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rinterSettings/printerSettings2.bin" ContentType="application/vnd.openxmlformats-officedocument.spreadsheetml.printerSettings"/>
  <Override PartName="/xl/drawings/drawing2.xml" ContentType="application/vnd.openxmlformats-officedocument.drawing+xml"/>
  <Override PartName="/xl/printerSettings/printerSettings3.bin" ContentType="application/vnd.openxmlformats-officedocument.spreadsheetml.printerSettings"/>
  <Override PartName="/xl/printerSettings/printerSettings4.bin" ContentType="application/vnd.openxmlformats-officedocument.spreadsheetml.printerSettings"/>
  <Override PartName="/xl/printerSettings/printerSettings5.bin" ContentType="application/vnd.openxmlformats-officedocument.spreadsheetml.printerSettings"/>
  <Override PartName="/xl/printerSettings/printerSettings6.bin" ContentType="application/vnd.openxmlformats-officedocument.spreadsheetml.printerSettings"/>
  <Override PartName="/xl/printerSettings/printerSettings7.bin" ContentType="application/vnd.openxmlformats-officedocument.spreadsheetml.printerSettings"/>
  <Override PartName="/xl/printerSettings/printerSettings8.bin" ContentType="application/vnd.openxmlformats-officedocument.spreadsheetml.printerSettings"/>
  <Override PartName="/xl/printerSettings/printerSettings9.bin" ContentType="application/vnd.openxmlformats-officedocument.spreadsheetml.printerSettings"/>
  <Override PartName="/xl/printerSettings/printerSettings10.bin" ContentType="application/vnd.openxmlformats-officedocument.spreadsheetml.printerSettings"/>
  <Override PartName="/xl/printerSettings/printerSettings11.bin" ContentType="application/vnd.openxmlformats-officedocument.spreadsheetml.printerSettings"/>
  <Override PartName="/xl/printerSettings/printerSettings12.bin" ContentType="application/vnd.openxmlformats-officedocument.spreadsheetml.printerSettings"/>
  <Override PartName="/xl/printerSettings/printerSettings13.bin" ContentType="application/vnd.openxmlformats-officedocument.spreadsheetml.printerSettings"/>
  <Override PartName="/xl/printerSettings/printerSettings14.bin" ContentType="application/vnd.openxmlformats-officedocument.spreadsheetml.printerSettings"/>
  <Override PartName="/xl/printerSettings/printerSettings15.bin" ContentType="application/vnd.openxmlformats-officedocument.spreadsheetml.printerSettings"/>
  <Override PartName="/xl/printerSettings/printerSettings16.bin" ContentType="application/vnd.openxmlformats-officedocument.spreadsheetml.printerSettings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a Li\Desktop\Uploading project\Health Systems\"/>
    </mc:Choice>
  </mc:AlternateContent>
  <xr:revisionPtr revIDLastSave="0" documentId="13_ncr:1_{31DDE004-D21B-4D73-97D8-E4E9E1881FF8}" xr6:coauthVersionLast="47" xr6:coauthVersionMax="47" xr10:uidLastSave="{00000000-0000-0000-0000-000000000000}"/>
  <bookViews>
    <workbookView xWindow="-120" yWindow="-120" windowWidth="29040" windowHeight="15840" tabRatio="912" firstSheet="1" activeTab="3" xr2:uid="{00000000-000D-0000-FFFF-FFFF00000000}"/>
  </bookViews>
  <sheets>
    <sheet name="EVDRE_DATACACHE" sheetId="19" state="veryHidden" r:id="rId1"/>
    <sheet name="ReportingTemplate" sheetId="15" r:id="rId2"/>
    <sheet name="Definitions" sheetId="20" r:id="rId3"/>
    <sheet name="Account_Mapping" sheetId="33" r:id="rId4"/>
    <sheet name="Financial Upload" sheetId="34" r:id="rId5"/>
    <sheet name="S09066" sheetId="27" r:id="rId6"/>
    <sheet name="S09067" sheetId="21" r:id="rId7"/>
    <sheet name="S09068" sheetId="22" r:id="rId8"/>
    <sheet name="S09069" sheetId="23" r:id="rId9"/>
    <sheet name="S09070" sheetId="24" r:id="rId10"/>
    <sheet name="S09071" sheetId="25" r:id="rId11"/>
    <sheet name="S09072" sheetId="26" r:id="rId12"/>
    <sheet name="S09073" sheetId="28" r:id="rId13"/>
    <sheet name="S09074" sheetId="29" r:id="rId14"/>
    <sheet name="S09075" sheetId="30" r:id="rId15"/>
    <sheet name="S09076" sheetId="31" r:id="rId16"/>
    <sheet name="Cons. 11" sheetId="32" r:id="rId17"/>
  </sheets>
  <externalReferences>
    <externalReference r:id="rId18"/>
    <externalReference r:id="rId19"/>
    <externalReference r:id="rId20"/>
    <externalReference r:id="rId21"/>
  </externalReferences>
  <definedNames>
    <definedName name="__FPMExcelClient_CellBasedFunctionStatus" localSheetId="1" hidden="1">"2_1_1_2_2_2"</definedName>
    <definedName name="__xlfn.BAHTTEXT" hidden="1">#NAME?</definedName>
    <definedName name="__xlfn.RTD" hidden="1">#NAME?</definedName>
    <definedName name="_Fill" hidden="1">#REF!</definedName>
    <definedName name="_xlnm._FilterDatabase" localSheetId="3" hidden="1">Account_Mapping!$A$1:$C$446</definedName>
    <definedName name="_xlnm._FilterDatabase" localSheetId="5" hidden="1">'S09066'!$A$1:$B$455</definedName>
    <definedName name="_key02" hidden="1">#N/A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_Table2_In1" hidden="1">[1]Proforma!#REF!</definedName>
    <definedName name="_Table2_In2" hidden="1">[1]Proforma!#REF!</definedName>
    <definedName name="_Table2_Out" hidden="1">[1]Proforma!#REF!</definedName>
    <definedName name="A" hidden="1">{"Stat of Ops Summary",#N/A,FALSE,"Summ P&amp;L";"Balance Sheet",#N/A,FALSE,"Summ P&amp;L";"Cash Flow",#N/A,FALSE,"Summ P&amp;L";"Facility Stats",#N/A,FALSE,"Summ P&amp;L";"Stat of Ops Detail",#N/A,FALSE,"Expenses by Dept";"Census",#N/A,FALSE,"Census";"Billing Template",#N/A,FALSE,"Billing Rates";"Staffing $s",#N/A,FALSE,"Staffing";"Staffing Pattern",#N/A,FALSE,"Staffing Pattern";"Assumptions",#N/A,FALSE,"Assumptions";"Capital Expenditures",#N/A,FALSE,"Capital Expenditures";"Prepaids/Accruals",#N/A,FALSE,"Prepaid_Accrual Wkst"}</definedName>
    <definedName name="ADVANCE">#REF!</definedName>
    <definedName name="APA" localSheetId="2">[2]ReportingTemplate!#REF!</definedName>
    <definedName name="APA">ReportingTemplate!#REF!</definedName>
    <definedName name="APN" localSheetId="2">[2]ReportingTemplate!#REF!</definedName>
    <definedName name="APN">ReportingTemplate!#REF!</definedName>
    <definedName name="Area1_Ledger">#REF!</definedName>
    <definedName name="Area1_nPlosion">#REF!</definedName>
    <definedName name="Area1_TimeSpan">#REF!</definedName>
    <definedName name="Area2A_Ledger">#REF!</definedName>
    <definedName name="Area2A_nPlosion">#REF!</definedName>
    <definedName name="Area2A_TimeSpan">#REF!</definedName>
    <definedName name="Area2B_Ledger">#REF!</definedName>
    <definedName name="Area2B_nPlosion">#REF!</definedName>
    <definedName name="Area2B_TimeSpan">#REF!</definedName>
    <definedName name="Area3A_Ledger">#REF!</definedName>
    <definedName name="Area3A_nPlosion">#REF!</definedName>
    <definedName name="Area3A_TimeSpan">#REF!</definedName>
    <definedName name="Area3B_Ledger">#REF!</definedName>
    <definedName name="Area3B_nPlosion">#REF!</definedName>
    <definedName name="Area3B_TimeSpan">#REF!</definedName>
    <definedName name="AS2DocOpenMode" hidden="1">"AS2DocumentEdit"</definedName>
    <definedName name="ASD" localSheetId="2">[2]ReportingTemplate!#REF!</definedName>
    <definedName name="ASD">ReportingTemplate!#REF!</definedName>
    <definedName name="ASDYY" localSheetId="2">[2]ReportingTemplate!#REF!</definedName>
    <definedName name="ASDYY">ReportingTemplate!#REF!</definedName>
    <definedName name="ash">#REF!</definedName>
    <definedName name="ASHLAND" localSheetId="3">#REF!</definedName>
    <definedName name="ASHLAND">'S09067'!$C$1:$Q$42</definedName>
    <definedName name="AST" localSheetId="2">[2]ReportingTemplate!#REF!</definedName>
    <definedName name="AST">ReportingTemplate!#REF!</definedName>
    <definedName name="bdg" hidden="1">{"One",#N/A,FALSE,"Acquisitions";"Two",#N/A,FALSE,"Acquisitions"}</definedName>
    <definedName name="BELLEFONTAINE" localSheetId="3">#REF!</definedName>
    <definedName name="BELLEFONTAINE">'S09068'!$C$1:$Q$42</definedName>
    <definedName name="BERTRAND" localSheetId="3">#REF!</definedName>
    <definedName name="BERTRAND" localSheetId="5">#REF!</definedName>
    <definedName name="BERTRAND">#REF!</definedName>
    <definedName name="BETHANY">#REF!</definedName>
    <definedName name="BUN" localSheetId="2">[2]ReportingTemplate!#REF!</definedName>
    <definedName name="BUN">ReportingTemplate!#REF!</definedName>
    <definedName name="BUV" localSheetId="2">[2]ReportingTemplate!#REF!</definedName>
    <definedName name="BUV">ReportingTemplate!#REF!</definedName>
    <definedName name="c.LTMYear" hidden="1">#REF!</definedName>
    <definedName name="CALIFORNIA">#REF!</definedName>
    <definedName name="CAMDENTON">#REF!</definedName>
    <definedName name="CARROLL_HOUSE">#REF!</definedName>
    <definedName name="CEDAR_RIDGE">#REF!</definedName>
    <definedName name="CEDARCREST">[3]Cedarcrest!$A$1:$O$48</definedName>
    <definedName name="CHARLESTON">#REF!</definedName>
    <definedName name="CLARU">#REF!</definedName>
    <definedName name="CLEARVIEW">#REF!</definedName>
    <definedName name="CLINTON" localSheetId="3">#REF!</definedName>
    <definedName name="CLINTON">#REF!</definedName>
    <definedName name="COUNTRY">#REF!</definedName>
    <definedName name="CRESTVIEW">#REF!</definedName>
    <definedName name="Criteria_Ledger">#REF!</definedName>
    <definedName name="Criteria_nPlosion">#REF!</definedName>
    <definedName name="Criteria_TimeSpan">#REF!</definedName>
    <definedName name="CROWLEY">#REF!</definedName>
    <definedName name="CUBA">#REF!</definedName>
    <definedName name="CURRENT_RIVER" localSheetId="3">#REF!</definedName>
    <definedName name="CURRENT_RIVER">'S09069'!$C$1:$Q$42</definedName>
    <definedName name="Descr_Ledger">#REF!</definedName>
    <definedName name="Descr_nPlosion">#REF!</definedName>
    <definedName name="Descr_TimeSpan">#REF!</definedName>
    <definedName name="DIXON" localSheetId="3">#REF!</definedName>
    <definedName name="DIXON">'S09070'!$C$1:$Q$42</definedName>
    <definedName name="EAST_PRAIRIE">#REF!</definedName>
    <definedName name="ELDON">#REF!</definedName>
    <definedName name="ev.Calculation" hidden="1">-4135</definedName>
    <definedName name="ev.Initialized" hidden="1">FALSE</definedName>
    <definedName name="EV__EVCOM_OPTIONS__" hidden="1">8</definedName>
    <definedName name="EV__EXPOPTIONS__" hidden="1">0</definedName>
    <definedName name="EV__LASTREFTIME__" localSheetId="3" hidden="1">40770.6656712963</definedName>
    <definedName name="EV__LASTREFTIME__" localSheetId="1" hidden="1">41172.6096527778</definedName>
    <definedName name="EV__LASTREFTIME__" hidden="1">41170.709525463</definedName>
    <definedName name="EV__MAXEXPCOLS__" hidden="1">100</definedName>
    <definedName name="EV__MAXEXPROWS__" hidden="1">1000</definedName>
    <definedName name="EV__MEMORYCVW__" hidden="1">0</definedName>
    <definedName name="EV__WBEVMODE__" hidden="1">1</definedName>
    <definedName name="EV__WBREFOPTIONS__" hidden="1">134217728</definedName>
    <definedName name="EV__WBVERSION__" hidden="1">0</definedName>
    <definedName name="EXCELSIOR">#REF!</definedName>
    <definedName name="FAYETTE">#REF!</definedName>
    <definedName name="fff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FORSYTH" localSheetId="3">#REF!</definedName>
    <definedName name="FORSYTH">'S09071'!$C$1:$Q$42</definedName>
    <definedName name="FULTON">#REF!</definedName>
    <definedName name="GERALD">#REF!</definedName>
    <definedName name="ggg" hidden="1">{"One",#N/A,FALSE,"Product Assumptions";"Two",#N/A,FALSE,"Product Assumptions";"Three",#N/A,FALSE,"Product Assumptions";"Four",#N/A,FALSE,"Product Assumptions";"Five",#N/A,FALSE,"Product Assumptions";"Six",#N/A,FALSE,"Product Assumptions"}</definedName>
    <definedName name="GLENWOOD" localSheetId="3">#REF!</definedName>
    <definedName name="GLENWOOD">'S09072'!$C$1:$Q$42</definedName>
    <definedName name="GRAND_RIVER">#REF!</definedName>
    <definedName name="GRANDVIEW">[3]Grandview!$A$1:$O$48</definedName>
    <definedName name="Hardcode_Rows">ReportingTemplate!$A$36:$A$180</definedName>
    <definedName name="Hardcode_Variables" localSheetId="2">[2]ReportingTemplate!#REF!</definedName>
    <definedName name="Hardcode_Variables">ReportingTemplate!#REF!</definedName>
    <definedName name="hgr" hidden="1">{"One",#N/A,FALSE,"Product Assumptions";"Two",#N/A,FALSE,"Product Assumptions";"Three",#N/A,FALSE,"Product Assumptions";"Four",#N/A,FALSE,"Product Assumptions";"Five",#N/A,FALSE,"Product Assumptions";"Six",#N/A,FALSE,"Product Assumptions"}</definedName>
    <definedName name="HILLCREST">#REF!</definedName>
    <definedName name="HILLVIEW">#REF!</definedName>
    <definedName name="hn._I006" hidden="1">#REF!</definedName>
    <definedName name="hn._I018" hidden="1">#REF!</definedName>
    <definedName name="hn._I024" hidden="1">#REF!</definedName>
    <definedName name="hn._I028" hidden="1">#REF!</definedName>
    <definedName name="hn._I029" hidden="1">#REF!</definedName>
    <definedName name="hn._I030" hidden="1">#REF!</definedName>
    <definedName name="hn._I031" hidden="1">#REF!</definedName>
    <definedName name="hn._I059" hidden="1">#REF!</definedName>
    <definedName name="hn._I071" hidden="1">#REF!</definedName>
    <definedName name="hn._I075" hidden="1">#REF!</definedName>
    <definedName name="hn._I083" hidden="1">#REF!</definedName>
    <definedName name="hn._I085" hidden="1">#REF!</definedName>
    <definedName name="hn._P001" hidden="1">#REF!</definedName>
    <definedName name="hn._P004" hidden="1">#REF!</definedName>
    <definedName name="hn._P014" hidden="1">#REF!</definedName>
    <definedName name="hn._P016" hidden="1">#REF!</definedName>
    <definedName name="hn._P021" hidden="1">#REF!</definedName>
    <definedName name="hn._P024" hidden="1">#REF!</definedName>
    <definedName name="hn.Add015" hidden="1">#REF!</definedName>
    <definedName name="hn.Delete015" hidden="1">#REF!,#REF!,#REF!,#REF!,#REF!</definedName>
    <definedName name="hn.ModelVersion" hidden="1">1</definedName>
    <definedName name="hn.NoUpload" hidden="1">0</definedName>
    <definedName name="hn.PrivateLTMYear" hidden="1">#REF!</definedName>
    <definedName name="Hook_Check">#REF!</definedName>
    <definedName name="HSI">#REF!</definedName>
    <definedName name="IQ_ACCOUNT_CHANGE" hidden="1">"c36"</definedName>
    <definedName name="IQ_ACCOUNTS_PAY" hidden="1">"c91"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"c93"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"c282"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"c109"</definedName>
    <definedName name="IQ_ADDIN" hidden="1">"AUTO"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"c292"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"c121"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"c148"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DAILY_VOL" hidden="1">"c65"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"c253"</definedName>
    <definedName name="IQ_AVG_PRICE_TARGET" hidden="1">"c82"</definedName>
    <definedName name="IQ_AVG_SHAREOUTSTANDING" hidden="1">"c83"</definedName>
    <definedName name="IQ_AVG_TEV" hidden="1">"c84"</definedName>
    <definedName name="IQ_AVG_VOLUME" hidden="1">"c254"</definedName>
    <definedName name="IQ_BANK_DEBT" hidden="1">"c2544"</definedName>
    <definedName name="IQ_BANK_DEBT_PCT" hidden="1">"c2545"</definedName>
    <definedName name="IQ_BASIC_EPS_EXCL" hidden="1">"c45"</definedName>
    <definedName name="IQ_BASIC_EPS_INCL" hidden="1">"c46"</definedName>
    <definedName name="IQ_BASIC_NORMAL_EPS" hidden="1">"c65"</definedName>
    <definedName name="IQ_BASIC_WEIGHT" hidden="1">"c44"</definedName>
    <definedName name="IQ_BENCHMARK_SECURITY" hidden="1">"c2154"</definedName>
    <definedName name="IQ_BENCHMARK_SPRD" hidden="1">"c2153"</definedName>
    <definedName name="IQ_BETA" hidden="1">"c226"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"c233"</definedName>
    <definedName name="IQ_BOARD_MEMBER_BACKGROUND" hidden="1">"c2101"</definedName>
    <definedName name="IQ_BOARD_MEMBER_TITLE" hidden="1">"c234"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ROK_COMMISSION" hidden="1">"c3514"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REV" hidden="1">"c4068"</definedName>
    <definedName name="IQ_BUS_SEG_REV_ABS" hidden="1">"c4090"</definedName>
    <definedName name="IQ_BUS_SEG_REV_TOTAL" hidden="1">"c4106"</definedName>
    <definedName name="IQ_BUSINESS_DESCRIPTION" hidden="1">"c322"</definedName>
    <definedName name="IQ_BV_OVER_SHARES" hidden="1">"c177"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"c246"</definedName>
    <definedName name="IQ_CAL_Y" hidden="1">"c248"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EX" hidden="1">"c126"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"c99"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"c2076"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"c69"</definedName>
    <definedName name="IQ_CASH_ACQUIRE_CF" hidden="1">"c1630"</definedName>
    <definedName name="IQ_CASH_CONVERSION" hidden="1">"c117"</definedName>
    <definedName name="IQ_CASH_DUE_BANKS" hidden="1">"c71"</definedName>
    <definedName name="IQ_CASH_EQUIV" hidden="1">"c70"</definedName>
    <definedName name="IQ_CASH_FINAN" hidden="1">"c119"</definedName>
    <definedName name="IQ_CASH_INTEREST" hidden="1">"c137"</definedName>
    <definedName name="IQ_CASH_INVEST" hidden="1">"c121"</definedName>
    <definedName name="IQ_CASH_OPER" hidden="1">"c122"</definedName>
    <definedName name="IQ_CASH_SEGREG" hidden="1">"c123"</definedName>
    <definedName name="IQ_CASH_SHARE" hidden="1">"c1911"</definedName>
    <definedName name="IQ_CASH_ST" hidden="1">"c73"</definedName>
    <definedName name="IQ_CASH_ST_INVEST" hidden="1">"c124"</definedName>
    <definedName name="IQ_CASH_TAXES" hidden="1">"c138"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"c124"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"c216"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"c206"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"c108"</definedName>
    <definedName name="IQ_COMP_BENEFITS" hidden="1">"c213"</definedName>
    <definedName name="IQ_COMPANY_ADDRESS" hidden="1">"c213"</definedName>
    <definedName name="IQ_COMPANY_ID" hidden="1">"c3513"</definedName>
    <definedName name="IQ_COMPANY_NAME" hidden="1">"c208"</definedName>
    <definedName name="IQ_COMPANY_NAME_LONG" hidden="1">"c1585"</definedName>
    <definedName name="IQ_COMPANY_PHONE" hidden="1">"c219"</definedName>
    <definedName name="IQ_COMPANY_STATUS" hidden="1">"c2097"</definedName>
    <definedName name="IQ_COMPANY_STREET1" hidden="1">"c214"</definedName>
    <definedName name="IQ_COMPANY_STREET2" hidden="1">"c215"</definedName>
    <definedName name="IQ_COMPANY_TICKER" hidden="1">"c209"</definedName>
    <definedName name="IQ_COMPANY_TYPE" hidden="1">"c2096"</definedName>
    <definedName name="IQ_COMPANY_WEBSITE" hidden="1">"c212"</definedName>
    <definedName name="IQ_COMPANY_ZIP" hidden="1">"c218"</definedName>
    <definedName name="IQ_CONSTRUCTION_LOANS" hidden="1">"c222"</definedName>
    <definedName name="IQ_CONSUMER_LOANS" hidden="1">"c223"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"c6"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"c220"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"c95"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LEASES" hidden="1">"c245"</definedName>
    <definedName name="IQ_CURRENT_PORT_PCT" hidden="1">"c2541"</definedName>
    <definedName name="IQ_CURRENT_RATIO" hidden="1">"c164"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"c154"</definedName>
    <definedName name="IQ_DAYS_PAYABLE_OUT" hidden="1">"c274"</definedName>
    <definedName name="IQ_DAYS_SALES_OUT" hidden="1">"c275"</definedName>
    <definedName name="IQ_DAYS_SALES_OUTST" hidden="1">"c153"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"c290"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"c313"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"c102"</definedName>
    <definedName name="IQ_DEFERRED_TAXES" hidden="1">"c122"</definedName>
    <definedName name="IQ_DEMAND_DEP" hidden="1">"c320"</definedName>
    <definedName name="IQ_DEPOSITS_FIN" hidden="1">"c321"</definedName>
    <definedName name="IQ_DEPOSITS_INTEREST_SECURITIES" hidden="1">"c5509"</definedName>
    <definedName name="IQ_DEPRE_AMORT" hidden="1">"c10"</definedName>
    <definedName name="IQ_DEPRE_AMORT_SUPPL" hidden="1">"c54"</definedName>
    <definedName name="IQ_DEPRE_DEPLE" hidden="1">"c120"</definedName>
    <definedName name="IQ_DEPRE_SUPP" hidden="1">"c136"</definedName>
    <definedName name="IQ_DESCRIPTION_LONG" hidden="1">"c211"</definedName>
    <definedName name="IQ_DEVELOP_LAND" hidden="1">"c323"</definedName>
    <definedName name="IQ_DIFF_LASTCLOSE_TARGET_PRICE" hidden="1">"c1854"</definedName>
    <definedName name="IQ_DILUT_ADJUST" hidden="1">"c47"</definedName>
    <definedName name="IQ_DILUT_EPS_EXCL" hidden="1">"c49"</definedName>
    <definedName name="IQ_DILUT_EPS_INCL" hidden="1">"c50"</definedName>
    <definedName name="IQ_DILUT_EPS_NORM" hidden="1">"c1903"</definedName>
    <definedName name="IQ_DILUT_NI" hidden="1">"c2079"</definedName>
    <definedName name="IQ_DILUT_NORMAL_EPS" hidden="1">"c66"</definedName>
    <definedName name="IQ_DILUT_WEIGHT" hidden="1">"c48"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"c37"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PAYOUT" hidden="1">"c3005"</definedName>
    <definedName name="IQ_DISTRIBUTABLE_CASH_SHARE" hidden="1">"c3003"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"c51"</definedName>
    <definedName name="IQ_DIVIDEND_YIELD" hidden="1">"c230"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BIT" hidden="1">"c22"</definedName>
    <definedName name="IQ_EBIT_10K" hidden="1">"EBIT_10K"</definedName>
    <definedName name="IQ_EBIT_10Q" hidden="1">"EBIT_10Q"</definedName>
    <definedName name="IQ_EBIT_10Q1" hidden="1">"EBIT_10Q1"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EQ_INC" hidden="1">"c3498"</definedName>
    <definedName name="IQ_EBIT_EQ_INC_EXCL_SBC" hidden="1">"c3502"</definedName>
    <definedName name="IQ_EBIT_EXCL_SBC" hidden="1">"c3082"</definedName>
    <definedName name="IQ_EBIT_INT" hidden="1">"c360"</definedName>
    <definedName name="IQ_EBIT_MARGIN" hidden="1">"c141"</definedName>
    <definedName name="IQ_EBIT_OVER_IE" hidden="1">"c184"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"c23"</definedName>
    <definedName name="IQ_EBITDA_10K" hidden="1">"EBITDA_10K"</definedName>
    <definedName name="IQ_EBITDA_10Q" hidden="1">"EBITDA_10Q"</definedName>
    <definedName name="IQ_EBITDA_10Q1" hidden="1">"EBITDA_10Q1"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CAPEX_INT" hidden="1">"c368"</definedName>
    <definedName name="IQ_EBITDA_CAPEX_OVER_TOTAL_IE" hidden="1">"c186"</definedName>
    <definedName name="IQ_EBITDA_EQ_INC" hidden="1">"c3496"</definedName>
    <definedName name="IQ_EBITDA_EQ_INC_EXCL_SBC" hidden="1">"c3500"</definedName>
    <definedName name="IQ_EBITDA_EXCL_SBC" hidden="1">"c3081"</definedName>
    <definedName name="IQ_EBITDA_INT" hidden="1">"c373"</definedName>
    <definedName name="IQ_EBITDA_MARGIN" hidden="1">"c140"</definedName>
    <definedName name="IQ_EBITDA_OVER_TOTAL_IE" hidden="1">"c185"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UTI" hidden="1">"c390"</definedName>
    <definedName name="IQ_EFFECT_SPECIAL_CHARGE" hidden="1">"c61"</definedName>
    <definedName name="IQ_EFFECT_TAX_RATE" hidden="1">"c1899"</definedName>
    <definedName name="IQ_EFFICIENCY_RATIO" hidden="1">"c391"</definedName>
    <definedName name="IQ_EMPLOYEES" hidden="1">"c221"</definedName>
    <definedName name="IQ_ENTERPRISE_VALUE" hidden="1">"c2"</definedName>
    <definedName name="IQ_EPS" hidden="1">"IQ_EPS"</definedName>
    <definedName name="IQ_EPS_10K" hidden="1">"EPS_10K"</definedName>
    <definedName name="IQ_EPS_10Q" hidden="1">"EPS_10Q"</definedName>
    <definedName name="IQ_EPS_10Q1" hidden="1">"EPS_10Q1"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ACT_OR_EST" hidden="1">"c2213"</definedName>
    <definedName name="IQ_EPS_EST" hidden="1">"c399"</definedName>
    <definedName name="IQ_EPS_HIGH_EST" hidden="1">"c400"</definedName>
    <definedName name="IQ_EPS_LOW_EST" hidden="1">"c401"</definedName>
    <definedName name="IQ_EPS_MEDIAN_EST" hidden="1">"c1661"</definedName>
    <definedName name="IQ_EPS_NORM" hidden="1">"c1902"</definedName>
    <definedName name="IQ_EPS_NUM_EST" hidden="1">"c402"</definedName>
    <definedName name="IQ_EPS_STDDEV_EST" hidden="1">"c403"</definedName>
    <definedName name="IQ_EQUITY_AFFIL" hidden="1">"c33"</definedName>
    <definedName name="IQ_EQUITY_METHOD" hidden="1">"c404"</definedName>
    <definedName name="IQ_EQV_OVER_BV" hidden="1">"c173"</definedName>
    <definedName name="IQ_EQV_OVER_LTM_PRETAX_INC" hidden="1">"c178"</definedName>
    <definedName name="IQ_ESOP_DEBT" hidden="1">"c112"</definedName>
    <definedName name="IQ_EST_ACT_EPS" hidden="1">"c1648"</definedName>
    <definedName name="IQ_EST_CURRENCY" hidden="1">"c2140"</definedName>
    <definedName name="IQ_EST_DATE" hidden="1">"c1634"</definedName>
    <definedName name="IQ_EST_EPS_DIFF" hidden="1">"c1864"</definedName>
    <definedName name="IQ_EST_EPS_GROWTH_1YR" hidden="1">"c1636"</definedName>
    <definedName name="IQ_EST_EPS_GROWTH_5YR" hidden="1">"c1655"</definedName>
    <definedName name="IQ_EST_EPS_GROWTH_Q_1YR" hidden="1">"c1641"</definedName>
    <definedName name="IQ_EV_OVER_EMPLOYEE" hidden="1">"c172"</definedName>
    <definedName name="IQ_EV_OVER_LTM_EBIT" hidden="1">"c167"</definedName>
    <definedName name="IQ_EV_OVER_LTM_EBITDA" hidden="1">"c168"</definedName>
    <definedName name="IQ_EV_OVER_LTM_REVENUE" hidden="1">"c169"</definedName>
    <definedName name="IQ_EVAL_DATE" hidden="1">"c2180"</definedName>
    <definedName name="IQ_EXCHANGE" hidden="1">"c210"</definedName>
    <definedName name="IQ_EXCISE_TAXES_EXCL_SALES" hidden="1">"c5515"</definedName>
    <definedName name="IQ_EXCISE_TAXES_INCL_SALES" hidden="1">"c5514"</definedName>
    <definedName name="IQ_EXERCISE_PRICE" hidden="1">"c406"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"c38"</definedName>
    <definedName name="IQ_FDIC" hidden="1">"c417"</definedName>
    <definedName name="IQ_FEDFUNDS_SOLD" hidden="1">"c2256"</definedName>
    <definedName name="IQ_FFO" hidden="1">"c1574"</definedName>
    <definedName name="IQ_FFO_PAYOUT_RATIO" hidden="1">"c3492"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CURRENT_PORT_DEBT_TOTAL" hidden="1">"c5524"</definedName>
    <definedName name="IQ_FIN_DIV_CURRENT_PORT_LEASES_TOTAL" hidden="1">"c5523"</definedName>
    <definedName name="IQ_FIN_DIV_DEBT_CURRENT" hidden="1">"c429"</definedName>
    <definedName name="IQ_FIN_DIV_DEBT_LT" hidden="1">"c430"</definedName>
    <definedName name="IQ_FIN_DIV_DEBT_LT_TOTAL" hidden="1">"c5526"</definedName>
    <definedName name="IQ_FIN_DIV_EXP" hidden="1">"c431"</definedName>
    <definedName name="IQ_FIN_DIV_INT_EXP" hidden="1">"c432"</definedName>
    <definedName name="IQ_FIN_DIV_LEASES_LT_TOTAL" hidden="1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NOTES_PAY_TOTAL" hidden="1">"c5522"</definedName>
    <definedName name="IQ_FIN_DIV_REV" hidden="1">"c437"</definedName>
    <definedName name="IQ_FIN_DIV_ST_DEBT_TOTAL" hidden="1">"c5527"</definedName>
    <definedName name="IQ_FINANCING_CASH" hidden="1">"c129"</definedName>
    <definedName name="IQ_FINANCING_CASH_SUPPL" hidden="1">"c899"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"c245"</definedName>
    <definedName name="IQ_FISCAL_Y" hidden="1">"c247"</definedName>
    <definedName name="IQ_FIVE_PERCENT_OWNER" hidden="1">"c239"</definedName>
    <definedName name="IQ_FIVEPERCENT_PERCENT" hidden="1">"c240"</definedName>
    <definedName name="IQ_FIVEPERCENT_SHARES" hidden="1">"c251"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"c134"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" hidden="1">"LTM"</definedName>
    <definedName name="IQ_FWD_CY" hidden="1">"10001"</definedName>
    <definedName name="IQ_FWD_CY1" hidden="1">"10002"</definedName>
    <definedName name="IQ_FWD_CY2" hidden="1">"10003"</definedName>
    <definedName name="IQ_FWD_FY" hidden="1">"1001"</definedName>
    <definedName name="IQ_FWD_FY1" hidden="1">"1002"</definedName>
    <definedName name="IQ_FWD_FY2" hidden="1">"1003"</definedName>
    <definedName name="IQ_FWD_Q" hidden="1">"501"</definedName>
    <definedName name="IQ_FWD_Q1" hidden="1">"502"</definedName>
    <definedName name="IQ_FWD_Q2" hidden="1">"503"</definedName>
    <definedName name="IQ_FWD_Q3" hidden="1">"504"</definedName>
    <definedName name="IQ_FWD_Q4" hidden="1">"505"</definedName>
    <definedName name="IQ_FWD_Q5" hidden="1">"506"</definedName>
    <definedName name="IQ_FWD_Q6" hidden="1">"507"</definedName>
    <definedName name="IQ_FWD_Q7" hidden="1">"508"</definedName>
    <definedName name="IQ_FWD1" hidden="1">"LTM"</definedName>
    <definedName name="IQ_FX" hidden="1">"c451"</definedName>
    <definedName name="IQ_FY" hidden="1">1000</definedName>
    <definedName name="IQ_FY_DATE" hidden="1">"IQ_FY_DATE"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"c27"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OODWILL_NET" hidden="1">"c85"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"c52"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"c139"</definedName>
    <definedName name="IQ_GROSS_PC_EARNED" hidden="1">"c2747"</definedName>
    <definedName name="IQ_GROSS_PROFIT" hidden="1">"c7"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PRICE" hidden="1">"c193"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"c31"</definedName>
    <definedName name="IQ_INC_AVAIL_EXCL" hidden="1">"c42"</definedName>
    <definedName name="IQ_INC_AVAIL_INCL" hidden="1">"c43"</definedName>
    <definedName name="IQ_INC_BEFORE_TAX" hidden="1">"c29"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"c30"</definedName>
    <definedName name="IQ_INC_TAX_EXCL" hidden="1">"c62"</definedName>
    <definedName name="IQ_INC_TAX_PAY_CURRENT" hidden="1">"c561"</definedName>
    <definedName name="IQ_INC_TRADE_ACT" hidden="1">"c562"</definedName>
    <definedName name="IQ_INDUSTRY" hidden="1">"c3601"</definedName>
    <definedName name="IQ_INDUSTRY_GROUP" hidden="1">"c3602"</definedName>
    <definedName name="IQ_INDUSTRY_SECTOR" hidden="1">"c3603"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"c237"</definedName>
    <definedName name="IQ_INSIDER_PERCENT" hidden="1">"c238"</definedName>
    <definedName name="IQ_INSIDER_SHARES" hidden="1">"c250"</definedName>
    <definedName name="IQ_INSTITUTIONAL_OVER_TOTAL" hidden="1">"c1580"</definedName>
    <definedName name="IQ_INSTITUTIONAL_OWNER" hidden="1">"c235"</definedName>
    <definedName name="IQ_INSTITUTIONAL_PERCENT" hidden="1">"c236"</definedName>
    <definedName name="IQ_INSTITUTIONAL_SHARES" hidden="1">"c249"</definedName>
    <definedName name="IQ_INSUR_RECEIV" hidden="1">"c288"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"c86"</definedName>
    <definedName name="IQ_INTEREST_CASH_DEPOSITS" hidden="1">"c2255"</definedName>
    <definedName name="IQ_INTEREST_EXP" hidden="1">"c618"</definedName>
    <definedName name="IQ_INTEREST_EXP_NET" hidden="1">"c17"</definedName>
    <definedName name="IQ_INTEREST_EXP_NON" hidden="1">"c24"</definedName>
    <definedName name="IQ_INTEREST_EXP_SUPPL" hidden="1">"c53"</definedName>
    <definedName name="IQ_INTEREST_INC" hidden="1">"c26"</definedName>
    <definedName name="IQ_INTEREST_INC_10K" hidden="1">"INTEREST_INC_10K"</definedName>
    <definedName name="IQ_INTEREST_INC_10Q" hidden="1">"INTEREST_INC_10Q"</definedName>
    <definedName name="IQ_INTEREST_INC_10Q1" hidden="1">"INTEREST_INC_10Q1"</definedName>
    <definedName name="IQ_INTEREST_INC_NON" hidden="1">"c25"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"c147"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PRD" hidden="1">"c644"</definedName>
    <definedName name="IQ_ISS_DEBT_NET" hidden="1">"c132"</definedName>
    <definedName name="IQ_ISS_STOCK_NET" hidden="1">"c131"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"c191"</definedName>
    <definedName name="IQ_LASTSALEPRICE_DATE" hidden="1">"c2109"</definedName>
    <definedName name="IQ_LATEST" hidden="1">"1"</definedName>
    <definedName name="IQ_LATESTK" hidden="1">"1000"</definedName>
    <definedName name="IQ_LATESTKFR" hidden="1">"100"</definedName>
    <definedName name="IQ_LATESTQ" hidden="1">"500"</definedName>
    <definedName name="IQ_LATESTQFR" hidden="1">"50"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"c12"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"c98"</definedName>
    <definedName name="IQ_LONG_TERM_DEBT_OVER_TOTAL_CAP" hidden="1">"c181"</definedName>
    <definedName name="IQ_LONG_TERM_GROWTH" hidden="1">"c671"</definedName>
    <definedName name="IQ_LONG_TERM_INV" hidden="1">"c87"</definedName>
    <definedName name="IQ_LOSS_LOSS_EXP" hidden="1">"c672"</definedName>
    <definedName name="IQ_LOSS_TO_NET_EARNED" hidden="1">"c2751"</definedName>
    <definedName name="IQ_LOW_TARGET_PRICE" hidden="1">"c1652"</definedName>
    <definedName name="IQ_LOWPRICE" hidden="1">"c194"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"c289"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DATE" hidden="1">"IQ_LTM_DATE"</definedName>
    <definedName name="IQ_LTM_REVENUE_OVER_EMPLOYEES" hidden="1">"c179"</definedName>
    <definedName name="IQ_MACHINERY" hidden="1">"c711"</definedName>
    <definedName name="IQ_MAINT_CAPEX" hidden="1">"c2947"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"c200"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"c103"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"c32"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"c41"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ET_CHANGE" hidden="1">"c135"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"c118"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"c39"</definedName>
    <definedName name="IQ_NET_INC_10K" hidden="1">"NET_INC_10K"</definedName>
    <definedName name="IQ_NET_INC_10Q" hidden="1">"NET_INC_10Q"</definedName>
    <definedName name="IQ_NET_INC_10Q1" hidden="1">"NET_INC_10Q1"</definedName>
    <definedName name="IQ_NET_INC_BEFORE" hidden="1">"c35"</definedName>
    <definedName name="IQ_NET_INC_CF" hidden="1">"c119"</definedName>
    <definedName name="IQ_NET_INC_MARGIN" hidden="1">"c142"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"c11"</definedName>
    <definedName name="IQ_NET_INTEREST_INC_AFTER_LL" hidden="1">"c13"</definedName>
    <definedName name="IQ_NET_LIFE_INS_IN_FORCE" hidden="1">"c2769"</definedName>
    <definedName name="IQ_NET_LOANS" hidden="1">"c75"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MARGIN" hidden="1">"c794"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SFAS" hidden="1">"c795"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AL_LOANS" hidden="1">"c796"</definedName>
    <definedName name="IQ_NON_CASH" hidden="1">"c123"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"c15"</definedName>
    <definedName name="IQ_NON_INTEREST_INC" hidden="1">"c14"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AL_INC_AFTER" hidden="1">"c63"</definedName>
    <definedName name="IQ_NORMAL_INC_AVAIL" hidden="1">"c64"</definedName>
    <definedName name="IQ_NORMAL_INC_BEFORE" hidden="1">"c60"</definedName>
    <definedName name="IQ_NOTES_PAY" hidden="1">"c94"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TOTAL_OIL_PRODUCT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PRICE" hidden="1">"c195"</definedName>
    <definedName name="IQ_OPER_INC" hidden="1">"c21"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"c362"</definedName>
    <definedName name="IQ_OPER_INC_REIT" hidden="1">"c853"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MORT" hidden="1">"c5563"</definedName>
    <definedName name="IQ_OTHER_ASSETS" hidden="1">"c89"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"c285"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"c80"</definedName>
    <definedName name="IQ_OTHER_CURRENT_LIAB" hidden="1">"c96"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"c74"</definedName>
    <definedName name="IQ_OTHER_EQUITY" hidden="1">"c113"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"c127"</definedName>
    <definedName name="IQ_OTHER_LIAB" hidden="1">"c104"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"c88"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"c28"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"c19"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"c77"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"c4"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"c1022"</definedName>
    <definedName name="IQ_OUTSTANDING_FILING_DATE" hidden="1">"c1023"</definedName>
    <definedName name="IQ_OWNERSHIP" hidden="1">"c2160"</definedName>
    <definedName name="IQ_PART_TIME" hidden="1">"c1024"</definedName>
    <definedName name="IQ_PAY_ACCRUED" hidden="1">"c92"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NORMALIZED" hidden="1">"c2207"</definedName>
    <definedName name="IQ_PE_RATIO" hidden="1">"c1610"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IODDATE" hidden="1">"c1"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"c244"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"c291"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RE_OPEN_COST" hidden="1">"c1040"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"c40"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"c107"</definedName>
    <definedName name="IQ_PREF_TOT" hidden="1">"c294"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"c81"</definedName>
    <definedName name="IQ_PREPAID_SUBS" hidden="1">"c2117"</definedName>
    <definedName name="IQ_PRETAX_INC_10K" hidden="1">"PRETAX_INC_10K"</definedName>
    <definedName name="IQ_PRETAX_INC_10Q" hidden="1">"PRETAX_INC_10Q"</definedName>
    <definedName name="IQ_PRETAX_INC_10Q1" hidden="1">"PRETAX_INC_10Q1"</definedName>
    <definedName name="IQ_PRICE_OVER_BVPS" hidden="1">"c171"</definedName>
    <definedName name="IQ_PRICE_OVER_LTM_EPS" hidden="1">"c176"</definedName>
    <definedName name="IQ_PRICE_TARGET" hidden="1">"c82"</definedName>
    <definedName name="IQ_PRICEDATE" hidden="1">"c207"</definedName>
    <definedName name="IQ_PRICEDATETIME" hidden="1">"IQ_PRICEDATETIME"</definedName>
    <definedName name="IQ_PRICING_DATE" hidden="1">"c260"</definedName>
    <definedName name="IQ_PRIMARY_INDUSTRY" hidden="1">"c222"</definedName>
    <definedName name="IQ_PRINCIPAL_AMT" hidden="1">"c2157"</definedName>
    <definedName name="IQ_PRO_FORMA_BASIC_EPS" hidden="1">"c57"</definedName>
    <definedName name="IQ_PRO_FORMA_DILUT_EPS" hidden="1">"c58"</definedName>
    <definedName name="IQ_PRO_FORMA_NET_INC" hidden="1">"c56"</definedName>
    <definedName name="IQ_PROFESSIONAL" hidden="1">"c231"</definedName>
    <definedName name="IQ_PROFESSIONAL_TITLE" hidden="1">"c232"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"c84"</definedName>
    <definedName name="IQ_PROPERTY_MGMT_FEE" hidden="1">"c1074"</definedName>
    <definedName name="IQ_PROPERTY_NET" hidden="1">"c83"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UICK_RATIO" hidden="1">"c163"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DEEM_PREF_STOCK" hidden="1">"c106"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"c2903"</definedName>
    <definedName name="IQ_RETAIL_ACQUIRED_OWNED_STORES" hidden="1">"c2895"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"c110"</definedName>
    <definedName name="IQ_RETURN_ASSETS" hidden="1">"c145"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"c146"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"c144"</definedName>
    <definedName name="IQ_REV" hidden="1">"c1122"</definedName>
    <definedName name="IQ_REV_BEFORE_LL" hidden="1">"c1123"</definedName>
    <definedName name="IQ_REV_UTI" hidden="1">"c1125"</definedName>
    <definedName name="IQ_REVENUE" hidden="1">"c3"</definedName>
    <definedName name="IQ_REVENUE_10K" hidden="1">"REVENUE_10K"</definedName>
    <definedName name="IQ_REVENUE_10Q" hidden="1">"REVENUE_10Q"</definedName>
    <definedName name="IQ_REVENUE_10Q1" hidden="1">"REVENUE_10Q1"</definedName>
    <definedName name="IQ_REVISION_DATE_" hidden="1">38819.5110300926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_PURCHASED_RESELL" hidden="1">"c5513"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"c83"</definedName>
    <definedName name="IQ_SHARESOUTSTANDING" hidden="1">"c201"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"c72"</definedName>
    <definedName name="IQ_SMALL_INT_BEAR_CD" hidden="1">"c1166"</definedName>
    <definedName name="IQ_SOFTWARE" hidden="1">"c1167"</definedName>
    <definedName name="IQ_SOURCE" hidden="1">"c281"</definedName>
    <definedName name="IQ_SP_BANK" hidden="1">"c2637"</definedName>
    <definedName name="IQ_SP_BANK_ACTION" hidden="1">"c2636"</definedName>
    <definedName name="IQ_SP_BANK_DATE" hidden="1">"c2635"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"c217"</definedName>
    <definedName name="IQ_STATUTORY_SURPLUS" hidden="1">"c1201"</definedName>
    <definedName name="IQ_STOCK_BASED" hidden="1">"c55"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STDDEV" hidden="1">"c1654"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BITDA_FWD" hidden="1">"c1224"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"0"</definedName>
    <definedName name="IQ_TOT_ADJ_INC" hidden="1">"c287"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"c90"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"c130"</definedName>
    <definedName name="IQ_TOTAL_CASH_FINAN" hidden="1">"c133"</definedName>
    <definedName name="IQ_TOTAL_CASH_INVEST" hidden="1">"c128"</definedName>
    <definedName name="IQ_TOTAL_CASH_OPER" hidden="1">"c125"</definedName>
    <definedName name="IQ_TOTAL_CHURN" hidden="1">"c2122"</definedName>
    <definedName name="IQ_TOTAL_CL" hidden="1">"c1245"</definedName>
    <definedName name="IQ_TOTAL_COMMON" hidden="1">"c116"</definedName>
    <definedName name="IQ_TOTAL_COMMON_EQUITY" hidden="1">"c1246"</definedName>
    <definedName name="IQ_TOTAL_CURRENT_ASSETS" hidden="1">"c82"</definedName>
    <definedName name="IQ_TOTAL_CURRENT_LIAB" hidden="1">"c97"</definedName>
    <definedName name="IQ_TOTAL_DEBT" hidden="1">"c101"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"c183"</definedName>
    <definedName name="IQ_TOTAL_DEBT_OVER_TOTAL_BV" hidden="1">"c180"</definedName>
    <definedName name="IQ_TOTAL_DEBT_OVER_TOTAL_CAP" hidden="1">"c182"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"c284"</definedName>
    <definedName name="IQ_TOTAL_DIV_PAID_CF" hidden="1">"c1266"</definedName>
    <definedName name="IQ_TOTAL_EMPLOYEE" hidden="1">"c1522"</definedName>
    <definedName name="IQ_TOTAL_EMPLOYEES" hidden="1">"c1522"</definedName>
    <definedName name="IQ_TOTAL_EQUITY" hidden="1">"c114"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"c67"</definedName>
    <definedName name="IQ_TOTAL_INVENTORY" hidden="1">"c79"</definedName>
    <definedName name="IQ_TOTAL_INVEST" hidden="1">"c1275"</definedName>
    <definedName name="IQ_TOTAL_LIAB" hidden="1">"c105"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"c115"</definedName>
    <definedName name="IQ_TOTAL_LIAB_TOTAL_ASSETS" hidden="1">"c1283"</definedName>
    <definedName name="IQ_TOTAL_LONG_DEBT" hidden="1">"c100"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"c20"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ENSION_OBLIGATION" hidden="1">"c1292"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"c78"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"c5"</definedName>
    <definedName name="IQ_TOTAL_SPECIAL" hidden="1">"c59"</definedName>
    <definedName name="IQ_TOTAL_ST_BORROW" hidden="1">"c286"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IT" hidden="1">"c5520"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"c76"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"c111"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"c117"</definedName>
    <definedName name="IQ_UNSECURED_DEBT" hidden="1">"c2548"</definedName>
    <definedName name="IQ_UNSECURED_DEBT_PCT" hidden="1">"c2549"</definedName>
    <definedName name="IQ_UNUSUAL_EXP" hidden="1">"c18"</definedName>
    <definedName name="IQ_US_GAAP" hidden="1">"c34"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"c293"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"c199"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"c255"</definedName>
    <definedName name="IQ_WIP_INV" hidden="1">"c1335"</definedName>
    <definedName name="IQ_WORKING_CAP" hidden="1">"c3494"</definedName>
    <definedName name="IQ_WORKMEN_WRITTEN" hidden="1">"c1336"</definedName>
    <definedName name="IQ_XDIV_DATE" hidden="1">"c2203"</definedName>
    <definedName name="IQ_YEARHIGH" hidden="1">"c197"</definedName>
    <definedName name="IQ_YEARHIGH_DATE" hidden="1">"c2250"</definedName>
    <definedName name="IQ_YEARLOW" hidden="1">"c198"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"c243"</definedName>
    <definedName name="JONESBURG">#REF!</definedName>
    <definedName name="JORDAN_CREEK">#REF!</definedName>
    <definedName name="LINCOLN_CO">#REF!</definedName>
    <definedName name="LYN" localSheetId="2">[2]ReportingTemplate!#REF!</definedName>
    <definedName name="LYN">ReportingTemplate!#REF!</definedName>
    <definedName name="MALDEN">#REF!</definedName>
    <definedName name="MARIES">#REF!</definedName>
    <definedName name="MARK_TWAIN">#REF!</definedName>
    <definedName name="MINER">#REF!</definedName>
    <definedName name="MOBERLY">#REF!</definedName>
    <definedName name="MONITEAU">#REF!</definedName>
    <definedName name="MONTICELLO">#REF!</definedName>
    <definedName name="NvsASD">"V2017-04-30"</definedName>
    <definedName name="NvsAutoDrillOk">"VN"</definedName>
    <definedName name="NvsDrillHyperLink" localSheetId="1">"http://genfin.genesishcc.com/psp/gfn9prod_newwin/EMPLOYEE/ERP/c/REPORT_BOOKS.IC_RUN_DRILLDOWN.GBL?Action=A&amp;NVS_INSTANCE=5341597_2087964"</definedName>
    <definedName name="NvsElapsedTime">0.00020833333110204</definedName>
    <definedName name="NvsEndTime">42877.4305555556</definedName>
    <definedName name="NvsInstanceHook" localSheetId="1">Instance_Hook_Prime</definedName>
    <definedName name="NvsInstLang">"VENG"</definedName>
    <definedName name="NvsInstSpec">"%,FBUSINESS_UNIT,TCTRS_HCN,NLANDLORD_26"</definedName>
    <definedName name="NvsInstSpec1">","</definedName>
    <definedName name="NvsInstSpec2">","</definedName>
    <definedName name="NvsInstSpec3">","</definedName>
    <definedName name="NvsInstSpec4">","</definedName>
    <definedName name="NvsInstSpec5">","</definedName>
    <definedName name="NvsInstSpec6">","</definedName>
    <definedName name="NvsInstSpec7">","</definedName>
    <definedName name="NvsInstSpec8">","</definedName>
    <definedName name="NvsInstSpec9">","</definedName>
    <definedName name="NvsLayoutType">"M3"</definedName>
    <definedName name="NvsNplSpec">"%,X,RZF..,CNF.."</definedName>
    <definedName name="NvsPanelBusUnit">"V"</definedName>
    <definedName name="NvsPanelEffdt">"V2099-12-31"</definedName>
    <definedName name="NvsPanelSetid">"VGHV01"</definedName>
    <definedName name="NvsReqBU">"VRPT12"</definedName>
    <definedName name="NvsReqBUOnly">"VY"</definedName>
    <definedName name="NvsSheetType" localSheetId="1">"M"</definedName>
    <definedName name="NvsTransLed">"VN"</definedName>
    <definedName name="NvsTreeASD">"V2017-04-30"</definedName>
    <definedName name="NvsValTbl.ACCOUNT">"GL_ACCOUNT_TBL"</definedName>
    <definedName name="NvsValTbl.BUSINESS_UNIT">"BUS_UNIT_TBL_FS"</definedName>
    <definedName name="NvsValTbl.CHARTFIELD1">"CHARTFIELD1_TBL"</definedName>
    <definedName name="NvsValTbl.CURRENCY_CD">"CURRENCY_CD_TBL"</definedName>
    <definedName name="NvsValTbl.DEPTID">"DEPT_TBL"</definedName>
    <definedName name="NvsValTbl.DESCR">"FO_CSF_FLD_DTL"</definedName>
    <definedName name="NvsValTbl.OPER_UNIT">"OPER_UNIT_TBL"</definedName>
    <definedName name="NvsValTbl.PRODUCT">"PRODUCT_TBL"</definedName>
    <definedName name="NvsValTbl.SCENARIO">"BD_SCENARIO_TBL"</definedName>
    <definedName name="NvsValTbl.STATISTICS_CODE">"STAT_TBL"</definedName>
    <definedName name="OAK_GROVE">#REF!</definedName>
    <definedName name="Omega" hidden="1">{"One",#N/A,FALSE,"Crossings";"Two",#N/A,FALSE,"Crossings";"Three",#N/A,FALSE,"Crossings";"Fous",#N/A,FALSE,"Crossings";"Five",#N/A,FALSE,"Crossings"}</definedName>
    <definedName name="OPR" localSheetId="2">[2]ReportingTemplate!#REF!</definedName>
    <definedName name="OPR">ReportingTemplate!#REF!</definedName>
    <definedName name="oss" hidden="1">{"Monthly 1999 Stats",#N/A,FALSE,"Months";"Monthly 1999 IS",#N/A,FALSE,"Months"}</definedName>
    <definedName name="PARKSIDE">#REF!</definedName>
    <definedName name="PatientDays_Insurance">'[4]Operating Statement'!$A$100:$U$101</definedName>
    <definedName name="PatientDays_Medicaid">'[4]Operating Statement'!$A$102:$U$103</definedName>
    <definedName name="PERIOD" localSheetId="2">[2]ReportingTemplate!#REF!</definedName>
    <definedName name="PERIOD">ReportingTemplate!#REF!</definedName>
    <definedName name="POINT">#REF!</definedName>
    <definedName name="POTOSI">#REF!</definedName>
    <definedName name="_xlnm.Print_Area" localSheetId="16">'Cons. 11'!$A$1:$O$453</definedName>
    <definedName name="_xlnm.Print_Area" localSheetId="2">Definitions!$A$1:$R$83</definedName>
    <definedName name="_xlnm.Print_Area" localSheetId="1">ReportingTemplate!$E$2:$R$164</definedName>
    <definedName name="_xlnm.Print_Area" localSheetId="5">'S09066'!$C$1:$Q$453</definedName>
    <definedName name="_xlnm.Print_Area" localSheetId="6">'S09067'!$C$1:$Q$453</definedName>
    <definedName name="_xlnm.Print_Area" localSheetId="7">'S09068'!$C$1:$Q$453</definedName>
    <definedName name="_xlnm.Print_Area" localSheetId="8">'S09069'!$C$1:$Q$453</definedName>
    <definedName name="_xlnm.Print_Area" localSheetId="9">'S09070'!$C$1:$Q$453</definedName>
    <definedName name="_xlnm.Print_Area" localSheetId="10">'S09071'!$C$1:$Q$453</definedName>
    <definedName name="_xlnm.Print_Area" localSheetId="11">'S09072'!$C$1:$Q$453</definedName>
    <definedName name="_xlnm.Print_Area" localSheetId="12">'S09073'!$C$1:$Q$453</definedName>
    <definedName name="_xlnm.Print_Area" localSheetId="13">'S09074'!$C$1:$Q$453</definedName>
    <definedName name="_xlnm.Print_Area" localSheetId="14">'S09075'!$C$1:$Q$453</definedName>
    <definedName name="_xlnm.Print_Area" localSheetId="15">'S09076'!$C$1:$Q$453</definedName>
    <definedName name="qqq" hidden="1">{"One",#N/A,FALSE,"Product Assumptions";"Two",#N/A,FALSE,"Product Assumptions";"Three",#N/A,FALSE,"Product Assumptions";"Four",#N/A,FALSE,"Product Assumptions";"Five",#N/A,FALSE,"Product Assumptions";"Six",#N/A,FALSE,"Product Assumptions"}</definedName>
    <definedName name="Rate" hidden="1">{"One",#N/A,FALSE,"Acquisitions";"Two",#N/A,FALSE,"Acquisitions"}</definedName>
    <definedName name="RBN" localSheetId="2">[2]ReportingTemplate!#REF!</definedName>
    <definedName name="RBN">ReportingTemplate!#REF!</definedName>
    <definedName name="RBU" localSheetId="2">[2]ReportingTemplate!#REF!</definedName>
    <definedName name="RBU">ReportingTemplate!#REF!</definedName>
    <definedName name="RID" localSheetId="2">[2]ReportingTemplate!#REF!</definedName>
    <definedName name="RID">ReportingTemplate!#REF!</definedName>
    <definedName name="ROCKY_RIDGE">#REF!</definedName>
    <definedName name="S_HAMPTON" localSheetId="3">#REF!</definedName>
    <definedName name="S_HAMPTON">'S09074'!$C$1:$Q$453</definedName>
    <definedName name="SCD" localSheetId="2">[2]ReportingTemplate!#REF!</definedName>
    <definedName name="SCD">ReportingTemplate!#REF!</definedName>
    <definedName name="SCN" localSheetId="2">[2]ReportingTemplate!#REF!</definedName>
    <definedName name="SCN">ReportingTemplate!#REF!</definedName>
    <definedName name="SFD" localSheetId="2">[2]ReportingTemplate!#REF!</definedName>
    <definedName name="SFD">ReportingTemplate!#REF!</definedName>
    <definedName name="SFN" localSheetId="2">[2]ReportingTemplate!#REF!</definedName>
    <definedName name="SFN">ReportingTemplate!#REF!</definedName>
    <definedName name="SFV" localSheetId="2">[2]ReportingTemplate!#REF!</definedName>
    <definedName name="SFV">ReportingTemplate!#REF!</definedName>
    <definedName name="SILEX" localSheetId="3">#REF!</definedName>
    <definedName name="SILEX" localSheetId="12">'S09073'!$C$1:$Q$453</definedName>
    <definedName name="SILEX">#REF!</definedName>
    <definedName name="SLD" localSheetId="2">[2]ReportingTemplate!#REF!</definedName>
    <definedName name="SLD">ReportingTemplate!#REF!</definedName>
    <definedName name="SLN" localSheetId="2">[2]ReportingTemplate!#REF!</definedName>
    <definedName name="SLN">ReportingTemplate!#REF!</definedName>
    <definedName name="SONSHINE">#REF!</definedName>
    <definedName name="ST_FRANCOIS">#REF!</definedName>
    <definedName name="ST_FRANCOIS_RCF" localSheetId="3">#REF!</definedName>
    <definedName name="ST_FRANCOIS_RCF" localSheetId="5">#REF!</definedName>
    <definedName name="ST_FRANCOIS_RCF">#REF!</definedName>
    <definedName name="STD" localSheetId="2">[2]ReportingTemplate!#REF!</definedName>
    <definedName name="STD">ReportingTemplate!#REF!</definedName>
    <definedName name="STN" localSheetId="2">[2]ReportingTemplate!#REF!</definedName>
    <definedName name="STN">ReportingTemplate!#REF!</definedName>
    <definedName name="STRAFFORD" localSheetId="3">#REF!</definedName>
    <definedName name="STRAFFORD">'S09075'!$C$1:$Q$453</definedName>
    <definedName name="SUNSET">#REF!</definedName>
    <definedName name="SWEET" localSheetId="3">#REF!</definedName>
    <definedName name="SWEET">#REF!</definedName>
    <definedName name="TABLEROCK">#REF!</definedName>
    <definedName name="TIPTON">#REF!</definedName>
    <definedName name="TRI" hidden="1">{#N/A,#N/A,FALSE,"COVER";#N/A,#N/A,FALSE,"PF ASSUMPT";#N/A,#N/A,FALSE,"PF EPS";#N/A,#N/A,FALSE,"CASHFLOWS";#N/A,#N/A,FALSE,"BALANCESHEET"}</definedName>
    <definedName name="TROY">#REF!</definedName>
    <definedName name="Valuation" hidden="1">{#N/A,#N/A,FALSE,"COVER";#N/A,#N/A,FALSE,"ASSUMPTIONS";#N/A,#N/A,FALSE,"EPSMODEL";#N/A,#N/A,FALSE,"CASHFLOWS";#N/A,#N/A,FALSE,"BALANCESHEET"}</definedName>
    <definedName name="WARRENTON">#REF!</definedName>
    <definedName name="WINDSOR" localSheetId="3">#REF!</definedName>
    <definedName name="WINDSOR">'S09076'!$C$1:$Q$453</definedName>
    <definedName name="wrn.Acquisitions." hidden="1">{"One",#N/A,FALSE,"Acquisitions";"Two",#N/A,FALSE,"Acquisitions"}</definedName>
    <definedName name="wrn.All._.Reports." hidden="1">{"Stat of Ops Summary",#N/A,FALSE,"Summ P&amp;L";"Balance Sheet",#N/A,FALSE,"Summ P&amp;L";"Cash Flow",#N/A,FALSE,"Summ P&amp;L";"Facility Stats",#N/A,FALSE,"Summ P&amp;L";"Stat of Ops Detail",#N/A,FALSE,"Expenses by Dept";"Census",#N/A,FALSE,"Census";"Billing Template",#N/A,FALSE,"Billing Rates";"Staffing $s",#N/A,FALSE,"Staffing";"Staffing Pattern",#N/A,FALSE,"Staffing Pattern";"Assumptions",#N/A,FALSE,"Assumptions";"Capital Expenditures",#N/A,FALSE,"Capital Expenditures";"Prepaids/Accruals",#N/A,FALSE,"Prepaid_Accrual Wkst"}</definedName>
    <definedName name="wrn.Balance_Sheet." hidden="1">{"One",#N/A,FALSE,"Balance Sheet"}</definedName>
    <definedName name="wrn.Cash_Flow." hidden="1">{"One",#N/A,FALSE,"Cash Flow Statement"}</definedName>
    <definedName name="wrn.Clarie_Bridge." hidden="1">{"One",#N/A,FALSE,"Claire Bridge";"Two",#N/A,FALSE,"Claire Bridge";"Three",#N/A,FALSE,"Claire Bridge";"Four",#N/A,FALSE,"Claire Bridge";"Five",#N/A,FALSE,"Claire Bridge"}</definedName>
    <definedName name="wrn.Corporate." hidden="1">{"One",#N/A,FALSE,"Corporate"}</definedName>
    <definedName name="wrn.Crossings." hidden="1">{"One",#N/A,FALSE,"Crossings";"Two",#N/A,FALSE,"Crossings";"Three",#N/A,FALSE,"Crossings";"Fous",#N/A,FALSE,"Crossings";"Five",#N/A,FALSE,"Crossings"}</definedName>
    <definedName name="wrn.Depreciation." hidden="1">{"One",#N/A,FALSE,"Depreciation"}</definedName>
    <definedName name="wrn.Financing." hidden="1">{"One",#N/A,FALSE,"Financing";"Two",#N/A,FALSE,"Financing";"Three",#N/A,FALSE,"Financing";"Four",#N/A,FALSE,"Financing"}</definedName>
    <definedName name="wrn.Financing_Assumptions." hidden="1">{"One",#N/A,FALSE,"Financing Assumptions";"Two",#N/A,FALSE,"Financing Assumptions";"Three",#N/A,FALSE,"Financing Assumptions";"Four",#N/A,FALSE,"Financing Assumptions"}</definedName>
    <definedName name="wrn.Forecast._.Red._.Book." hidden="1">{"RB QY $",#N/A,FALSE,"Fin STMT";"RB QY Stats",#N/A,FALSE,"Fin STMT";"RB 00 $",#N/A,FALSE,"Fin STMT";"RB 00 Stats",#N/A,FALSE,"Fin STMT";"RB 01 $",#N/A,FALSE,"Fin STMT";"RB 01 Stats",#N/A,FALSE,"Fin STMT"}</definedName>
    <definedName name="wrn.Forecast._.Report." hidden="1">{"Q&amp;A Dollars",#N/A,FALSE,"Fin STMT";"Q&amp;A Stats",#N/A,FALSE,"Fin STMT";"Monthly 1999 IS",#N/A,FALSE,"Months";"Monthly 1999 Stats",#N/A,FALSE,"Months";"Monthly 2000 IS",#N/A,FALSE,"Months";"Monthly 2000 Stats",#N/A,FALSE,"Months";"Monthly 2001 IS",#N/A,FALSE,"Months";"Monthly 2001 Stats",#N/A,FALSE,"Months";"Monthly 2002 IS",#N/A,FALSE,"Months";"Monthly 2002 Stats",#N/A,FALSE,"Months";"Monthly 2003 IS",#N/A,FALSE,"Months";"Monthly 2003 Stats",#N/A,FALSE,"Months"}</definedName>
    <definedName name="wrn.full._.report.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wrn.General." hidden="1">{"Balance",#N/A,FALSE,"General Assumptions";"Cost",#N/A,FALSE,"General Assumptions";"Working",#N/A,FALSE,"General Assumptions"}</definedName>
    <definedName name="wrn.Income_Statement." hidden="1">{"One",#N/A,FALSE,"Income Statement";"Two",#N/A,FALSE,"Income Statement";"Three",#N/A,FALSE,"Income Statement";"Four",#N/A,FALSE,"Income Statement"}</definedName>
    <definedName name="wrn.JV." hidden="1">{"One",#N/A,FALSE,"JV"}</definedName>
    <definedName name="wrn.Months._.1999." hidden="1">{"Monthly 1999 Stats",#N/A,FALSE,"Months";"Monthly 1999 IS",#N/A,FALSE,"Months"}</definedName>
    <definedName name="wrn.Months._.2000." hidden="1">{"Monthly 2000 Stats",#N/A,FALSE,"Months";"Monthly 2000 IS",#N/A,FALSE,"Months"}</definedName>
    <definedName name="wrn.Months._.2001." hidden="1">{"Monthly 2001 Stats",#N/A,FALSE,"Months";"Monthly 2001 IS",#N/A,FALSE,"Months"}</definedName>
    <definedName name="wrn.Months._.2002." hidden="1">{"Monthly 2002 Stats",#N/A,FALSE,"Months";"Monthly 2002 IS",#N/A,FALSE,"Months"}</definedName>
    <definedName name="wrn.Months._.2003." hidden="1">{"Monthly 2003 Stats",#N/A,FALSE,"Months";"Monthly 2003 IS",#N/A,FALSE,"Months"}</definedName>
    <definedName name="wrn.New_Business." hidden="1">{"One",#N/A,FALSE,"New Business"}</definedName>
    <definedName name="wrn.Print." hidden="1">{#N/A,#N/A,FALSE,"ASSUMPTIONS";#N/A,#N/A,FALSE,"EPSMODEL";#N/A,#N/A,FALSE,"CASHFLOWS";#N/A,#N/A,FALSE,"BALANCESHEET"}</definedName>
    <definedName name="wrn.Product_Assumptions." hidden="1">{"One",#N/A,FALSE,"Product Assumptions";"Two",#N/A,FALSE,"Product Assumptions";"Three",#N/A,FALSE,"Product Assumptions";"Four",#N/A,FALSE,"Product Assumptions";"Five",#N/A,FALSE,"Product Assumptions";"Six",#N/A,FALSE,"Product Assumptions"}</definedName>
    <definedName name="wrn.Prototypes." hidden="1">{"One",#N/A,FALSE,"Prototypes";"Two",#N/A,FALSE,"Prototypes";"Three",#N/A,FALSE,"Prototypes";"Four",#N/A,FALSE,"Prototypes";"Five",#N/A,FALSE,"Prototypes"}</definedName>
    <definedName name="wrn.Repayments." hidden="1">{"One",#N/A,FALSE,"Repayments";"Two",#N/A,FALSE,"Repayments"}</definedName>
    <definedName name="wrn.Reports._.to._.EBITDARM." hidden="1">{"Q&amp;A Dollars to EBITDARM",#N/A,FALSE,"Fin STMT";"Q&amp;A Stats",#N/A,FALSE,"Fin STMT";"Monthly IS 1999 to EBITDARM",#N/A,FALSE,"Months";"Monthly 1999 Stats",#N/A,FALSE,"Months";"Monthly IS 2000 to EBITDARM",#N/A,FALSE,"Months";"Monthly 2000 Stats",#N/A,FALSE,"Months";"Monthly IS 2001 to EBITDAR",#N/A,FALSE,"Months";"Monthly 2001 Stats",#N/A,FALSE,"Months";"Monthly IS 2002 to EBITDARM",#N/A,FALSE,"Months";"Monthly 2002 Stats",#N/A,FALSE,"Months";"Monthly IS 2003 to EBITDARM",#N/A,FALSE,"Months";"Monthly 2003 Stats",#N/A,FALSE,"Months"}</definedName>
    <definedName name="wrn.Roll_Out." hidden="1">{"One",#N/A,FALSE,"Roll-out";"Two",#N/A,FALSE,"Roll-out";"Three",#N/A,FALSE,"Roll-out";"Four",#N/A,FALSE,"Roll-out";"Five",#N/A,FALSE,"Roll-out"}</definedName>
    <definedName name="wrn.sales." hidden="1">{"sales",#N/A,FALSE,"Sales";"sales existing",#N/A,FALSE,"Sales";"sales rd1",#N/A,FALSE,"Sales";"sales rd2",#N/A,FALSE,"Sales"}</definedName>
    <definedName name="wrn.Sterling._.House." hidden="1">{"One",#N/A,FALSE,"SterlingHouse";"Two",#N/A,FALSE,"SterlingHouse";"Three",#N/A,FALSE,"SterlingHouse";"Four",#N/A,FALSE,"SterlingHouse";"Five",#N/A,FALSE,"SterlingHouse"}</definedName>
    <definedName name="wrn.Sterling_House." hidden="1">{"One",#N/A,FALSE,"SterlingHouse";"Two",#N/A,FALSE,"SterlingHouse";"Three",#N/A,FALSE,"SterlingHouse";"Four",#N/A,FALSE,"SterlingHouse";"Five",#N/A,FALSE,"SterlingHouse"}</definedName>
    <definedName name="wrn.test.2" hidden="1">{#N/A,#N/A,FALSE,"Calculator"}</definedName>
    <definedName name="wrn.test1." hidden="1">{#N/A,#N/A,FALSE,"Calculator"}</definedName>
    <definedName name="wrn.test2" hidden="1">{#N/A,#N/A,FALSE,"Calculator"}</definedName>
    <definedName name="wrn.test3" hidden="1">{#N/A,#N/A,FALSE,"Calculator"}</definedName>
    <definedName name="wrn.Wovenhearts." hidden="1">{"One",#N/A,FALSE,"Wovenhearts";"Two",#N/A,FALSE,"Wovenhearts";"Three",#N/A,FALSE,"Wovenhearts";"Four",#N/A,FALSE,"Wovenhearts";"Five",#N/A,FALSE,"Wovenhearts"}</definedName>
    <definedName name="wrn.Wynwood." hidden="1">{"One",#N/A,FALSE,"Wynwood";"Two",#N/A,FALSE,"Wynwood";"Three",#N/A,FALSE,"Wynwood";"Four",#N/A,FALSE,"Wynwood";"Five",#N/A,FALSE,"Wynwood"}</definedName>
    <definedName name="wrn.Yearly." hidden="1">{"One",#N/A,FALSE,"Yearly"}</definedName>
    <definedName name="xxx">#REF!</definedName>
    <definedName name="Z_0E1D33A0_9924_11D4_82A7_0050040E4062_.wvu.PrintArea" hidden="1">#REF!</definedName>
    <definedName name="Z_9381E880_9A07_11D4_8736_00E02986A5F5_.wvu.Cols" hidden="1">#REF!</definedName>
    <definedName name="Z_9381E880_9A07_11D4_8736_00E02986A5F5_.wvu.PrintArea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3" i="15" l="1"/>
  <c r="U162" i="15"/>
  <c r="T162" i="15"/>
  <c r="O162" i="15"/>
  <c r="N162" i="15"/>
  <c r="K162" i="15"/>
  <c r="S162" i="15"/>
  <c r="R162" i="15"/>
  <c r="Q162" i="15"/>
  <c r="P162" i="15"/>
  <c r="I17" i="15"/>
  <c r="I19" i="15"/>
  <c r="I18" i="15"/>
  <c r="B16" i="15"/>
  <c r="Q28" i="15" l="1"/>
  <c r="F455" i="32" l="1"/>
  <c r="C455" i="32"/>
  <c r="G455" i="32"/>
  <c r="M455" i="32"/>
  <c r="K455" i="32"/>
  <c r="L455" i="32"/>
  <c r="E455" i="32"/>
  <c r="J85" i="15"/>
  <c r="J455" i="32"/>
  <c r="I455" i="32"/>
  <c r="H455" i="32"/>
  <c r="N455" i="32"/>
  <c r="D455" i="32"/>
  <c r="O455" i="32" l="1"/>
  <c r="B139" i="34" l="1"/>
  <c r="B205" i="34"/>
  <c r="B271" i="34"/>
  <c r="B272" i="34" s="1"/>
  <c r="B337" i="34"/>
  <c r="B403" i="34"/>
  <c r="B469" i="34"/>
  <c r="B535" i="34"/>
  <c r="B601" i="34"/>
  <c r="B667" i="34"/>
  <c r="B73" i="34"/>
  <c r="B536" i="34" l="1"/>
  <c r="B537" i="34" s="1"/>
  <c r="B74" i="34"/>
  <c r="B470" i="34"/>
  <c r="B668" i="34"/>
  <c r="B404" i="34"/>
  <c r="B602" i="34"/>
  <c r="B338" i="34"/>
  <c r="B206" i="34"/>
  <c r="B273" i="34"/>
  <c r="B140" i="34"/>
  <c r="B405" i="34" l="1"/>
  <c r="B603" i="34"/>
  <c r="B669" i="34"/>
  <c r="B75" i="34"/>
  <c r="B339" i="34"/>
  <c r="B471" i="34"/>
  <c r="B472" i="34" s="1"/>
  <c r="B207" i="34"/>
  <c r="B340" i="34"/>
  <c r="B141" i="34"/>
  <c r="B274" i="34"/>
  <c r="B538" i="34"/>
  <c r="B76" i="34" l="1"/>
  <c r="B604" i="34"/>
  <c r="B208" i="34"/>
  <c r="B670" i="34"/>
  <c r="B406" i="34"/>
  <c r="B539" i="34"/>
  <c r="B473" i="34"/>
  <c r="B341" i="34"/>
  <c r="B142" i="34"/>
  <c r="B275" i="34"/>
  <c r="B671" i="34" l="1"/>
  <c r="B407" i="34"/>
  <c r="B77" i="34"/>
  <c r="B605" i="34"/>
  <c r="B209" i="34"/>
  <c r="B342" i="34"/>
  <c r="B276" i="34"/>
  <c r="B143" i="34"/>
  <c r="B474" i="34"/>
  <c r="B540" i="34"/>
  <c r="B606" i="34" l="1"/>
  <c r="B408" i="34"/>
  <c r="B78" i="34"/>
  <c r="B672" i="34"/>
  <c r="B210" i="34"/>
  <c r="B541" i="34"/>
  <c r="B144" i="34"/>
  <c r="B343" i="34"/>
  <c r="B475" i="34"/>
  <c r="B277" i="34"/>
  <c r="B673" i="34" l="1"/>
  <c r="B409" i="34"/>
  <c r="B211" i="34"/>
  <c r="B79" i="34"/>
  <c r="B607" i="34"/>
  <c r="B476" i="34"/>
  <c r="B145" i="34"/>
  <c r="B278" i="34"/>
  <c r="B344" i="34"/>
  <c r="B542" i="34"/>
  <c r="B80" i="34" l="1"/>
  <c r="B410" i="34"/>
  <c r="B608" i="34"/>
  <c r="B212" i="34"/>
  <c r="B674" i="34"/>
  <c r="B345" i="34"/>
  <c r="B279" i="34"/>
  <c r="B477" i="34"/>
  <c r="B543" i="34"/>
  <c r="B146" i="34"/>
  <c r="B213" i="34" l="1"/>
  <c r="B411" i="34"/>
  <c r="B675" i="34"/>
  <c r="B609" i="34"/>
  <c r="B81" i="34"/>
  <c r="B544" i="34"/>
  <c r="B280" i="34"/>
  <c r="B147" i="34"/>
  <c r="B478" i="34"/>
  <c r="B346" i="34"/>
  <c r="B610" i="34" l="1"/>
  <c r="B412" i="34"/>
  <c r="B82" i="34"/>
  <c r="B676" i="34"/>
  <c r="B214" i="34"/>
  <c r="B281" i="34"/>
  <c r="B479" i="34"/>
  <c r="B148" i="34"/>
  <c r="B545" i="34"/>
  <c r="B347" i="34"/>
  <c r="B677" i="34" l="1"/>
  <c r="B413" i="34"/>
  <c r="B215" i="34"/>
  <c r="B83" i="34"/>
  <c r="B611" i="34"/>
  <c r="B348" i="34"/>
  <c r="B149" i="34"/>
  <c r="B282" i="34"/>
  <c r="B546" i="34"/>
  <c r="B480" i="34"/>
  <c r="B7" i="34"/>
  <c r="D4" i="34"/>
  <c r="B84" i="34" l="1"/>
  <c r="B414" i="34"/>
  <c r="B612" i="34"/>
  <c r="B216" i="34"/>
  <c r="B678" i="34"/>
  <c r="B8" i="34"/>
  <c r="B547" i="34"/>
  <c r="B349" i="34"/>
  <c r="B283" i="34"/>
  <c r="B481" i="34"/>
  <c r="B150" i="34"/>
  <c r="B217" i="34" l="1"/>
  <c r="B415" i="34"/>
  <c r="B9" i="34"/>
  <c r="B679" i="34"/>
  <c r="B613" i="34"/>
  <c r="B85" i="34"/>
  <c r="B151" i="34"/>
  <c r="B482" i="34"/>
  <c r="B548" i="34"/>
  <c r="B284" i="34"/>
  <c r="B350" i="34"/>
  <c r="B86" i="34" l="1"/>
  <c r="B680" i="34"/>
  <c r="B416" i="34"/>
  <c r="B614" i="34"/>
  <c r="B218" i="34"/>
  <c r="B10" i="34"/>
  <c r="B285" i="34"/>
  <c r="B483" i="34"/>
  <c r="B351" i="34"/>
  <c r="B549" i="34"/>
  <c r="B152" i="34"/>
  <c r="B615" i="34" l="1"/>
  <c r="B681" i="34"/>
  <c r="B11" i="34"/>
  <c r="B219" i="34"/>
  <c r="B417" i="34"/>
  <c r="B87" i="34"/>
  <c r="B352" i="34"/>
  <c r="B286" i="34"/>
  <c r="B153" i="34"/>
  <c r="B550" i="34"/>
  <c r="B484" i="34"/>
  <c r="B88" i="34" l="1"/>
  <c r="B220" i="34"/>
  <c r="B682" i="34"/>
  <c r="B418" i="34"/>
  <c r="B616" i="34"/>
  <c r="B12" i="34"/>
  <c r="B551" i="34"/>
  <c r="B485" i="34"/>
  <c r="B353" i="34"/>
  <c r="B154" i="34"/>
  <c r="B287" i="34"/>
  <c r="B419" i="34" l="1"/>
  <c r="B221" i="34"/>
  <c r="B13" i="34"/>
  <c r="B617" i="34"/>
  <c r="B683" i="34"/>
  <c r="B89" i="34"/>
  <c r="B288" i="34"/>
  <c r="B155" i="34"/>
  <c r="B486" i="34"/>
  <c r="B354" i="34"/>
  <c r="B552" i="34"/>
  <c r="B90" i="34" l="1"/>
  <c r="B618" i="34"/>
  <c r="B222" i="34"/>
  <c r="B684" i="34"/>
  <c r="B14" i="34"/>
  <c r="B420" i="34"/>
  <c r="B487" i="34"/>
  <c r="B156" i="34"/>
  <c r="B553" i="34"/>
  <c r="B355" i="34"/>
  <c r="B289" i="34"/>
  <c r="B421" i="34" l="1"/>
  <c r="B685" i="34"/>
  <c r="B619" i="34"/>
  <c r="B15" i="34"/>
  <c r="B223" i="34"/>
  <c r="B91" i="34"/>
  <c r="B157" i="34"/>
  <c r="B290" i="34"/>
  <c r="B356" i="34"/>
  <c r="B554" i="34"/>
  <c r="B488" i="34"/>
  <c r="B92" i="34" l="1"/>
  <c r="B16" i="34"/>
  <c r="B686" i="34"/>
  <c r="B224" i="34"/>
  <c r="B620" i="34"/>
  <c r="B422" i="34"/>
  <c r="B555" i="34"/>
  <c r="B158" i="34"/>
  <c r="B291" i="34"/>
  <c r="B489" i="34"/>
  <c r="B357" i="34"/>
  <c r="B423" i="34" l="1"/>
  <c r="B225" i="34"/>
  <c r="B17" i="34"/>
  <c r="B621" i="34"/>
  <c r="B687" i="34"/>
  <c r="B93" i="34"/>
  <c r="B358" i="34"/>
  <c r="B490" i="34"/>
  <c r="B556" i="34"/>
  <c r="B292" i="34"/>
  <c r="B159" i="34"/>
  <c r="B94" i="34" l="1"/>
  <c r="B622" i="34"/>
  <c r="B226" i="34"/>
  <c r="B688" i="34"/>
  <c r="B18" i="34"/>
  <c r="B424" i="34"/>
  <c r="B160" i="34"/>
  <c r="B557" i="34"/>
  <c r="B491" i="34"/>
  <c r="B293" i="34"/>
  <c r="B359" i="34"/>
  <c r="B425" i="34" l="1"/>
  <c r="B689" i="34"/>
  <c r="B623" i="34"/>
  <c r="B19" i="34"/>
  <c r="B227" i="34"/>
  <c r="B95" i="34"/>
  <c r="B294" i="34"/>
  <c r="B558" i="34"/>
  <c r="B360" i="34"/>
  <c r="B492" i="34"/>
  <c r="B161" i="34"/>
  <c r="B96" i="34" l="1"/>
  <c r="B20" i="34"/>
  <c r="B690" i="34"/>
  <c r="B228" i="34"/>
  <c r="B624" i="34"/>
  <c r="B426" i="34"/>
  <c r="B361" i="34"/>
  <c r="B559" i="34"/>
  <c r="B162" i="34"/>
  <c r="B493" i="34"/>
  <c r="B295" i="34"/>
  <c r="B625" i="34" l="1"/>
  <c r="B691" i="34"/>
  <c r="B97" i="34"/>
  <c r="B427" i="34"/>
  <c r="B229" i="34"/>
  <c r="B21" i="34"/>
  <c r="B296" i="34"/>
  <c r="B494" i="34"/>
  <c r="B163" i="34"/>
  <c r="B362" i="34"/>
  <c r="B560" i="34"/>
  <c r="B98" i="34" l="1"/>
  <c r="B626" i="34"/>
  <c r="B22" i="34"/>
  <c r="B428" i="34"/>
  <c r="B692" i="34"/>
  <c r="B230" i="34"/>
  <c r="B164" i="34"/>
  <c r="B297" i="34"/>
  <c r="B363" i="34"/>
  <c r="B561" i="34"/>
  <c r="B495" i="34"/>
  <c r="B693" i="34" l="1"/>
  <c r="B231" i="34"/>
  <c r="B429" i="34"/>
  <c r="B627" i="34"/>
  <c r="B99" i="34"/>
  <c r="B23" i="34"/>
  <c r="B496" i="34"/>
  <c r="B562" i="34"/>
  <c r="B165" i="34"/>
  <c r="B364" i="34"/>
  <c r="B298" i="34"/>
  <c r="B100" i="34" l="1"/>
  <c r="B430" i="34"/>
  <c r="B24" i="34"/>
  <c r="B628" i="34"/>
  <c r="B232" i="34"/>
  <c r="B694" i="34"/>
  <c r="B166" i="34"/>
  <c r="B497" i="34"/>
  <c r="B563" i="34"/>
  <c r="B299" i="34"/>
  <c r="B365" i="34"/>
  <c r="B695" i="34" l="1"/>
  <c r="B629" i="34"/>
  <c r="B431" i="34"/>
  <c r="B233" i="34"/>
  <c r="B25" i="34"/>
  <c r="B101" i="34"/>
  <c r="B564" i="34"/>
  <c r="B300" i="34"/>
  <c r="B167" i="34"/>
  <c r="B498" i="34"/>
  <c r="B366" i="34"/>
  <c r="B102" i="34" l="1"/>
  <c r="B234" i="34"/>
  <c r="B630" i="34"/>
  <c r="B26" i="34"/>
  <c r="B432" i="34"/>
  <c r="B696" i="34"/>
  <c r="B499" i="34"/>
  <c r="B168" i="34"/>
  <c r="B367" i="34"/>
  <c r="B301" i="34"/>
  <c r="B565" i="34"/>
  <c r="B697" i="34" l="1"/>
  <c r="B27" i="34"/>
  <c r="B235" i="34"/>
  <c r="B433" i="34"/>
  <c r="B631" i="34"/>
  <c r="B103" i="34"/>
  <c r="B302" i="34"/>
  <c r="B169" i="34"/>
  <c r="B566" i="34"/>
  <c r="B368" i="34"/>
  <c r="B500" i="34"/>
  <c r="B434" i="34" l="1"/>
  <c r="B28" i="34"/>
  <c r="B104" i="34"/>
  <c r="B632" i="34"/>
  <c r="B236" i="34"/>
  <c r="B698" i="34"/>
  <c r="B170" i="34"/>
  <c r="B567" i="34"/>
  <c r="B303" i="34"/>
  <c r="B501" i="34"/>
  <c r="B369" i="34"/>
  <c r="B237" i="34" l="1"/>
  <c r="B435" i="34"/>
  <c r="B699" i="34"/>
  <c r="B633" i="34"/>
  <c r="B29" i="34"/>
  <c r="B105" i="34"/>
  <c r="B502" i="34"/>
  <c r="B568" i="34"/>
  <c r="B171" i="34"/>
  <c r="B370" i="34"/>
  <c r="B304" i="34"/>
  <c r="B106" i="34" l="1"/>
  <c r="B436" i="34"/>
  <c r="B634" i="34"/>
  <c r="B30" i="34"/>
  <c r="B700" i="34"/>
  <c r="B238" i="34"/>
  <c r="B172" i="34"/>
  <c r="B503" i="34"/>
  <c r="B305" i="34"/>
  <c r="B371" i="34"/>
  <c r="B569" i="34"/>
  <c r="B239" i="34" l="1"/>
  <c r="B31" i="34"/>
  <c r="B437" i="34"/>
  <c r="B701" i="34"/>
  <c r="B635" i="34"/>
  <c r="B107" i="34"/>
  <c r="B504" i="34"/>
  <c r="B570" i="34"/>
  <c r="B372" i="34"/>
  <c r="B306" i="34"/>
  <c r="B173" i="34"/>
  <c r="B108" i="34" l="1"/>
  <c r="B702" i="34"/>
  <c r="B32" i="34"/>
  <c r="B636" i="34"/>
  <c r="B438" i="34"/>
  <c r="B240" i="34"/>
  <c r="B505" i="34"/>
  <c r="B307" i="34"/>
  <c r="B373" i="34"/>
  <c r="B174" i="34"/>
  <c r="B571" i="34"/>
  <c r="B241" i="34" l="1"/>
  <c r="B637" i="34"/>
  <c r="B703" i="34"/>
  <c r="B439" i="34"/>
  <c r="B33" i="34"/>
  <c r="B109" i="34"/>
  <c r="B374" i="34"/>
  <c r="B175" i="34"/>
  <c r="B308" i="34"/>
  <c r="B506" i="34"/>
  <c r="B572" i="34"/>
  <c r="B440" i="34" l="1"/>
  <c r="B638" i="34"/>
  <c r="B110" i="34"/>
  <c r="B34" i="34"/>
  <c r="B704" i="34"/>
  <c r="B242" i="34"/>
  <c r="B309" i="34"/>
  <c r="B573" i="34"/>
  <c r="B507" i="34"/>
  <c r="B176" i="34"/>
  <c r="B375" i="34"/>
  <c r="B35" i="34" l="1"/>
  <c r="B243" i="34"/>
  <c r="B639" i="34"/>
  <c r="B705" i="34"/>
  <c r="B111" i="34"/>
  <c r="B441" i="34"/>
  <c r="B376" i="34"/>
  <c r="B508" i="34"/>
  <c r="B574" i="34"/>
  <c r="B177" i="34"/>
  <c r="B310" i="34"/>
  <c r="B706" i="34" l="1"/>
  <c r="B112" i="34"/>
  <c r="B640" i="34"/>
  <c r="B36" i="34"/>
  <c r="B442" i="34"/>
  <c r="B244" i="34"/>
  <c r="B178" i="34"/>
  <c r="B509" i="34"/>
  <c r="B311" i="34"/>
  <c r="B575" i="34"/>
  <c r="B377" i="34"/>
  <c r="B37" i="34" l="1"/>
  <c r="B113" i="34"/>
  <c r="B245" i="34"/>
  <c r="B443" i="34"/>
  <c r="B641" i="34"/>
  <c r="B707" i="34"/>
  <c r="B312" i="34"/>
  <c r="B576" i="34"/>
  <c r="B378" i="34"/>
  <c r="B510" i="34"/>
  <c r="B179" i="34"/>
  <c r="B708" i="34" l="1"/>
  <c r="B444" i="34"/>
  <c r="B114" i="34"/>
  <c r="B642" i="34"/>
  <c r="B246" i="34"/>
  <c r="B38" i="34"/>
  <c r="B511" i="34"/>
  <c r="B180" i="34"/>
  <c r="B577" i="34"/>
  <c r="B379" i="34"/>
  <c r="B313" i="34"/>
  <c r="B39" i="34" l="1"/>
  <c r="B643" i="34"/>
  <c r="B445" i="34"/>
  <c r="B247" i="34"/>
  <c r="B115" i="34"/>
  <c r="B709" i="34"/>
  <c r="B314" i="34"/>
  <c r="B380" i="34"/>
  <c r="B578" i="34"/>
  <c r="B181" i="34"/>
  <c r="B512" i="34"/>
  <c r="B710" i="34" l="1"/>
  <c r="B248" i="34"/>
  <c r="B644" i="34"/>
  <c r="B116" i="34"/>
  <c r="B446" i="34"/>
  <c r="B40" i="34"/>
  <c r="B315" i="34"/>
  <c r="B579" i="34"/>
  <c r="B381" i="34"/>
  <c r="B513" i="34"/>
  <c r="B182" i="34"/>
  <c r="B117" i="34" l="1"/>
  <c r="B249" i="34"/>
  <c r="B41" i="34"/>
  <c r="B447" i="34"/>
  <c r="B645" i="34"/>
  <c r="B711" i="34"/>
  <c r="B183" i="34"/>
  <c r="B382" i="34"/>
  <c r="B316" i="34"/>
  <c r="B514" i="34"/>
  <c r="B580" i="34"/>
  <c r="B712" i="34" l="1"/>
  <c r="B448" i="34"/>
  <c r="B250" i="34"/>
  <c r="B646" i="34"/>
  <c r="B42" i="34"/>
  <c r="B118" i="34"/>
  <c r="B317" i="34"/>
  <c r="B515" i="34"/>
  <c r="B581" i="34"/>
  <c r="B383" i="34"/>
  <c r="B184" i="34"/>
  <c r="B119" i="34" l="1"/>
  <c r="B449" i="34"/>
  <c r="B43" i="34"/>
  <c r="B251" i="34"/>
  <c r="B713" i="34"/>
  <c r="B647" i="34"/>
  <c r="B318" i="34"/>
  <c r="B185" i="34"/>
  <c r="B384" i="34"/>
  <c r="B582" i="34"/>
  <c r="B516" i="34"/>
  <c r="B648" i="34" l="1"/>
  <c r="B252" i="34"/>
  <c r="B450" i="34"/>
  <c r="B714" i="34"/>
  <c r="B44" i="34"/>
  <c r="B120" i="34"/>
  <c r="B385" i="34"/>
  <c r="B186" i="34"/>
  <c r="B583" i="34"/>
  <c r="B319" i="34"/>
  <c r="B517" i="34"/>
  <c r="B121" i="34" l="1"/>
  <c r="B715" i="34"/>
  <c r="B253" i="34"/>
  <c r="B45" i="34"/>
  <c r="B451" i="34"/>
  <c r="B649" i="34"/>
  <c r="B187" i="34"/>
  <c r="B386" i="34"/>
  <c r="B518" i="34"/>
  <c r="B584" i="34"/>
  <c r="B320" i="34"/>
  <c r="B650" i="34" l="1"/>
  <c r="B46" i="34"/>
  <c r="B716" i="34"/>
  <c r="B452" i="34"/>
  <c r="B254" i="34"/>
  <c r="B122" i="34"/>
  <c r="B519" i="34"/>
  <c r="B188" i="34"/>
  <c r="B585" i="34"/>
  <c r="B387" i="34"/>
  <c r="B321" i="34"/>
  <c r="B453" i="34" l="1"/>
  <c r="B47" i="34"/>
  <c r="B255" i="34"/>
  <c r="B717" i="34"/>
  <c r="B651" i="34"/>
  <c r="B123" i="34"/>
  <c r="B322" i="34"/>
  <c r="B586" i="34"/>
  <c r="B388" i="34"/>
  <c r="B189" i="34"/>
  <c r="B520" i="34"/>
  <c r="B124" i="34" l="1"/>
  <c r="B48" i="34"/>
  <c r="B652" i="34"/>
  <c r="B256" i="34"/>
  <c r="B454" i="34"/>
  <c r="B718" i="34"/>
  <c r="B521" i="34"/>
  <c r="B587" i="34"/>
  <c r="B389" i="34"/>
  <c r="B190" i="34"/>
  <c r="B323" i="34"/>
  <c r="B719" i="34" l="1"/>
  <c r="B49" i="34"/>
  <c r="B455" i="34"/>
  <c r="B653" i="34"/>
  <c r="B125" i="34"/>
  <c r="B257" i="34"/>
  <c r="B324" i="34"/>
  <c r="B191" i="34"/>
  <c r="B588" i="34"/>
  <c r="B390" i="34"/>
  <c r="B522" i="34"/>
  <c r="B654" i="34" l="1"/>
  <c r="B50" i="34"/>
  <c r="B126" i="34"/>
  <c r="B456" i="34"/>
  <c r="B720" i="34"/>
  <c r="B258" i="34"/>
  <c r="B589" i="34"/>
  <c r="B523" i="34"/>
  <c r="B391" i="34"/>
  <c r="B192" i="34"/>
  <c r="B325" i="34"/>
  <c r="B457" i="34" l="1"/>
  <c r="B721" i="34"/>
  <c r="B127" i="34"/>
  <c r="B655" i="34"/>
  <c r="B259" i="34"/>
  <c r="B51" i="34"/>
  <c r="B392" i="34"/>
  <c r="B193" i="34"/>
  <c r="B524" i="34"/>
  <c r="B590" i="34"/>
  <c r="B326" i="34"/>
  <c r="B656" i="34" l="1"/>
  <c r="B722" i="34"/>
  <c r="B260" i="34"/>
  <c r="B128" i="34"/>
  <c r="B458" i="34"/>
  <c r="B52" i="34"/>
  <c r="B591" i="34"/>
  <c r="B393" i="34"/>
  <c r="B194" i="34"/>
  <c r="B327" i="34"/>
  <c r="B525" i="34"/>
  <c r="B53" i="34" l="1"/>
  <c r="B129" i="34"/>
  <c r="B723" i="34"/>
  <c r="B459" i="34"/>
  <c r="B261" i="34"/>
  <c r="B657" i="34"/>
  <c r="B195" i="34"/>
  <c r="B592" i="34"/>
  <c r="B328" i="34"/>
  <c r="B526" i="34"/>
  <c r="B394" i="34"/>
  <c r="B658" i="34" l="1"/>
  <c r="B460" i="34"/>
  <c r="B130" i="34"/>
  <c r="B262" i="34"/>
  <c r="B724" i="34"/>
  <c r="B54" i="34"/>
  <c r="B395" i="34"/>
  <c r="B593" i="34"/>
  <c r="B527" i="34"/>
  <c r="B329" i="34"/>
  <c r="B196" i="34"/>
  <c r="B55" i="34" l="1"/>
  <c r="B263" i="34"/>
  <c r="B461" i="34"/>
  <c r="B725" i="34"/>
  <c r="B131" i="34"/>
  <c r="B659" i="34"/>
  <c r="B197" i="34"/>
  <c r="B396" i="34"/>
  <c r="B330" i="34"/>
  <c r="B528" i="34"/>
  <c r="B594" i="34"/>
  <c r="B726" i="34" l="1"/>
  <c r="B264" i="34"/>
  <c r="B132" i="34"/>
  <c r="B462" i="34"/>
  <c r="B56" i="34"/>
  <c r="B660" i="34"/>
  <c r="B331" i="34"/>
  <c r="B198" i="34"/>
  <c r="B397" i="34"/>
  <c r="B529" i="34"/>
  <c r="B595" i="34"/>
  <c r="B661" i="34" l="1"/>
  <c r="B463" i="34"/>
  <c r="B57" i="34"/>
  <c r="B133" i="34"/>
  <c r="B727" i="34"/>
  <c r="B265" i="34"/>
  <c r="B332" i="34"/>
  <c r="B530" i="34"/>
  <c r="B199" i="34"/>
  <c r="B398" i="34"/>
  <c r="B596" i="34"/>
  <c r="B266" i="34" l="1"/>
  <c r="B464" i="34"/>
  <c r="B728" i="34"/>
  <c r="B58" i="34"/>
  <c r="B662" i="34"/>
  <c r="B134" i="34"/>
  <c r="B399" i="34"/>
  <c r="B531" i="34"/>
  <c r="B597" i="34"/>
  <c r="B200" i="34"/>
  <c r="B333" i="34"/>
  <c r="B59" i="34" l="1"/>
  <c r="B465" i="34"/>
  <c r="B663" i="34"/>
  <c r="B729" i="34"/>
  <c r="B267" i="34"/>
  <c r="B135" i="34"/>
  <c r="B334" i="34"/>
  <c r="B201" i="34"/>
  <c r="B598" i="34"/>
  <c r="B400" i="34"/>
  <c r="B532" i="34"/>
  <c r="B136" i="34" l="1"/>
  <c r="B466" i="34"/>
  <c r="B268" i="34"/>
  <c r="B664" i="34"/>
  <c r="B60" i="34"/>
  <c r="B730" i="34"/>
  <c r="B533" i="34"/>
  <c r="B202" i="34"/>
  <c r="B599" i="34"/>
  <c r="B401" i="34"/>
  <c r="B335" i="34"/>
  <c r="B731" i="34" l="1"/>
  <c r="B467" i="34"/>
  <c r="B665" i="34"/>
  <c r="B61" i="34"/>
  <c r="B269" i="34"/>
  <c r="B137" i="34"/>
  <c r="B203" i="34"/>
  <c r="B62" i="34" l="1"/>
  <c r="B63" i="34" l="1"/>
  <c r="B64" i="34" l="1"/>
  <c r="B65" i="34" l="1"/>
  <c r="B66" i="34" l="1"/>
  <c r="B67" i="34" l="1"/>
  <c r="B453" i="28"/>
  <c r="A453" i="28"/>
  <c r="B452" i="28"/>
  <c r="A452" i="28"/>
  <c r="B451" i="28"/>
  <c r="A451" i="28"/>
  <c r="B450" i="28"/>
  <c r="A450" i="28"/>
  <c r="B449" i="28"/>
  <c r="A449" i="28"/>
  <c r="B448" i="28"/>
  <c r="A448" i="28"/>
  <c r="B447" i="28"/>
  <c r="A447" i="28"/>
  <c r="B446" i="28"/>
  <c r="A446" i="28"/>
  <c r="B445" i="28"/>
  <c r="A445" i="28"/>
  <c r="B444" i="28"/>
  <c r="A444" i="28"/>
  <c r="B443" i="28"/>
  <c r="A443" i="28"/>
  <c r="B442" i="28"/>
  <c r="A442" i="28"/>
  <c r="B441" i="28"/>
  <c r="A441" i="28"/>
  <c r="B440" i="28"/>
  <c r="A440" i="28"/>
  <c r="B439" i="28"/>
  <c r="A439" i="28"/>
  <c r="B438" i="28"/>
  <c r="A438" i="28"/>
  <c r="B437" i="28"/>
  <c r="A437" i="28"/>
  <c r="B436" i="28"/>
  <c r="A436" i="28"/>
  <c r="B435" i="28"/>
  <c r="A435" i="28"/>
  <c r="B434" i="28"/>
  <c r="A434" i="28"/>
  <c r="B433" i="28"/>
  <c r="A433" i="28"/>
  <c r="B432" i="28"/>
  <c r="A432" i="28"/>
  <c r="B431" i="28"/>
  <c r="A431" i="28"/>
  <c r="B430" i="28"/>
  <c r="A430" i="28"/>
  <c r="B429" i="28"/>
  <c r="A429" i="28"/>
  <c r="B428" i="28"/>
  <c r="A428" i="28"/>
  <c r="B427" i="28"/>
  <c r="A427" i="28"/>
  <c r="B426" i="28"/>
  <c r="A426" i="28"/>
  <c r="B425" i="28"/>
  <c r="A425" i="28"/>
  <c r="B424" i="28"/>
  <c r="A424" i="28"/>
  <c r="B423" i="28"/>
  <c r="A423" i="28"/>
  <c r="B422" i="28"/>
  <c r="A422" i="28"/>
  <c r="B421" i="28"/>
  <c r="A421" i="28"/>
  <c r="B420" i="28"/>
  <c r="A420" i="28"/>
  <c r="B419" i="28"/>
  <c r="A419" i="28"/>
  <c r="B418" i="28"/>
  <c r="A418" i="28"/>
  <c r="B417" i="28"/>
  <c r="A417" i="28"/>
  <c r="B416" i="28"/>
  <c r="A416" i="28"/>
  <c r="B415" i="28"/>
  <c r="A415" i="28"/>
  <c r="B414" i="28"/>
  <c r="A414" i="28"/>
  <c r="B413" i="28"/>
  <c r="A413" i="28"/>
  <c r="B412" i="28"/>
  <c r="A412" i="28"/>
  <c r="B411" i="28"/>
  <c r="A411" i="28"/>
  <c r="B410" i="28"/>
  <c r="A410" i="28"/>
  <c r="B409" i="28"/>
  <c r="A409" i="28"/>
  <c r="B408" i="28"/>
  <c r="A408" i="28"/>
  <c r="B407" i="28"/>
  <c r="A407" i="28"/>
  <c r="B406" i="28"/>
  <c r="A406" i="28"/>
  <c r="B405" i="28"/>
  <c r="A405" i="28"/>
  <c r="B404" i="28"/>
  <c r="A404" i="28"/>
  <c r="B403" i="28"/>
  <c r="A403" i="28"/>
  <c r="B402" i="28"/>
  <c r="A402" i="28"/>
  <c r="B401" i="28"/>
  <c r="A401" i="28"/>
  <c r="B400" i="28"/>
  <c r="A400" i="28"/>
  <c r="B399" i="28"/>
  <c r="A399" i="28"/>
  <c r="B398" i="28"/>
  <c r="A398" i="28"/>
  <c r="B397" i="28"/>
  <c r="A397" i="28"/>
  <c r="B396" i="28"/>
  <c r="A396" i="28"/>
  <c r="B395" i="28"/>
  <c r="A395" i="28"/>
  <c r="B394" i="28"/>
  <c r="A394" i="28"/>
  <c r="B393" i="28"/>
  <c r="A393" i="28"/>
  <c r="B392" i="28"/>
  <c r="A392" i="28"/>
  <c r="B391" i="28"/>
  <c r="A391" i="28"/>
  <c r="B390" i="28"/>
  <c r="A390" i="28"/>
  <c r="B389" i="28"/>
  <c r="A389" i="28"/>
  <c r="B388" i="28"/>
  <c r="A388" i="28"/>
  <c r="B387" i="28"/>
  <c r="A387" i="28"/>
  <c r="B386" i="28"/>
  <c r="A386" i="28"/>
  <c r="B385" i="28"/>
  <c r="A385" i="28"/>
  <c r="B384" i="28"/>
  <c r="A384" i="28"/>
  <c r="B383" i="28"/>
  <c r="A383" i="28"/>
  <c r="B382" i="28"/>
  <c r="A382" i="28"/>
  <c r="B381" i="28"/>
  <c r="A381" i="28"/>
  <c r="B380" i="28"/>
  <c r="A380" i="28"/>
  <c r="B379" i="28"/>
  <c r="A379" i="28"/>
  <c r="B378" i="28"/>
  <c r="A378" i="28"/>
  <c r="B377" i="28"/>
  <c r="A377" i="28"/>
  <c r="B376" i="28"/>
  <c r="A376" i="28"/>
  <c r="B375" i="28"/>
  <c r="A375" i="28"/>
  <c r="B374" i="28"/>
  <c r="A374" i="28"/>
  <c r="B373" i="28"/>
  <c r="A373" i="28"/>
  <c r="B372" i="28"/>
  <c r="A372" i="28"/>
  <c r="B371" i="28"/>
  <c r="A371" i="28"/>
  <c r="B370" i="28"/>
  <c r="A370" i="28"/>
  <c r="B369" i="28"/>
  <c r="A369" i="28"/>
  <c r="B368" i="28"/>
  <c r="A368" i="28"/>
  <c r="B367" i="28"/>
  <c r="A367" i="28"/>
  <c r="B366" i="28"/>
  <c r="A366" i="28"/>
  <c r="B365" i="28"/>
  <c r="A365" i="28"/>
  <c r="B364" i="28"/>
  <c r="A364" i="28"/>
  <c r="B363" i="28"/>
  <c r="A363" i="28"/>
  <c r="B362" i="28"/>
  <c r="A362" i="28"/>
  <c r="B361" i="28"/>
  <c r="A361" i="28"/>
  <c r="B360" i="28"/>
  <c r="A360" i="28"/>
  <c r="B359" i="28"/>
  <c r="A359" i="28"/>
  <c r="B358" i="28"/>
  <c r="A358" i="28"/>
  <c r="B357" i="28"/>
  <c r="A357" i="28"/>
  <c r="B356" i="28"/>
  <c r="A356" i="28"/>
  <c r="B355" i="28"/>
  <c r="A355" i="28"/>
  <c r="B354" i="28"/>
  <c r="A354" i="28"/>
  <c r="B353" i="28"/>
  <c r="A353" i="28"/>
  <c r="B352" i="28"/>
  <c r="A352" i="28"/>
  <c r="B351" i="28"/>
  <c r="A351" i="28"/>
  <c r="B350" i="28"/>
  <c r="A350" i="28"/>
  <c r="B349" i="28"/>
  <c r="A349" i="28"/>
  <c r="B348" i="28"/>
  <c r="A348" i="28"/>
  <c r="B347" i="28"/>
  <c r="A347" i="28"/>
  <c r="B346" i="28"/>
  <c r="A346" i="28"/>
  <c r="B345" i="28"/>
  <c r="A345" i="28"/>
  <c r="B344" i="28"/>
  <c r="A344" i="28"/>
  <c r="B343" i="28"/>
  <c r="A343" i="28"/>
  <c r="B342" i="28"/>
  <c r="A342" i="28"/>
  <c r="B341" i="28"/>
  <c r="A341" i="28"/>
  <c r="B340" i="28"/>
  <c r="A340" i="28"/>
  <c r="B339" i="28"/>
  <c r="A339" i="28"/>
  <c r="B338" i="28"/>
  <c r="A338" i="28"/>
  <c r="B337" i="28"/>
  <c r="A337" i="28"/>
  <c r="B336" i="28"/>
  <c r="A336" i="28"/>
  <c r="B335" i="28"/>
  <c r="A335" i="28"/>
  <c r="B334" i="28"/>
  <c r="A334" i="28"/>
  <c r="B333" i="28"/>
  <c r="A333" i="28"/>
  <c r="B332" i="28"/>
  <c r="A332" i="28"/>
  <c r="B331" i="28"/>
  <c r="A331" i="28"/>
  <c r="B330" i="28"/>
  <c r="A330" i="28"/>
  <c r="B329" i="28"/>
  <c r="A329" i="28"/>
  <c r="B328" i="28"/>
  <c r="A328" i="28"/>
  <c r="B327" i="28"/>
  <c r="A327" i="28"/>
  <c r="B326" i="28"/>
  <c r="A326" i="28"/>
  <c r="B325" i="28"/>
  <c r="A325" i="28"/>
  <c r="B324" i="28"/>
  <c r="A324" i="28"/>
  <c r="B323" i="28"/>
  <c r="A323" i="28"/>
  <c r="B322" i="28"/>
  <c r="A322" i="28"/>
  <c r="B321" i="28"/>
  <c r="A321" i="28"/>
  <c r="B320" i="28"/>
  <c r="A320" i="28"/>
  <c r="B319" i="28"/>
  <c r="A319" i="28"/>
  <c r="B318" i="28"/>
  <c r="A318" i="28"/>
  <c r="B317" i="28"/>
  <c r="A317" i="28"/>
  <c r="B316" i="28"/>
  <c r="A316" i="28"/>
  <c r="B315" i="28"/>
  <c r="A315" i="28"/>
  <c r="B314" i="28"/>
  <c r="A314" i="28"/>
  <c r="B313" i="28"/>
  <c r="A313" i="28"/>
  <c r="B312" i="28"/>
  <c r="A312" i="28"/>
  <c r="B311" i="28"/>
  <c r="A311" i="28"/>
  <c r="B310" i="28"/>
  <c r="A310" i="28"/>
  <c r="B309" i="28"/>
  <c r="A309" i="28"/>
  <c r="B308" i="28"/>
  <c r="A308" i="28"/>
  <c r="B307" i="28"/>
  <c r="A307" i="28"/>
  <c r="B306" i="28"/>
  <c r="A306" i="28"/>
  <c r="B305" i="28"/>
  <c r="A305" i="28"/>
  <c r="B304" i="28"/>
  <c r="A304" i="28"/>
  <c r="B303" i="28"/>
  <c r="A303" i="28"/>
  <c r="B302" i="28"/>
  <c r="A302" i="28"/>
  <c r="B301" i="28"/>
  <c r="A301" i="28"/>
  <c r="B300" i="28"/>
  <c r="A300" i="28"/>
  <c r="B299" i="28"/>
  <c r="A299" i="28"/>
  <c r="B298" i="28"/>
  <c r="A298" i="28"/>
  <c r="B297" i="28"/>
  <c r="A297" i="28"/>
  <c r="B296" i="28"/>
  <c r="A296" i="28"/>
  <c r="B295" i="28"/>
  <c r="A295" i="28"/>
  <c r="B294" i="28"/>
  <c r="A294" i="28"/>
  <c r="B293" i="28"/>
  <c r="A293" i="28"/>
  <c r="B292" i="28"/>
  <c r="A292" i="28"/>
  <c r="B291" i="28"/>
  <c r="A291" i="28"/>
  <c r="B290" i="28"/>
  <c r="A290" i="28"/>
  <c r="B289" i="28"/>
  <c r="A289" i="28"/>
  <c r="B288" i="28"/>
  <c r="A288" i="28"/>
  <c r="B287" i="28"/>
  <c r="A287" i="28"/>
  <c r="B286" i="28"/>
  <c r="A286" i="28"/>
  <c r="B285" i="28"/>
  <c r="A285" i="28"/>
  <c r="B284" i="28"/>
  <c r="A284" i="28"/>
  <c r="B283" i="28"/>
  <c r="A283" i="28"/>
  <c r="B282" i="28"/>
  <c r="A282" i="28"/>
  <c r="B281" i="28"/>
  <c r="A281" i="28"/>
  <c r="B280" i="28"/>
  <c r="A280" i="28"/>
  <c r="B279" i="28"/>
  <c r="A279" i="28"/>
  <c r="B278" i="28"/>
  <c r="A278" i="28"/>
  <c r="B277" i="28"/>
  <c r="A277" i="28"/>
  <c r="B276" i="28"/>
  <c r="A276" i="28"/>
  <c r="B275" i="28"/>
  <c r="A275" i="28"/>
  <c r="B274" i="28"/>
  <c r="A274" i="28"/>
  <c r="B273" i="28"/>
  <c r="A273" i="28"/>
  <c r="B272" i="28"/>
  <c r="A272" i="28"/>
  <c r="B271" i="28"/>
  <c r="A271" i="28"/>
  <c r="B270" i="28"/>
  <c r="A270" i="28"/>
  <c r="B269" i="28"/>
  <c r="A269" i="28"/>
  <c r="B268" i="28"/>
  <c r="A268" i="28"/>
  <c r="B267" i="28"/>
  <c r="A267" i="28"/>
  <c r="B266" i="28"/>
  <c r="A266" i="28"/>
  <c r="B265" i="28"/>
  <c r="A265" i="28"/>
  <c r="B264" i="28"/>
  <c r="A264" i="28"/>
  <c r="B263" i="28"/>
  <c r="A263" i="28"/>
  <c r="B262" i="28"/>
  <c r="A262" i="28"/>
  <c r="B261" i="28"/>
  <c r="A261" i="28"/>
  <c r="B260" i="28"/>
  <c r="A260" i="28"/>
  <c r="B259" i="28"/>
  <c r="A259" i="28"/>
  <c r="B258" i="28"/>
  <c r="A258" i="28"/>
  <c r="B257" i="28"/>
  <c r="A257" i="28"/>
  <c r="B256" i="28"/>
  <c r="A256" i="28"/>
  <c r="B255" i="28"/>
  <c r="A255" i="28"/>
  <c r="B254" i="28"/>
  <c r="A254" i="28"/>
  <c r="B253" i="28"/>
  <c r="A253" i="28"/>
  <c r="B252" i="28"/>
  <c r="A252" i="28"/>
  <c r="B251" i="28"/>
  <c r="A251" i="28"/>
  <c r="B250" i="28"/>
  <c r="A250" i="28"/>
  <c r="B249" i="28"/>
  <c r="A249" i="28"/>
  <c r="B248" i="28"/>
  <c r="A248" i="28"/>
  <c r="B247" i="28"/>
  <c r="A247" i="28"/>
  <c r="B246" i="28"/>
  <c r="A246" i="28"/>
  <c r="B245" i="28"/>
  <c r="A245" i="28"/>
  <c r="B244" i="28"/>
  <c r="A244" i="28"/>
  <c r="B243" i="28"/>
  <c r="A243" i="28"/>
  <c r="B242" i="28"/>
  <c r="A242" i="28"/>
  <c r="B241" i="28"/>
  <c r="A241" i="28"/>
  <c r="B240" i="28"/>
  <c r="A240" i="28"/>
  <c r="B239" i="28"/>
  <c r="A239" i="28"/>
  <c r="B238" i="28"/>
  <c r="A238" i="28"/>
  <c r="B237" i="28"/>
  <c r="A237" i="28"/>
  <c r="B236" i="28"/>
  <c r="A236" i="28"/>
  <c r="B235" i="28"/>
  <c r="A235" i="28"/>
  <c r="B234" i="28"/>
  <c r="A234" i="28"/>
  <c r="B233" i="28"/>
  <c r="A233" i="28"/>
  <c r="B232" i="28"/>
  <c r="A232" i="28"/>
  <c r="B231" i="28"/>
  <c r="A231" i="28"/>
  <c r="B230" i="28"/>
  <c r="A230" i="28"/>
  <c r="B229" i="28"/>
  <c r="A229" i="28"/>
  <c r="B228" i="28"/>
  <c r="A228" i="28"/>
  <c r="B227" i="28"/>
  <c r="A227" i="28"/>
  <c r="B226" i="28"/>
  <c r="A226" i="28"/>
  <c r="B225" i="28"/>
  <c r="A225" i="28"/>
  <c r="B224" i="28"/>
  <c r="A224" i="28"/>
  <c r="B223" i="28"/>
  <c r="A223" i="28"/>
  <c r="B222" i="28"/>
  <c r="A222" i="28"/>
  <c r="B221" i="28"/>
  <c r="A221" i="28"/>
  <c r="B220" i="28"/>
  <c r="A220" i="28"/>
  <c r="B219" i="28"/>
  <c r="A219" i="28"/>
  <c r="B218" i="28"/>
  <c r="A218" i="28"/>
  <c r="B217" i="28"/>
  <c r="A217" i="28"/>
  <c r="B216" i="28"/>
  <c r="A216" i="28"/>
  <c r="B215" i="28"/>
  <c r="A215" i="28"/>
  <c r="B214" i="28"/>
  <c r="A214" i="28"/>
  <c r="B213" i="28"/>
  <c r="A213" i="28"/>
  <c r="B212" i="28"/>
  <c r="A212" i="28"/>
  <c r="B211" i="28"/>
  <c r="A211" i="28"/>
  <c r="B210" i="28"/>
  <c r="A210" i="28"/>
  <c r="B209" i="28"/>
  <c r="A209" i="28"/>
  <c r="B208" i="28"/>
  <c r="A208" i="28"/>
  <c r="B207" i="28"/>
  <c r="A207" i="28"/>
  <c r="B206" i="28"/>
  <c r="A206" i="28"/>
  <c r="B205" i="28"/>
  <c r="A205" i="28"/>
  <c r="B204" i="28"/>
  <c r="A204" i="28"/>
  <c r="B203" i="28"/>
  <c r="A203" i="28"/>
  <c r="B202" i="28"/>
  <c r="A202" i="28"/>
  <c r="B201" i="28"/>
  <c r="A201" i="28"/>
  <c r="B200" i="28"/>
  <c r="A200" i="28"/>
  <c r="B199" i="28"/>
  <c r="A199" i="28"/>
  <c r="B198" i="28"/>
  <c r="A198" i="28"/>
  <c r="B197" i="28"/>
  <c r="A197" i="28"/>
  <c r="B196" i="28"/>
  <c r="A196" i="28"/>
  <c r="B195" i="28"/>
  <c r="A195" i="28"/>
  <c r="B194" i="28"/>
  <c r="A194" i="28"/>
  <c r="B193" i="28"/>
  <c r="A193" i="28"/>
  <c r="B192" i="28"/>
  <c r="A192" i="28"/>
  <c r="B191" i="28"/>
  <c r="A191" i="28"/>
  <c r="B190" i="28"/>
  <c r="A190" i="28"/>
  <c r="B189" i="28"/>
  <c r="A189" i="28"/>
  <c r="B188" i="28"/>
  <c r="A188" i="28"/>
  <c r="B187" i="28"/>
  <c r="A187" i="28"/>
  <c r="B186" i="28"/>
  <c r="A186" i="28"/>
  <c r="B185" i="28"/>
  <c r="A185" i="28"/>
  <c r="B184" i="28"/>
  <c r="A184" i="28"/>
  <c r="B183" i="28"/>
  <c r="A183" i="28"/>
  <c r="B182" i="28"/>
  <c r="A182" i="28"/>
  <c r="B181" i="28"/>
  <c r="A181" i="28"/>
  <c r="B180" i="28"/>
  <c r="A180" i="28"/>
  <c r="B179" i="28"/>
  <c r="A179" i="28"/>
  <c r="B178" i="28"/>
  <c r="A178" i="28"/>
  <c r="B177" i="28"/>
  <c r="A177" i="28"/>
  <c r="B176" i="28"/>
  <c r="A176" i="28"/>
  <c r="B175" i="28"/>
  <c r="A175" i="28"/>
  <c r="B174" i="28"/>
  <c r="A174" i="28"/>
  <c r="B173" i="28"/>
  <c r="A173" i="28"/>
  <c r="B172" i="28"/>
  <c r="A172" i="28"/>
  <c r="B171" i="28"/>
  <c r="A171" i="28"/>
  <c r="B170" i="28"/>
  <c r="A170" i="28"/>
  <c r="B169" i="28"/>
  <c r="A169" i="28"/>
  <c r="B168" i="28"/>
  <c r="A168" i="28"/>
  <c r="B167" i="28"/>
  <c r="A167" i="28"/>
  <c r="B166" i="28"/>
  <c r="A166" i="28"/>
  <c r="B165" i="28"/>
  <c r="A165" i="28"/>
  <c r="B164" i="28"/>
  <c r="A164" i="28"/>
  <c r="B163" i="28"/>
  <c r="A163" i="28"/>
  <c r="B162" i="28"/>
  <c r="A162" i="28"/>
  <c r="B161" i="28"/>
  <c r="A161" i="28"/>
  <c r="B160" i="28"/>
  <c r="A160" i="28"/>
  <c r="B159" i="28"/>
  <c r="A159" i="28"/>
  <c r="B158" i="28"/>
  <c r="A158" i="28"/>
  <c r="B157" i="28"/>
  <c r="A157" i="28"/>
  <c r="B156" i="28"/>
  <c r="A156" i="28"/>
  <c r="B155" i="28"/>
  <c r="A155" i="28"/>
  <c r="B154" i="28"/>
  <c r="A154" i="28"/>
  <c r="B153" i="28"/>
  <c r="A153" i="28"/>
  <c r="B152" i="28"/>
  <c r="A152" i="28"/>
  <c r="B151" i="28"/>
  <c r="A151" i="28"/>
  <c r="B150" i="28"/>
  <c r="A150" i="28"/>
  <c r="B149" i="28"/>
  <c r="A149" i="28"/>
  <c r="B148" i="28"/>
  <c r="A148" i="28"/>
  <c r="B147" i="28"/>
  <c r="A147" i="28"/>
  <c r="B146" i="28"/>
  <c r="A146" i="28"/>
  <c r="B145" i="28"/>
  <c r="A145" i="28"/>
  <c r="B144" i="28"/>
  <c r="A144" i="28"/>
  <c r="B143" i="28"/>
  <c r="A143" i="28"/>
  <c r="B142" i="28"/>
  <c r="A142" i="28"/>
  <c r="B141" i="28"/>
  <c r="A141" i="28"/>
  <c r="B140" i="28"/>
  <c r="A140" i="28"/>
  <c r="B139" i="28"/>
  <c r="A139" i="28"/>
  <c r="B138" i="28"/>
  <c r="A138" i="28"/>
  <c r="B137" i="28"/>
  <c r="A137" i="28"/>
  <c r="B136" i="28"/>
  <c r="A136" i="28"/>
  <c r="B135" i="28"/>
  <c r="A135" i="28"/>
  <c r="B134" i="28"/>
  <c r="A134" i="28"/>
  <c r="B133" i="28"/>
  <c r="A133" i="28"/>
  <c r="B132" i="28"/>
  <c r="A132" i="28"/>
  <c r="B131" i="28"/>
  <c r="A131" i="28"/>
  <c r="B130" i="28"/>
  <c r="A130" i="28"/>
  <c r="B129" i="28"/>
  <c r="A129" i="28"/>
  <c r="B128" i="28"/>
  <c r="A128" i="28"/>
  <c r="B127" i="28"/>
  <c r="A127" i="28"/>
  <c r="B126" i="28"/>
  <c r="A126" i="28"/>
  <c r="B125" i="28"/>
  <c r="A125" i="28"/>
  <c r="B124" i="28"/>
  <c r="A124" i="28"/>
  <c r="B123" i="28"/>
  <c r="A123" i="28"/>
  <c r="B122" i="28"/>
  <c r="A122" i="28"/>
  <c r="B121" i="28"/>
  <c r="A121" i="28"/>
  <c r="B120" i="28"/>
  <c r="A120" i="28"/>
  <c r="B119" i="28"/>
  <c r="A119" i="28"/>
  <c r="B118" i="28"/>
  <c r="A118" i="28"/>
  <c r="B117" i="28"/>
  <c r="A117" i="28"/>
  <c r="B116" i="28"/>
  <c r="A116" i="28"/>
  <c r="B115" i="28"/>
  <c r="A115" i="28"/>
  <c r="B114" i="28"/>
  <c r="A114" i="28"/>
  <c r="B113" i="28"/>
  <c r="A113" i="28"/>
  <c r="B112" i="28"/>
  <c r="A112" i="28"/>
  <c r="B111" i="28"/>
  <c r="A111" i="28"/>
  <c r="B110" i="28"/>
  <c r="A110" i="28"/>
  <c r="B109" i="28"/>
  <c r="A109" i="28"/>
  <c r="B108" i="28"/>
  <c r="A108" i="28"/>
  <c r="B107" i="28"/>
  <c r="A107" i="28"/>
  <c r="B106" i="28"/>
  <c r="A106" i="28"/>
  <c r="B105" i="28"/>
  <c r="A105" i="28"/>
  <c r="B104" i="28"/>
  <c r="A104" i="28"/>
  <c r="B103" i="28"/>
  <c r="A103" i="28"/>
  <c r="B102" i="28"/>
  <c r="A102" i="28"/>
  <c r="B101" i="28"/>
  <c r="A101" i="28"/>
  <c r="B100" i="28"/>
  <c r="A100" i="28"/>
  <c r="B99" i="28"/>
  <c r="A99" i="28"/>
  <c r="B98" i="28"/>
  <c r="A98" i="28"/>
  <c r="B97" i="28"/>
  <c r="A97" i="28"/>
  <c r="B96" i="28"/>
  <c r="A96" i="28"/>
  <c r="B95" i="28"/>
  <c r="A95" i="28"/>
  <c r="B94" i="28"/>
  <c r="A94" i="28"/>
  <c r="B93" i="28"/>
  <c r="A93" i="28"/>
  <c r="B92" i="28"/>
  <c r="A92" i="28"/>
  <c r="B91" i="28"/>
  <c r="A91" i="28"/>
  <c r="B90" i="28"/>
  <c r="A90" i="28"/>
  <c r="B89" i="28"/>
  <c r="A89" i="28"/>
  <c r="B88" i="28"/>
  <c r="A88" i="28"/>
  <c r="B87" i="28"/>
  <c r="A87" i="28"/>
  <c r="B86" i="28"/>
  <c r="A86" i="28"/>
  <c r="B85" i="28"/>
  <c r="A85" i="28"/>
  <c r="B84" i="28"/>
  <c r="A84" i="28"/>
  <c r="B83" i="28"/>
  <c r="A83" i="28"/>
  <c r="B82" i="28"/>
  <c r="A82" i="28"/>
  <c r="B81" i="28"/>
  <c r="A81" i="28"/>
  <c r="B80" i="28"/>
  <c r="A80" i="28"/>
  <c r="B79" i="28"/>
  <c r="A79" i="28"/>
  <c r="B78" i="28"/>
  <c r="A78" i="28"/>
  <c r="B77" i="28"/>
  <c r="A77" i="28"/>
  <c r="B76" i="28"/>
  <c r="A76" i="28"/>
  <c r="B75" i="28"/>
  <c r="A75" i="28"/>
  <c r="B74" i="28"/>
  <c r="A74" i="28"/>
  <c r="B73" i="28"/>
  <c r="A73" i="28"/>
  <c r="B72" i="28"/>
  <c r="A72" i="28"/>
  <c r="B71" i="28"/>
  <c r="A71" i="28"/>
  <c r="B70" i="28"/>
  <c r="A70" i="28"/>
  <c r="B69" i="28"/>
  <c r="A69" i="28"/>
  <c r="B68" i="28"/>
  <c r="A68" i="28"/>
  <c r="B67" i="28"/>
  <c r="A67" i="28"/>
  <c r="B66" i="28"/>
  <c r="A66" i="28"/>
  <c r="B65" i="28"/>
  <c r="A65" i="28"/>
  <c r="B64" i="28"/>
  <c r="A64" i="28"/>
  <c r="B63" i="28"/>
  <c r="A63" i="28"/>
  <c r="B62" i="28"/>
  <c r="A62" i="28"/>
  <c r="B61" i="28"/>
  <c r="A61" i="28"/>
  <c r="B60" i="28"/>
  <c r="A60" i="28"/>
  <c r="B59" i="28"/>
  <c r="A59" i="28"/>
  <c r="B58" i="28"/>
  <c r="A58" i="28"/>
  <c r="B57" i="28"/>
  <c r="A57" i="28"/>
  <c r="B56" i="28"/>
  <c r="A56" i="28"/>
  <c r="B55" i="28"/>
  <c r="A55" i="28"/>
  <c r="B54" i="28"/>
  <c r="A54" i="28"/>
  <c r="B53" i="28"/>
  <c r="A53" i="28"/>
  <c r="B52" i="28"/>
  <c r="A52" i="28"/>
  <c r="B51" i="28"/>
  <c r="A51" i="28"/>
  <c r="B50" i="28"/>
  <c r="A50" i="28"/>
  <c r="B49" i="28"/>
  <c r="A49" i="28"/>
  <c r="B48" i="28"/>
  <c r="A48" i="28"/>
  <c r="B47" i="28"/>
  <c r="A47" i="28"/>
  <c r="B46" i="28"/>
  <c r="A46" i="28"/>
  <c r="B45" i="28"/>
  <c r="A45" i="28"/>
  <c r="B44" i="28"/>
  <c r="A44" i="28"/>
  <c r="B43" i="28"/>
  <c r="A43" i="28"/>
  <c r="B42" i="28"/>
  <c r="A42" i="28"/>
  <c r="B41" i="28"/>
  <c r="A41" i="28"/>
  <c r="B40" i="28"/>
  <c r="A40" i="28"/>
  <c r="B39" i="28"/>
  <c r="A39" i="28"/>
  <c r="B38" i="28"/>
  <c r="A38" i="28"/>
  <c r="B37" i="28"/>
  <c r="A37" i="28"/>
  <c r="B36" i="28"/>
  <c r="A36" i="28"/>
  <c r="B35" i="28"/>
  <c r="A35" i="28"/>
  <c r="B34" i="28"/>
  <c r="A34" i="28"/>
  <c r="B33" i="28"/>
  <c r="A33" i="28"/>
  <c r="B32" i="28"/>
  <c r="A32" i="28"/>
  <c r="B31" i="28"/>
  <c r="A31" i="28"/>
  <c r="B30" i="28"/>
  <c r="A30" i="28"/>
  <c r="B29" i="28"/>
  <c r="A29" i="28"/>
  <c r="B28" i="28"/>
  <c r="A28" i="28"/>
  <c r="B27" i="28"/>
  <c r="A27" i="28"/>
  <c r="B26" i="28"/>
  <c r="A26" i="28"/>
  <c r="B25" i="28"/>
  <c r="A25" i="28"/>
  <c r="B24" i="28"/>
  <c r="A24" i="28"/>
  <c r="B23" i="28"/>
  <c r="A23" i="28"/>
  <c r="B22" i="28"/>
  <c r="A22" i="28"/>
  <c r="B21" i="28"/>
  <c r="A21" i="28"/>
  <c r="B20" i="28"/>
  <c r="A20" i="28"/>
  <c r="B19" i="28"/>
  <c r="A19" i="28"/>
  <c r="B18" i="28"/>
  <c r="A18" i="28"/>
  <c r="B17" i="28"/>
  <c r="A17" i="28"/>
  <c r="B16" i="28"/>
  <c r="A16" i="28"/>
  <c r="B15" i="28"/>
  <c r="A15" i="28"/>
  <c r="B14" i="28"/>
  <c r="A14" i="28"/>
  <c r="B13" i="28"/>
  <c r="A13" i="28"/>
  <c r="B12" i="28"/>
  <c r="A12" i="28"/>
  <c r="B11" i="28"/>
  <c r="A11" i="28"/>
  <c r="B10" i="28"/>
  <c r="A10" i="28"/>
  <c r="B9" i="28"/>
  <c r="A9" i="28"/>
  <c r="B8" i="28"/>
  <c r="A8" i="28"/>
  <c r="B7" i="28"/>
  <c r="A7" i="28"/>
  <c r="B6" i="28"/>
  <c r="A6" i="28"/>
  <c r="B453" i="29"/>
  <c r="A453" i="29"/>
  <c r="B452" i="29"/>
  <c r="A452" i="29"/>
  <c r="B451" i="29"/>
  <c r="A451" i="29"/>
  <c r="B450" i="29"/>
  <c r="A450" i="29"/>
  <c r="B449" i="29"/>
  <c r="A449" i="29"/>
  <c r="B448" i="29"/>
  <c r="A448" i="29"/>
  <c r="B447" i="29"/>
  <c r="A447" i="29"/>
  <c r="B446" i="29"/>
  <c r="A446" i="29"/>
  <c r="B445" i="29"/>
  <c r="A445" i="29"/>
  <c r="B444" i="29"/>
  <c r="A444" i="29"/>
  <c r="B443" i="29"/>
  <c r="A443" i="29"/>
  <c r="B442" i="29"/>
  <c r="A442" i="29"/>
  <c r="B441" i="29"/>
  <c r="A441" i="29"/>
  <c r="B440" i="29"/>
  <c r="A440" i="29"/>
  <c r="B439" i="29"/>
  <c r="A439" i="29"/>
  <c r="B438" i="29"/>
  <c r="A438" i="29"/>
  <c r="B437" i="29"/>
  <c r="A437" i="29"/>
  <c r="B436" i="29"/>
  <c r="A436" i="29"/>
  <c r="B435" i="29"/>
  <c r="A435" i="29"/>
  <c r="B434" i="29"/>
  <c r="A434" i="29"/>
  <c r="B433" i="29"/>
  <c r="A433" i="29"/>
  <c r="B432" i="29"/>
  <c r="A432" i="29"/>
  <c r="B431" i="29"/>
  <c r="A431" i="29"/>
  <c r="B430" i="29"/>
  <c r="A430" i="29"/>
  <c r="B429" i="29"/>
  <c r="A429" i="29"/>
  <c r="B428" i="29"/>
  <c r="A428" i="29"/>
  <c r="B427" i="29"/>
  <c r="A427" i="29"/>
  <c r="B426" i="29"/>
  <c r="A426" i="29"/>
  <c r="B425" i="29"/>
  <c r="A425" i="29"/>
  <c r="B424" i="29"/>
  <c r="A424" i="29"/>
  <c r="B423" i="29"/>
  <c r="A423" i="29"/>
  <c r="B422" i="29"/>
  <c r="A422" i="29"/>
  <c r="B421" i="29"/>
  <c r="A421" i="29"/>
  <c r="B420" i="29"/>
  <c r="A420" i="29"/>
  <c r="B419" i="29"/>
  <c r="A419" i="29"/>
  <c r="B418" i="29"/>
  <c r="A418" i="29"/>
  <c r="B417" i="29"/>
  <c r="A417" i="29"/>
  <c r="B416" i="29"/>
  <c r="A416" i="29"/>
  <c r="B415" i="29"/>
  <c r="A415" i="29"/>
  <c r="B414" i="29"/>
  <c r="A414" i="29"/>
  <c r="B413" i="29"/>
  <c r="A413" i="29"/>
  <c r="B412" i="29"/>
  <c r="A412" i="29"/>
  <c r="B411" i="29"/>
  <c r="A411" i="29"/>
  <c r="B410" i="29"/>
  <c r="A410" i="29"/>
  <c r="B409" i="29"/>
  <c r="A409" i="29"/>
  <c r="B408" i="29"/>
  <c r="A408" i="29"/>
  <c r="B407" i="29"/>
  <c r="A407" i="29"/>
  <c r="B406" i="29"/>
  <c r="A406" i="29"/>
  <c r="B405" i="29"/>
  <c r="A405" i="29"/>
  <c r="B404" i="29"/>
  <c r="A404" i="29"/>
  <c r="B403" i="29"/>
  <c r="A403" i="29"/>
  <c r="B402" i="29"/>
  <c r="A402" i="29"/>
  <c r="B401" i="29"/>
  <c r="A401" i="29"/>
  <c r="B400" i="29"/>
  <c r="A400" i="29"/>
  <c r="B399" i="29"/>
  <c r="A399" i="29"/>
  <c r="B398" i="29"/>
  <c r="A398" i="29"/>
  <c r="B397" i="29"/>
  <c r="A397" i="29"/>
  <c r="B396" i="29"/>
  <c r="A396" i="29"/>
  <c r="B395" i="29"/>
  <c r="A395" i="29"/>
  <c r="B394" i="29"/>
  <c r="A394" i="29"/>
  <c r="B393" i="29"/>
  <c r="A393" i="29"/>
  <c r="B392" i="29"/>
  <c r="A392" i="29"/>
  <c r="B391" i="29"/>
  <c r="A391" i="29"/>
  <c r="B390" i="29"/>
  <c r="A390" i="29"/>
  <c r="B389" i="29"/>
  <c r="A389" i="29"/>
  <c r="B388" i="29"/>
  <c r="A388" i="29"/>
  <c r="B387" i="29"/>
  <c r="A387" i="29"/>
  <c r="B386" i="29"/>
  <c r="A386" i="29"/>
  <c r="B385" i="29"/>
  <c r="A385" i="29"/>
  <c r="B384" i="29"/>
  <c r="A384" i="29"/>
  <c r="B383" i="29"/>
  <c r="A383" i="29"/>
  <c r="B382" i="29"/>
  <c r="A382" i="29"/>
  <c r="B381" i="29"/>
  <c r="A381" i="29"/>
  <c r="B380" i="29"/>
  <c r="A380" i="29"/>
  <c r="B379" i="29"/>
  <c r="A379" i="29"/>
  <c r="B378" i="29"/>
  <c r="A378" i="29"/>
  <c r="B377" i="29"/>
  <c r="A377" i="29"/>
  <c r="B376" i="29"/>
  <c r="A376" i="29"/>
  <c r="B375" i="29"/>
  <c r="A375" i="29"/>
  <c r="B374" i="29"/>
  <c r="A374" i="29"/>
  <c r="B373" i="29"/>
  <c r="A373" i="29"/>
  <c r="B372" i="29"/>
  <c r="A372" i="29"/>
  <c r="B371" i="29"/>
  <c r="A371" i="29"/>
  <c r="B370" i="29"/>
  <c r="A370" i="29"/>
  <c r="B369" i="29"/>
  <c r="A369" i="29"/>
  <c r="B368" i="29"/>
  <c r="A368" i="29"/>
  <c r="B367" i="29"/>
  <c r="A367" i="29"/>
  <c r="B366" i="29"/>
  <c r="A366" i="29"/>
  <c r="B365" i="29"/>
  <c r="A365" i="29"/>
  <c r="B364" i="29"/>
  <c r="A364" i="29"/>
  <c r="B363" i="29"/>
  <c r="A363" i="29"/>
  <c r="B362" i="29"/>
  <c r="A362" i="29"/>
  <c r="B361" i="29"/>
  <c r="A361" i="29"/>
  <c r="B360" i="29"/>
  <c r="A360" i="29"/>
  <c r="B359" i="29"/>
  <c r="A359" i="29"/>
  <c r="B358" i="29"/>
  <c r="A358" i="29"/>
  <c r="B357" i="29"/>
  <c r="A357" i="29"/>
  <c r="B356" i="29"/>
  <c r="A356" i="29"/>
  <c r="B355" i="29"/>
  <c r="A355" i="29"/>
  <c r="B354" i="29"/>
  <c r="A354" i="29"/>
  <c r="B353" i="29"/>
  <c r="A353" i="29"/>
  <c r="B352" i="29"/>
  <c r="A352" i="29"/>
  <c r="B351" i="29"/>
  <c r="A351" i="29"/>
  <c r="B350" i="29"/>
  <c r="A350" i="29"/>
  <c r="B349" i="29"/>
  <c r="A349" i="29"/>
  <c r="B348" i="29"/>
  <c r="A348" i="29"/>
  <c r="B347" i="29"/>
  <c r="A347" i="29"/>
  <c r="B346" i="29"/>
  <c r="A346" i="29"/>
  <c r="B345" i="29"/>
  <c r="A345" i="29"/>
  <c r="B344" i="29"/>
  <c r="A344" i="29"/>
  <c r="B343" i="29"/>
  <c r="A343" i="29"/>
  <c r="B342" i="29"/>
  <c r="A342" i="29"/>
  <c r="B341" i="29"/>
  <c r="A341" i="29"/>
  <c r="B340" i="29"/>
  <c r="A340" i="29"/>
  <c r="B339" i="29"/>
  <c r="A339" i="29"/>
  <c r="B338" i="29"/>
  <c r="A338" i="29"/>
  <c r="B337" i="29"/>
  <c r="A337" i="29"/>
  <c r="B336" i="29"/>
  <c r="A336" i="29"/>
  <c r="B335" i="29"/>
  <c r="A335" i="29"/>
  <c r="B334" i="29"/>
  <c r="A334" i="29"/>
  <c r="B333" i="29"/>
  <c r="A333" i="29"/>
  <c r="B332" i="29"/>
  <c r="A332" i="29"/>
  <c r="B331" i="29"/>
  <c r="A331" i="29"/>
  <c r="B330" i="29"/>
  <c r="A330" i="29"/>
  <c r="B329" i="29"/>
  <c r="A329" i="29"/>
  <c r="B328" i="29"/>
  <c r="A328" i="29"/>
  <c r="B327" i="29"/>
  <c r="A327" i="29"/>
  <c r="B326" i="29"/>
  <c r="A326" i="29"/>
  <c r="B325" i="29"/>
  <c r="A325" i="29"/>
  <c r="B324" i="29"/>
  <c r="A324" i="29"/>
  <c r="B323" i="29"/>
  <c r="A323" i="29"/>
  <c r="B322" i="29"/>
  <c r="A322" i="29"/>
  <c r="B321" i="29"/>
  <c r="A321" i="29"/>
  <c r="B320" i="29"/>
  <c r="A320" i="29"/>
  <c r="B319" i="29"/>
  <c r="A319" i="29"/>
  <c r="B318" i="29"/>
  <c r="A318" i="29"/>
  <c r="B317" i="29"/>
  <c r="A317" i="29"/>
  <c r="B316" i="29"/>
  <c r="A316" i="29"/>
  <c r="B315" i="29"/>
  <c r="A315" i="29"/>
  <c r="B314" i="29"/>
  <c r="A314" i="29"/>
  <c r="B313" i="29"/>
  <c r="A313" i="29"/>
  <c r="B312" i="29"/>
  <c r="A312" i="29"/>
  <c r="B311" i="29"/>
  <c r="A311" i="29"/>
  <c r="B310" i="29"/>
  <c r="A310" i="29"/>
  <c r="B309" i="29"/>
  <c r="A309" i="29"/>
  <c r="B308" i="29"/>
  <c r="A308" i="29"/>
  <c r="B307" i="29"/>
  <c r="A307" i="29"/>
  <c r="B306" i="29"/>
  <c r="A306" i="29"/>
  <c r="B305" i="29"/>
  <c r="A305" i="29"/>
  <c r="B304" i="29"/>
  <c r="A304" i="29"/>
  <c r="B303" i="29"/>
  <c r="A303" i="29"/>
  <c r="B302" i="29"/>
  <c r="A302" i="29"/>
  <c r="B301" i="29"/>
  <c r="A301" i="29"/>
  <c r="B300" i="29"/>
  <c r="A300" i="29"/>
  <c r="B299" i="29"/>
  <c r="A299" i="29"/>
  <c r="B298" i="29"/>
  <c r="A298" i="29"/>
  <c r="B297" i="29"/>
  <c r="A297" i="29"/>
  <c r="B296" i="29"/>
  <c r="A296" i="29"/>
  <c r="B295" i="29"/>
  <c r="A295" i="29"/>
  <c r="B294" i="29"/>
  <c r="A294" i="29"/>
  <c r="B293" i="29"/>
  <c r="A293" i="29"/>
  <c r="B292" i="29"/>
  <c r="A292" i="29"/>
  <c r="B291" i="29"/>
  <c r="A291" i="29"/>
  <c r="B290" i="29"/>
  <c r="A290" i="29"/>
  <c r="B289" i="29"/>
  <c r="A289" i="29"/>
  <c r="B288" i="29"/>
  <c r="A288" i="29"/>
  <c r="B287" i="29"/>
  <c r="A287" i="29"/>
  <c r="B286" i="29"/>
  <c r="A286" i="29"/>
  <c r="B285" i="29"/>
  <c r="A285" i="29"/>
  <c r="B284" i="29"/>
  <c r="A284" i="29"/>
  <c r="B283" i="29"/>
  <c r="A283" i="29"/>
  <c r="B282" i="29"/>
  <c r="A282" i="29"/>
  <c r="B281" i="29"/>
  <c r="A281" i="29"/>
  <c r="B280" i="29"/>
  <c r="A280" i="29"/>
  <c r="B279" i="29"/>
  <c r="A279" i="29"/>
  <c r="B278" i="29"/>
  <c r="A278" i="29"/>
  <c r="B277" i="29"/>
  <c r="A277" i="29"/>
  <c r="B276" i="29"/>
  <c r="A276" i="29"/>
  <c r="B275" i="29"/>
  <c r="A275" i="29"/>
  <c r="B274" i="29"/>
  <c r="A274" i="29"/>
  <c r="B273" i="29"/>
  <c r="A273" i="29"/>
  <c r="B272" i="29"/>
  <c r="A272" i="29"/>
  <c r="B271" i="29"/>
  <c r="A271" i="29"/>
  <c r="B270" i="29"/>
  <c r="A270" i="29"/>
  <c r="B269" i="29"/>
  <c r="A269" i="29"/>
  <c r="B268" i="29"/>
  <c r="A268" i="29"/>
  <c r="B267" i="29"/>
  <c r="A267" i="29"/>
  <c r="B266" i="29"/>
  <c r="A266" i="29"/>
  <c r="B265" i="29"/>
  <c r="A265" i="29"/>
  <c r="B264" i="29"/>
  <c r="A264" i="29"/>
  <c r="B263" i="29"/>
  <c r="A263" i="29"/>
  <c r="B262" i="29"/>
  <c r="A262" i="29"/>
  <c r="B261" i="29"/>
  <c r="A261" i="29"/>
  <c r="B260" i="29"/>
  <c r="A260" i="29"/>
  <c r="B259" i="29"/>
  <c r="A259" i="29"/>
  <c r="B258" i="29"/>
  <c r="A258" i="29"/>
  <c r="B257" i="29"/>
  <c r="A257" i="29"/>
  <c r="B256" i="29"/>
  <c r="A256" i="29"/>
  <c r="B255" i="29"/>
  <c r="A255" i="29"/>
  <c r="B254" i="29"/>
  <c r="A254" i="29"/>
  <c r="B253" i="29"/>
  <c r="A253" i="29"/>
  <c r="B252" i="29"/>
  <c r="A252" i="29"/>
  <c r="B251" i="29"/>
  <c r="A251" i="29"/>
  <c r="B250" i="29"/>
  <c r="A250" i="29"/>
  <c r="B249" i="29"/>
  <c r="A249" i="29"/>
  <c r="B248" i="29"/>
  <c r="A248" i="29"/>
  <c r="B247" i="29"/>
  <c r="A247" i="29"/>
  <c r="B246" i="29"/>
  <c r="A246" i="29"/>
  <c r="B245" i="29"/>
  <c r="A245" i="29"/>
  <c r="B244" i="29"/>
  <c r="A244" i="29"/>
  <c r="B243" i="29"/>
  <c r="A243" i="29"/>
  <c r="B242" i="29"/>
  <c r="A242" i="29"/>
  <c r="B241" i="29"/>
  <c r="A241" i="29"/>
  <c r="B240" i="29"/>
  <c r="A240" i="29"/>
  <c r="B239" i="29"/>
  <c r="A239" i="29"/>
  <c r="B238" i="29"/>
  <c r="A238" i="29"/>
  <c r="B237" i="29"/>
  <c r="A237" i="29"/>
  <c r="B236" i="29"/>
  <c r="A236" i="29"/>
  <c r="B235" i="29"/>
  <c r="A235" i="29"/>
  <c r="B234" i="29"/>
  <c r="A234" i="29"/>
  <c r="B233" i="29"/>
  <c r="A233" i="29"/>
  <c r="B232" i="29"/>
  <c r="A232" i="29"/>
  <c r="B231" i="29"/>
  <c r="A231" i="29"/>
  <c r="B230" i="29"/>
  <c r="A230" i="29"/>
  <c r="B229" i="29"/>
  <c r="A229" i="29"/>
  <c r="B228" i="29"/>
  <c r="A228" i="29"/>
  <c r="B227" i="29"/>
  <c r="A227" i="29"/>
  <c r="B226" i="29"/>
  <c r="A226" i="29"/>
  <c r="B225" i="29"/>
  <c r="A225" i="29"/>
  <c r="B224" i="29"/>
  <c r="A224" i="29"/>
  <c r="B223" i="29"/>
  <c r="A223" i="29"/>
  <c r="B222" i="29"/>
  <c r="A222" i="29"/>
  <c r="B221" i="29"/>
  <c r="A221" i="29"/>
  <c r="B220" i="29"/>
  <c r="A220" i="29"/>
  <c r="B219" i="29"/>
  <c r="A219" i="29"/>
  <c r="B218" i="29"/>
  <c r="A218" i="29"/>
  <c r="B217" i="29"/>
  <c r="A217" i="29"/>
  <c r="B216" i="29"/>
  <c r="A216" i="29"/>
  <c r="B215" i="29"/>
  <c r="A215" i="29"/>
  <c r="B214" i="29"/>
  <c r="A214" i="29"/>
  <c r="B213" i="29"/>
  <c r="A213" i="29"/>
  <c r="B212" i="29"/>
  <c r="A212" i="29"/>
  <c r="B211" i="29"/>
  <c r="A211" i="29"/>
  <c r="B210" i="29"/>
  <c r="A210" i="29"/>
  <c r="B209" i="29"/>
  <c r="A209" i="29"/>
  <c r="B208" i="29"/>
  <c r="A208" i="29"/>
  <c r="B207" i="29"/>
  <c r="A207" i="29"/>
  <c r="B206" i="29"/>
  <c r="A206" i="29"/>
  <c r="B205" i="29"/>
  <c r="A205" i="29"/>
  <c r="B204" i="29"/>
  <c r="A204" i="29"/>
  <c r="B203" i="29"/>
  <c r="A203" i="29"/>
  <c r="B202" i="29"/>
  <c r="A202" i="29"/>
  <c r="B201" i="29"/>
  <c r="A201" i="29"/>
  <c r="B200" i="29"/>
  <c r="A200" i="29"/>
  <c r="B199" i="29"/>
  <c r="A199" i="29"/>
  <c r="B198" i="29"/>
  <c r="A198" i="29"/>
  <c r="B197" i="29"/>
  <c r="A197" i="29"/>
  <c r="B196" i="29"/>
  <c r="A196" i="29"/>
  <c r="B195" i="29"/>
  <c r="A195" i="29"/>
  <c r="B194" i="29"/>
  <c r="A194" i="29"/>
  <c r="B193" i="29"/>
  <c r="A193" i="29"/>
  <c r="B192" i="29"/>
  <c r="A192" i="29"/>
  <c r="B191" i="29"/>
  <c r="A191" i="29"/>
  <c r="B190" i="29"/>
  <c r="A190" i="29"/>
  <c r="B189" i="29"/>
  <c r="A189" i="29"/>
  <c r="B188" i="29"/>
  <c r="A188" i="29"/>
  <c r="B187" i="29"/>
  <c r="A187" i="29"/>
  <c r="B186" i="29"/>
  <c r="A186" i="29"/>
  <c r="B185" i="29"/>
  <c r="A185" i="29"/>
  <c r="B184" i="29"/>
  <c r="A184" i="29"/>
  <c r="B183" i="29"/>
  <c r="A183" i="29"/>
  <c r="B182" i="29"/>
  <c r="A182" i="29"/>
  <c r="B181" i="29"/>
  <c r="A181" i="29"/>
  <c r="B180" i="29"/>
  <c r="A180" i="29"/>
  <c r="B179" i="29"/>
  <c r="A179" i="29"/>
  <c r="B178" i="29"/>
  <c r="A178" i="29"/>
  <c r="B177" i="29"/>
  <c r="A177" i="29"/>
  <c r="B176" i="29"/>
  <c r="A176" i="29"/>
  <c r="B175" i="29"/>
  <c r="A175" i="29"/>
  <c r="B174" i="29"/>
  <c r="A174" i="29"/>
  <c r="B173" i="29"/>
  <c r="A173" i="29"/>
  <c r="B172" i="29"/>
  <c r="A172" i="29"/>
  <c r="B171" i="29"/>
  <c r="A171" i="29"/>
  <c r="B170" i="29"/>
  <c r="A170" i="29"/>
  <c r="B169" i="29"/>
  <c r="A169" i="29"/>
  <c r="B168" i="29"/>
  <c r="A168" i="29"/>
  <c r="B167" i="29"/>
  <c r="A167" i="29"/>
  <c r="B166" i="29"/>
  <c r="A166" i="29"/>
  <c r="B165" i="29"/>
  <c r="A165" i="29"/>
  <c r="B164" i="29"/>
  <c r="A164" i="29"/>
  <c r="B163" i="29"/>
  <c r="A163" i="29"/>
  <c r="B162" i="29"/>
  <c r="A162" i="29"/>
  <c r="B161" i="29"/>
  <c r="A161" i="29"/>
  <c r="B160" i="29"/>
  <c r="A160" i="29"/>
  <c r="B159" i="29"/>
  <c r="A159" i="29"/>
  <c r="B158" i="29"/>
  <c r="A158" i="29"/>
  <c r="B157" i="29"/>
  <c r="A157" i="29"/>
  <c r="B156" i="29"/>
  <c r="A156" i="29"/>
  <c r="B155" i="29"/>
  <c r="A155" i="29"/>
  <c r="B154" i="29"/>
  <c r="A154" i="29"/>
  <c r="B153" i="29"/>
  <c r="A153" i="29"/>
  <c r="B152" i="29"/>
  <c r="A152" i="29"/>
  <c r="B151" i="29"/>
  <c r="A151" i="29"/>
  <c r="B150" i="29"/>
  <c r="A150" i="29"/>
  <c r="B149" i="29"/>
  <c r="A149" i="29"/>
  <c r="B148" i="29"/>
  <c r="A148" i="29"/>
  <c r="B147" i="29"/>
  <c r="A147" i="29"/>
  <c r="B146" i="29"/>
  <c r="A146" i="29"/>
  <c r="B145" i="29"/>
  <c r="A145" i="29"/>
  <c r="B144" i="29"/>
  <c r="A144" i="29"/>
  <c r="B143" i="29"/>
  <c r="A143" i="29"/>
  <c r="B142" i="29"/>
  <c r="A142" i="29"/>
  <c r="B141" i="29"/>
  <c r="A141" i="29"/>
  <c r="B140" i="29"/>
  <c r="A140" i="29"/>
  <c r="B139" i="29"/>
  <c r="A139" i="29"/>
  <c r="B138" i="29"/>
  <c r="A138" i="29"/>
  <c r="B137" i="29"/>
  <c r="A137" i="29"/>
  <c r="B136" i="29"/>
  <c r="A136" i="29"/>
  <c r="B135" i="29"/>
  <c r="A135" i="29"/>
  <c r="B134" i="29"/>
  <c r="A134" i="29"/>
  <c r="B133" i="29"/>
  <c r="A133" i="29"/>
  <c r="B132" i="29"/>
  <c r="A132" i="29"/>
  <c r="B131" i="29"/>
  <c r="A131" i="29"/>
  <c r="B130" i="29"/>
  <c r="A130" i="29"/>
  <c r="B129" i="29"/>
  <c r="A129" i="29"/>
  <c r="B128" i="29"/>
  <c r="A128" i="29"/>
  <c r="B127" i="29"/>
  <c r="A127" i="29"/>
  <c r="B126" i="29"/>
  <c r="A126" i="29"/>
  <c r="B125" i="29"/>
  <c r="A125" i="29"/>
  <c r="B124" i="29"/>
  <c r="A124" i="29"/>
  <c r="B123" i="29"/>
  <c r="A123" i="29"/>
  <c r="B122" i="29"/>
  <c r="A122" i="29"/>
  <c r="B121" i="29"/>
  <c r="A121" i="29"/>
  <c r="B120" i="29"/>
  <c r="A120" i="29"/>
  <c r="B119" i="29"/>
  <c r="A119" i="29"/>
  <c r="B118" i="29"/>
  <c r="A118" i="29"/>
  <c r="B117" i="29"/>
  <c r="A117" i="29"/>
  <c r="B116" i="29"/>
  <c r="A116" i="29"/>
  <c r="B115" i="29"/>
  <c r="A115" i="29"/>
  <c r="B114" i="29"/>
  <c r="A114" i="29"/>
  <c r="B113" i="29"/>
  <c r="A113" i="29"/>
  <c r="B112" i="29"/>
  <c r="A112" i="29"/>
  <c r="B111" i="29"/>
  <c r="A111" i="29"/>
  <c r="B110" i="29"/>
  <c r="A110" i="29"/>
  <c r="B109" i="29"/>
  <c r="A109" i="29"/>
  <c r="B108" i="29"/>
  <c r="A108" i="29"/>
  <c r="B107" i="29"/>
  <c r="A107" i="29"/>
  <c r="B106" i="29"/>
  <c r="A106" i="29"/>
  <c r="B105" i="29"/>
  <c r="A105" i="29"/>
  <c r="B104" i="29"/>
  <c r="A104" i="29"/>
  <c r="B103" i="29"/>
  <c r="A103" i="29"/>
  <c r="B102" i="29"/>
  <c r="A102" i="29"/>
  <c r="B101" i="29"/>
  <c r="A101" i="29"/>
  <c r="B100" i="29"/>
  <c r="A100" i="29"/>
  <c r="B99" i="29"/>
  <c r="A99" i="29"/>
  <c r="B98" i="29"/>
  <c r="A98" i="29"/>
  <c r="B97" i="29"/>
  <c r="A97" i="29"/>
  <c r="B96" i="29"/>
  <c r="A96" i="29"/>
  <c r="B95" i="29"/>
  <c r="A95" i="29"/>
  <c r="B94" i="29"/>
  <c r="A94" i="29"/>
  <c r="B93" i="29"/>
  <c r="A93" i="29"/>
  <c r="B92" i="29"/>
  <c r="A92" i="29"/>
  <c r="B91" i="29"/>
  <c r="A91" i="29"/>
  <c r="B90" i="29"/>
  <c r="A90" i="29"/>
  <c r="B89" i="29"/>
  <c r="A89" i="29"/>
  <c r="B88" i="29"/>
  <c r="A88" i="29"/>
  <c r="B87" i="29"/>
  <c r="A87" i="29"/>
  <c r="B86" i="29"/>
  <c r="A86" i="29"/>
  <c r="B85" i="29"/>
  <c r="A85" i="29"/>
  <c r="B84" i="29"/>
  <c r="A84" i="29"/>
  <c r="B83" i="29"/>
  <c r="A83" i="29"/>
  <c r="B82" i="29"/>
  <c r="A82" i="29"/>
  <c r="B81" i="29"/>
  <c r="A81" i="29"/>
  <c r="B80" i="29"/>
  <c r="A80" i="29"/>
  <c r="B79" i="29"/>
  <c r="A79" i="29"/>
  <c r="B78" i="29"/>
  <c r="A78" i="29"/>
  <c r="B77" i="29"/>
  <c r="A77" i="29"/>
  <c r="B76" i="29"/>
  <c r="A76" i="29"/>
  <c r="B75" i="29"/>
  <c r="A75" i="29"/>
  <c r="B74" i="29"/>
  <c r="A74" i="29"/>
  <c r="B73" i="29"/>
  <c r="A73" i="29"/>
  <c r="B72" i="29"/>
  <c r="A72" i="29"/>
  <c r="B71" i="29"/>
  <c r="A71" i="29"/>
  <c r="B70" i="29"/>
  <c r="A70" i="29"/>
  <c r="B69" i="29"/>
  <c r="A69" i="29"/>
  <c r="B68" i="29"/>
  <c r="A68" i="29"/>
  <c r="B67" i="29"/>
  <c r="A67" i="29"/>
  <c r="B66" i="29"/>
  <c r="A66" i="29"/>
  <c r="B65" i="29"/>
  <c r="A65" i="29"/>
  <c r="B64" i="29"/>
  <c r="A64" i="29"/>
  <c r="B63" i="29"/>
  <c r="A63" i="29"/>
  <c r="B62" i="29"/>
  <c r="A62" i="29"/>
  <c r="B61" i="29"/>
  <c r="A61" i="29"/>
  <c r="B60" i="29"/>
  <c r="A60" i="29"/>
  <c r="B59" i="29"/>
  <c r="A59" i="29"/>
  <c r="B58" i="29"/>
  <c r="A58" i="29"/>
  <c r="B57" i="29"/>
  <c r="A57" i="29"/>
  <c r="B56" i="29"/>
  <c r="A56" i="29"/>
  <c r="B55" i="29"/>
  <c r="A55" i="29"/>
  <c r="B54" i="29"/>
  <c r="A54" i="29"/>
  <c r="B53" i="29"/>
  <c r="A53" i="29"/>
  <c r="B52" i="29"/>
  <c r="A52" i="29"/>
  <c r="B51" i="29"/>
  <c r="A51" i="29"/>
  <c r="B50" i="29"/>
  <c r="A50" i="29"/>
  <c r="B49" i="29"/>
  <c r="A49" i="29"/>
  <c r="B48" i="29"/>
  <c r="A48" i="29"/>
  <c r="B47" i="29"/>
  <c r="A47" i="29"/>
  <c r="B46" i="29"/>
  <c r="A46" i="29"/>
  <c r="B45" i="29"/>
  <c r="A45" i="29"/>
  <c r="B44" i="29"/>
  <c r="A44" i="29"/>
  <c r="B43" i="29"/>
  <c r="A43" i="29"/>
  <c r="B42" i="29"/>
  <c r="A42" i="29"/>
  <c r="B41" i="29"/>
  <c r="A41" i="29"/>
  <c r="B40" i="29"/>
  <c r="A40" i="29"/>
  <c r="B39" i="29"/>
  <c r="A39" i="29"/>
  <c r="B38" i="29"/>
  <c r="A38" i="29"/>
  <c r="B37" i="29"/>
  <c r="A37" i="29"/>
  <c r="B36" i="29"/>
  <c r="A36" i="29"/>
  <c r="B35" i="29"/>
  <c r="A35" i="29"/>
  <c r="B34" i="29"/>
  <c r="A34" i="29"/>
  <c r="B33" i="29"/>
  <c r="A33" i="29"/>
  <c r="B32" i="29"/>
  <c r="A32" i="29"/>
  <c r="B31" i="29"/>
  <c r="A31" i="29"/>
  <c r="B30" i="29"/>
  <c r="A30" i="29"/>
  <c r="B29" i="29"/>
  <c r="A29" i="29"/>
  <c r="B28" i="29"/>
  <c r="A28" i="29"/>
  <c r="B27" i="29"/>
  <c r="A27" i="29"/>
  <c r="B26" i="29"/>
  <c r="A26" i="29"/>
  <c r="B25" i="29"/>
  <c r="A25" i="29"/>
  <c r="B24" i="29"/>
  <c r="A24" i="29"/>
  <c r="B23" i="29"/>
  <c r="A23" i="29"/>
  <c r="B22" i="29"/>
  <c r="A22" i="29"/>
  <c r="B21" i="29"/>
  <c r="A21" i="29"/>
  <c r="B20" i="29"/>
  <c r="A20" i="29"/>
  <c r="B19" i="29"/>
  <c r="A19" i="29"/>
  <c r="B18" i="29"/>
  <c r="A18" i="29"/>
  <c r="B17" i="29"/>
  <c r="A17" i="29"/>
  <c r="B16" i="29"/>
  <c r="A16" i="29"/>
  <c r="B15" i="29"/>
  <c r="A15" i="29"/>
  <c r="B14" i="29"/>
  <c r="A14" i="29"/>
  <c r="B13" i="29"/>
  <c r="A13" i="29"/>
  <c r="B12" i="29"/>
  <c r="A12" i="29"/>
  <c r="B11" i="29"/>
  <c r="A11" i="29"/>
  <c r="B10" i="29"/>
  <c r="A10" i="29"/>
  <c r="B9" i="29"/>
  <c r="A9" i="29"/>
  <c r="B8" i="29"/>
  <c r="A8" i="29"/>
  <c r="B7" i="29"/>
  <c r="A7" i="29"/>
  <c r="B6" i="29"/>
  <c r="A6" i="29"/>
  <c r="B453" i="30"/>
  <c r="A453" i="30"/>
  <c r="B452" i="30"/>
  <c r="A452" i="30"/>
  <c r="B451" i="30"/>
  <c r="A451" i="30"/>
  <c r="B450" i="30"/>
  <c r="A450" i="30"/>
  <c r="B449" i="30"/>
  <c r="A449" i="30"/>
  <c r="B448" i="30"/>
  <c r="A448" i="30"/>
  <c r="B447" i="30"/>
  <c r="A447" i="30"/>
  <c r="B446" i="30"/>
  <c r="A446" i="30"/>
  <c r="B445" i="30"/>
  <c r="A445" i="30"/>
  <c r="B444" i="30"/>
  <c r="A444" i="30"/>
  <c r="B443" i="30"/>
  <c r="A443" i="30"/>
  <c r="B442" i="30"/>
  <c r="A442" i="30"/>
  <c r="B441" i="30"/>
  <c r="A441" i="30"/>
  <c r="B440" i="30"/>
  <c r="A440" i="30"/>
  <c r="B439" i="30"/>
  <c r="A439" i="30"/>
  <c r="B438" i="30"/>
  <c r="A438" i="30"/>
  <c r="B437" i="30"/>
  <c r="A437" i="30"/>
  <c r="B436" i="30"/>
  <c r="A436" i="30"/>
  <c r="B435" i="30"/>
  <c r="A435" i="30"/>
  <c r="B434" i="30"/>
  <c r="A434" i="30"/>
  <c r="B433" i="30"/>
  <c r="A433" i="30"/>
  <c r="B432" i="30"/>
  <c r="A432" i="30"/>
  <c r="B431" i="30"/>
  <c r="A431" i="30"/>
  <c r="B430" i="30"/>
  <c r="A430" i="30"/>
  <c r="B429" i="30"/>
  <c r="A429" i="30"/>
  <c r="B428" i="30"/>
  <c r="A428" i="30"/>
  <c r="B427" i="30"/>
  <c r="A427" i="30"/>
  <c r="B426" i="30"/>
  <c r="A426" i="30"/>
  <c r="B425" i="30"/>
  <c r="A425" i="30"/>
  <c r="B424" i="30"/>
  <c r="A424" i="30"/>
  <c r="B423" i="30"/>
  <c r="A423" i="30"/>
  <c r="B422" i="30"/>
  <c r="A422" i="30"/>
  <c r="B421" i="30"/>
  <c r="A421" i="30"/>
  <c r="B420" i="30"/>
  <c r="A420" i="30"/>
  <c r="B419" i="30"/>
  <c r="A419" i="30"/>
  <c r="B418" i="30"/>
  <c r="A418" i="30"/>
  <c r="B417" i="30"/>
  <c r="A417" i="30"/>
  <c r="B416" i="30"/>
  <c r="A416" i="30"/>
  <c r="B415" i="30"/>
  <c r="A415" i="30"/>
  <c r="B414" i="30"/>
  <c r="A414" i="30"/>
  <c r="B413" i="30"/>
  <c r="A413" i="30"/>
  <c r="B412" i="30"/>
  <c r="A412" i="30"/>
  <c r="B411" i="30"/>
  <c r="A411" i="30"/>
  <c r="B410" i="30"/>
  <c r="A410" i="30"/>
  <c r="B409" i="30"/>
  <c r="A409" i="30"/>
  <c r="B408" i="30"/>
  <c r="A408" i="30"/>
  <c r="B407" i="30"/>
  <c r="A407" i="30"/>
  <c r="B406" i="30"/>
  <c r="A406" i="30"/>
  <c r="B405" i="30"/>
  <c r="A405" i="30"/>
  <c r="B404" i="30"/>
  <c r="A404" i="30"/>
  <c r="B403" i="30"/>
  <c r="A403" i="30"/>
  <c r="B402" i="30"/>
  <c r="A402" i="30"/>
  <c r="B401" i="30"/>
  <c r="A401" i="30"/>
  <c r="B400" i="30"/>
  <c r="A400" i="30"/>
  <c r="B399" i="30"/>
  <c r="A399" i="30"/>
  <c r="B398" i="30"/>
  <c r="A398" i="30"/>
  <c r="B397" i="30"/>
  <c r="A397" i="30"/>
  <c r="B396" i="30"/>
  <c r="A396" i="30"/>
  <c r="B395" i="30"/>
  <c r="A395" i="30"/>
  <c r="B394" i="30"/>
  <c r="A394" i="30"/>
  <c r="B393" i="30"/>
  <c r="A393" i="30"/>
  <c r="B392" i="30"/>
  <c r="A392" i="30"/>
  <c r="B391" i="30"/>
  <c r="A391" i="30"/>
  <c r="B390" i="30"/>
  <c r="A390" i="30"/>
  <c r="B389" i="30"/>
  <c r="A389" i="30"/>
  <c r="B388" i="30"/>
  <c r="A388" i="30"/>
  <c r="B387" i="30"/>
  <c r="A387" i="30"/>
  <c r="B386" i="30"/>
  <c r="A386" i="30"/>
  <c r="B385" i="30"/>
  <c r="A385" i="30"/>
  <c r="B384" i="30"/>
  <c r="A384" i="30"/>
  <c r="B383" i="30"/>
  <c r="A383" i="30"/>
  <c r="B382" i="30"/>
  <c r="A382" i="30"/>
  <c r="B381" i="30"/>
  <c r="A381" i="30"/>
  <c r="B380" i="30"/>
  <c r="A380" i="30"/>
  <c r="B379" i="30"/>
  <c r="A379" i="30"/>
  <c r="B378" i="30"/>
  <c r="A378" i="30"/>
  <c r="B377" i="30"/>
  <c r="A377" i="30"/>
  <c r="B376" i="30"/>
  <c r="A376" i="30"/>
  <c r="B375" i="30"/>
  <c r="A375" i="30"/>
  <c r="B374" i="30"/>
  <c r="A374" i="30"/>
  <c r="B373" i="30"/>
  <c r="A373" i="30"/>
  <c r="B372" i="30"/>
  <c r="A372" i="30"/>
  <c r="B371" i="30"/>
  <c r="A371" i="30"/>
  <c r="B370" i="30"/>
  <c r="A370" i="30"/>
  <c r="B369" i="30"/>
  <c r="A369" i="30"/>
  <c r="B368" i="30"/>
  <c r="A368" i="30"/>
  <c r="B367" i="30"/>
  <c r="A367" i="30"/>
  <c r="B366" i="30"/>
  <c r="A366" i="30"/>
  <c r="B365" i="30"/>
  <c r="A365" i="30"/>
  <c r="B364" i="30"/>
  <c r="A364" i="30"/>
  <c r="B363" i="30"/>
  <c r="A363" i="30"/>
  <c r="B362" i="30"/>
  <c r="A362" i="30"/>
  <c r="B361" i="30"/>
  <c r="A361" i="30"/>
  <c r="B360" i="30"/>
  <c r="A360" i="30"/>
  <c r="B359" i="30"/>
  <c r="A359" i="30"/>
  <c r="B358" i="30"/>
  <c r="A358" i="30"/>
  <c r="B357" i="30"/>
  <c r="A357" i="30"/>
  <c r="B356" i="30"/>
  <c r="A356" i="30"/>
  <c r="B355" i="30"/>
  <c r="A355" i="30"/>
  <c r="B354" i="30"/>
  <c r="A354" i="30"/>
  <c r="B353" i="30"/>
  <c r="A353" i="30"/>
  <c r="B352" i="30"/>
  <c r="A352" i="30"/>
  <c r="B351" i="30"/>
  <c r="A351" i="30"/>
  <c r="B350" i="30"/>
  <c r="A350" i="30"/>
  <c r="B349" i="30"/>
  <c r="A349" i="30"/>
  <c r="B348" i="30"/>
  <c r="A348" i="30"/>
  <c r="B347" i="30"/>
  <c r="A347" i="30"/>
  <c r="B346" i="30"/>
  <c r="A346" i="30"/>
  <c r="B345" i="30"/>
  <c r="A345" i="30"/>
  <c r="B344" i="30"/>
  <c r="A344" i="30"/>
  <c r="B343" i="30"/>
  <c r="A343" i="30"/>
  <c r="B342" i="30"/>
  <c r="A342" i="30"/>
  <c r="B341" i="30"/>
  <c r="A341" i="30"/>
  <c r="B340" i="30"/>
  <c r="A340" i="30"/>
  <c r="B339" i="30"/>
  <c r="A339" i="30"/>
  <c r="B338" i="30"/>
  <c r="A338" i="30"/>
  <c r="B337" i="30"/>
  <c r="A337" i="30"/>
  <c r="B336" i="30"/>
  <c r="A336" i="30"/>
  <c r="B335" i="30"/>
  <c r="A335" i="30"/>
  <c r="B334" i="30"/>
  <c r="A334" i="30"/>
  <c r="B333" i="30"/>
  <c r="A333" i="30"/>
  <c r="B332" i="30"/>
  <c r="A332" i="30"/>
  <c r="B331" i="30"/>
  <c r="A331" i="30"/>
  <c r="B330" i="30"/>
  <c r="A330" i="30"/>
  <c r="B329" i="30"/>
  <c r="A329" i="30"/>
  <c r="B328" i="30"/>
  <c r="A328" i="30"/>
  <c r="B327" i="30"/>
  <c r="A327" i="30"/>
  <c r="B326" i="30"/>
  <c r="A326" i="30"/>
  <c r="B325" i="30"/>
  <c r="A325" i="30"/>
  <c r="B324" i="30"/>
  <c r="A324" i="30"/>
  <c r="B323" i="30"/>
  <c r="A323" i="30"/>
  <c r="B322" i="30"/>
  <c r="A322" i="30"/>
  <c r="B321" i="30"/>
  <c r="A321" i="30"/>
  <c r="B320" i="30"/>
  <c r="A320" i="30"/>
  <c r="B319" i="30"/>
  <c r="A319" i="30"/>
  <c r="B318" i="30"/>
  <c r="A318" i="30"/>
  <c r="B317" i="30"/>
  <c r="A317" i="30"/>
  <c r="B316" i="30"/>
  <c r="A316" i="30"/>
  <c r="B315" i="30"/>
  <c r="A315" i="30"/>
  <c r="B314" i="30"/>
  <c r="A314" i="30"/>
  <c r="B313" i="30"/>
  <c r="A313" i="30"/>
  <c r="B312" i="30"/>
  <c r="A312" i="30"/>
  <c r="B311" i="30"/>
  <c r="A311" i="30"/>
  <c r="B310" i="30"/>
  <c r="A310" i="30"/>
  <c r="B309" i="30"/>
  <c r="A309" i="30"/>
  <c r="B308" i="30"/>
  <c r="A308" i="30"/>
  <c r="B307" i="30"/>
  <c r="A307" i="30"/>
  <c r="B306" i="30"/>
  <c r="A306" i="30"/>
  <c r="B305" i="30"/>
  <c r="A305" i="30"/>
  <c r="B304" i="30"/>
  <c r="A304" i="30"/>
  <c r="B303" i="30"/>
  <c r="A303" i="30"/>
  <c r="B302" i="30"/>
  <c r="A302" i="30"/>
  <c r="B301" i="30"/>
  <c r="A301" i="30"/>
  <c r="B300" i="30"/>
  <c r="A300" i="30"/>
  <c r="B299" i="30"/>
  <c r="A299" i="30"/>
  <c r="B298" i="30"/>
  <c r="A298" i="30"/>
  <c r="B297" i="30"/>
  <c r="A297" i="30"/>
  <c r="B296" i="30"/>
  <c r="A296" i="30"/>
  <c r="B295" i="30"/>
  <c r="A295" i="30"/>
  <c r="B294" i="30"/>
  <c r="A294" i="30"/>
  <c r="B293" i="30"/>
  <c r="A293" i="30"/>
  <c r="B292" i="30"/>
  <c r="A292" i="30"/>
  <c r="B291" i="30"/>
  <c r="A291" i="30"/>
  <c r="B290" i="30"/>
  <c r="A290" i="30"/>
  <c r="B289" i="30"/>
  <c r="A289" i="30"/>
  <c r="B288" i="30"/>
  <c r="A288" i="30"/>
  <c r="B287" i="30"/>
  <c r="A287" i="30"/>
  <c r="B286" i="30"/>
  <c r="A286" i="30"/>
  <c r="B285" i="30"/>
  <c r="A285" i="30"/>
  <c r="B284" i="30"/>
  <c r="A284" i="30"/>
  <c r="B283" i="30"/>
  <c r="A283" i="30"/>
  <c r="B282" i="30"/>
  <c r="A282" i="30"/>
  <c r="B281" i="30"/>
  <c r="A281" i="30"/>
  <c r="B280" i="30"/>
  <c r="A280" i="30"/>
  <c r="B279" i="30"/>
  <c r="A279" i="30"/>
  <c r="B278" i="30"/>
  <c r="A278" i="30"/>
  <c r="B277" i="30"/>
  <c r="A277" i="30"/>
  <c r="B276" i="30"/>
  <c r="A276" i="30"/>
  <c r="B275" i="30"/>
  <c r="A275" i="30"/>
  <c r="B274" i="30"/>
  <c r="A274" i="30"/>
  <c r="B273" i="30"/>
  <c r="A273" i="30"/>
  <c r="B272" i="30"/>
  <c r="A272" i="30"/>
  <c r="B271" i="30"/>
  <c r="A271" i="30"/>
  <c r="B270" i="30"/>
  <c r="A270" i="30"/>
  <c r="B269" i="30"/>
  <c r="A269" i="30"/>
  <c r="B268" i="30"/>
  <c r="A268" i="30"/>
  <c r="B267" i="30"/>
  <c r="A267" i="30"/>
  <c r="B266" i="30"/>
  <c r="A266" i="30"/>
  <c r="B265" i="30"/>
  <c r="A265" i="30"/>
  <c r="B264" i="30"/>
  <c r="A264" i="30"/>
  <c r="B263" i="30"/>
  <c r="A263" i="30"/>
  <c r="B262" i="30"/>
  <c r="A262" i="30"/>
  <c r="B261" i="30"/>
  <c r="A261" i="30"/>
  <c r="B260" i="30"/>
  <c r="A260" i="30"/>
  <c r="B259" i="30"/>
  <c r="A259" i="30"/>
  <c r="B258" i="30"/>
  <c r="A258" i="30"/>
  <c r="B257" i="30"/>
  <c r="A257" i="30"/>
  <c r="B256" i="30"/>
  <c r="A256" i="30"/>
  <c r="B255" i="30"/>
  <c r="A255" i="30"/>
  <c r="B254" i="30"/>
  <c r="A254" i="30"/>
  <c r="B253" i="30"/>
  <c r="A253" i="30"/>
  <c r="B252" i="30"/>
  <c r="A252" i="30"/>
  <c r="B251" i="30"/>
  <c r="A251" i="30"/>
  <c r="B250" i="30"/>
  <c r="A250" i="30"/>
  <c r="B249" i="30"/>
  <c r="A249" i="30"/>
  <c r="B248" i="30"/>
  <c r="A248" i="30"/>
  <c r="B247" i="30"/>
  <c r="A247" i="30"/>
  <c r="B246" i="30"/>
  <c r="A246" i="30"/>
  <c r="B245" i="30"/>
  <c r="A245" i="30"/>
  <c r="B244" i="30"/>
  <c r="A244" i="30"/>
  <c r="B243" i="30"/>
  <c r="A243" i="30"/>
  <c r="B242" i="30"/>
  <c r="A242" i="30"/>
  <c r="B241" i="30"/>
  <c r="A241" i="30"/>
  <c r="B240" i="30"/>
  <c r="A240" i="30"/>
  <c r="B239" i="30"/>
  <c r="A239" i="30"/>
  <c r="B238" i="30"/>
  <c r="A238" i="30"/>
  <c r="B237" i="30"/>
  <c r="A237" i="30"/>
  <c r="B236" i="30"/>
  <c r="A236" i="30"/>
  <c r="B235" i="30"/>
  <c r="A235" i="30"/>
  <c r="B234" i="30"/>
  <c r="A234" i="30"/>
  <c r="B233" i="30"/>
  <c r="A233" i="30"/>
  <c r="B232" i="30"/>
  <c r="A232" i="30"/>
  <c r="B231" i="30"/>
  <c r="A231" i="30"/>
  <c r="B230" i="30"/>
  <c r="A230" i="30"/>
  <c r="B229" i="30"/>
  <c r="A229" i="30"/>
  <c r="B228" i="30"/>
  <c r="A228" i="30"/>
  <c r="B227" i="30"/>
  <c r="A227" i="30"/>
  <c r="B226" i="30"/>
  <c r="A226" i="30"/>
  <c r="B225" i="30"/>
  <c r="A225" i="30"/>
  <c r="B224" i="30"/>
  <c r="A224" i="30"/>
  <c r="B223" i="30"/>
  <c r="A223" i="30"/>
  <c r="B222" i="30"/>
  <c r="A222" i="30"/>
  <c r="B221" i="30"/>
  <c r="A221" i="30"/>
  <c r="B220" i="30"/>
  <c r="A220" i="30"/>
  <c r="B219" i="30"/>
  <c r="A219" i="30"/>
  <c r="B218" i="30"/>
  <c r="A218" i="30"/>
  <c r="B217" i="30"/>
  <c r="A217" i="30"/>
  <c r="B216" i="30"/>
  <c r="A216" i="30"/>
  <c r="B215" i="30"/>
  <c r="A215" i="30"/>
  <c r="B214" i="30"/>
  <c r="A214" i="30"/>
  <c r="B213" i="30"/>
  <c r="A213" i="30"/>
  <c r="B212" i="30"/>
  <c r="A212" i="30"/>
  <c r="B211" i="30"/>
  <c r="A211" i="30"/>
  <c r="B210" i="30"/>
  <c r="A210" i="30"/>
  <c r="B209" i="30"/>
  <c r="A209" i="30"/>
  <c r="B208" i="30"/>
  <c r="A208" i="30"/>
  <c r="B207" i="30"/>
  <c r="A207" i="30"/>
  <c r="B206" i="30"/>
  <c r="A206" i="30"/>
  <c r="B205" i="30"/>
  <c r="A205" i="30"/>
  <c r="B204" i="30"/>
  <c r="A204" i="30"/>
  <c r="B203" i="30"/>
  <c r="A203" i="30"/>
  <c r="B202" i="30"/>
  <c r="A202" i="30"/>
  <c r="B201" i="30"/>
  <c r="A201" i="30"/>
  <c r="B200" i="30"/>
  <c r="A200" i="30"/>
  <c r="B199" i="30"/>
  <c r="A199" i="30"/>
  <c r="B198" i="30"/>
  <c r="A198" i="30"/>
  <c r="B197" i="30"/>
  <c r="A197" i="30"/>
  <c r="B196" i="30"/>
  <c r="A196" i="30"/>
  <c r="B195" i="30"/>
  <c r="A195" i="30"/>
  <c r="B194" i="30"/>
  <c r="A194" i="30"/>
  <c r="B193" i="30"/>
  <c r="A193" i="30"/>
  <c r="B192" i="30"/>
  <c r="A192" i="30"/>
  <c r="B191" i="30"/>
  <c r="A191" i="30"/>
  <c r="B190" i="30"/>
  <c r="A190" i="30"/>
  <c r="B189" i="30"/>
  <c r="A189" i="30"/>
  <c r="B188" i="30"/>
  <c r="A188" i="30"/>
  <c r="B187" i="30"/>
  <c r="A187" i="30"/>
  <c r="B186" i="30"/>
  <c r="A186" i="30"/>
  <c r="B185" i="30"/>
  <c r="A185" i="30"/>
  <c r="B184" i="30"/>
  <c r="A184" i="30"/>
  <c r="B183" i="30"/>
  <c r="A183" i="30"/>
  <c r="B182" i="30"/>
  <c r="A182" i="30"/>
  <c r="B181" i="30"/>
  <c r="A181" i="30"/>
  <c r="B180" i="30"/>
  <c r="A180" i="30"/>
  <c r="B179" i="30"/>
  <c r="A179" i="30"/>
  <c r="B178" i="30"/>
  <c r="A178" i="30"/>
  <c r="B177" i="30"/>
  <c r="A177" i="30"/>
  <c r="B176" i="30"/>
  <c r="A176" i="30"/>
  <c r="B175" i="30"/>
  <c r="A175" i="30"/>
  <c r="B174" i="30"/>
  <c r="A174" i="30"/>
  <c r="B173" i="30"/>
  <c r="A173" i="30"/>
  <c r="B172" i="30"/>
  <c r="A172" i="30"/>
  <c r="B171" i="30"/>
  <c r="A171" i="30"/>
  <c r="B170" i="30"/>
  <c r="A170" i="30"/>
  <c r="B169" i="30"/>
  <c r="A169" i="30"/>
  <c r="B168" i="30"/>
  <c r="A168" i="30"/>
  <c r="B167" i="30"/>
  <c r="A167" i="30"/>
  <c r="B166" i="30"/>
  <c r="A166" i="30"/>
  <c r="B165" i="30"/>
  <c r="A165" i="30"/>
  <c r="B164" i="30"/>
  <c r="A164" i="30"/>
  <c r="B163" i="30"/>
  <c r="A163" i="30"/>
  <c r="B162" i="30"/>
  <c r="A162" i="30"/>
  <c r="B161" i="30"/>
  <c r="A161" i="30"/>
  <c r="B160" i="30"/>
  <c r="A160" i="30"/>
  <c r="B159" i="30"/>
  <c r="A159" i="30"/>
  <c r="B158" i="30"/>
  <c r="A158" i="30"/>
  <c r="B157" i="30"/>
  <c r="A157" i="30"/>
  <c r="B156" i="30"/>
  <c r="A156" i="30"/>
  <c r="B155" i="30"/>
  <c r="A155" i="30"/>
  <c r="B154" i="30"/>
  <c r="A154" i="30"/>
  <c r="B153" i="30"/>
  <c r="A153" i="30"/>
  <c r="B152" i="30"/>
  <c r="A152" i="30"/>
  <c r="B151" i="30"/>
  <c r="A151" i="30"/>
  <c r="B150" i="30"/>
  <c r="A150" i="30"/>
  <c r="B149" i="30"/>
  <c r="A149" i="30"/>
  <c r="B148" i="30"/>
  <c r="A148" i="30"/>
  <c r="B147" i="30"/>
  <c r="A147" i="30"/>
  <c r="B146" i="30"/>
  <c r="A146" i="30"/>
  <c r="B145" i="30"/>
  <c r="A145" i="30"/>
  <c r="B144" i="30"/>
  <c r="A144" i="30"/>
  <c r="B143" i="30"/>
  <c r="A143" i="30"/>
  <c r="B142" i="30"/>
  <c r="A142" i="30"/>
  <c r="B141" i="30"/>
  <c r="A141" i="30"/>
  <c r="B140" i="30"/>
  <c r="A140" i="30"/>
  <c r="B139" i="30"/>
  <c r="A139" i="30"/>
  <c r="B138" i="30"/>
  <c r="A138" i="30"/>
  <c r="B137" i="30"/>
  <c r="A137" i="30"/>
  <c r="B136" i="30"/>
  <c r="A136" i="30"/>
  <c r="B135" i="30"/>
  <c r="A135" i="30"/>
  <c r="B134" i="30"/>
  <c r="A134" i="30"/>
  <c r="B133" i="30"/>
  <c r="A133" i="30"/>
  <c r="B132" i="30"/>
  <c r="A132" i="30"/>
  <c r="B131" i="30"/>
  <c r="A131" i="30"/>
  <c r="B130" i="30"/>
  <c r="A130" i="30"/>
  <c r="B129" i="30"/>
  <c r="A129" i="30"/>
  <c r="B128" i="30"/>
  <c r="A128" i="30"/>
  <c r="B127" i="30"/>
  <c r="A127" i="30"/>
  <c r="B126" i="30"/>
  <c r="A126" i="30"/>
  <c r="B125" i="30"/>
  <c r="A125" i="30"/>
  <c r="B124" i="30"/>
  <c r="A124" i="30"/>
  <c r="B123" i="30"/>
  <c r="A123" i="30"/>
  <c r="B122" i="30"/>
  <c r="A122" i="30"/>
  <c r="B121" i="30"/>
  <c r="A121" i="30"/>
  <c r="B120" i="30"/>
  <c r="A120" i="30"/>
  <c r="B119" i="30"/>
  <c r="A119" i="30"/>
  <c r="B118" i="30"/>
  <c r="A118" i="30"/>
  <c r="B117" i="30"/>
  <c r="A117" i="30"/>
  <c r="B116" i="30"/>
  <c r="A116" i="30"/>
  <c r="B115" i="30"/>
  <c r="A115" i="30"/>
  <c r="B114" i="30"/>
  <c r="A114" i="30"/>
  <c r="B113" i="30"/>
  <c r="A113" i="30"/>
  <c r="B112" i="30"/>
  <c r="A112" i="30"/>
  <c r="B111" i="30"/>
  <c r="A111" i="30"/>
  <c r="B110" i="30"/>
  <c r="A110" i="30"/>
  <c r="B109" i="30"/>
  <c r="A109" i="30"/>
  <c r="B108" i="30"/>
  <c r="A108" i="30"/>
  <c r="B107" i="30"/>
  <c r="A107" i="30"/>
  <c r="B106" i="30"/>
  <c r="A106" i="30"/>
  <c r="B105" i="30"/>
  <c r="A105" i="30"/>
  <c r="B104" i="30"/>
  <c r="A104" i="30"/>
  <c r="B103" i="30"/>
  <c r="A103" i="30"/>
  <c r="B102" i="30"/>
  <c r="A102" i="30"/>
  <c r="B101" i="30"/>
  <c r="A101" i="30"/>
  <c r="B100" i="30"/>
  <c r="A100" i="30"/>
  <c r="B99" i="30"/>
  <c r="A99" i="30"/>
  <c r="B98" i="30"/>
  <c r="A98" i="30"/>
  <c r="B97" i="30"/>
  <c r="A97" i="30"/>
  <c r="B96" i="30"/>
  <c r="A96" i="30"/>
  <c r="B95" i="30"/>
  <c r="A95" i="30"/>
  <c r="B94" i="30"/>
  <c r="A94" i="30"/>
  <c r="B93" i="30"/>
  <c r="A93" i="30"/>
  <c r="B92" i="30"/>
  <c r="A92" i="30"/>
  <c r="B91" i="30"/>
  <c r="A91" i="30"/>
  <c r="B90" i="30"/>
  <c r="A90" i="30"/>
  <c r="B89" i="30"/>
  <c r="A89" i="30"/>
  <c r="B88" i="30"/>
  <c r="A88" i="30"/>
  <c r="B87" i="30"/>
  <c r="A87" i="30"/>
  <c r="B86" i="30"/>
  <c r="A86" i="30"/>
  <c r="B85" i="30"/>
  <c r="A85" i="30"/>
  <c r="B84" i="30"/>
  <c r="A84" i="30"/>
  <c r="B83" i="30"/>
  <c r="A83" i="30"/>
  <c r="B82" i="30"/>
  <c r="A82" i="30"/>
  <c r="B81" i="30"/>
  <c r="A81" i="30"/>
  <c r="B80" i="30"/>
  <c r="A80" i="30"/>
  <c r="B79" i="30"/>
  <c r="A79" i="30"/>
  <c r="B78" i="30"/>
  <c r="A78" i="30"/>
  <c r="B77" i="30"/>
  <c r="A77" i="30"/>
  <c r="B76" i="30"/>
  <c r="A76" i="30"/>
  <c r="B75" i="30"/>
  <c r="A75" i="30"/>
  <c r="B74" i="30"/>
  <c r="A74" i="30"/>
  <c r="B73" i="30"/>
  <c r="A73" i="30"/>
  <c r="B72" i="30"/>
  <c r="A72" i="30"/>
  <c r="B71" i="30"/>
  <c r="A71" i="30"/>
  <c r="B70" i="30"/>
  <c r="A70" i="30"/>
  <c r="B69" i="30"/>
  <c r="A69" i="30"/>
  <c r="B68" i="30"/>
  <c r="A68" i="30"/>
  <c r="B67" i="30"/>
  <c r="A67" i="30"/>
  <c r="B66" i="30"/>
  <c r="A66" i="30"/>
  <c r="B65" i="30"/>
  <c r="A65" i="30"/>
  <c r="B64" i="30"/>
  <c r="A64" i="30"/>
  <c r="B63" i="30"/>
  <c r="A63" i="30"/>
  <c r="B62" i="30"/>
  <c r="A62" i="30"/>
  <c r="B61" i="30"/>
  <c r="A61" i="30"/>
  <c r="B60" i="30"/>
  <c r="A60" i="30"/>
  <c r="B59" i="30"/>
  <c r="A59" i="30"/>
  <c r="B58" i="30"/>
  <c r="A58" i="30"/>
  <c r="B57" i="30"/>
  <c r="A57" i="30"/>
  <c r="B56" i="30"/>
  <c r="A56" i="30"/>
  <c r="B55" i="30"/>
  <c r="A55" i="30"/>
  <c r="B54" i="30"/>
  <c r="A54" i="30"/>
  <c r="B53" i="30"/>
  <c r="A53" i="30"/>
  <c r="B52" i="30"/>
  <c r="A52" i="30"/>
  <c r="B51" i="30"/>
  <c r="A51" i="30"/>
  <c r="B50" i="30"/>
  <c r="A50" i="30"/>
  <c r="B49" i="30"/>
  <c r="A49" i="30"/>
  <c r="B48" i="30"/>
  <c r="A48" i="30"/>
  <c r="B47" i="30"/>
  <c r="A47" i="30"/>
  <c r="B46" i="30"/>
  <c r="A46" i="30"/>
  <c r="B45" i="30"/>
  <c r="A45" i="30"/>
  <c r="B44" i="30"/>
  <c r="A44" i="30"/>
  <c r="B43" i="30"/>
  <c r="A43" i="30"/>
  <c r="B42" i="30"/>
  <c r="A42" i="30"/>
  <c r="B41" i="30"/>
  <c r="A41" i="30"/>
  <c r="B40" i="30"/>
  <c r="A40" i="30"/>
  <c r="B39" i="30"/>
  <c r="A39" i="30"/>
  <c r="B38" i="30"/>
  <c r="A38" i="30"/>
  <c r="B37" i="30"/>
  <c r="A37" i="30"/>
  <c r="B36" i="30"/>
  <c r="A36" i="30"/>
  <c r="B35" i="30"/>
  <c r="A35" i="30"/>
  <c r="B34" i="30"/>
  <c r="A34" i="30"/>
  <c r="B33" i="30"/>
  <c r="A33" i="30"/>
  <c r="B32" i="30"/>
  <c r="A32" i="30"/>
  <c r="B31" i="30"/>
  <c r="A31" i="30"/>
  <c r="B30" i="30"/>
  <c r="A30" i="30"/>
  <c r="B29" i="30"/>
  <c r="A29" i="30"/>
  <c r="B28" i="30"/>
  <c r="A28" i="30"/>
  <c r="B27" i="30"/>
  <c r="A27" i="30"/>
  <c r="B26" i="30"/>
  <c r="A26" i="30"/>
  <c r="B25" i="30"/>
  <c r="A25" i="30"/>
  <c r="B24" i="30"/>
  <c r="A24" i="30"/>
  <c r="B23" i="30"/>
  <c r="A23" i="30"/>
  <c r="B22" i="30"/>
  <c r="A22" i="30"/>
  <c r="B21" i="30"/>
  <c r="A21" i="30"/>
  <c r="B20" i="30"/>
  <c r="A20" i="30"/>
  <c r="B19" i="30"/>
  <c r="A19" i="30"/>
  <c r="B18" i="30"/>
  <c r="A18" i="30"/>
  <c r="B17" i="30"/>
  <c r="A17" i="30"/>
  <c r="B16" i="30"/>
  <c r="A16" i="30"/>
  <c r="B15" i="30"/>
  <c r="A15" i="30"/>
  <c r="B14" i="30"/>
  <c r="A14" i="30"/>
  <c r="B13" i="30"/>
  <c r="A13" i="30"/>
  <c r="B12" i="30"/>
  <c r="A12" i="30"/>
  <c r="B11" i="30"/>
  <c r="A11" i="30"/>
  <c r="B10" i="30"/>
  <c r="A10" i="30"/>
  <c r="B9" i="30"/>
  <c r="A9" i="30"/>
  <c r="B8" i="30"/>
  <c r="A8" i="30"/>
  <c r="B7" i="30"/>
  <c r="A7" i="30"/>
  <c r="B6" i="30"/>
  <c r="A6" i="30"/>
  <c r="B453" i="31"/>
  <c r="A453" i="31"/>
  <c r="B452" i="31"/>
  <c r="A452" i="31"/>
  <c r="B451" i="31"/>
  <c r="A451" i="31"/>
  <c r="B450" i="31"/>
  <c r="A450" i="31"/>
  <c r="B449" i="31"/>
  <c r="A449" i="31"/>
  <c r="B448" i="31"/>
  <c r="A448" i="31"/>
  <c r="B447" i="31"/>
  <c r="A447" i="31"/>
  <c r="B446" i="31"/>
  <c r="A446" i="31"/>
  <c r="B445" i="31"/>
  <c r="A445" i="31"/>
  <c r="B444" i="31"/>
  <c r="A444" i="31"/>
  <c r="B443" i="31"/>
  <c r="A443" i="31"/>
  <c r="B442" i="31"/>
  <c r="A442" i="31"/>
  <c r="B441" i="31"/>
  <c r="A441" i="31"/>
  <c r="B440" i="31"/>
  <c r="A440" i="31"/>
  <c r="B439" i="31"/>
  <c r="A439" i="31"/>
  <c r="B438" i="31"/>
  <c r="A438" i="31"/>
  <c r="B437" i="31"/>
  <c r="A437" i="31"/>
  <c r="B436" i="31"/>
  <c r="A436" i="31"/>
  <c r="B435" i="31"/>
  <c r="A435" i="31"/>
  <c r="B434" i="31"/>
  <c r="A434" i="31"/>
  <c r="B433" i="31"/>
  <c r="A433" i="31"/>
  <c r="B432" i="31"/>
  <c r="A432" i="31"/>
  <c r="B431" i="31"/>
  <c r="A431" i="31"/>
  <c r="B430" i="31"/>
  <c r="A430" i="31"/>
  <c r="B429" i="31"/>
  <c r="A429" i="31"/>
  <c r="B428" i="31"/>
  <c r="A428" i="31"/>
  <c r="B427" i="31"/>
  <c r="A427" i="31"/>
  <c r="B426" i="31"/>
  <c r="A426" i="31"/>
  <c r="B425" i="31"/>
  <c r="A425" i="31"/>
  <c r="B424" i="31"/>
  <c r="A424" i="31"/>
  <c r="B423" i="31"/>
  <c r="A423" i="31"/>
  <c r="B422" i="31"/>
  <c r="A422" i="31"/>
  <c r="B421" i="31"/>
  <c r="A421" i="31"/>
  <c r="B420" i="31"/>
  <c r="A420" i="31"/>
  <c r="B419" i="31"/>
  <c r="A419" i="31"/>
  <c r="B418" i="31"/>
  <c r="A418" i="31"/>
  <c r="B417" i="31"/>
  <c r="A417" i="31"/>
  <c r="B416" i="31"/>
  <c r="A416" i="31"/>
  <c r="B415" i="31"/>
  <c r="A415" i="31"/>
  <c r="B414" i="31"/>
  <c r="A414" i="31"/>
  <c r="B413" i="31"/>
  <c r="A413" i="31"/>
  <c r="B412" i="31"/>
  <c r="A412" i="31"/>
  <c r="B411" i="31"/>
  <c r="A411" i="31"/>
  <c r="B410" i="31"/>
  <c r="A410" i="31"/>
  <c r="B409" i="31"/>
  <c r="A409" i="31"/>
  <c r="B408" i="31"/>
  <c r="A408" i="31"/>
  <c r="B407" i="31"/>
  <c r="A407" i="31"/>
  <c r="B406" i="31"/>
  <c r="A406" i="31"/>
  <c r="B405" i="31"/>
  <c r="A405" i="31"/>
  <c r="B404" i="31"/>
  <c r="A404" i="31"/>
  <c r="B403" i="31"/>
  <c r="A403" i="31"/>
  <c r="B402" i="31"/>
  <c r="A402" i="31"/>
  <c r="B401" i="31"/>
  <c r="A401" i="31"/>
  <c r="B400" i="31"/>
  <c r="A400" i="31"/>
  <c r="B399" i="31"/>
  <c r="A399" i="31"/>
  <c r="B398" i="31"/>
  <c r="A398" i="31"/>
  <c r="B397" i="31"/>
  <c r="A397" i="31"/>
  <c r="B396" i="31"/>
  <c r="A396" i="31"/>
  <c r="B395" i="31"/>
  <c r="A395" i="31"/>
  <c r="B394" i="31"/>
  <c r="A394" i="31"/>
  <c r="B393" i="31"/>
  <c r="A393" i="31"/>
  <c r="B392" i="31"/>
  <c r="A392" i="31"/>
  <c r="B391" i="31"/>
  <c r="A391" i="31"/>
  <c r="B390" i="31"/>
  <c r="A390" i="31"/>
  <c r="B389" i="31"/>
  <c r="A389" i="31"/>
  <c r="B388" i="31"/>
  <c r="A388" i="31"/>
  <c r="B387" i="31"/>
  <c r="A387" i="31"/>
  <c r="B386" i="31"/>
  <c r="A386" i="31"/>
  <c r="B385" i="31"/>
  <c r="A385" i="31"/>
  <c r="B384" i="31"/>
  <c r="A384" i="31"/>
  <c r="B383" i="31"/>
  <c r="A383" i="31"/>
  <c r="B382" i="31"/>
  <c r="A382" i="31"/>
  <c r="B381" i="31"/>
  <c r="A381" i="31"/>
  <c r="B380" i="31"/>
  <c r="A380" i="31"/>
  <c r="B379" i="31"/>
  <c r="A379" i="31"/>
  <c r="B378" i="31"/>
  <c r="A378" i="31"/>
  <c r="B377" i="31"/>
  <c r="A377" i="31"/>
  <c r="B376" i="31"/>
  <c r="A376" i="31"/>
  <c r="B375" i="31"/>
  <c r="A375" i="31"/>
  <c r="B374" i="31"/>
  <c r="A374" i="31"/>
  <c r="B373" i="31"/>
  <c r="A373" i="31"/>
  <c r="B372" i="31"/>
  <c r="A372" i="31"/>
  <c r="B371" i="31"/>
  <c r="A371" i="31"/>
  <c r="B370" i="31"/>
  <c r="A370" i="31"/>
  <c r="B369" i="31"/>
  <c r="A369" i="31"/>
  <c r="B368" i="31"/>
  <c r="A368" i="31"/>
  <c r="B367" i="31"/>
  <c r="A367" i="31"/>
  <c r="B366" i="31"/>
  <c r="A366" i="31"/>
  <c r="B365" i="31"/>
  <c r="A365" i="31"/>
  <c r="B364" i="31"/>
  <c r="A364" i="31"/>
  <c r="B363" i="31"/>
  <c r="A363" i="31"/>
  <c r="B362" i="31"/>
  <c r="A362" i="31"/>
  <c r="B361" i="31"/>
  <c r="A361" i="31"/>
  <c r="B360" i="31"/>
  <c r="A360" i="31"/>
  <c r="B359" i="31"/>
  <c r="A359" i="31"/>
  <c r="B358" i="31"/>
  <c r="A358" i="31"/>
  <c r="B357" i="31"/>
  <c r="A357" i="31"/>
  <c r="B356" i="31"/>
  <c r="A356" i="31"/>
  <c r="B355" i="31"/>
  <c r="A355" i="31"/>
  <c r="B354" i="31"/>
  <c r="A354" i="31"/>
  <c r="B353" i="31"/>
  <c r="A353" i="31"/>
  <c r="B352" i="31"/>
  <c r="A352" i="31"/>
  <c r="B351" i="31"/>
  <c r="A351" i="31"/>
  <c r="B350" i="31"/>
  <c r="A350" i="31"/>
  <c r="B349" i="31"/>
  <c r="A349" i="31"/>
  <c r="B348" i="31"/>
  <c r="A348" i="31"/>
  <c r="B347" i="31"/>
  <c r="A347" i="31"/>
  <c r="B346" i="31"/>
  <c r="A346" i="31"/>
  <c r="B345" i="31"/>
  <c r="A345" i="31"/>
  <c r="B344" i="31"/>
  <c r="A344" i="31"/>
  <c r="B343" i="31"/>
  <c r="A343" i="31"/>
  <c r="B342" i="31"/>
  <c r="A342" i="31"/>
  <c r="B341" i="31"/>
  <c r="A341" i="31"/>
  <c r="B340" i="31"/>
  <c r="A340" i="31"/>
  <c r="B339" i="31"/>
  <c r="A339" i="31"/>
  <c r="B338" i="31"/>
  <c r="A338" i="31"/>
  <c r="B337" i="31"/>
  <c r="A337" i="31"/>
  <c r="B336" i="31"/>
  <c r="A336" i="31"/>
  <c r="B335" i="31"/>
  <c r="A335" i="31"/>
  <c r="B334" i="31"/>
  <c r="A334" i="31"/>
  <c r="B333" i="31"/>
  <c r="A333" i="31"/>
  <c r="B332" i="31"/>
  <c r="A332" i="31"/>
  <c r="B331" i="31"/>
  <c r="A331" i="31"/>
  <c r="B330" i="31"/>
  <c r="A330" i="31"/>
  <c r="B329" i="31"/>
  <c r="A329" i="31"/>
  <c r="B328" i="31"/>
  <c r="A328" i="31"/>
  <c r="B327" i="31"/>
  <c r="A327" i="31"/>
  <c r="B326" i="31"/>
  <c r="A326" i="31"/>
  <c r="B325" i="31"/>
  <c r="A325" i="31"/>
  <c r="B324" i="31"/>
  <c r="A324" i="31"/>
  <c r="B323" i="31"/>
  <c r="A323" i="31"/>
  <c r="B322" i="31"/>
  <c r="A322" i="31"/>
  <c r="B321" i="31"/>
  <c r="A321" i="31"/>
  <c r="B320" i="31"/>
  <c r="A320" i="31"/>
  <c r="B319" i="31"/>
  <c r="A319" i="31"/>
  <c r="B318" i="31"/>
  <c r="A318" i="31"/>
  <c r="B317" i="31"/>
  <c r="A317" i="31"/>
  <c r="B316" i="31"/>
  <c r="A316" i="31"/>
  <c r="B315" i="31"/>
  <c r="A315" i="31"/>
  <c r="B314" i="31"/>
  <c r="A314" i="31"/>
  <c r="B313" i="31"/>
  <c r="A313" i="31"/>
  <c r="B312" i="31"/>
  <c r="A312" i="31"/>
  <c r="B311" i="31"/>
  <c r="A311" i="31"/>
  <c r="B310" i="31"/>
  <c r="A310" i="31"/>
  <c r="B309" i="31"/>
  <c r="A309" i="31"/>
  <c r="B308" i="31"/>
  <c r="A308" i="31"/>
  <c r="B307" i="31"/>
  <c r="A307" i="31"/>
  <c r="B306" i="31"/>
  <c r="A306" i="31"/>
  <c r="B305" i="31"/>
  <c r="A305" i="31"/>
  <c r="B304" i="31"/>
  <c r="A304" i="31"/>
  <c r="B303" i="31"/>
  <c r="A303" i="31"/>
  <c r="B302" i="31"/>
  <c r="A302" i="31"/>
  <c r="B301" i="31"/>
  <c r="A301" i="31"/>
  <c r="B300" i="31"/>
  <c r="A300" i="31"/>
  <c r="B299" i="31"/>
  <c r="A299" i="31"/>
  <c r="B298" i="31"/>
  <c r="A298" i="31"/>
  <c r="B297" i="31"/>
  <c r="A297" i="31"/>
  <c r="B296" i="31"/>
  <c r="A296" i="31"/>
  <c r="B295" i="31"/>
  <c r="A295" i="31"/>
  <c r="B294" i="31"/>
  <c r="A294" i="31"/>
  <c r="B293" i="31"/>
  <c r="A293" i="31"/>
  <c r="B292" i="31"/>
  <c r="A292" i="31"/>
  <c r="B291" i="31"/>
  <c r="A291" i="31"/>
  <c r="B290" i="31"/>
  <c r="A290" i="31"/>
  <c r="B289" i="31"/>
  <c r="A289" i="31"/>
  <c r="B288" i="31"/>
  <c r="A288" i="31"/>
  <c r="B287" i="31"/>
  <c r="A287" i="31"/>
  <c r="B286" i="31"/>
  <c r="A286" i="31"/>
  <c r="B285" i="31"/>
  <c r="A285" i="31"/>
  <c r="B284" i="31"/>
  <c r="A284" i="31"/>
  <c r="B283" i="31"/>
  <c r="A283" i="31"/>
  <c r="B282" i="31"/>
  <c r="A282" i="31"/>
  <c r="B281" i="31"/>
  <c r="A281" i="31"/>
  <c r="B280" i="31"/>
  <c r="A280" i="31"/>
  <c r="B279" i="31"/>
  <c r="A279" i="31"/>
  <c r="B278" i="31"/>
  <c r="A278" i="31"/>
  <c r="B277" i="31"/>
  <c r="A277" i="31"/>
  <c r="B276" i="31"/>
  <c r="A276" i="31"/>
  <c r="B275" i="31"/>
  <c r="A275" i="31"/>
  <c r="B274" i="31"/>
  <c r="A274" i="31"/>
  <c r="B273" i="31"/>
  <c r="A273" i="31"/>
  <c r="B272" i="31"/>
  <c r="A272" i="31"/>
  <c r="B271" i="31"/>
  <c r="A271" i="31"/>
  <c r="B270" i="31"/>
  <c r="A270" i="31"/>
  <c r="B269" i="31"/>
  <c r="A269" i="31"/>
  <c r="B268" i="31"/>
  <c r="A268" i="31"/>
  <c r="B267" i="31"/>
  <c r="A267" i="31"/>
  <c r="B266" i="31"/>
  <c r="A266" i="31"/>
  <c r="B265" i="31"/>
  <c r="A265" i="31"/>
  <c r="B264" i="31"/>
  <c r="A264" i="31"/>
  <c r="B263" i="31"/>
  <c r="A263" i="31"/>
  <c r="B262" i="31"/>
  <c r="A262" i="31"/>
  <c r="B261" i="31"/>
  <c r="A261" i="31"/>
  <c r="B260" i="31"/>
  <c r="A260" i="31"/>
  <c r="B259" i="31"/>
  <c r="A259" i="31"/>
  <c r="B258" i="31"/>
  <c r="A258" i="31"/>
  <c r="B257" i="31"/>
  <c r="A257" i="31"/>
  <c r="B256" i="31"/>
  <c r="A256" i="31"/>
  <c r="B255" i="31"/>
  <c r="A255" i="31"/>
  <c r="B254" i="31"/>
  <c r="A254" i="31"/>
  <c r="B253" i="31"/>
  <c r="A253" i="31"/>
  <c r="B252" i="31"/>
  <c r="A252" i="31"/>
  <c r="B251" i="31"/>
  <c r="A251" i="31"/>
  <c r="B250" i="31"/>
  <c r="A250" i="31"/>
  <c r="B249" i="31"/>
  <c r="A249" i="31"/>
  <c r="B248" i="31"/>
  <c r="A248" i="31"/>
  <c r="B247" i="31"/>
  <c r="A247" i="31"/>
  <c r="B246" i="31"/>
  <c r="A246" i="31"/>
  <c r="B245" i="31"/>
  <c r="A245" i="31"/>
  <c r="B244" i="31"/>
  <c r="A244" i="31"/>
  <c r="B243" i="31"/>
  <c r="A243" i="31"/>
  <c r="B242" i="31"/>
  <c r="A242" i="31"/>
  <c r="B241" i="31"/>
  <c r="A241" i="31"/>
  <c r="B240" i="31"/>
  <c r="A240" i="31"/>
  <c r="B239" i="31"/>
  <c r="A239" i="31"/>
  <c r="B238" i="31"/>
  <c r="A238" i="31"/>
  <c r="B237" i="31"/>
  <c r="A237" i="31"/>
  <c r="B236" i="31"/>
  <c r="A236" i="31"/>
  <c r="B235" i="31"/>
  <c r="A235" i="31"/>
  <c r="B234" i="31"/>
  <c r="A234" i="31"/>
  <c r="B233" i="31"/>
  <c r="A233" i="31"/>
  <c r="B232" i="31"/>
  <c r="A232" i="31"/>
  <c r="B231" i="31"/>
  <c r="A231" i="31"/>
  <c r="B230" i="31"/>
  <c r="A230" i="31"/>
  <c r="B229" i="31"/>
  <c r="A229" i="31"/>
  <c r="B228" i="31"/>
  <c r="A228" i="31"/>
  <c r="B227" i="31"/>
  <c r="A227" i="31"/>
  <c r="B226" i="31"/>
  <c r="A226" i="31"/>
  <c r="B225" i="31"/>
  <c r="A225" i="31"/>
  <c r="B224" i="31"/>
  <c r="A224" i="31"/>
  <c r="B223" i="31"/>
  <c r="A223" i="31"/>
  <c r="B222" i="31"/>
  <c r="A222" i="31"/>
  <c r="B221" i="31"/>
  <c r="A221" i="31"/>
  <c r="B220" i="31"/>
  <c r="A220" i="31"/>
  <c r="B219" i="31"/>
  <c r="A219" i="31"/>
  <c r="B218" i="31"/>
  <c r="A218" i="31"/>
  <c r="B217" i="31"/>
  <c r="A217" i="31"/>
  <c r="B216" i="31"/>
  <c r="A216" i="31"/>
  <c r="B215" i="31"/>
  <c r="A215" i="31"/>
  <c r="B214" i="31"/>
  <c r="A214" i="31"/>
  <c r="B213" i="31"/>
  <c r="A213" i="31"/>
  <c r="B212" i="31"/>
  <c r="A212" i="31"/>
  <c r="B211" i="31"/>
  <c r="A211" i="31"/>
  <c r="B210" i="31"/>
  <c r="A210" i="31"/>
  <c r="B209" i="31"/>
  <c r="A209" i="31"/>
  <c r="B208" i="31"/>
  <c r="A208" i="31"/>
  <c r="B207" i="31"/>
  <c r="A207" i="31"/>
  <c r="B206" i="31"/>
  <c r="A206" i="31"/>
  <c r="B205" i="31"/>
  <c r="A205" i="31"/>
  <c r="B204" i="31"/>
  <c r="A204" i="31"/>
  <c r="B203" i="31"/>
  <c r="A203" i="31"/>
  <c r="B202" i="31"/>
  <c r="A202" i="31"/>
  <c r="B201" i="31"/>
  <c r="A201" i="31"/>
  <c r="B200" i="31"/>
  <c r="A200" i="31"/>
  <c r="B199" i="31"/>
  <c r="A199" i="31"/>
  <c r="B198" i="31"/>
  <c r="A198" i="31"/>
  <c r="B197" i="31"/>
  <c r="A197" i="31"/>
  <c r="B196" i="31"/>
  <c r="A196" i="31"/>
  <c r="B195" i="31"/>
  <c r="A195" i="31"/>
  <c r="B194" i="31"/>
  <c r="A194" i="31"/>
  <c r="B193" i="31"/>
  <c r="A193" i="31"/>
  <c r="B192" i="31"/>
  <c r="A192" i="31"/>
  <c r="B191" i="31"/>
  <c r="A191" i="31"/>
  <c r="B190" i="31"/>
  <c r="A190" i="31"/>
  <c r="B189" i="31"/>
  <c r="A189" i="31"/>
  <c r="B188" i="31"/>
  <c r="A188" i="31"/>
  <c r="B187" i="31"/>
  <c r="A187" i="31"/>
  <c r="B186" i="31"/>
  <c r="A186" i="31"/>
  <c r="B185" i="31"/>
  <c r="A185" i="31"/>
  <c r="B184" i="31"/>
  <c r="A184" i="31"/>
  <c r="B183" i="31"/>
  <c r="A183" i="31"/>
  <c r="B182" i="31"/>
  <c r="A182" i="31"/>
  <c r="B181" i="31"/>
  <c r="A181" i="31"/>
  <c r="B180" i="31"/>
  <c r="A180" i="31"/>
  <c r="B179" i="31"/>
  <c r="A179" i="31"/>
  <c r="B178" i="31"/>
  <c r="A178" i="31"/>
  <c r="B177" i="31"/>
  <c r="A177" i="31"/>
  <c r="B176" i="31"/>
  <c r="A176" i="31"/>
  <c r="B175" i="31"/>
  <c r="A175" i="31"/>
  <c r="B174" i="31"/>
  <c r="A174" i="31"/>
  <c r="B173" i="31"/>
  <c r="A173" i="31"/>
  <c r="B172" i="31"/>
  <c r="A172" i="31"/>
  <c r="B171" i="31"/>
  <c r="A171" i="31"/>
  <c r="B170" i="31"/>
  <c r="A170" i="31"/>
  <c r="B169" i="31"/>
  <c r="A169" i="31"/>
  <c r="B168" i="31"/>
  <c r="A168" i="31"/>
  <c r="B167" i="31"/>
  <c r="A167" i="31"/>
  <c r="B166" i="31"/>
  <c r="A166" i="31"/>
  <c r="B165" i="31"/>
  <c r="A165" i="31"/>
  <c r="B164" i="31"/>
  <c r="A164" i="31"/>
  <c r="B163" i="31"/>
  <c r="A163" i="31"/>
  <c r="B162" i="31"/>
  <c r="A162" i="31"/>
  <c r="B161" i="31"/>
  <c r="A161" i="31"/>
  <c r="B160" i="31"/>
  <c r="A160" i="31"/>
  <c r="B159" i="31"/>
  <c r="A159" i="31"/>
  <c r="B158" i="31"/>
  <c r="A158" i="31"/>
  <c r="B157" i="31"/>
  <c r="A157" i="31"/>
  <c r="B156" i="31"/>
  <c r="A156" i="31"/>
  <c r="B155" i="31"/>
  <c r="A155" i="31"/>
  <c r="B154" i="31"/>
  <c r="A154" i="31"/>
  <c r="B153" i="31"/>
  <c r="A153" i="31"/>
  <c r="B152" i="31"/>
  <c r="A152" i="31"/>
  <c r="B151" i="31"/>
  <c r="A151" i="31"/>
  <c r="B150" i="31"/>
  <c r="A150" i="31"/>
  <c r="B149" i="31"/>
  <c r="A149" i="31"/>
  <c r="B148" i="31"/>
  <c r="A148" i="31"/>
  <c r="B147" i="31"/>
  <c r="A147" i="31"/>
  <c r="B146" i="31"/>
  <c r="A146" i="31"/>
  <c r="B145" i="31"/>
  <c r="A145" i="31"/>
  <c r="B144" i="31"/>
  <c r="A144" i="31"/>
  <c r="B143" i="31"/>
  <c r="A143" i="31"/>
  <c r="B142" i="31"/>
  <c r="A142" i="31"/>
  <c r="B141" i="31"/>
  <c r="A141" i="31"/>
  <c r="B140" i="31"/>
  <c r="A140" i="31"/>
  <c r="B139" i="31"/>
  <c r="A139" i="31"/>
  <c r="B138" i="31"/>
  <c r="A138" i="31"/>
  <c r="B137" i="31"/>
  <c r="A137" i="31"/>
  <c r="B136" i="31"/>
  <c r="A136" i="31"/>
  <c r="B135" i="31"/>
  <c r="A135" i="31"/>
  <c r="B134" i="31"/>
  <c r="A134" i="31"/>
  <c r="B133" i="31"/>
  <c r="A133" i="31"/>
  <c r="B132" i="31"/>
  <c r="A132" i="31"/>
  <c r="B131" i="31"/>
  <c r="A131" i="31"/>
  <c r="B130" i="31"/>
  <c r="A130" i="31"/>
  <c r="B129" i="31"/>
  <c r="A129" i="31"/>
  <c r="B128" i="31"/>
  <c r="A128" i="31"/>
  <c r="B127" i="31"/>
  <c r="A127" i="31"/>
  <c r="B126" i="31"/>
  <c r="A126" i="31"/>
  <c r="B125" i="31"/>
  <c r="A125" i="31"/>
  <c r="B124" i="31"/>
  <c r="A124" i="31"/>
  <c r="B123" i="31"/>
  <c r="A123" i="31"/>
  <c r="B122" i="31"/>
  <c r="A122" i="31"/>
  <c r="B121" i="31"/>
  <c r="A121" i="31"/>
  <c r="B120" i="31"/>
  <c r="A120" i="31"/>
  <c r="B119" i="31"/>
  <c r="A119" i="31"/>
  <c r="B118" i="31"/>
  <c r="A118" i="31"/>
  <c r="B117" i="31"/>
  <c r="A117" i="31"/>
  <c r="B116" i="31"/>
  <c r="A116" i="31"/>
  <c r="B115" i="31"/>
  <c r="A115" i="31"/>
  <c r="B114" i="31"/>
  <c r="A114" i="31"/>
  <c r="B113" i="31"/>
  <c r="A113" i="31"/>
  <c r="B112" i="31"/>
  <c r="A112" i="31"/>
  <c r="B111" i="31"/>
  <c r="A111" i="31"/>
  <c r="B110" i="31"/>
  <c r="A110" i="31"/>
  <c r="B109" i="31"/>
  <c r="A109" i="31"/>
  <c r="B108" i="31"/>
  <c r="A108" i="31"/>
  <c r="B107" i="31"/>
  <c r="A107" i="31"/>
  <c r="B106" i="31"/>
  <c r="A106" i="31"/>
  <c r="B105" i="31"/>
  <c r="A105" i="31"/>
  <c r="B104" i="31"/>
  <c r="A104" i="31"/>
  <c r="B103" i="31"/>
  <c r="A103" i="31"/>
  <c r="B102" i="31"/>
  <c r="A102" i="31"/>
  <c r="B101" i="31"/>
  <c r="A101" i="31"/>
  <c r="B100" i="31"/>
  <c r="A100" i="31"/>
  <c r="B99" i="31"/>
  <c r="A99" i="31"/>
  <c r="B98" i="31"/>
  <c r="A98" i="31"/>
  <c r="B97" i="31"/>
  <c r="A97" i="31"/>
  <c r="B96" i="31"/>
  <c r="A96" i="31"/>
  <c r="B95" i="31"/>
  <c r="A95" i="31"/>
  <c r="B94" i="31"/>
  <c r="A94" i="31"/>
  <c r="B93" i="31"/>
  <c r="A93" i="31"/>
  <c r="B92" i="31"/>
  <c r="A92" i="31"/>
  <c r="B91" i="31"/>
  <c r="A91" i="31"/>
  <c r="B90" i="31"/>
  <c r="A90" i="31"/>
  <c r="B89" i="31"/>
  <c r="A89" i="31"/>
  <c r="B88" i="31"/>
  <c r="A88" i="31"/>
  <c r="B87" i="31"/>
  <c r="A87" i="31"/>
  <c r="B86" i="31"/>
  <c r="A86" i="31"/>
  <c r="B85" i="31"/>
  <c r="A85" i="31"/>
  <c r="B84" i="31"/>
  <c r="A84" i="31"/>
  <c r="B83" i="31"/>
  <c r="A83" i="31"/>
  <c r="B82" i="31"/>
  <c r="A82" i="31"/>
  <c r="B81" i="31"/>
  <c r="A81" i="31"/>
  <c r="B80" i="31"/>
  <c r="A80" i="31"/>
  <c r="B79" i="31"/>
  <c r="A79" i="31"/>
  <c r="B78" i="31"/>
  <c r="A78" i="31"/>
  <c r="B77" i="31"/>
  <c r="A77" i="31"/>
  <c r="B76" i="31"/>
  <c r="A76" i="31"/>
  <c r="B75" i="31"/>
  <c r="A75" i="31"/>
  <c r="B74" i="31"/>
  <c r="A74" i="31"/>
  <c r="B73" i="31"/>
  <c r="A73" i="31"/>
  <c r="B72" i="31"/>
  <c r="A72" i="31"/>
  <c r="B71" i="31"/>
  <c r="A71" i="31"/>
  <c r="B70" i="31"/>
  <c r="A70" i="31"/>
  <c r="B69" i="31"/>
  <c r="A69" i="31"/>
  <c r="B68" i="31"/>
  <c r="A68" i="31"/>
  <c r="B67" i="31"/>
  <c r="A67" i="31"/>
  <c r="B66" i="31"/>
  <c r="A66" i="31"/>
  <c r="B65" i="31"/>
  <c r="A65" i="31"/>
  <c r="B64" i="31"/>
  <c r="A64" i="31"/>
  <c r="B63" i="31"/>
  <c r="A63" i="31"/>
  <c r="B62" i="31"/>
  <c r="A62" i="31"/>
  <c r="B61" i="31"/>
  <c r="A61" i="31"/>
  <c r="B60" i="31"/>
  <c r="A60" i="31"/>
  <c r="B59" i="31"/>
  <c r="A59" i="31"/>
  <c r="B58" i="31"/>
  <c r="A58" i="31"/>
  <c r="B57" i="31"/>
  <c r="A57" i="31"/>
  <c r="B56" i="31"/>
  <c r="A56" i="31"/>
  <c r="B55" i="31"/>
  <c r="A55" i="31"/>
  <c r="B54" i="31"/>
  <c r="A54" i="31"/>
  <c r="B53" i="31"/>
  <c r="A53" i="31"/>
  <c r="B52" i="31"/>
  <c r="A52" i="31"/>
  <c r="B51" i="31"/>
  <c r="A51" i="31"/>
  <c r="B50" i="31"/>
  <c r="A50" i="31"/>
  <c r="B49" i="31"/>
  <c r="A49" i="31"/>
  <c r="B48" i="31"/>
  <c r="A48" i="31"/>
  <c r="B47" i="31"/>
  <c r="A47" i="31"/>
  <c r="B46" i="31"/>
  <c r="A46" i="31"/>
  <c r="B45" i="31"/>
  <c r="A45" i="31"/>
  <c r="B44" i="31"/>
  <c r="A44" i="31"/>
  <c r="B43" i="31"/>
  <c r="A43" i="31"/>
  <c r="B42" i="31"/>
  <c r="A42" i="31"/>
  <c r="B41" i="31"/>
  <c r="A41" i="31"/>
  <c r="B40" i="31"/>
  <c r="A40" i="31"/>
  <c r="B39" i="31"/>
  <c r="A39" i="31"/>
  <c r="B38" i="31"/>
  <c r="A38" i="31"/>
  <c r="B37" i="31"/>
  <c r="A37" i="31"/>
  <c r="B36" i="31"/>
  <c r="A36" i="31"/>
  <c r="B35" i="31"/>
  <c r="A35" i="31"/>
  <c r="B34" i="31"/>
  <c r="A34" i="31"/>
  <c r="B33" i="31"/>
  <c r="A33" i="31"/>
  <c r="B32" i="31"/>
  <c r="A32" i="31"/>
  <c r="B31" i="31"/>
  <c r="A31" i="31"/>
  <c r="B30" i="31"/>
  <c r="A30" i="31"/>
  <c r="B29" i="31"/>
  <c r="A29" i="31"/>
  <c r="B28" i="31"/>
  <c r="A28" i="31"/>
  <c r="B27" i="31"/>
  <c r="A27" i="31"/>
  <c r="B26" i="31"/>
  <c r="A26" i="31"/>
  <c r="B25" i="31"/>
  <c r="A25" i="31"/>
  <c r="B24" i="31"/>
  <c r="A24" i="31"/>
  <c r="B23" i="31"/>
  <c r="A23" i="31"/>
  <c r="B22" i="31"/>
  <c r="A22" i="31"/>
  <c r="B21" i="31"/>
  <c r="A21" i="31"/>
  <c r="B20" i="31"/>
  <c r="A20" i="31"/>
  <c r="B19" i="31"/>
  <c r="A19" i="31"/>
  <c r="B18" i="31"/>
  <c r="A18" i="31"/>
  <c r="B17" i="31"/>
  <c r="A17" i="31"/>
  <c r="B16" i="31"/>
  <c r="A16" i="31"/>
  <c r="B15" i="31"/>
  <c r="A15" i="31"/>
  <c r="B14" i="31"/>
  <c r="A14" i="31"/>
  <c r="B13" i="31"/>
  <c r="A13" i="31"/>
  <c r="B12" i="31"/>
  <c r="A12" i="31"/>
  <c r="B11" i="31"/>
  <c r="A11" i="31"/>
  <c r="B10" i="31"/>
  <c r="A10" i="31"/>
  <c r="B9" i="31"/>
  <c r="A9" i="31"/>
  <c r="B8" i="31"/>
  <c r="A8" i="31"/>
  <c r="B7" i="31"/>
  <c r="A7" i="31"/>
  <c r="B6" i="31"/>
  <c r="A6" i="31"/>
  <c r="B453" i="27"/>
  <c r="A453" i="27"/>
  <c r="B452" i="27"/>
  <c r="A452" i="27"/>
  <c r="B451" i="27"/>
  <c r="A451" i="27"/>
  <c r="B450" i="27"/>
  <c r="A450" i="27"/>
  <c r="B449" i="27"/>
  <c r="A449" i="27"/>
  <c r="B448" i="27"/>
  <c r="A448" i="27"/>
  <c r="B447" i="27"/>
  <c r="A447" i="27"/>
  <c r="B446" i="27"/>
  <c r="A446" i="27"/>
  <c r="B445" i="27"/>
  <c r="A445" i="27"/>
  <c r="B444" i="27"/>
  <c r="A444" i="27"/>
  <c r="B443" i="27"/>
  <c r="A443" i="27"/>
  <c r="B442" i="27"/>
  <c r="A442" i="27"/>
  <c r="B441" i="27"/>
  <c r="A441" i="27"/>
  <c r="B440" i="27"/>
  <c r="A440" i="27"/>
  <c r="B439" i="27"/>
  <c r="A439" i="27"/>
  <c r="B438" i="27"/>
  <c r="A438" i="27"/>
  <c r="B437" i="27"/>
  <c r="A437" i="27"/>
  <c r="B436" i="27"/>
  <c r="A436" i="27"/>
  <c r="B435" i="27"/>
  <c r="A435" i="27"/>
  <c r="B434" i="27"/>
  <c r="A434" i="27"/>
  <c r="B433" i="27"/>
  <c r="A433" i="27"/>
  <c r="B432" i="27"/>
  <c r="A432" i="27"/>
  <c r="B431" i="27"/>
  <c r="A431" i="27"/>
  <c r="B430" i="27"/>
  <c r="A430" i="27"/>
  <c r="B429" i="27"/>
  <c r="A429" i="27"/>
  <c r="B428" i="27"/>
  <c r="A428" i="27"/>
  <c r="B427" i="27"/>
  <c r="A427" i="27"/>
  <c r="B426" i="27"/>
  <c r="A426" i="27"/>
  <c r="B425" i="27"/>
  <c r="A425" i="27"/>
  <c r="B424" i="27"/>
  <c r="A424" i="27"/>
  <c r="B423" i="27"/>
  <c r="A423" i="27"/>
  <c r="B422" i="27"/>
  <c r="A422" i="27"/>
  <c r="B421" i="27"/>
  <c r="A421" i="27"/>
  <c r="B420" i="27"/>
  <c r="A420" i="27"/>
  <c r="B419" i="27"/>
  <c r="A419" i="27"/>
  <c r="B418" i="27"/>
  <c r="A418" i="27"/>
  <c r="B417" i="27"/>
  <c r="A417" i="27"/>
  <c r="B416" i="27"/>
  <c r="A416" i="27"/>
  <c r="B415" i="27"/>
  <c r="A415" i="27"/>
  <c r="B414" i="27"/>
  <c r="A414" i="27"/>
  <c r="B413" i="27"/>
  <c r="A413" i="27"/>
  <c r="B412" i="27"/>
  <c r="A412" i="27"/>
  <c r="B411" i="27"/>
  <c r="A411" i="27"/>
  <c r="B410" i="27"/>
  <c r="A410" i="27"/>
  <c r="B409" i="27"/>
  <c r="A409" i="27"/>
  <c r="B408" i="27"/>
  <c r="A408" i="27"/>
  <c r="B407" i="27"/>
  <c r="A407" i="27"/>
  <c r="B406" i="27"/>
  <c r="A406" i="27"/>
  <c r="B405" i="27"/>
  <c r="A405" i="27"/>
  <c r="B404" i="27"/>
  <c r="A404" i="27"/>
  <c r="B403" i="27"/>
  <c r="A403" i="27"/>
  <c r="B402" i="27"/>
  <c r="A402" i="27"/>
  <c r="B401" i="27"/>
  <c r="A401" i="27"/>
  <c r="B400" i="27"/>
  <c r="A400" i="27"/>
  <c r="B399" i="27"/>
  <c r="A399" i="27"/>
  <c r="B398" i="27"/>
  <c r="A398" i="27"/>
  <c r="B397" i="27"/>
  <c r="A397" i="27"/>
  <c r="B396" i="27"/>
  <c r="A396" i="27"/>
  <c r="B395" i="27"/>
  <c r="A395" i="27"/>
  <c r="B394" i="27"/>
  <c r="A394" i="27"/>
  <c r="B393" i="27"/>
  <c r="A393" i="27"/>
  <c r="B392" i="27"/>
  <c r="A392" i="27"/>
  <c r="B391" i="27"/>
  <c r="A391" i="27"/>
  <c r="B390" i="27"/>
  <c r="A390" i="27"/>
  <c r="B389" i="27"/>
  <c r="A389" i="27"/>
  <c r="B388" i="27"/>
  <c r="A388" i="27"/>
  <c r="B387" i="27"/>
  <c r="A387" i="27"/>
  <c r="B386" i="27"/>
  <c r="A386" i="27"/>
  <c r="B385" i="27"/>
  <c r="A385" i="27"/>
  <c r="B384" i="27"/>
  <c r="A384" i="27"/>
  <c r="B383" i="27"/>
  <c r="A383" i="27"/>
  <c r="B382" i="27"/>
  <c r="A382" i="27"/>
  <c r="B381" i="27"/>
  <c r="A381" i="27"/>
  <c r="B380" i="27"/>
  <c r="A380" i="27"/>
  <c r="B379" i="27"/>
  <c r="A379" i="27"/>
  <c r="B378" i="27"/>
  <c r="A378" i="27"/>
  <c r="B377" i="27"/>
  <c r="A377" i="27"/>
  <c r="B376" i="27"/>
  <c r="A376" i="27"/>
  <c r="B375" i="27"/>
  <c r="A375" i="27"/>
  <c r="B374" i="27"/>
  <c r="A374" i="27"/>
  <c r="B373" i="27"/>
  <c r="A373" i="27"/>
  <c r="B372" i="27"/>
  <c r="A372" i="27"/>
  <c r="B371" i="27"/>
  <c r="A371" i="27"/>
  <c r="B370" i="27"/>
  <c r="A370" i="27"/>
  <c r="B369" i="27"/>
  <c r="A369" i="27"/>
  <c r="B368" i="27"/>
  <c r="A368" i="27"/>
  <c r="B367" i="27"/>
  <c r="A367" i="27"/>
  <c r="B366" i="27"/>
  <c r="A366" i="27"/>
  <c r="B365" i="27"/>
  <c r="A365" i="27"/>
  <c r="B364" i="27"/>
  <c r="A364" i="27"/>
  <c r="B363" i="27"/>
  <c r="A363" i="27"/>
  <c r="B362" i="27"/>
  <c r="A362" i="27"/>
  <c r="B361" i="27"/>
  <c r="A361" i="27"/>
  <c r="B360" i="27"/>
  <c r="A360" i="27"/>
  <c r="B359" i="27"/>
  <c r="A359" i="27"/>
  <c r="B358" i="27"/>
  <c r="A358" i="27"/>
  <c r="B357" i="27"/>
  <c r="A357" i="27"/>
  <c r="B356" i="27"/>
  <c r="A356" i="27"/>
  <c r="B355" i="27"/>
  <c r="A355" i="27"/>
  <c r="B354" i="27"/>
  <c r="A354" i="27"/>
  <c r="B353" i="27"/>
  <c r="A353" i="27"/>
  <c r="B352" i="27"/>
  <c r="A352" i="27"/>
  <c r="B351" i="27"/>
  <c r="A351" i="27"/>
  <c r="B350" i="27"/>
  <c r="A350" i="27"/>
  <c r="B349" i="27"/>
  <c r="A349" i="27"/>
  <c r="B348" i="27"/>
  <c r="A348" i="27"/>
  <c r="B347" i="27"/>
  <c r="A347" i="27"/>
  <c r="B346" i="27"/>
  <c r="A346" i="27"/>
  <c r="B345" i="27"/>
  <c r="A345" i="27"/>
  <c r="B344" i="27"/>
  <c r="A344" i="27"/>
  <c r="B343" i="27"/>
  <c r="A343" i="27"/>
  <c r="B342" i="27"/>
  <c r="A342" i="27"/>
  <c r="B341" i="27"/>
  <c r="A341" i="27"/>
  <c r="B340" i="27"/>
  <c r="A340" i="27"/>
  <c r="B339" i="27"/>
  <c r="A339" i="27"/>
  <c r="B338" i="27"/>
  <c r="A338" i="27"/>
  <c r="B337" i="27"/>
  <c r="A337" i="27"/>
  <c r="B336" i="27"/>
  <c r="A336" i="27"/>
  <c r="B335" i="27"/>
  <c r="A335" i="27"/>
  <c r="B334" i="27"/>
  <c r="A334" i="27"/>
  <c r="B333" i="27"/>
  <c r="A333" i="27"/>
  <c r="B332" i="27"/>
  <c r="A332" i="27"/>
  <c r="B331" i="27"/>
  <c r="A331" i="27"/>
  <c r="B330" i="27"/>
  <c r="A330" i="27"/>
  <c r="B329" i="27"/>
  <c r="A329" i="27"/>
  <c r="B328" i="27"/>
  <c r="A328" i="27"/>
  <c r="B327" i="27"/>
  <c r="A327" i="27"/>
  <c r="B326" i="27"/>
  <c r="A326" i="27"/>
  <c r="B325" i="27"/>
  <c r="A325" i="27"/>
  <c r="B324" i="27"/>
  <c r="A324" i="27"/>
  <c r="B323" i="27"/>
  <c r="A323" i="27"/>
  <c r="B322" i="27"/>
  <c r="A322" i="27"/>
  <c r="B321" i="27"/>
  <c r="A321" i="27"/>
  <c r="B320" i="27"/>
  <c r="A320" i="27"/>
  <c r="B319" i="27"/>
  <c r="A319" i="27"/>
  <c r="B318" i="27"/>
  <c r="A318" i="27"/>
  <c r="B317" i="27"/>
  <c r="A317" i="27"/>
  <c r="B316" i="27"/>
  <c r="A316" i="27"/>
  <c r="B315" i="27"/>
  <c r="A315" i="27"/>
  <c r="B314" i="27"/>
  <c r="A314" i="27"/>
  <c r="B313" i="27"/>
  <c r="A313" i="27"/>
  <c r="B312" i="27"/>
  <c r="A312" i="27"/>
  <c r="B311" i="27"/>
  <c r="A311" i="27"/>
  <c r="B310" i="27"/>
  <c r="A310" i="27"/>
  <c r="B309" i="27"/>
  <c r="A309" i="27"/>
  <c r="B308" i="27"/>
  <c r="A308" i="27"/>
  <c r="B307" i="27"/>
  <c r="A307" i="27"/>
  <c r="B306" i="27"/>
  <c r="A306" i="27"/>
  <c r="B305" i="27"/>
  <c r="A305" i="27"/>
  <c r="B304" i="27"/>
  <c r="A304" i="27"/>
  <c r="B303" i="27"/>
  <c r="A303" i="27"/>
  <c r="B302" i="27"/>
  <c r="A302" i="27"/>
  <c r="B301" i="27"/>
  <c r="A301" i="27"/>
  <c r="B300" i="27"/>
  <c r="A300" i="27"/>
  <c r="B299" i="27"/>
  <c r="A299" i="27"/>
  <c r="B298" i="27"/>
  <c r="A298" i="27"/>
  <c r="B297" i="27"/>
  <c r="A297" i="27"/>
  <c r="B296" i="27"/>
  <c r="A296" i="27"/>
  <c r="B295" i="27"/>
  <c r="A295" i="27"/>
  <c r="B294" i="27"/>
  <c r="A294" i="27"/>
  <c r="B293" i="27"/>
  <c r="A293" i="27"/>
  <c r="B292" i="27"/>
  <c r="A292" i="27"/>
  <c r="B291" i="27"/>
  <c r="A291" i="27"/>
  <c r="B290" i="27"/>
  <c r="A290" i="27"/>
  <c r="B289" i="27"/>
  <c r="A289" i="27"/>
  <c r="B288" i="27"/>
  <c r="A288" i="27"/>
  <c r="B287" i="27"/>
  <c r="A287" i="27"/>
  <c r="B286" i="27"/>
  <c r="A286" i="27"/>
  <c r="B285" i="27"/>
  <c r="A285" i="27"/>
  <c r="B284" i="27"/>
  <c r="A284" i="27"/>
  <c r="B283" i="27"/>
  <c r="A283" i="27"/>
  <c r="B282" i="27"/>
  <c r="A282" i="27"/>
  <c r="B281" i="27"/>
  <c r="A281" i="27"/>
  <c r="B280" i="27"/>
  <c r="A280" i="27"/>
  <c r="B279" i="27"/>
  <c r="A279" i="27"/>
  <c r="B278" i="27"/>
  <c r="A278" i="27"/>
  <c r="B277" i="27"/>
  <c r="A277" i="27"/>
  <c r="B276" i="27"/>
  <c r="A276" i="27"/>
  <c r="B275" i="27"/>
  <c r="A275" i="27"/>
  <c r="B274" i="27"/>
  <c r="A274" i="27"/>
  <c r="B273" i="27"/>
  <c r="A273" i="27"/>
  <c r="B272" i="27"/>
  <c r="A272" i="27"/>
  <c r="B271" i="27"/>
  <c r="A271" i="27"/>
  <c r="B270" i="27"/>
  <c r="A270" i="27"/>
  <c r="B269" i="27"/>
  <c r="A269" i="27"/>
  <c r="B268" i="27"/>
  <c r="A268" i="27"/>
  <c r="B267" i="27"/>
  <c r="A267" i="27"/>
  <c r="B266" i="27"/>
  <c r="A266" i="27"/>
  <c r="B265" i="27"/>
  <c r="A265" i="27"/>
  <c r="B264" i="27"/>
  <c r="A264" i="27"/>
  <c r="B263" i="27"/>
  <c r="A263" i="27"/>
  <c r="B262" i="27"/>
  <c r="A262" i="27"/>
  <c r="B261" i="27"/>
  <c r="A261" i="27"/>
  <c r="B260" i="27"/>
  <c r="A260" i="27"/>
  <c r="B259" i="27"/>
  <c r="A259" i="27"/>
  <c r="B258" i="27"/>
  <c r="A258" i="27"/>
  <c r="B257" i="27"/>
  <c r="A257" i="27"/>
  <c r="B256" i="27"/>
  <c r="A256" i="27"/>
  <c r="B255" i="27"/>
  <c r="A255" i="27"/>
  <c r="B254" i="27"/>
  <c r="A254" i="27"/>
  <c r="B253" i="27"/>
  <c r="A253" i="27"/>
  <c r="B252" i="27"/>
  <c r="A252" i="27"/>
  <c r="B251" i="27"/>
  <c r="A251" i="27"/>
  <c r="B250" i="27"/>
  <c r="A250" i="27"/>
  <c r="B249" i="27"/>
  <c r="A249" i="27"/>
  <c r="B248" i="27"/>
  <c r="A248" i="27"/>
  <c r="B247" i="27"/>
  <c r="A247" i="27"/>
  <c r="B246" i="27"/>
  <c r="A246" i="27"/>
  <c r="B245" i="27"/>
  <c r="A245" i="27"/>
  <c r="B244" i="27"/>
  <c r="A244" i="27"/>
  <c r="B243" i="27"/>
  <c r="A243" i="27"/>
  <c r="B242" i="27"/>
  <c r="A242" i="27"/>
  <c r="B241" i="27"/>
  <c r="A241" i="27"/>
  <c r="B240" i="27"/>
  <c r="A240" i="27"/>
  <c r="B239" i="27"/>
  <c r="A239" i="27"/>
  <c r="B238" i="27"/>
  <c r="A238" i="27"/>
  <c r="B237" i="27"/>
  <c r="A237" i="27"/>
  <c r="B236" i="27"/>
  <c r="A236" i="27"/>
  <c r="B235" i="27"/>
  <c r="A235" i="27"/>
  <c r="B234" i="27"/>
  <c r="A234" i="27"/>
  <c r="B233" i="27"/>
  <c r="A233" i="27"/>
  <c r="B232" i="27"/>
  <c r="A232" i="27"/>
  <c r="B231" i="27"/>
  <c r="A231" i="27"/>
  <c r="B230" i="27"/>
  <c r="A230" i="27"/>
  <c r="B229" i="27"/>
  <c r="A229" i="27"/>
  <c r="B228" i="27"/>
  <c r="A228" i="27"/>
  <c r="B227" i="27"/>
  <c r="A227" i="27"/>
  <c r="B226" i="27"/>
  <c r="A226" i="27"/>
  <c r="B225" i="27"/>
  <c r="A225" i="27"/>
  <c r="B224" i="27"/>
  <c r="A224" i="27"/>
  <c r="B223" i="27"/>
  <c r="A223" i="27"/>
  <c r="B222" i="27"/>
  <c r="A222" i="27"/>
  <c r="B221" i="27"/>
  <c r="A221" i="27"/>
  <c r="B220" i="27"/>
  <c r="A220" i="27"/>
  <c r="B219" i="27"/>
  <c r="A219" i="27"/>
  <c r="B218" i="27"/>
  <c r="A218" i="27"/>
  <c r="B217" i="27"/>
  <c r="A217" i="27"/>
  <c r="B216" i="27"/>
  <c r="A216" i="27"/>
  <c r="B215" i="27"/>
  <c r="A215" i="27"/>
  <c r="B214" i="27"/>
  <c r="A214" i="27"/>
  <c r="B213" i="27"/>
  <c r="A213" i="27"/>
  <c r="B212" i="27"/>
  <c r="A212" i="27"/>
  <c r="B211" i="27"/>
  <c r="A211" i="27"/>
  <c r="B210" i="27"/>
  <c r="A210" i="27"/>
  <c r="B209" i="27"/>
  <c r="A209" i="27"/>
  <c r="B208" i="27"/>
  <c r="A208" i="27"/>
  <c r="B207" i="27"/>
  <c r="A207" i="27"/>
  <c r="B206" i="27"/>
  <c r="A206" i="27"/>
  <c r="B205" i="27"/>
  <c r="A205" i="27"/>
  <c r="B204" i="27"/>
  <c r="A204" i="27"/>
  <c r="B203" i="27"/>
  <c r="A203" i="27"/>
  <c r="B202" i="27"/>
  <c r="A202" i="27"/>
  <c r="B201" i="27"/>
  <c r="A201" i="27"/>
  <c r="B200" i="27"/>
  <c r="A200" i="27"/>
  <c r="B199" i="27"/>
  <c r="A199" i="27"/>
  <c r="B198" i="27"/>
  <c r="A198" i="27"/>
  <c r="B197" i="27"/>
  <c r="A197" i="27"/>
  <c r="B196" i="27"/>
  <c r="A196" i="27"/>
  <c r="B195" i="27"/>
  <c r="A195" i="27"/>
  <c r="B194" i="27"/>
  <c r="A194" i="27"/>
  <c r="B193" i="27"/>
  <c r="A193" i="27"/>
  <c r="B192" i="27"/>
  <c r="A192" i="27"/>
  <c r="B191" i="27"/>
  <c r="A191" i="27"/>
  <c r="B190" i="27"/>
  <c r="A190" i="27"/>
  <c r="B189" i="27"/>
  <c r="A189" i="27"/>
  <c r="B188" i="27"/>
  <c r="A188" i="27"/>
  <c r="B187" i="27"/>
  <c r="A187" i="27"/>
  <c r="B186" i="27"/>
  <c r="A186" i="27"/>
  <c r="B185" i="27"/>
  <c r="A185" i="27"/>
  <c r="B184" i="27"/>
  <c r="A184" i="27"/>
  <c r="B183" i="27"/>
  <c r="A183" i="27"/>
  <c r="B182" i="27"/>
  <c r="A182" i="27"/>
  <c r="B181" i="27"/>
  <c r="A181" i="27"/>
  <c r="B180" i="27"/>
  <c r="A180" i="27"/>
  <c r="B179" i="27"/>
  <c r="A179" i="27"/>
  <c r="B178" i="27"/>
  <c r="A178" i="27"/>
  <c r="B177" i="27"/>
  <c r="A177" i="27"/>
  <c r="B176" i="27"/>
  <c r="A176" i="27"/>
  <c r="B175" i="27"/>
  <c r="A175" i="27"/>
  <c r="B174" i="27"/>
  <c r="A174" i="27"/>
  <c r="B173" i="27"/>
  <c r="A173" i="27"/>
  <c r="B172" i="27"/>
  <c r="A172" i="27"/>
  <c r="B171" i="27"/>
  <c r="A171" i="27"/>
  <c r="B170" i="27"/>
  <c r="A170" i="27"/>
  <c r="B169" i="27"/>
  <c r="A169" i="27"/>
  <c r="B168" i="27"/>
  <c r="A168" i="27"/>
  <c r="B167" i="27"/>
  <c r="A167" i="27"/>
  <c r="B166" i="27"/>
  <c r="A166" i="27"/>
  <c r="B165" i="27"/>
  <c r="A165" i="27"/>
  <c r="B164" i="27"/>
  <c r="A164" i="27"/>
  <c r="B163" i="27"/>
  <c r="A163" i="27"/>
  <c r="B162" i="27"/>
  <c r="A162" i="27"/>
  <c r="B161" i="27"/>
  <c r="A161" i="27"/>
  <c r="B160" i="27"/>
  <c r="A160" i="27"/>
  <c r="B159" i="27"/>
  <c r="A159" i="27"/>
  <c r="B158" i="27"/>
  <c r="A158" i="27"/>
  <c r="B157" i="27"/>
  <c r="A157" i="27"/>
  <c r="B156" i="27"/>
  <c r="A156" i="27"/>
  <c r="B155" i="27"/>
  <c r="A155" i="27"/>
  <c r="B154" i="27"/>
  <c r="A154" i="27"/>
  <c r="B153" i="27"/>
  <c r="A153" i="27"/>
  <c r="B152" i="27"/>
  <c r="A152" i="27"/>
  <c r="B151" i="27"/>
  <c r="A151" i="27"/>
  <c r="B150" i="27"/>
  <c r="A150" i="27"/>
  <c r="B149" i="27"/>
  <c r="A149" i="27"/>
  <c r="B148" i="27"/>
  <c r="A148" i="27"/>
  <c r="B147" i="27"/>
  <c r="A147" i="27"/>
  <c r="B146" i="27"/>
  <c r="A146" i="27"/>
  <c r="B145" i="27"/>
  <c r="A145" i="27"/>
  <c r="B144" i="27"/>
  <c r="A144" i="27"/>
  <c r="B143" i="27"/>
  <c r="A143" i="27"/>
  <c r="B142" i="27"/>
  <c r="A142" i="27"/>
  <c r="B141" i="27"/>
  <c r="A141" i="27"/>
  <c r="B140" i="27"/>
  <c r="A140" i="27"/>
  <c r="B139" i="27"/>
  <c r="A139" i="27"/>
  <c r="B138" i="27"/>
  <c r="A138" i="27"/>
  <c r="B137" i="27"/>
  <c r="A137" i="27"/>
  <c r="B136" i="27"/>
  <c r="A136" i="27"/>
  <c r="B135" i="27"/>
  <c r="A135" i="27"/>
  <c r="B134" i="27"/>
  <c r="A134" i="27"/>
  <c r="B133" i="27"/>
  <c r="A133" i="27"/>
  <c r="B132" i="27"/>
  <c r="A132" i="27"/>
  <c r="B131" i="27"/>
  <c r="A131" i="27"/>
  <c r="B130" i="27"/>
  <c r="A130" i="27"/>
  <c r="B129" i="27"/>
  <c r="A129" i="27"/>
  <c r="B128" i="27"/>
  <c r="A128" i="27"/>
  <c r="B127" i="27"/>
  <c r="A127" i="27"/>
  <c r="B126" i="27"/>
  <c r="A126" i="27"/>
  <c r="B125" i="27"/>
  <c r="A125" i="27"/>
  <c r="B124" i="27"/>
  <c r="A124" i="27"/>
  <c r="B123" i="27"/>
  <c r="A123" i="27"/>
  <c r="B122" i="27"/>
  <c r="A122" i="27"/>
  <c r="B121" i="27"/>
  <c r="A121" i="27"/>
  <c r="B120" i="27"/>
  <c r="A120" i="27"/>
  <c r="B119" i="27"/>
  <c r="A119" i="27"/>
  <c r="B118" i="27"/>
  <c r="A118" i="27"/>
  <c r="B117" i="27"/>
  <c r="A117" i="27"/>
  <c r="B116" i="27"/>
  <c r="A116" i="27"/>
  <c r="B115" i="27"/>
  <c r="A115" i="27"/>
  <c r="B114" i="27"/>
  <c r="A114" i="27"/>
  <c r="B113" i="27"/>
  <c r="A113" i="27"/>
  <c r="B112" i="27"/>
  <c r="A112" i="27"/>
  <c r="B111" i="27"/>
  <c r="A111" i="27"/>
  <c r="B110" i="27"/>
  <c r="A110" i="27"/>
  <c r="B109" i="27"/>
  <c r="A109" i="27"/>
  <c r="B108" i="27"/>
  <c r="A108" i="27"/>
  <c r="B107" i="27"/>
  <c r="A107" i="27"/>
  <c r="B106" i="27"/>
  <c r="A106" i="27"/>
  <c r="B105" i="27"/>
  <c r="A105" i="27"/>
  <c r="B104" i="27"/>
  <c r="A104" i="27"/>
  <c r="B103" i="27"/>
  <c r="A103" i="27"/>
  <c r="B102" i="27"/>
  <c r="A102" i="27"/>
  <c r="B101" i="27"/>
  <c r="A101" i="27"/>
  <c r="B100" i="27"/>
  <c r="A100" i="27"/>
  <c r="B99" i="27"/>
  <c r="A99" i="27"/>
  <c r="B98" i="27"/>
  <c r="A98" i="27"/>
  <c r="B97" i="27"/>
  <c r="A97" i="27"/>
  <c r="B96" i="27"/>
  <c r="A96" i="27"/>
  <c r="B95" i="27"/>
  <c r="A95" i="27"/>
  <c r="B94" i="27"/>
  <c r="A94" i="27"/>
  <c r="B93" i="27"/>
  <c r="A93" i="27"/>
  <c r="B92" i="27"/>
  <c r="A92" i="27"/>
  <c r="B91" i="27"/>
  <c r="A91" i="27"/>
  <c r="B90" i="27"/>
  <c r="A90" i="27"/>
  <c r="B89" i="27"/>
  <c r="A89" i="27"/>
  <c r="B88" i="27"/>
  <c r="A88" i="27"/>
  <c r="B87" i="27"/>
  <c r="A87" i="27"/>
  <c r="B86" i="27"/>
  <c r="A86" i="27"/>
  <c r="B85" i="27"/>
  <c r="A85" i="27"/>
  <c r="B84" i="27"/>
  <c r="A84" i="27"/>
  <c r="B83" i="27"/>
  <c r="A83" i="27"/>
  <c r="B82" i="27"/>
  <c r="A82" i="27"/>
  <c r="B81" i="27"/>
  <c r="A81" i="27"/>
  <c r="B80" i="27"/>
  <c r="A80" i="27"/>
  <c r="B79" i="27"/>
  <c r="A79" i="27"/>
  <c r="B78" i="27"/>
  <c r="A78" i="27"/>
  <c r="B77" i="27"/>
  <c r="A77" i="27"/>
  <c r="B76" i="27"/>
  <c r="A76" i="27"/>
  <c r="B75" i="27"/>
  <c r="A75" i="27"/>
  <c r="B74" i="27"/>
  <c r="A74" i="27"/>
  <c r="B73" i="27"/>
  <c r="A73" i="27"/>
  <c r="B72" i="27"/>
  <c r="A72" i="27"/>
  <c r="B71" i="27"/>
  <c r="A71" i="27"/>
  <c r="B70" i="27"/>
  <c r="A70" i="27"/>
  <c r="B69" i="27"/>
  <c r="A69" i="27"/>
  <c r="B68" i="27"/>
  <c r="A68" i="27"/>
  <c r="B67" i="27"/>
  <c r="A67" i="27"/>
  <c r="B66" i="27"/>
  <c r="A66" i="27"/>
  <c r="B65" i="27"/>
  <c r="A65" i="27"/>
  <c r="B64" i="27"/>
  <c r="A64" i="27"/>
  <c r="B63" i="27"/>
  <c r="A63" i="27"/>
  <c r="B62" i="27"/>
  <c r="A62" i="27"/>
  <c r="B61" i="27"/>
  <c r="A61" i="27"/>
  <c r="B60" i="27"/>
  <c r="A60" i="27"/>
  <c r="B59" i="27"/>
  <c r="A59" i="27"/>
  <c r="B58" i="27"/>
  <c r="A58" i="27"/>
  <c r="B57" i="27"/>
  <c r="A57" i="27"/>
  <c r="B56" i="27"/>
  <c r="A56" i="27"/>
  <c r="B55" i="27"/>
  <c r="A55" i="27"/>
  <c r="B54" i="27"/>
  <c r="A54" i="27"/>
  <c r="B53" i="27"/>
  <c r="A53" i="27"/>
  <c r="B52" i="27"/>
  <c r="A52" i="27"/>
  <c r="B51" i="27"/>
  <c r="A51" i="27"/>
  <c r="B50" i="27"/>
  <c r="A50" i="27"/>
  <c r="B49" i="27"/>
  <c r="A49" i="27"/>
  <c r="B48" i="27"/>
  <c r="A48" i="27"/>
  <c r="B47" i="27"/>
  <c r="A47" i="27"/>
  <c r="B46" i="27"/>
  <c r="A46" i="27"/>
  <c r="B45" i="27"/>
  <c r="A45" i="27"/>
  <c r="B44" i="27"/>
  <c r="A44" i="27"/>
  <c r="B43" i="27"/>
  <c r="A43" i="27"/>
  <c r="B42" i="27"/>
  <c r="A42" i="27"/>
  <c r="B41" i="27"/>
  <c r="A41" i="27"/>
  <c r="B40" i="27"/>
  <c r="A40" i="27"/>
  <c r="B39" i="27"/>
  <c r="A39" i="27"/>
  <c r="B38" i="27"/>
  <c r="A38" i="27"/>
  <c r="B37" i="27"/>
  <c r="A37" i="27"/>
  <c r="B36" i="27"/>
  <c r="A36" i="27"/>
  <c r="B35" i="27"/>
  <c r="A35" i="27"/>
  <c r="B34" i="27"/>
  <c r="A34" i="27"/>
  <c r="B33" i="27"/>
  <c r="A33" i="27"/>
  <c r="B32" i="27"/>
  <c r="A32" i="27"/>
  <c r="B31" i="27"/>
  <c r="A31" i="27"/>
  <c r="B30" i="27"/>
  <c r="A30" i="27"/>
  <c r="B29" i="27"/>
  <c r="A29" i="27"/>
  <c r="B28" i="27"/>
  <c r="A28" i="27"/>
  <c r="B27" i="27"/>
  <c r="A27" i="27"/>
  <c r="B26" i="27"/>
  <c r="A26" i="27"/>
  <c r="B25" i="27"/>
  <c r="A25" i="27"/>
  <c r="B24" i="27"/>
  <c r="A24" i="27"/>
  <c r="B23" i="27"/>
  <c r="A23" i="27"/>
  <c r="B22" i="27"/>
  <c r="A22" i="27"/>
  <c r="B21" i="27"/>
  <c r="A21" i="27"/>
  <c r="B20" i="27"/>
  <c r="A20" i="27"/>
  <c r="B19" i="27"/>
  <c r="A19" i="27"/>
  <c r="B18" i="27"/>
  <c r="A18" i="27"/>
  <c r="B17" i="27"/>
  <c r="A17" i="27"/>
  <c r="B16" i="27"/>
  <c r="A16" i="27"/>
  <c r="B15" i="27"/>
  <c r="A15" i="27"/>
  <c r="B14" i="27"/>
  <c r="A14" i="27"/>
  <c r="B13" i="27"/>
  <c r="A13" i="27"/>
  <c r="B12" i="27"/>
  <c r="A12" i="27"/>
  <c r="B11" i="27"/>
  <c r="A11" i="27"/>
  <c r="B10" i="27"/>
  <c r="A10" i="27"/>
  <c r="B9" i="27"/>
  <c r="A9" i="27"/>
  <c r="B8" i="27"/>
  <c r="A8" i="27"/>
  <c r="B7" i="27"/>
  <c r="A7" i="27"/>
  <c r="B6" i="27"/>
  <c r="A6" i="27"/>
  <c r="B453" i="24"/>
  <c r="A453" i="24"/>
  <c r="B452" i="24"/>
  <c r="A452" i="24"/>
  <c r="B451" i="24"/>
  <c r="A451" i="24"/>
  <c r="B450" i="24"/>
  <c r="A450" i="24"/>
  <c r="B449" i="24"/>
  <c r="A449" i="24"/>
  <c r="B448" i="24"/>
  <c r="A448" i="24"/>
  <c r="B447" i="24"/>
  <c r="A447" i="24"/>
  <c r="B446" i="24"/>
  <c r="A446" i="24"/>
  <c r="B445" i="24"/>
  <c r="A445" i="24"/>
  <c r="B444" i="24"/>
  <c r="A444" i="24"/>
  <c r="B443" i="24"/>
  <c r="A443" i="24"/>
  <c r="B442" i="24"/>
  <c r="A442" i="24"/>
  <c r="B441" i="24"/>
  <c r="A441" i="24"/>
  <c r="B440" i="24"/>
  <c r="A440" i="24"/>
  <c r="B439" i="24"/>
  <c r="A439" i="24"/>
  <c r="B438" i="24"/>
  <c r="A438" i="24"/>
  <c r="B437" i="24"/>
  <c r="A437" i="24"/>
  <c r="B436" i="24"/>
  <c r="A436" i="24"/>
  <c r="B435" i="24"/>
  <c r="A435" i="24"/>
  <c r="B434" i="24"/>
  <c r="A434" i="24"/>
  <c r="B433" i="24"/>
  <c r="A433" i="24"/>
  <c r="B432" i="24"/>
  <c r="A432" i="24"/>
  <c r="B431" i="24"/>
  <c r="A431" i="24"/>
  <c r="B430" i="24"/>
  <c r="A430" i="24"/>
  <c r="B429" i="24"/>
  <c r="A429" i="24"/>
  <c r="B428" i="24"/>
  <c r="A428" i="24"/>
  <c r="B427" i="24"/>
  <c r="A427" i="24"/>
  <c r="B426" i="24"/>
  <c r="A426" i="24"/>
  <c r="B425" i="24"/>
  <c r="A425" i="24"/>
  <c r="B424" i="24"/>
  <c r="A424" i="24"/>
  <c r="B423" i="24"/>
  <c r="A423" i="24"/>
  <c r="B422" i="24"/>
  <c r="A422" i="24"/>
  <c r="B421" i="24"/>
  <c r="A421" i="24"/>
  <c r="B420" i="24"/>
  <c r="A420" i="24"/>
  <c r="B419" i="24"/>
  <c r="A419" i="24"/>
  <c r="B418" i="24"/>
  <c r="A418" i="24"/>
  <c r="B417" i="24"/>
  <c r="A417" i="24"/>
  <c r="B416" i="24"/>
  <c r="A416" i="24"/>
  <c r="B415" i="24"/>
  <c r="A415" i="24"/>
  <c r="B414" i="24"/>
  <c r="A414" i="24"/>
  <c r="B413" i="24"/>
  <c r="A413" i="24"/>
  <c r="B412" i="24"/>
  <c r="A412" i="24"/>
  <c r="B411" i="24"/>
  <c r="A411" i="24"/>
  <c r="B410" i="24"/>
  <c r="A410" i="24"/>
  <c r="B409" i="24"/>
  <c r="A409" i="24"/>
  <c r="B408" i="24"/>
  <c r="A408" i="24"/>
  <c r="B407" i="24"/>
  <c r="A407" i="24"/>
  <c r="B406" i="24"/>
  <c r="A406" i="24"/>
  <c r="B405" i="24"/>
  <c r="A405" i="24"/>
  <c r="B404" i="24"/>
  <c r="A404" i="24"/>
  <c r="B403" i="24"/>
  <c r="A403" i="24"/>
  <c r="B402" i="24"/>
  <c r="A402" i="24"/>
  <c r="B401" i="24"/>
  <c r="A401" i="24"/>
  <c r="B400" i="24"/>
  <c r="A400" i="24"/>
  <c r="B399" i="24"/>
  <c r="A399" i="24"/>
  <c r="B398" i="24"/>
  <c r="A398" i="24"/>
  <c r="B397" i="24"/>
  <c r="A397" i="24"/>
  <c r="B396" i="24"/>
  <c r="A396" i="24"/>
  <c r="B395" i="24"/>
  <c r="A395" i="24"/>
  <c r="B394" i="24"/>
  <c r="A394" i="24"/>
  <c r="B393" i="24"/>
  <c r="A393" i="24"/>
  <c r="B392" i="24"/>
  <c r="A392" i="24"/>
  <c r="B391" i="24"/>
  <c r="A391" i="24"/>
  <c r="B390" i="24"/>
  <c r="A390" i="24"/>
  <c r="B389" i="24"/>
  <c r="A389" i="24"/>
  <c r="B388" i="24"/>
  <c r="A388" i="24"/>
  <c r="B387" i="24"/>
  <c r="A387" i="24"/>
  <c r="B386" i="24"/>
  <c r="A386" i="24"/>
  <c r="B385" i="24"/>
  <c r="A385" i="24"/>
  <c r="B384" i="24"/>
  <c r="A384" i="24"/>
  <c r="B383" i="24"/>
  <c r="A383" i="24"/>
  <c r="B382" i="24"/>
  <c r="A382" i="24"/>
  <c r="B381" i="24"/>
  <c r="A381" i="24"/>
  <c r="B380" i="24"/>
  <c r="A380" i="24"/>
  <c r="B379" i="24"/>
  <c r="A379" i="24"/>
  <c r="B378" i="24"/>
  <c r="A378" i="24"/>
  <c r="B377" i="24"/>
  <c r="A377" i="24"/>
  <c r="B376" i="24"/>
  <c r="A376" i="24"/>
  <c r="B375" i="24"/>
  <c r="A375" i="24"/>
  <c r="B374" i="24"/>
  <c r="A374" i="24"/>
  <c r="B373" i="24"/>
  <c r="A373" i="24"/>
  <c r="B372" i="24"/>
  <c r="A372" i="24"/>
  <c r="B371" i="24"/>
  <c r="A371" i="24"/>
  <c r="B370" i="24"/>
  <c r="A370" i="24"/>
  <c r="B369" i="24"/>
  <c r="A369" i="24"/>
  <c r="B368" i="24"/>
  <c r="A368" i="24"/>
  <c r="B367" i="24"/>
  <c r="A367" i="24"/>
  <c r="B366" i="24"/>
  <c r="A366" i="24"/>
  <c r="B365" i="24"/>
  <c r="A365" i="24"/>
  <c r="B364" i="24"/>
  <c r="A364" i="24"/>
  <c r="B363" i="24"/>
  <c r="A363" i="24"/>
  <c r="B362" i="24"/>
  <c r="A362" i="24"/>
  <c r="B361" i="24"/>
  <c r="A361" i="24"/>
  <c r="B360" i="24"/>
  <c r="A360" i="24"/>
  <c r="B359" i="24"/>
  <c r="A359" i="24"/>
  <c r="B358" i="24"/>
  <c r="A358" i="24"/>
  <c r="B357" i="24"/>
  <c r="A357" i="24"/>
  <c r="B356" i="24"/>
  <c r="A356" i="24"/>
  <c r="B355" i="24"/>
  <c r="A355" i="24"/>
  <c r="B354" i="24"/>
  <c r="A354" i="24"/>
  <c r="B353" i="24"/>
  <c r="A353" i="24"/>
  <c r="B352" i="24"/>
  <c r="A352" i="24"/>
  <c r="B351" i="24"/>
  <c r="A351" i="24"/>
  <c r="B350" i="24"/>
  <c r="A350" i="24"/>
  <c r="B349" i="24"/>
  <c r="A349" i="24"/>
  <c r="B348" i="24"/>
  <c r="A348" i="24"/>
  <c r="B347" i="24"/>
  <c r="A347" i="24"/>
  <c r="B346" i="24"/>
  <c r="A346" i="24"/>
  <c r="B345" i="24"/>
  <c r="A345" i="24"/>
  <c r="B344" i="24"/>
  <c r="A344" i="24"/>
  <c r="B343" i="24"/>
  <c r="A343" i="24"/>
  <c r="B342" i="24"/>
  <c r="A342" i="24"/>
  <c r="B341" i="24"/>
  <c r="A341" i="24"/>
  <c r="B340" i="24"/>
  <c r="A340" i="24"/>
  <c r="B339" i="24"/>
  <c r="A339" i="24"/>
  <c r="B338" i="24"/>
  <c r="A338" i="24"/>
  <c r="B337" i="24"/>
  <c r="A337" i="24"/>
  <c r="B336" i="24"/>
  <c r="A336" i="24"/>
  <c r="B335" i="24"/>
  <c r="A335" i="24"/>
  <c r="B334" i="24"/>
  <c r="A334" i="24"/>
  <c r="B333" i="24"/>
  <c r="A333" i="24"/>
  <c r="B332" i="24"/>
  <c r="A332" i="24"/>
  <c r="B331" i="24"/>
  <c r="A331" i="24"/>
  <c r="B330" i="24"/>
  <c r="A330" i="24"/>
  <c r="B329" i="24"/>
  <c r="A329" i="24"/>
  <c r="B328" i="24"/>
  <c r="A328" i="24"/>
  <c r="B327" i="24"/>
  <c r="A327" i="24"/>
  <c r="B326" i="24"/>
  <c r="A326" i="24"/>
  <c r="B325" i="24"/>
  <c r="A325" i="24"/>
  <c r="B324" i="24"/>
  <c r="A324" i="24"/>
  <c r="B323" i="24"/>
  <c r="A323" i="24"/>
  <c r="B322" i="24"/>
  <c r="A322" i="24"/>
  <c r="B321" i="24"/>
  <c r="A321" i="24"/>
  <c r="B320" i="24"/>
  <c r="A320" i="24"/>
  <c r="B319" i="24"/>
  <c r="A319" i="24"/>
  <c r="B318" i="24"/>
  <c r="A318" i="24"/>
  <c r="B317" i="24"/>
  <c r="A317" i="24"/>
  <c r="B316" i="24"/>
  <c r="A316" i="24"/>
  <c r="B315" i="24"/>
  <c r="A315" i="24"/>
  <c r="B314" i="24"/>
  <c r="A314" i="24"/>
  <c r="B313" i="24"/>
  <c r="A313" i="24"/>
  <c r="B312" i="24"/>
  <c r="A312" i="24"/>
  <c r="B311" i="24"/>
  <c r="A311" i="24"/>
  <c r="B310" i="24"/>
  <c r="A310" i="24"/>
  <c r="B309" i="24"/>
  <c r="A309" i="24"/>
  <c r="B308" i="24"/>
  <c r="A308" i="24"/>
  <c r="B307" i="24"/>
  <c r="A307" i="24"/>
  <c r="B306" i="24"/>
  <c r="A306" i="24"/>
  <c r="B305" i="24"/>
  <c r="A305" i="24"/>
  <c r="B304" i="24"/>
  <c r="A304" i="24"/>
  <c r="B303" i="24"/>
  <c r="A303" i="24"/>
  <c r="B302" i="24"/>
  <c r="A302" i="24"/>
  <c r="B301" i="24"/>
  <c r="A301" i="24"/>
  <c r="B300" i="24"/>
  <c r="A300" i="24"/>
  <c r="B299" i="24"/>
  <c r="A299" i="24"/>
  <c r="B298" i="24"/>
  <c r="A298" i="24"/>
  <c r="B297" i="24"/>
  <c r="A297" i="24"/>
  <c r="B296" i="24"/>
  <c r="A296" i="24"/>
  <c r="B295" i="24"/>
  <c r="A295" i="24"/>
  <c r="B294" i="24"/>
  <c r="A294" i="24"/>
  <c r="B293" i="24"/>
  <c r="A293" i="24"/>
  <c r="B292" i="24"/>
  <c r="A292" i="24"/>
  <c r="B291" i="24"/>
  <c r="A291" i="24"/>
  <c r="B290" i="24"/>
  <c r="A290" i="24"/>
  <c r="B289" i="24"/>
  <c r="A289" i="24"/>
  <c r="B288" i="24"/>
  <c r="A288" i="24"/>
  <c r="B287" i="24"/>
  <c r="A287" i="24"/>
  <c r="B286" i="24"/>
  <c r="A286" i="24"/>
  <c r="B285" i="24"/>
  <c r="A285" i="24"/>
  <c r="B284" i="24"/>
  <c r="A284" i="24"/>
  <c r="B283" i="24"/>
  <c r="A283" i="24"/>
  <c r="B282" i="24"/>
  <c r="A282" i="24"/>
  <c r="B281" i="24"/>
  <c r="A281" i="24"/>
  <c r="B280" i="24"/>
  <c r="A280" i="24"/>
  <c r="B279" i="24"/>
  <c r="A279" i="24"/>
  <c r="B278" i="24"/>
  <c r="A278" i="24"/>
  <c r="B277" i="24"/>
  <c r="A277" i="24"/>
  <c r="B276" i="24"/>
  <c r="A276" i="24"/>
  <c r="B275" i="24"/>
  <c r="A275" i="24"/>
  <c r="B274" i="24"/>
  <c r="A274" i="24"/>
  <c r="B273" i="24"/>
  <c r="A273" i="24"/>
  <c r="B272" i="24"/>
  <c r="A272" i="24"/>
  <c r="B271" i="24"/>
  <c r="A271" i="24"/>
  <c r="B270" i="24"/>
  <c r="A270" i="24"/>
  <c r="B269" i="24"/>
  <c r="A269" i="24"/>
  <c r="B268" i="24"/>
  <c r="A268" i="24"/>
  <c r="B267" i="24"/>
  <c r="A267" i="24"/>
  <c r="B266" i="24"/>
  <c r="A266" i="24"/>
  <c r="B265" i="24"/>
  <c r="A265" i="24"/>
  <c r="B264" i="24"/>
  <c r="A264" i="24"/>
  <c r="B263" i="24"/>
  <c r="A263" i="24"/>
  <c r="B262" i="24"/>
  <c r="A262" i="24"/>
  <c r="B261" i="24"/>
  <c r="A261" i="24"/>
  <c r="B260" i="24"/>
  <c r="A260" i="24"/>
  <c r="B259" i="24"/>
  <c r="A259" i="24"/>
  <c r="B258" i="24"/>
  <c r="A258" i="24"/>
  <c r="B257" i="24"/>
  <c r="A257" i="24"/>
  <c r="B256" i="24"/>
  <c r="A256" i="24"/>
  <c r="B255" i="24"/>
  <c r="A255" i="24"/>
  <c r="B254" i="24"/>
  <c r="A254" i="24"/>
  <c r="B253" i="24"/>
  <c r="A253" i="24"/>
  <c r="B252" i="24"/>
  <c r="A252" i="24"/>
  <c r="B251" i="24"/>
  <c r="A251" i="24"/>
  <c r="B250" i="24"/>
  <c r="A250" i="24"/>
  <c r="B249" i="24"/>
  <c r="A249" i="24"/>
  <c r="B248" i="24"/>
  <c r="A248" i="24"/>
  <c r="B247" i="24"/>
  <c r="A247" i="24"/>
  <c r="B246" i="24"/>
  <c r="A246" i="24"/>
  <c r="B245" i="24"/>
  <c r="A245" i="24"/>
  <c r="B244" i="24"/>
  <c r="A244" i="24"/>
  <c r="B243" i="24"/>
  <c r="A243" i="24"/>
  <c r="B242" i="24"/>
  <c r="A242" i="24"/>
  <c r="B241" i="24"/>
  <c r="A241" i="24"/>
  <c r="B240" i="24"/>
  <c r="A240" i="24"/>
  <c r="B239" i="24"/>
  <c r="A239" i="24"/>
  <c r="B238" i="24"/>
  <c r="A238" i="24"/>
  <c r="B237" i="24"/>
  <c r="A237" i="24"/>
  <c r="B236" i="24"/>
  <c r="A236" i="24"/>
  <c r="B235" i="24"/>
  <c r="A235" i="24"/>
  <c r="B234" i="24"/>
  <c r="A234" i="24"/>
  <c r="B233" i="24"/>
  <c r="A233" i="24"/>
  <c r="B232" i="24"/>
  <c r="A232" i="24"/>
  <c r="B231" i="24"/>
  <c r="A231" i="24"/>
  <c r="B230" i="24"/>
  <c r="A230" i="24"/>
  <c r="B229" i="24"/>
  <c r="A229" i="24"/>
  <c r="B228" i="24"/>
  <c r="A228" i="24"/>
  <c r="B227" i="24"/>
  <c r="A227" i="24"/>
  <c r="B226" i="24"/>
  <c r="A226" i="24"/>
  <c r="B225" i="24"/>
  <c r="A225" i="24"/>
  <c r="B224" i="24"/>
  <c r="A224" i="24"/>
  <c r="B223" i="24"/>
  <c r="A223" i="24"/>
  <c r="B222" i="24"/>
  <c r="A222" i="24"/>
  <c r="B221" i="24"/>
  <c r="A221" i="24"/>
  <c r="B220" i="24"/>
  <c r="A220" i="24"/>
  <c r="B219" i="24"/>
  <c r="A219" i="24"/>
  <c r="B218" i="24"/>
  <c r="A218" i="24"/>
  <c r="B217" i="24"/>
  <c r="A217" i="24"/>
  <c r="B216" i="24"/>
  <c r="A216" i="24"/>
  <c r="B215" i="24"/>
  <c r="A215" i="24"/>
  <c r="B214" i="24"/>
  <c r="A214" i="24"/>
  <c r="B213" i="24"/>
  <c r="A213" i="24"/>
  <c r="B212" i="24"/>
  <c r="A212" i="24"/>
  <c r="B211" i="24"/>
  <c r="A211" i="24"/>
  <c r="B210" i="24"/>
  <c r="A210" i="24"/>
  <c r="B209" i="24"/>
  <c r="A209" i="24"/>
  <c r="B208" i="24"/>
  <c r="A208" i="24"/>
  <c r="B207" i="24"/>
  <c r="A207" i="24"/>
  <c r="B206" i="24"/>
  <c r="A206" i="24"/>
  <c r="B205" i="24"/>
  <c r="A205" i="24"/>
  <c r="B204" i="24"/>
  <c r="A204" i="24"/>
  <c r="B203" i="24"/>
  <c r="A203" i="24"/>
  <c r="B202" i="24"/>
  <c r="A202" i="24"/>
  <c r="B201" i="24"/>
  <c r="A201" i="24"/>
  <c r="B200" i="24"/>
  <c r="A200" i="24"/>
  <c r="B199" i="24"/>
  <c r="A199" i="24"/>
  <c r="B198" i="24"/>
  <c r="A198" i="24"/>
  <c r="B197" i="24"/>
  <c r="A197" i="24"/>
  <c r="B196" i="24"/>
  <c r="A196" i="24"/>
  <c r="B195" i="24"/>
  <c r="A195" i="24"/>
  <c r="B194" i="24"/>
  <c r="A194" i="24"/>
  <c r="B193" i="24"/>
  <c r="A193" i="24"/>
  <c r="B192" i="24"/>
  <c r="A192" i="24"/>
  <c r="B191" i="24"/>
  <c r="A191" i="24"/>
  <c r="B190" i="24"/>
  <c r="A190" i="24"/>
  <c r="B189" i="24"/>
  <c r="A189" i="24"/>
  <c r="B188" i="24"/>
  <c r="A188" i="24"/>
  <c r="B187" i="24"/>
  <c r="A187" i="24"/>
  <c r="B186" i="24"/>
  <c r="A186" i="24"/>
  <c r="B185" i="24"/>
  <c r="A185" i="24"/>
  <c r="B184" i="24"/>
  <c r="A184" i="24"/>
  <c r="B183" i="24"/>
  <c r="A183" i="24"/>
  <c r="B182" i="24"/>
  <c r="A182" i="24"/>
  <c r="B181" i="24"/>
  <c r="A181" i="24"/>
  <c r="B180" i="24"/>
  <c r="A180" i="24"/>
  <c r="B179" i="24"/>
  <c r="A179" i="24"/>
  <c r="B178" i="24"/>
  <c r="A178" i="24"/>
  <c r="B177" i="24"/>
  <c r="A177" i="24"/>
  <c r="B176" i="24"/>
  <c r="A176" i="24"/>
  <c r="B175" i="24"/>
  <c r="A175" i="24"/>
  <c r="B174" i="24"/>
  <c r="A174" i="24"/>
  <c r="B173" i="24"/>
  <c r="A173" i="24"/>
  <c r="B172" i="24"/>
  <c r="A172" i="24"/>
  <c r="B171" i="24"/>
  <c r="A171" i="24"/>
  <c r="B170" i="24"/>
  <c r="A170" i="24"/>
  <c r="B169" i="24"/>
  <c r="A169" i="24"/>
  <c r="B168" i="24"/>
  <c r="A168" i="24"/>
  <c r="B167" i="24"/>
  <c r="A167" i="24"/>
  <c r="B166" i="24"/>
  <c r="A166" i="24"/>
  <c r="B165" i="24"/>
  <c r="A165" i="24"/>
  <c r="B164" i="24"/>
  <c r="A164" i="24"/>
  <c r="B163" i="24"/>
  <c r="A163" i="24"/>
  <c r="B162" i="24"/>
  <c r="A162" i="24"/>
  <c r="B161" i="24"/>
  <c r="A161" i="24"/>
  <c r="B160" i="24"/>
  <c r="A160" i="24"/>
  <c r="B159" i="24"/>
  <c r="A159" i="24"/>
  <c r="B158" i="24"/>
  <c r="A158" i="24"/>
  <c r="B157" i="24"/>
  <c r="A157" i="24"/>
  <c r="B156" i="24"/>
  <c r="A156" i="24"/>
  <c r="B155" i="24"/>
  <c r="A155" i="24"/>
  <c r="B154" i="24"/>
  <c r="A154" i="24"/>
  <c r="B153" i="24"/>
  <c r="A153" i="24"/>
  <c r="B152" i="24"/>
  <c r="A152" i="24"/>
  <c r="B151" i="24"/>
  <c r="A151" i="24"/>
  <c r="B150" i="24"/>
  <c r="A150" i="24"/>
  <c r="B149" i="24"/>
  <c r="A149" i="24"/>
  <c r="B148" i="24"/>
  <c r="A148" i="24"/>
  <c r="B147" i="24"/>
  <c r="A147" i="24"/>
  <c r="B146" i="24"/>
  <c r="A146" i="24"/>
  <c r="B145" i="24"/>
  <c r="A145" i="24"/>
  <c r="B144" i="24"/>
  <c r="A144" i="24"/>
  <c r="B143" i="24"/>
  <c r="A143" i="24"/>
  <c r="B142" i="24"/>
  <c r="A142" i="24"/>
  <c r="B141" i="24"/>
  <c r="A141" i="24"/>
  <c r="B140" i="24"/>
  <c r="A140" i="24"/>
  <c r="B139" i="24"/>
  <c r="A139" i="24"/>
  <c r="B138" i="24"/>
  <c r="A138" i="24"/>
  <c r="B137" i="24"/>
  <c r="A137" i="24"/>
  <c r="B136" i="24"/>
  <c r="A136" i="24"/>
  <c r="B135" i="24"/>
  <c r="A135" i="24"/>
  <c r="B134" i="24"/>
  <c r="A134" i="24"/>
  <c r="B133" i="24"/>
  <c r="A133" i="24"/>
  <c r="B132" i="24"/>
  <c r="A132" i="24"/>
  <c r="B131" i="24"/>
  <c r="A131" i="24"/>
  <c r="B130" i="24"/>
  <c r="A130" i="24"/>
  <c r="B129" i="24"/>
  <c r="A129" i="24"/>
  <c r="B128" i="24"/>
  <c r="A128" i="24"/>
  <c r="B127" i="24"/>
  <c r="A127" i="24"/>
  <c r="B126" i="24"/>
  <c r="A126" i="24"/>
  <c r="B125" i="24"/>
  <c r="A125" i="24"/>
  <c r="B124" i="24"/>
  <c r="A124" i="24"/>
  <c r="B123" i="24"/>
  <c r="A123" i="24"/>
  <c r="B122" i="24"/>
  <c r="A122" i="24"/>
  <c r="B121" i="24"/>
  <c r="A121" i="24"/>
  <c r="B120" i="24"/>
  <c r="A120" i="24"/>
  <c r="B119" i="24"/>
  <c r="A119" i="24"/>
  <c r="B118" i="24"/>
  <c r="A118" i="24"/>
  <c r="B117" i="24"/>
  <c r="A117" i="24"/>
  <c r="B116" i="24"/>
  <c r="A116" i="24"/>
  <c r="B115" i="24"/>
  <c r="A115" i="24"/>
  <c r="B114" i="24"/>
  <c r="A114" i="24"/>
  <c r="B113" i="24"/>
  <c r="A113" i="24"/>
  <c r="B112" i="24"/>
  <c r="A112" i="24"/>
  <c r="B111" i="24"/>
  <c r="A111" i="24"/>
  <c r="B110" i="24"/>
  <c r="A110" i="24"/>
  <c r="B109" i="24"/>
  <c r="A109" i="24"/>
  <c r="B108" i="24"/>
  <c r="A108" i="24"/>
  <c r="B107" i="24"/>
  <c r="A107" i="24"/>
  <c r="B106" i="24"/>
  <c r="A106" i="24"/>
  <c r="B105" i="24"/>
  <c r="A105" i="24"/>
  <c r="B104" i="24"/>
  <c r="A104" i="24"/>
  <c r="B103" i="24"/>
  <c r="A103" i="24"/>
  <c r="B102" i="24"/>
  <c r="A102" i="24"/>
  <c r="B101" i="24"/>
  <c r="A101" i="24"/>
  <c r="B100" i="24"/>
  <c r="A100" i="24"/>
  <c r="B99" i="24"/>
  <c r="A99" i="24"/>
  <c r="B98" i="24"/>
  <c r="A98" i="24"/>
  <c r="B97" i="24"/>
  <c r="A97" i="24"/>
  <c r="B96" i="24"/>
  <c r="A96" i="24"/>
  <c r="B95" i="24"/>
  <c r="A95" i="24"/>
  <c r="B94" i="24"/>
  <c r="A94" i="24"/>
  <c r="B93" i="24"/>
  <c r="A93" i="24"/>
  <c r="B92" i="24"/>
  <c r="A92" i="24"/>
  <c r="B91" i="24"/>
  <c r="A91" i="24"/>
  <c r="B90" i="24"/>
  <c r="A90" i="24"/>
  <c r="B89" i="24"/>
  <c r="A89" i="24"/>
  <c r="B88" i="24"/>
  <c r="A88" i="24"/>
  <c r="B87" i="24"/>
  <c r="A87" i="24"/>
  <c r="B86" i="24"/>
  <c r="A86" i="24"/>
  <c r="B85" i="24"/>
  <c r="A85" i="24"/>
  <c r="B84" i="24"/>
  <c r="A84" i="24"/>
  <c r="B83" i="24"/>
  <c r="A83" i="24"/>
  <c r="B82" i="24"/>
  <c r="A82" i="24"/>
  <c r="B81" i="24"/>
  <c r="A81" i="24"/>
  <c r="B80" i="24"/>
  <c r="A80" i="24"/>
  <c r="B79" i="24"/>
  <c r="A79" i="24"/>
  <c r="B78" i="24"/>
  <c r="A78" i="24"/>
  <c r="B77" i="24"/>
  <c r="A77" i="24"/>
  <c r="B76" i="24"/>
  <c r="A76" i="24"/>
  <c r="B75" i="24"/>
  <c r="A75" i="24"/>
  <c r="B74" i="24"/>
  <c r="A74" i="24"/>
  <c r="B73" i="24"/>
  <c r="A73" i="24"/>
  <c r="B72" i="24"/>
  <c r="A72" i="24"/>
  <c r="B71" i="24"/>
  <c r="A71" i="24"/>
  <c r="B70" i="24"/>
  <c r="A70" i="24"/>
  <c r="B69" i="24"/>
  <c r="A69" i="24"/>
  <c r="B68" i="24"/>
  <c r="A68" i="24"/>
  <c r="B67" i="24"/>
  <c r="A67" i="24"/>
  <c r="B66" i="24"/>
  <c r="A66" i="24"/>
  <c r="B65" i="24"/>
  <c r="A65" i="24"/>
  <c r="B64" i="24"/>
  <c r="A64" i="24"/>
  <c r="B63" i="24"/>
  <c r="A63" i="24"/>
  <c r="B62" i="24"/>
  <c r="A62" i="24"/>
  <c r="B61" i="24"/>
  <c r="A61" i="24"/>
  <c r="B60" i="24"/>
  <c r="A60" i="24"/>
  <c r="B59" i="24"/>
  <c r="A59" i="24"/>
  <c r="B58" i="24"/>
  <c r="A58" i="24"/>
  <c r="B57" i="24"/>
  <c r="A57" i="24"/>
  <c r="B56" i="24"/>
  <c r="A56" i="24"/>
  <c r="B55" i="24"/>
  <c r="A55" i="24"/>
  <c r="B54" i="24"/>
  <c r="A54" i="24"/>
  <c r="B53" i="24"/>
  <c r="A53" i="24"/>
  <c r="B52" i="24"/>
  <c r="A52" i="24"/>
  <c r="B51" i="24"/>
  <c r="A51" i="24"/>
  <c r="B50" i="24"/>
  <c r="A50" i="24"/>
  <c r="B49" i="24"/>
  <c r="A49" i="24"/>
  <c r="B48" i="24"/>
  <c r="A48" i="24"/>
  <c r="B47" i="24"/>
  <c r="A47" i="24"/>
  <c r="B46" i="24"/>
  <c r="A46" i="24"/>
  <c r="B45" i="24"/>
  <c r="A45" i="24"/>
  <c r="B44" i="24"/>
  <c r="A44" i="24"/>
  <c r="B43" i="24"/>
  <c r="A43" i="24"/>
  <c r="B42" i="24"/>
  <c r="A42" i="24"/>
  <c r="B41" i="24"/>
  <c r="A41" i="24"/>
  <c r="B40" i="24"/>
  <c r="A40" i="24"/>
  <c r="B39" i="24"/>
  <c r="A39" i="24"/>
  <c r="B38" i="24"/>
  <c r="A38" i="24"/>
  <c r="B37" i="24"/>
  <c r="A37" i="24"/>
  <c r="B36" i="24"/>
  <c r="A36" i="24"/>
  <c r="B35" i="24"/>
  <c r="A35" i="24"/>
  <c r="B34" i="24"/>
  <c r="A34" i="24"/>
  <c r="B33" i="24"/>
  <c r="A33" i="24"/>
  <c r="B32" i="24"/>
  <c r="A32" i="24"/>
  <c r="B31" i="24"/>
  <c r="A31" i="24"/>
  <c r="B30" i="24"/>
  <c r="A30" i="24"/>
  <c r="B29" i="24"/>
  <c r="A29" i="24"/>
  <c r="B28" i="24"/>
  <c r="A28" i="24"/>
  <c r="B27" i="24"/>
  <c r="A27" i="24"/>
  <c r="B26" i="24"/>
  <c r="A26" i="24"/>
  <c r="B25" i="24"/>
  <c r="A25" i="24"/>
  <c r="B24" i="24"/>
  <c r="A24" i="24"/>
  <c r="B23" i="24"/>
  <c r="A23" i="24"/>
  <c r="B22" i="24"/>
  <c r="A22" i="24"/>
  <c r="B21" i="24"/>
  <c r="A21" i="24"/>
  <c r="B20" i="24"/>
  <c r="A20" i="24"/>
  <c r="B19" i="24"/>
  <c r="A19" i="24"/>
  <c r="B18" i="24"/>
  <c r="A18" i="24"/>
  <c r="B17" i="24"/>
  <c r="A17" i="24"/>
  <c r="B16" i="24"/>
  <c r="A16" i="24"/>
  <c r="B15" i="24"/>
  <c r="A15" i="24"/>
  <c r="B14" i="24"/>
  <c r="A14" i="24"/>
  <c r="B13" i="24"/>
  <c r="A13" i="24"/>
  <c r="B12" i="24"/>
  <c r="A12" i="24"/>
  <c r="B11" i="24"/>
  <c r="A11" i="24"/>
  <c r="B10" i="24"/>
  <c r="A10" i="24"/>
  <c r="B9" i="24"/>
  <c r="A9" i="24"/>
  <c r="B8" i="24"/>
  <c r="A8" i="24"/>
  <c r="B7" i="24"/>
  <c r="A7" i="24"/>
  <c r="B6" i="24"/>
  <c r="A6" i="24"/>
  <c r="B453" i="25"/>
  <c r="A453" i="25"/>
  <c r="B452" i="25"/>
  <c r="A452" i="25"/>
  <c r="B451" i="25"/>
  <c r="A451" i="25"/>
  <c r="B450" i="25"/>
  <c r="A450" i="25"/>
  <c r="B449" i="25"/>
  <c r="A449" i="25"/>
  <c r="B448" i="25"/>
  <c r="A448" i="25"/>
  <c r="B447" i="25"/>
  <c r="A447" i="25"/>
  <c r="B446" i="25"/>
  <c r="A446" i="25"/>
  <c r="B445" i="25"/>
  <c r="A445" i="25"/>
  <c r="B444" i="25"/>
  <c r="A444" i="25"/>
  <c r="B443" i="25"/>
  <c r="A443" i="25"/>
  <c r="B442" i="25"/>
  <c r="A442" i="25"/>
  <c r="B441" i="25"/>
  <c r="A441" i="25"/>
  <c r="B440" i="25"/>
  <c r="A440" i="25"/>
  <c r="B439" i="25"/>
  <c r="A439" i="25"/>
  <c r="B438" i="25"/>
  <c r="A438" i="25"/>
  <c r="B437" i="25"/>
  <c r="A437" i="25"/>
  <c r="B436" i="25"/>
  <c r="A436" i="25"/>
  <c r="B435" i="25"/>
  <c r="A435" i="25"/>
  <c r="B434" i="25"/>
  <c r="A434" i="25"/>
  <c r="B433" i="25"/>
  <c r="A433" i="25"/>
  <c r="B432" i="25"/>
  <c r="A432" i="25"/>
  <c r="B431" i="25"/>
  <c r="A431" i="25"/>
  <c r="B430" i="25"/>
  <c r="A430" i="25"/>
  <c r="B429" i="25"/>
  <c r="A429" i="25"/>
  <c r="B428" i="25"/>
  <c r="A428" i="25"/>
  <c r="B427" i="25"/>
  <c r="A427" i="25"/>
  <c r="B426" i="25"/>
  <c r="A426" i="25"/>
  <c r="B425" i="25"/>
  <c r="A425" i="25"/>
  <c r="B424" i="25"/>
  <c r="A424" i="25"/>
  <c r="B423" i="25"/>
  <c r="A423" i="25"/>
  <c r="B422" i="25"/>
  <c r="A422" i="25"/>
  <c r="B421" i="25"/>
  <c r="A421" i="25"/>
  <c r="B420" i="25"/>
  <c r="A420" i="25"/>
  <c r="B419" i="25"/>
  <c r="A419" i="25"/>
  <c r="B418" i="25"/>
  <c r="A418" i="25"/>
  <c r="B417" i="25"/>
  <c r="A417" i="25"/>
  <c r="B416" i="25"/>
  <c r="A416" i="25"/>
  <c r="B415" i="25"/>
  <c r="A415" i="25"/>
  <c r="B414" i="25"/>
  <c r="A414" i="25"/>
  <c r="B413" i="25"/>
  <c r="A413" i="25"/>
  <c r="B412" i="25"/>
  <c r="A412" i="25"/>
  <c r="B411" i="25"/>
  <c r="A411" i="25"/>
  <c r="B410" i="25"/>
  <c r="A410" i="25"/>
  <c r="B409" i="25"/>
  <c r="A409" i="25"/>
  <c r="B408" i="25"/>
  <c r="A408" i="25"/>
  <c r="B407" i="25"/>
  <c r="A407" i="25"/>
  <c r="B406" i="25"/>
  <c r="A406" i="25"/>
  <c r="B405" i="25"/>
  <c r="A405" i="25"/>
  <c r="B404" i="25"/>
  <c r="A404" i="25"/>
  <c r="B403" i="25"/>
  <c r="A403" i="25"/>
  <c r="B402" i="25"/>
  <c r="A402" i="25"/>
  <c r="B401" i="25"/>
  <c r="A401" i="25"/>
  <c r="B400" i="25"/>
  <c r="A400" i="25"/>
  <c r="B399" i="25"/>
  <c r="A399" i="25"/>
  <c r="B398" i="25"/>
  <c r="A398" i="25"/>
  <c r="B397" i="25"/>
  <c r="A397" i="25"/>
  <c r="B396" i="25"/>
  <c r="A396" i="25"/>
  <c r="B395" i="25"/>
  <c r="A395" i="25"/>
  <c r="B394" i="25"/>
  <c r="A394" i="25"/>
  <c r="B393" i="25"/>
  <c r="A393" i="25"/>
  <c r="B392" i="25"/>
  <c r="A392" i="25"/>
  <c r="B391" i="25"/>
  <c r="A391" i="25"/>
  <c r="B390" i="25"/>
  <c r="A390" i="25"/>
  <c r="B389" i="25"/>
  <c r="A389" i="25"/>
  <c r="B388" i="25"/>
  <c r="A388" i="25"/>
  <c r="B387" i="25"/>
  <c r="A387" i="25"/>
  <c r="B386" i="25"/>
  <c r="A386" i="25"/>
  <c r="B385" i="25"/>
  <c r="A385" i="25"/>
  <c r="B384" i="25"/>
  <c r="A384" i="25"/>
  <c r="B383" i="25"/>
  <c r="A383" i="25"/>
  <c r="B382" i="25"/>
  <c r="A382" i="25"/>
  <c r="B381" i="25"/>
  <c r="A381" i="25"/>
  <c r="B380" i="25"/>
  <c r="A380" i="25"/>
  <c r="B379" i="25"/>
  <c r="A379" i="25"/>
  <c r="B378" i="25"/>
  <c r="A378" i="25"/>
  <c r="B377" i="25"/>
  <c r="A377" i="25"/>
  <c r="B376" i="25"/>
  <c r="A376" i="25"/>
  <c r="B375" i="25"/>
  <c r="A375" i="25"/>
  <c r="B374" i="25"/>
  <c r="A374" i="25"/>
  <c r="B373" i="25"/>
  <c r="A373" i="25"/>
  <c r="B372" i="25"/>
  <c r="A372" i="25"/>
  <c r="B371" i="25"/>
  <c r="A371" i="25"/>
  <c r="B370" i="25"/>
  <c r="A370" i="25"/>
  <c r="B369" i="25"/>
  <c r="A369" i="25"/>
  <c r="B368" i="25"/>
  <c r="A368" i="25"/>
  <c r="B367" i="25"/>
  <c r="A367" i="25"/>
  <c r="B366" i="25"/>
  <c r="A366" i="25"/>
  <c r="B365" i="25"/>
  <c r="A365" i="25"/>
  <c r="B364" i="25"/>
  <c r="A364" i="25"/>
  <c r="B363" i="25"/>
  <c r="A363" i="25"/>
  <c r="B362" i="25"/>
  <c r="A362" i="25"/>
  <c r="B361" i="25"/>
  <c r="A361" i="25"/>
  <c r="B360" i="25"/>
  <c r="A360" i="25"/>
  <c r="B359" i="25"/>
  <c r="A359" i="25"/>
  <c r="B358" i="25"/>
  <c r="A358" i="25"/>
  <c r="B357" i="25"/>
  <c r="A357" i="25"/>
  <c r="B356" i="25"/>
  <c r="A356" i="25"/>
  <c r="B355" i="25"/>
  <c r="A355" i="25"/>
  <c r="B354" i="25"/>
  <c r="A354" i="25"/>
  <c r="B353" i="25"/>
  <c r="A353" i="25"/>
  <c r="B352" i="25"/>
  <c r="A352" i="25"/>
  <c r="B351" i="25"/>
  <c r="A351" i="25"/>
  <c r="B350" i="25"/>
  <c r="A350" i="25"/>
  <c r="B349" i="25"/>
  <c r="A349" i="25"/>
  <c r="B348" i="25"/>
  <c r="A348" i="25"/>
  <c r="B347" i="25"/>
  <c r="A347" i="25"/>
  <c r="B346" i="25"/>
  <c r="A346" i="25"/>
  <c r="B345" i="25"/>
  <c r="A345" i="25"/>
  <c r="B344" i="25"/>
  <c r="A344" i="25"/>
  <c r="B343" i="25"/>
  <c r="A343" i="25"/>
  <c r="B342" i="25"/>
  <c r="A342" i="25"/>
  <c r="B341" i="25"/>
  <c r="A341" i="25"/>
  <c r="B340" i="25"/>
  <c r="A340" i="25"/>
  <c r="B339" i="25"/>
  <c r="A339" i="25"/>
  <c r="B338" i="25"/>
  <c r="A338" i="25"/>
  <c r="B337" i="25"/>
  <c r="A337" i="25"/>
  <c r="B336" i="25"/>
  <c r="A336" i="25"/>
  <c r="B335" i="25"/>
  <c r="A335" i="25"/>
  <c r="B334" i="25"/>
  <c r="A334" i="25"/>
  <c r="B333" i="25"/>
  <c r="A333" i="25"/>
  <c r="B332" i="25"/>
  <c r="A332" i="25"/>
  <c r="B331" i="25"/>
  <c r="A331" i="25"/>
  <c r="B330" i="25"/>
  <c r="A330" i="25"/>
  <c r="B329" i="25"/>
  <c r="A329" i="25"/>
  <c r="B328" i="25"/>
  <c r="A328" i="25"/>
  <c r="B327" i="25"/>
  <c r="A327" i="25"/>
  <c r="B326" i="25"/>
  <c r="A326" i="25"/>
  <c r="B325" i="25"/>
  <c r="A325" i="25"/>
  <c r="B324" i="25"/>
  <c r="A324" i="25"/>
  <c r="B323" i="25"/>
  <c r="A323" i="25"/>
  <c r="B322" i="25"/>
  <c r="A322" i="25"/>
  <c r="B321" i="25"/>
  <c r="A321" i="25"/>
  <c r="B320" i="25"/>
  <c r="A320" i="25"/>
  <c r="B319" i="25"/>
  <c r="A319" i="25"/>
  <c r="B318" i="25"/>
  <c r="A318" i="25"/>
  <c r="B317" i="25"/>
  <c r="A317" i="25"/>
  <c r="B316" i="25"/>
  <c r="A316" i="25"/>
  <c r="B315" i="25"/>
  <c r="A315" i="25"/>
  <c r="B314" i="25"/>
  <c r="A314" i="25"/>
  <c r="B313" i="25"/>
  <c r="A313" i="25"/>
  <c r="B312" i="25"/>
  <c r="A312" i="25"/>
  <c r="B311" i="25"/>
  <c r="A311" i="25"/>
  <c r="B310" i="25"/>
  <c r="A310" i="25"/>
  <c r="B309" i="25"/>
  <c r="A309" i="25"/>
  <c r="B308" i="25"/>
  <c r="A308" i="25"/>
  <c r="B307" i="25"/>
  <c r="A307" i="25"/>
  <c r="B306" i="25"/>
  <c r="A306" i="25"/>
  <c r="B305" i="25"/>
  <c r="A305" i="25"/>
  <c r="B304" i="25"/>
  <c r="A304" i="25"/>
  <c r="B303" i="25"/>
  <c r="A303" i="25"/>
  <c r="B302" i="25"/>
  <c r="A302" i="25"/>
  <c r="B301" i="25"/>
  <c r="A301" i="25"/>
  <c r="B300" i="25"/>
  <c r="A300" i="25"/>
  <c r="B299" i="25"/>
  <c r="A299" i="25"/>
  <c r="B298" i="25"/>
  <c r="A298" i="25"/>
  <c r="B297" i="25"/>
  <c r="A297" i="25"/>
  <c r="B296" i="25"/>
  <c r="A296" i="25"/>
  <c r="B295" i="25"/>
  <c r="A295" i="25"/>
  <c r="B294" i="25"/>
  <c r="A294" i="25"/>
  <c r="B293" i="25"/>
  <c r="A293" i="25"/>
  <c r="B292" i="25"/>
  <c r="A292" i="25"/>
  <c r="B291" i="25"/>
  <c r="A291" i="25"/>
  <c r="B290" i="25"/>
  <c r="A290" i="25"/>
  <c r="B289" i="25"/>
  <c r="A289" i="25"/>
  <c r="B288" i="25"/>
  <c r="A288" i="25"/>
  <c r="B287" i="25"/>
  <c r="A287" i="25"/>
  <c r="B286" i="25"/>
  <c r="A286" i="25"/>
  <c r="B285" i="25"/>
  <c r="A285" i="25"/>
  <c r="B284" i="25"/>
  <c r="A284" i="25"/>
  <c r="B283" i="25"/>
  <c r="A283" i="25"/>
  <c r="B282" i="25"/>
  <c r="A282" i="25"/>
  <c r="B281" i="25"/>
  <c r="A281" i="25"/>
  <c r="B280" i="25"/>
  <c r="A280" i="25"/>
  <c r="B279" i="25"/>
  <c r="A279" i="25"/>
  <c r="B278" i="25"/>
  <c r="A278" i="25"/>
  <c r="B277" i="25"/>
  <c r="A277" i="25"/>
  <c r="B276" i="25"/>
  <c r="A276" i="25"/>
  <c r="B275" i="25"/>
  <c r="A275" i="25"/>
  <c r="B274" i="25"/>
  <c r="A274" i="25"/>
  <c r="B273" i="25"/>
  <c r="A273" i="25"/>
  <c r="B272" i="25"/>
  <c r="A272" i="25"/>
  <c r="B271" i="25"/>
  <c r="A271" i="25"/>
  <c r="B270" i="25"/>
  <c r="A270" i="25"/>
  <c r="B269" i="25"/>
  <c r="A269" i="25"/>
  <c r="B268" i="25"/>
  <c r="A268" i="25"/>
  <c r="B267" i="25"/>
  <c r="A267" i="25"/>
  <c r="B266" i="25"/>
  <c r="A266" i="25"/>
  <c r="B265" i="25"/>
  <c r="A265" i="25"/>
  <c r="B264" i="25"/>
  <c r="A264" i="25"/>
  <c r="B263" i="25"/>
  <c r="A263" i="25"/>
  <c r="B262" i="25"/>
  <c r="A262" i="25"/>
  <c r="B261" i="25"/>
  <c r="A261" i="25"/>
  <c r="B260" i="25"/>
  <c r="A260" i="25"/>
  <c r="B259" i="25"/>
  <c r="A259" i="25"/>
  <c r="B258" i="25"/>
  <c r="A258" i="25"/>
  <c r="B257" i="25"/>
  <c r="A257" i="25"/>
  <c r="B256" i="25"/>
  <c r="A256" i="25"/>
  <c r="B255" i="25"/>
  <c r="A255" i="25"/>
  <c r="B254" i="25"/>
  <c r="A254" i="25"/>
  <c r="B253" i="25"/>
  <c r="A253" i="25"/>
  <c r="B252" i="25"/>
  <c r="A252" i="25"/>
  <c r="B251" i="25"/>
  <c r="A251" i="25"/>
  <c r="B250" i="25"/>
  <c r="A250" i="25"/>
  <c r="B249" i="25"/>
  <c r="A249" i="25"/>
  <c r="B248" i="25"/>
  <c r="A248" i="25"/>
  <c r="B247" i="25"/>
  <c r="A247" i="25"/>
  <c r="B246" i="25"/>
  <c r="A246" i="25"/>
  <c r="B245" i="25"/>
  <c r="A245" i="25"/>
  <c r="B244" i="25"/>
  <c r="A244" i="25"/>
  <c r="B243" i="25"/>
  <c r="A243" i="25"/>
  <c r="B242" i="25"/>
  <c r="A242" i="25"/>
  <c r="B241" i="25"/>
  <c r="A241" i="25"/>
  <c r="B240" i="25"/>
  <c r="A240" i="25"/>
  <c r="B239" i="25"/>
  <c r="A239" i="25"/>
  <c r="B238" i="25"/>
  <c r="A238" i="25"/>
  <c r="B237" i="25"/>
  <c r="A237" i="25"/>
  <c r="B236" i="25"/>
  <c r="A236" i="25"/>
  <c r="B235" i="25"/>
  <c r="A235" i="25"/>
  <c r="B234" i="25"/>
  <c r="A234" i="25"/>
  <c r="B233" i="25"/>
  <c r="A233" i="25"/>
  <c r="B232" i="25"/>
  <c r="A232" i="25"/>
  <c r="B231" i="25"/>
  <c r="A231" i="25"/>
  <c r="B230" i="25"/>
  <c r="A230" i="25"/>
  <c r="B229" i="25"/>
  <c r="A229" i="25"/>
  <c r="B228" i="25"/>
  <c r="A228" i="25"/>
  <c r="B227" i="25"/>
  <c r="A227" i="25"/>
  <c r="B226" i="25"/>
  <c r="A226" i="25"/>
  <c r="B225" i="25"/>
  <c r="A225" i="25"/>
  <c r="B224" i="25"/>
  <c r="A224" i="25"/>
  <c r="B223" i="25"/>
  <c r="A223" i="25"/>
  <c r="B222" i="25"/>
  <c r="A222" i="25"/>
  <c r="B221" i="25"/>
  <c r="A221" i="25"/>
  <c r="B220" i="25"/>
  <c r="A220" i="25"/>
  <c r="B219" i="25"/>
  <c r="A219" i="25"/>
  <c r="B218" i="25"/>
  <c r="A218" i="25"/>
  <c r="B217" i="25"/>
  <c r="A217" i="25"/>
  <c r="B216" i="25"/>
  <c r="A216" i="25"/>
  <c r="B215" i="25"/>
  <c r="A215" i="25"/>
  <c r="B214" i="25"/>
  <c r="A214" i="25"/>
  <c r="B213" i="25"/>
  <c r="A213" i="25"/>
  <c r="B212" i="25"/>
  <c r="A212" i="25"/>
  <c r="B211" i="25"/>
  <c r="A211" i="25"/>
  <c r="B210" i="25"/>
  <c r="A210" i="25"/>
  <c r="B209" i="25"/>
  <c r="A209" i="25"/>
  <c r="B208" i="25"/>
  <c r="A208" i="25"/>
  <c r="B207" i="25"/>
  <c r="A207" i="25"/>
  <c r="B206" i="25"/>
  <c r="A206" i="25"/>
  <c r="B205" i="25"/>
  <c r="A205" i="25"/>
  <c r="B204" i="25"/>
  <c r="A204" i="25"/>
  <c r="B203" i="25"/>
  <c r="A203" i="25"/>
  <c r="B202" i="25"/>
  <c r="A202" i="25"/>
  <c r="B201" i="25"/>
  <c r="A201" i="25"/>
  <c r="B200" i="25"/>
  <c r="A200" i="25"/>
  <c r="B199" i="25"/>
  <c r="A199" i="25"/>
  <c r="B198" i="25"/>
  <c r="A198" i="25"/>
  <c r="B197" i="25"/>
  <c r="A197" i="25"/>
  <c r="B196" i="25"/>
  <c r="A196" i="25"/>
  <c r="B195" i="25"/>
  <c r="A195" i="25"/>
  <c r="B194" i="25"/>
  <c r="A194" i="25"/>
  <c r="B193" i="25"/>
  <c r="A193" i="25"/>
  <c r="B192" i="25"/>
  <c r="A192" i="25"/>
  <c r="B191" i="25"/>
  <c r="A191" i="25"/>
  <c r="B190" i="25"/>
  <c r="A190" i="25"/>
  <c r="B189" i="25"/>
  <c r="A189" i="25"/>
  <c r="B188" i="25"/>
  <c r="A188" i="25"/>
  <c r="B187" i="25"/>
  <c r="A187" i="25"/>
  <c r="B186" i="25"/>
  <c r="A186" i="25"/>
  <c r="B185" i="25"/>
  <c r="A185" i="25"/>
  <c r="B184" i="25"/>
  <c r="A184" i="25"/>
  <c r="B183" i="25"/>
  <c r="A183" i="25"/>
  <c r="B182" i="25"/>
  <c r="A182" i="25"/>
  <c r="B181" i="25"/>
  <c r="A181" i="25"/>
  <c r="B180" i="25"/>
  <c r="A180" i="25"/>
  <c r="B179" i="25"/>
  <c r="A179" i="25"/>
  <c r="B178" i="25"/>
  <c r="A178" i="25"/>
  <c r="B177" i="25"/>
  <c r="A177" i="25"/>
  <c r="B176" i="25"/>
  <c r="A176" i="25"/>
  <c r="B175" i="25"/>
  <c r="A175" i="25"/>
  <c r="B174" i="25"/>
  <c r="A174" i="25"/>
  <c r="B173" i="25"/>
  <c r="A173" i="25"/>
  <c r="B172" i="25"/>
  <c r="A172" i="25"/>
  <c r="B171" i="25"/>
  <c r="A171" i="25"/>
  <c r="B170" i="25"/>
  <c r="A170" i="25"/>
  <c r="B169" i="25"/>
  <c r="A169" i="25"/>
  <c r="B168" i="25"/>
  <c r="A168" i="25"/>
  <c r="B167" i="25"/>
  <c r="A167" i="25"/>
  <c r="B166" i="25"/>
  <c r="A166" i="25"/>
  <c r="B165" i="25"/>
  <c r="A165" i="25"/>
  <c r="B164" i="25"/>
  <c r="A164" i="25"/>
  <c r="B163" i="25"/>
  <c r="A163" i="25"/>
  <c r="B162" i="25"/>
  <c r="A162" i="25"/>
  <c r="B161" i="25"/>
  <c r="A161" i="25"/>
  <c r="B160" i="25"/>
  <c r="A160" i="25"/>
  <c r="B159" i="25"/>
  <c r="A159" i="25"/>
  <c r="B158" i="25"/>
  <c r="A158" i="25"/>
  <c r="B157" i="25"/>
  <c r="A157" i="25"/>
  <c r="B156" i="25"/>
  <c r="A156" i="25"/>
  <c r="B155" i="25"/>
  <c r="A155" i="25"/>
  <c r="B154" i="25"/>
  <c r="A154" i="25"/>
  <c r="B153" i="25"/>
  <c r="A153" i="25"/>
  <c r="B152" i="25"/>
  <c r="A152" i="25"/>
  <c r="B151" i="25"/>
  <c r="A151" i="25"/>
  <c r="B150" i="25"/>
  <c r="A150" i="25"/>
  <c r="B149" i="25"/>
  <c r="A149" i="25"/>
  <c r="B148" i="25"/>
  <c r="A148" i="25"/>
  <c r="B147" i="25"/>
  <c r="A147" i="25"/>
  <c r="B146" i="25"/>
  <c r="A146" i="25"/>
  <c r="B145" i="25"/>
  <c r="A145" i="25"/>
  <c r="B144" i="25"/>
  <c r="A144" i="25"/>
  <c r="B143" i="25"/>
  <c r="A143" i="25"/>
  <c r="B142" i="25"/>
  <c r="A142" i="25"/>
  <c r="B141" i="25"/>
  <c r="A141" i="25"/>
  <c r="B140" i="25"/>
  <c r="A140" i="25"/>
  <c r="B139" i="25"/>
  <c r="A139" i="25"/>
  <c r="B138" i="25"/>
  <c r="A138" i="25"/>
  <c r="B137" i="25"/>
  <c r="A137" i="25"/>
  <c r="B136" i="25"/>
  <c r="A136" i="25"/>
  <c r="B135" i="25"/>
  <c r="A135" i="25"/>
  <c r="B134" i="25"/>
  <c r="A134" i="25"/>
  <c r="B133" i="25"/>
  <c r="A133" i="25"/>
  <c r="B132" i="25"/>
  <c r="A132" i="25"/>
  <c r="B131" i="25"/>
  <c r="A131" i="25"/>
  <c r="B130" i="25"/>
  <c r="A130" i="25"/>
  <c r="B129" i="25"/>
  <c r="A129" i="25"/>
  <c r="B128" i="25"/>
  <c r="A128" i="25"/>
  <c r="B127" i="25"/>
  <c r="A127" i="25"/>
  <c r="B126" i="25"/>
  <c r="A126" i="25"/>
  <c r="B125" i="25"/>
  <c r="A125" i="25"/>
  <c r="B124" i="25"/>
  <c r="A124" i="25"/>
  <c r="B123" i="25"/>
  <c r="A123" i="25"/>
  <c r="B122" i="25"/>
  <c r="A122" i="25"/>
  <c r="B121" i="25"/>
  <c r="A121" i="25"/>
  <c r="B120" i="25"/>
  <c r="A120" i="25"/>
  <c r="B119" i="25"/>
  <c r="A119" i="25"/>
  <c r="B118" i="25"/>
  <c r="A118" i="25"/>
  <c r="B117" i="25"/>
  <c r="A117" i="25"/>
  <c r="B116" i="25"/>
  <c r="A116" i="25"/>
  <c r="B115" i="25"/>
  <c r="A115" i="25"/>
  <c r="B114" i="25"/>
  <c r="A114" i="25"/>
  <c r="B113" i="25"/>
  <c r="A113" i="25"/>
  <c r="B112" i="25"/>
  <c r="A112" i="25"/>
  <c r="B111" i="25"/>
  <c r="A111" i="25"/>
  <c r="B110" i="25"/>
  <c r="A110" i="25"/>
  <c r="B109" i="25"/>
  <c r="A109" i="25"/>
  <c r="B108" i="25"/>
  <c r="A108" i="25"/>
  <c r="B107" i="25"/>
  <c r="A107" i="25"/>
  <c r="B106" i="25"/>
  <c r="A106" i="25"/>
  <c r="B105" i="25"/>
  <c r="A105" i="25"/>
  <c r="B104" i="25"/>
  <c r="A104" i="25"/>
  <c r="B103" i="25"/>
  <c r="A103" i="25"/>
  <c r="B102" i="25"/>
  <c r="A102" i="25"/>
  <c r="B101" i="25"/>
  <c r="A101" i="25"/>
  <c r="B100" i="25"/>
  <c r="A100" i="25"/>
  <c r="B99" i="25"/>
  <c r="A99" i="25"/>
  <c r="B98" i="25"/>
  <c r="A98" i="25"/>
  <c r="B97" i="25"/>
  <c r="A97" i="25"/>
  <c r="B96" i="25"/>
  <c r="A96" i="25"/>
  <c r="B95" i="25"/>
  <c r="A95" i="25"/>
  <c r="B94" i="25"/>
  <c r="A94" i="25"/>
  <c r="B93" i="25"/>
  <c r="A93" i="25"/>
  <c r="B92" i="25"/>
  <c r="A92" i="25"/>
  <c r="B91" i="25"/>
  <c r="A91" i="25"/>
  <c r="B90" i="25"/>
  <c r="A90" i="25"/>
  <c r="B89" i="25"/>
  <c r="A89" i="25"/>
  <c r="B88" i="25"/>
  <c r="A88" i="25"/>
  <c r="B87" i="25"/>
  <c r="A87" i="25"/>
  <c r="B86" i="25"/>
  <c r="A86" i="25"/>
  <c r="B85" i="25"/>
  <c r="A85" i="25"/>
  <c r="B84" i="25"/>
  <c r="A84" i="25"/>
  <c r="B83" i="25"/>
  <c r="A83" i="25"/>
  <c r="B82" i="25"/>
  <c r="A82" i="25"/>
  <c r="B81" i="25"/>
  <c r="A81" i="25"/>
  <c r="B80" i="25"/>
  <c r="A80" i="25"/>
  <c r="B79" i="25"/>
  <c r="A79" i="25"/>
  <c r="B78" i="25"/>
  <c r="A78" i="25"/>
  <c r="B77" i="25"/>
  <c r="A77" i="25"/>
  <c r="B76" i="25"/>
  <c r="A76" i="25"/>
  <c r="B75" i="25"/>
  <c r="A75" i="25"/>
  <c r="B74" i="25"/>
  <c r="A74" i="25"/>
  <c r="B73" i="25"/>
  <c r="A73" i="25"/>
  <c r="B72" i="25"/>
  <c r="A72" i="25"/>
  <c r="B71" i="25"/>
  <c r="A71" i="25"/>
  <c r="B70" i="25"/>
  <c r="A70" i="25"/>
  <c r="B69" i="25"/>
  <c r="A69" i="25"/>
  <c r="B68" i="25"/>
  <c r="A68" i="25"/>
  <c r="B67" i="25"/>
  <c r="A67" i="25"/>
  <c r="B66" i="25"/>
  <c r="A66" i="25"/>
  <c r="B65" i="25"/>
  <c r="A65" i="25"/>
  <c r="B64" i="25"/>
  <c r="A64" i="25"/>
  <c r="B63" i="25"/>
  <c r="A63" i="25"/>
  <c r="B62" i="25"/>
  <c r="A62" i="25"/>
  <c r="B61" i="25"/>
  <c r="A61" i="25"/>
  <c r="B60" i="25"/>
  <c r="A60" i="25"/>
  <c r="B59" i="25"/>
  <c r="A59" i="25"/>
  <c r="B58" i="25"/>
  <c r="A58" i="25"/>
  <c r="B57" i="25"/>
  <c r="A57" i="25"/>
  <c r="B56" i="25"/>
  <c r="A56" i="25"/>
  <c r="B55" i="25"/>
  <c r="A55" i="25"/>
  <c r="B54" i="25"/>
  <c r="A54" i="25"/>
  <c r="B53" i="25"/>
  <c r="A53" i="25"/>
  <c r="B52" i="25"/>
  <c r="A52" i="25"/>
  <c r="B51" i="25"/>
  <c r="A51" i="25"/>
  <c r="B50" i="25"/>
  <c r="A50" i="25"/>
  <c r="B49" i="25"/>
  <c r="A49" i="25"/>
  <c r="B48" i="25"/>
  <c r="A48" i="25"/>
  <c r="B47" i="25"/>
  <c r="A47" i="25"/>
  <c r="B46" i="25"/>
  <c r="A46" i="25"/>
  <c r="B45" i="25"/>
  <c r="A45" i="25"/>
  <c r="B44" i="25"/>
  <c r="A44" i="25"/>
  <c r="B43" i="25"/>
  <c r="A43" i="25"/>
  <c r="B42" i="25"/>
  <c r="A42" i="25"/>
  <c r="B41" i="25"/>
  <c r="A41" i="25"/>
  <c r="B40" i="25"/>
  <c r="A40" i="25"/>
  <c r="B39" i="25"/>
  <c r="A39" i="25"/>
  <c r="B38" i="25"/>
  <c r="A38" i="25"/>
  <c r="B37" i="25"/>
  <c r="A37" i="25"/>
  <c r="B36" i="25"/>
  <c r="A36" i="25"/>
  <c r="B35" i="25"/>
  <c r="A35" i="25"/>
  <c r="B34" i="25"/>
  <c r="A34" i="25"/>
  <c r="B33" i="25"/>
  <c r="A33" i="25"/>
  <c r="B32" i="25"/>
  <c r="A32" i="25"/>
  <c r="B31" i="25"/>
  <c r="A31" i="25"/>
  <c r="B30" i="25"/>
  <c r="A30" i="25"/>
  <c r="B29" i="25"/>
  <c r="A29" i="25"/>
  <c r="B28" i="25"/>
  <c r="A28" i="25"/>
  <c r="B27" i="25"/>
  <c r="A27" i="25"/>
  <c r="B26" i="25"/>
  <c r="A26" i="25"/>
  <c r="B25" i="25"/>
  <c r="A25" i="25"/>
  <c r="B24" i="25"/>
  <c r="A24" i="25"/>
  <c r="B23" i="25"/>
  <c r="A23" i="25"/>
  <c r="B22" i="25"/>
  <c r="A22" i="25"/>
  <c r="B21" i="25"/>
  <c r="A21" i="25"/>
  <c r="B20" i="25"/>
  <c r="A20" i="25"/>
  <c r="B19" i="25"/>
  <c r="A19" i="25"/>
  <c r="B18" i="25"/>
  <c r="A18" i="25"/>
  <c r="B17" i="25"/>
  <c r="A17" i="25"/>
  <c r="B16" i="25"/>
  <c r="A16" i="25"/>
  <c r="B15" i="25"/>
  <c r="A15" i="25"/>
  <c r="B14" i="25"/>
  <c r="A14" i="25"/>
  <c r="B13" i="25"/>
  <c r="A13" i="25"/>
  <c r="B12" i="25"/>
  <c r="A12" i="25"/>
  <c r="B11" i="25"/>
  <c r="A11" i="25"/>
  <c r="B10" i="25"/>
  <c r="A10" i="25"/>
  <c r="B9" i="25"/>
  <c r="A9" i="25"/>
  <c r="B8" i="25"/>
  <c r="A8" i="25"/>
  <c r="B7" i="25"/>
  <c r="A7" i="25"/>
  <c r="B6" i="25"/>
  <c r="A6" i="25"/>
  <c r="B453" i="26"/>
  <c r="A453" i="26"/>
  <c r="B452" i="26"/>
  <c r="A452" i="26"/>
  <c r="B451" i="26"/>
  <c r="A451" i="26"/>
  <c r="B450" i="26"/>
  <c r="A450" i="26"/>
  <c r="B449" i="26"/>
  <c r="A449" i="26"/>
  <c r="B448" i="26"/>
  <c r="A448" i="26"/>
  <c r="B447" i="26"/>
  <c r="A447" i="26"/>
  <c r="B446" i="26"/>
  <c r="A446" i="26"/>
  <c r="B445" i="26"/>
  <c r="A445" i="26"/>
  <c r="B444" i="26"/>
  <c r="A444" i="26"/>
  <c r="B443" i="26"/>
  <c r="A443" i="26"/>
  <c r="B442" i="26"/>
  <c r="A442" i="26"/>
  <c r="B441" i="26"/>
  <c r="A441" i="26"/>
  <c r="B440" i="26"/>
  <c r="A440" i="26"/>
  <c r="B439" i="26"/>
  <c r="A439" i="26"/>
  <c r="B438" i="26"/>
  <c r="A438" i="26"/>
  <c r="B437" i="26"/>
  <c r="A437" i="26"/>
  <c r="B436" i="26"/>
  <c r="A436" i="26"/>
  <c r="B435" i="26"/>
  <c r="A435" i="26"/>
  <c r="B434" i="26"/>
  <c r="A434" i="26"/>
  <c r="B433" i="26"/>
  <c r="A433" i="26"/>
  <c r="B432" i="26"/>
  <c r="A432" i="26"/>
  <c r="B431" i="26"/>
  <c r="A431" i="26"/>
  <c r="B430" i="26"/>
  <c r="A430" i="26"/>
  <c r="B429" i="26"/>
  <c r="A429" i="26"/>
  <c r="B428" i="26"/>
  <c r="A428" i="26"/>
  <c r="B427" i="26"/>
  <c r="A427" i="26"/>
  <c r="B426" i="26"/>
  <c r="A426" i="26"/>
  <c r="B425" i="26"/>
  <c r="A425" i="26"/>
  <c r="B424" i="26"/>
  <c r="A424" i="26"/>
  <c r="B423" i="26"/>
  <c r="A423" i="26"/>
  <c r="B422" i="26"/>
  <c r="A422" i="26"/>
  <c r="B421" i="26"/>
  <c r="A421" i="26"/>
  <c r="B420" i="26"/>
  <c r="A420" i="26"/>
  <c r="B419" i="26"/>
  <c r="A419" i="26"/>
  <c r="B418" i="26"/>
  <c r="A418" i="26"/>
  <c r="B417" i="26"/>
  <c r="A417" i="26"/>
  <c r="B416" i="26"/>
  <c r="A416" i="26"/>
  <c r="B415" i="26"/>
  <c r="A415" i="26"/>
  <c r="B414" i="26"/>
  <c r="A414" i="26"/>
  <c r="B413" i="26"/>
  <c r="A413" i="26"/>
  <c r="B412" i="26"/>
  <c r="A412" i="26"/>
  <c r="B411" i="26"/>
  <c r="A411" i="26"/>
  <c r="B410" i="26"/>
  <c r="A410" i="26"/>
  <c r="B409" i="26"/>
  <c r="A409" i="26"/>
  <c r="B408" i="26"/>
  <c r="A408" i="26"/>
  <c r="B407" i="26"/>
  <c r="A407" i="26"/>
  <c r="B406" i="26"/>
  <c r="A406" i="26"/>
  <c r="B405" i="26"/>
  <c r="A405" i="26"/>
  <c r="B404" i="26"/>
  <c r="A404" i="26"/>
  <c r="B403" i="26"/>
  <c r="A403" i="26"/>
  <c r="B402" i="26"/>
  <c r="A402" i="26"/>
  <c r="B401" i="26"/>
  <c r="A401" i="26"/>
  <c r="B400" i="26"/>
  <c r="A400" i="26"/>
  <c r="B399" i="26"/>
  <c r="A399" i="26"/>
  <c r="B398" i="26"/>
  <c r="A398" i="26"/>
  <c r="B397" i="26"/>
  <c r="A397" i="26"/>
  <c r="B396" i="26"/>
  <c r="A396" i="26"/>
  <c r="B395" i="26"/>
  <c r="A395" i="26"/>
  <c r="B394" i="26"/>
  <c r="A394" i="26"/>
  <c r="B393" i="26"/>
  <c r="A393" i="26"/>
  <c r="B392" i="26"/>
  <c r="A392" i="26"/>
  <c r="B391" i="26"/>
  <c r="A391" i="26"/>
  <c r="B390" i="26"/>
  <c r="A390" i="26"/>
  <c r="B389" i="26"/>
  <c r="A389" i="26"/>
  <c r="B388" i="26"/>
  <c r="A388" i="26"/>
  <c r="B387" i="26"/>
  <c r="A387" i="26"/>
  <c r="B386" i="26"/>
  <c r="A386" i="26"/>
  <c r="B385" i="26"/>
  <c r="A385" i="26"/>
  <c r="B384" i="26"/>
  <c r="A384" i="26"/>
  <c r="B383" i="26"/>
  <c r="A383" i="26"/>
  <c r="B382" i="26"/>
  <c r="A382" i="26"/>
  <c r="B381" i="26"/>
  <c r="A381" i="26"/>
  <c r="B380" i="26"/>
  <c r="A380" i="26"/>
  <c r="B379" i="26"/>
  <c r="A379" i="26"/>
  <c r="B378" i="26"/>
  <c r="A378" i="26"/>
  <c r="B377" i="26"/>
  <c r="A377" i="26"/>
  <c r="B376" i="26"/>
  <c r="A376" i="26"/>
  <c r="B375" i="26"/>
  <c r="A375" i="26"/>
  <c r="B374" i="26"/>
  <c r="A374" i="26"/>
  <c r="B373" i="26"/>
  <c r="A373" i="26"/>
  <c r="B372" i="26"/>
  <c r="A372" i="26"/>
  <c r="B371" i="26"/>
  <c r="A371" i="26"/>
  <c r="B370" i="26"/>
  <c r="A370" i="26"/>
  <c r="B369" i="26"/>
  <c r="A369" i="26"/>
  <c r="B368" i="26"/>
  <c r="A368" i="26"/>
  <c r="B367" i="26"/>
  <c r="A367" i="26"/>
  <c r="B366" i="26"/>
  <c r="A366" i="26"/>
  <c r="B365" i="26"/>
  <c r="A365" i="26"/>
  <c r="B364" i="26"/>
  <c r="A364" i="26"/>
  <c r="B363" i="26"/>
  <c r="A363" i="26"/>
  <c r="B362" i="26"/>
  <c r="A362" i="26"/>
  <c r="B361" i="26"/>
  <c r="A361" i="26"/>
  <c r="B360" i="26"/>
  <c r="A360" i="26"/>
  <c r="B359" i="26"/>
  <c r="A359" i="26"/>
  <c r="B358" i="26"/>
  <c r="A358" i="26"/>
  <c r="B357" i="26"/>
  <c r="A357" i="26"/>
  <c r="B356" i="26"/>
  <c r="A356" i="26"/>
  <c r="B355" i="26"/>
  <c r="A355" i="26"/>
  <c r="B354" i="26"/>
  <c r="A354" i="26"/>
  <c r="B353" i="26"/>
  <c r="A353" i="26"/>
  <c r="B352" i="26"/>
  <c r="A352" i="26"/>
  <c r="B351" i="26"/>
  <c r="A351" i="26"/>
  <c r="B350" i="26"/>
  <c r="A350" i="26"/>
  <c r="B349" i="26"/>
  <c r="A349" i="26"/>
  <c r="B348" i="26"/>
  <c r="A348" i="26"/>
  <c r="B347" i="26"/>
  <c r="A347" i="26"/>
  <c r="B346" i="26"/>
  <c r="A346" i="26"/>
  <c r="B345" i="26"/>
  <c r="A345" i="26"/>
  <c r="B344" i="26"/>
  <c r="A344" i="26"/>
  <c r="B343" i="26"/>
  <c r="A343" i="26"/>
  <c r="B342" i="26"/>
  <c r="A342" i="26"/>
  <c r="B341" i="26"/>
  <c r="A341" i="26"/>
  <c r="B340" i="26"/>
  <c r="A340" i="26"/>
  <c r="B339" i="26"/>
  <c r="A339" i="26"/>
  <c r="B338" i="26"/>
  <c r="A338" i="26"/>
  <c r="B337" i="26"/>
  <c r="A337" i="26"/>
  <c r="B336" i="26"/>
  <c r="A336" i="26"/>
  <c r="B335" i="26"/>
  <c r="A335" i="26"/>
  <c r="B334" i="26"/>
  <c r="A334" i="26"/>
  <c r="B333" i="26"/>
  <c r="A333" i="26"/>
  <c r="B332" i="26"/>
  <c r="A332" i="26"/>
  <c r="B331" i="26"/>
  <c r="A331" i="26"/>
  <c r="B330" i="26"/>
  <c r="A330" i="26"/>
  <c r="B329" i="26"/>
  <c r="A329" i="26"/>
  <c r="B328" i="26"/>
  <c r="A328" i="26"/>
  <c r="B327" i="26"/>
  <c r="A327" i="26"/>
  <c r="B326" i="26"/>
  <c r="A326" i="26"/>
  <c r="B325" i="26"/>
  <c r="A325" i="26"/>
  <c r="B324" i="26"/>
  <c r="A324" i="26"/>
  <c r="B323" i="26"/>
  <c r="A323" i="26"/>
  <c r="B322" i="26"/>
  <c r="A322" i="26"/>
  <c r="B321" i="26"/>
  <c r="A321" i="26"/>
  <c r="B320" i="26"/>
  <c r="A320" i="26"/>
  <c r="B319" i="26"/>
  <c r="A319" i="26"/>
  <c r="B318" i="26"/>
  <c r="A318" i="26"/>
  <c r="B317" i="26"/>
  <c r="A317" i="26"/>
  <c r="B316" i="26"/>
  <c r="A316" i="26"/>
  <c r="B315" i="26"/>
  <c r="A315" i="26"/>
  <c r="B314" i="26"/>
  <c r="A314" i="26"/>
  <c r="B313" i="26"/>
  <c r="A313" i="26"/>
  <c r="B312" i="26"/>
  <c r="A312" i="26"/>
  <c r="B311" i="26"/>
  <c r="A311" i="26"/>
  <c r="B310" i="26"/>
  <c r="A310" i="26"/>
  <c r="B309" i="26"/>
  <c r="A309" i="26"/>
  <c r="B308" i="26"/>
  <c r="A308" i="26"/>
  <c r="B307" i="26"/>
  <c r="A307" i="26"/>
  <c r="B306" i="26"/>
  <c r="A306" i="26"/>
  <c r="B305" i="26"/>
  <c r="A305" i="26"/>
  <c r="B304" i="26"/>
  <c r="A304" i="26"/>
  <c r="B303" i="26"/>
  <c r="A303" i="26"/>
  <c r="B302" i="26"/>
  <c r="A302" i="26"/>
  <c r="B301" i="26"/>
  <c r="A301" i="26"/>
  <c r="B300" i="26"/>
  <c r="A300" i="26"/>
  <c r="B299" i="26"/>
  <c r="A299" i="26"/>
  <c r="B298" i="26"/>
  <c r="A298" i="26"/>
  <c r="B297" i="26"/>
  <c r="A297" i="26"/>
  <c r="B296" i="26"/>
  <c r="A296" i="26"/>
  <c r="B295" i="26"/>
  <c r="A295" i="26"/>
  <c r="B294" i="26"/>
  <c r="A294" i="26"/>
  <c r="B293" i="26"/>
  <c r="A293" i="26"/>
  <c r="B292" i="26"/>
  <c r="A292" i="26"/>
  <c r="B291" i="26"/>
  <c r="A291" i="26"/>
  <c r="B290" i="26"/>
  <c r="A290" i="26"/>
  <c r="B289" i="26"/>
  <c r="A289" i="26"/>
  <c r="B288" i="26"/>
  <c r="A288" i="26"/>
  <c r="B287" i="26"/>
  <c r="A287" i="26"/>
  <c r="B286" i="26"/>
  <c r="A286" i="26"/>
  <c r="B285" i="26"/>
  <c r="A285" i="26"/>
  <c r="B284" i="26"/>
  <c r="A284" i="26"/>
  <c r="B283" i="26"/>
  <c r="A283" i="26"/>
  <c r="B282" i="26"/>
  <c r="A282" i="26"/>
  <c r="B281" i="26"/>
  <c r="A281" i="26"/>
  <c r="B280" i="26"/>
  <c r="A280" i="26"/>
  <c r="B279" i="26"/>
  <c r="A279" i="26"/>
  <c r="B278" i="26"/>
  <c r="A278" i="26"/>
  <c r="B277" i="26"/>
  <c r="A277" i="26"/>
  <c r="B276" i="26"/>
  <c r="A276" i="26"/>
  <c r="B275" i="26"/>
  <c r="A275" i="26"/>
  <c r="B274" i="26"/>
  <c r="A274" i="26"/>
  <c r="B273" i="26"/>
  <c r="A273" i="26"/>
  <c r="B272" i="26"/>
  <c r="A272" i="26"/>
  <c r="B271" i="26"/>
  <c r="A271" i="26"/>
  <c r="B270" i="26"/>
  <c r="A270" i="26"/>
  <c r="B269" i="26"/>
  <c r="A269" i="26"/>
  <c r="B268" i="26"/>
  <c r="A268" i="26"/>
  <c r="B267" i="26"/>
  <c r="A267" i="26"/>
  <c r="B266" i="26"/>
  <c r="A266" i="26"/>
  <c r="B265" i="26"/>
  <c r="A265" i="26"/>
  <c r="B264" i="26"/>
  <c r="A264" i="26"/>
  <c r="B263" i="26"/>
  <c r="A263" i="26"/>
  <c r="B262" i="26"/>
  <c r="A262" i="26"/>
  <c r="B261" i="26"/>
  <c r="A261" i="26"/>
  <c r="B260" i="26"/>
  <c r="A260" i="26"/>
  <c r="B259" i="26"/>
  <c r="A259" i="26"/>
  <c r="B258" i="26"/>
  <c r="A258" i="26"/>
  <c r="B257" i="26"/>
  <c r="A257" i="26"/>
  <c r="B256" i="26"/>
  <c r="A256" i="26"/>
  <c r="B255" i="26"/>
  <c r="A255" i="26"/>
  <c r="B254" i="26"/>
  <c r="A254" i="26"/>
  <c r="B253" i="26"/>
  <c r="A253" i="26"/>
  <c r="B252" i="26"/>
  <c r="A252" i="26"/>
  <c r="B251" i="26"/>
  <c r="A251" i="26"/>
  <c r="B250" i="26"/>
  <c r="A250" i="26"/>
  <c r="B249" i="26"/>
  <c r="A249" i="26"/>
  <c r="B248" i="26"/>
  <c r="A248" i="26"/>
  <c r="B247" i="26"/>
  <c r="A247" i="26"/>
  <c r="B246" i="26"/>
  <c r="A246" i="26"/>
  <c r="B245" i="26"/>
  <c r="A245" i="26"/>
  <c r="B244" i="26"/>
  <c r="A244" i="26"/>
  <c r="B243" i="26"/>
  <c r="A243" i="26"/>
  <c r="B242" i="26"/>
  <c r="A242" i="26"/>
  <c r="B241" i="26"/>
  <c r="A241" i="26"/>
  <c r="B240" i="26"/>
  <c r="A240" i="26"/>
  <c r="B239" i="26"/>
  <c r="A239" i="26"/>
  <c r="B238" i="26"/>
  <c r="A238" i="26"/>
  <c r="B237" i="26"/>
  <c r="A237" i="26"/>
  <c r="B236" i="26"/>
  <c r="A236" i="26"/>
  <c r="B235" i="26"/>
  <c r="A235" i="26"/>
  <c r="B234" i="26"/>
  <c r="A234" i="26"/>
  <c r="B233" i="26"/>
  <c r="A233" i="26"/>
  <c r="B232" i="26"/>
  <c r="A232" i="26"/>
  <c r="B231" i="26"/>
  <c r="A231" i="26"/>
  <c r="B230" i="26"/>
  <c r="A230" i="26"/>
  <c r="B229" i="26"/>
  <c r="A229" i="26"/>
  <c r="B228" i="26"/>
  <c r="A228" i="26"/>
  <c r="B227" i="26"/>
  <c r="A227" i="26"/>
  <c r="B226" i="26"/>
  <c r="A226" i="26"/>
  <c r="B225" i="26"/>
  <c r="A225" i="26"/>
  <c r="B224" i="26"/>
  <c r="A224" i="26"/>
  <c r="B223" i="26"/>
  <c r="A223" i="26"/>
  <c r="B222" i="26"/>
  <c r="A222" i="26"/>
  <c r="B221" i="26"/>
  <c r="A221" i="26"/>
  <c r="B220" i="26"/>
  <c r="A220" i="26"/>
  <c r="B219" i="26"/>
  <c r="A219" i="26"/>
  <c r="B218" i="26"/>
  <c r="A218" i="26"/>
  <c r="B217" i="26"/>
  <c r="A217" i="26"/>
  <c r="B216" i="26"/>
  <c r="A216" i="26"/>
  <c r="B215" i="26"/>
  <c r="A215" i="26"/>
  <c r="B214" i="26"/>
  <c r="A214" i="26"/>
  <c r="B213" i="26"/>
  <c r="A213" i="26"/>
  <c r="B212" i="26"/>
  <c r="A212" i="26"/>
  <c r="B211" i="26"/>
  <c r="A211" i="26"/>
  <c r="B210" i="26"/>
  <c r="A210" i="26"/>
  <c r="B209" i="26"/>
  <c r="A209" i="26"/>
  <c r="B208" i="26"/>
  <c r="A208" i="26"/>
  <c r="B207" i="26"/>
  <c r="A207" i="26"/>
  <c r="B206" i="26"/>
  <c r="A206" i="26"/>
  <c r="B205" i="26"/>
  <c r="A205" i="26"/>
  <c r="B204" i="26"/>
  <c r="A204" i="26"/>
  <c r="B203" i="26"/>
  <c r="A203" i="26"/>
  <c r="B202" i="26"/>
  <c r="A202" i="26"/>
  <c r="B201" i="26"/>
  <c r="A201" i="26"/>
  <c r="B200" i="26"/>
  <c r="A200" i="26"/>
  <c r="B199" i="26"/>
  <c r="A199" i="26"/>
  <c r="B198" i="26"/>
  <c r="A198" i="26"/>
  <c r="B197" i="26"/>
  <c r="A197" i="26"/>
  <c r="B196" i="26"/>
  <c r="A196" i="26"/>
  <c r="B195" i="26"/>
  <c r="A195" i="26"/>
  <c r="B194" i="26"/>
  <c r="A194" i="26"/>
  <c r="B193" i="26"/>
  <c r="A193" i="26"/>
  <c r="B192" i="26"/>
  <c r="A192" i="26"/>
  <c r="B191" i="26"/>
  <c r="A191" i="26"/>
  <c r="B190" i="26"/>
  <c r="A190" i="26"/>
  <c r="B189" i="26"/>
  <c r="A189" i="26"/>
  <c r="B188" i="26"/>
  <c r="A188" i="26"/>
  <c r="B187" i="26"/>
  <c r="A187" i="26"/>
  <c r="B186" i="26"/>
  <c r="A186" i="26"/>
  <c r="B185" i="26"/>
  <c r="A185" i="26"/>
  <c r="B184" i="26"/>
  <c r="A184" i="26"/>
  <c r="B183" i="26"/>
  <c r="A183" i="26"/>
  <c r="B182" i="26"/>
  <c r="A182" i="26"/>
  <c r="B181" i="26"/>
  <c r="A181" i="26"/>
  <c r="B180" i="26"/>
  <c r="A180" i="26"/>
  <c r="B179" i="26"/>
  <c r="A179" i="26"/>
  <c r="B178" i="26"/>
  <c r="A178" i="26"/>
  <c r="B177" i="26"/>
  <c r="A177" i="26"/>
  <c r="B176" i="26"/>
  <c r="A176" i="26"/>
  <c r="B175" i="26"/>
  <c r="A175" i="26"/>
  <c r="B174" i="26"/>
  <c r="A174" i="26"/>
  <c r="B173" i="26"/>
  <c r="A173" i="26"/>
  <c r="B172" i="26"/>
  <c r="A172" i="26"/>
  <c r="B171" i="26"/>
  <c r="A171" i="26"/>
  <c r="B170" i="26"/>
  <c r="A170" i="26"/>
  <c r="B169" i="26"/>
  <c r="A169" i="26"/>
  <c r="B168" i="26"/>
  <c r="A168" i="26"/>
  <c r="B167" i="26"/>
  <c r="A167" i="26"/>
  <c r="B166" i="26"/>
  <c r="A166" i="26"/>
  <c r="B165" i="26"/>
  <c r="A165" i="26"/>
  <c r="B164" i="26"/>
  <c r="A164" i="26"/>
  <c r="B163" i="26"/>
  <c r="A163" i="26"/>
  <c r="B162" i="26"/>
  <c r="A162" i="26"/>
  <c r="B161" i="26"/>
  <c r="A161" i="26"/>
  <c r="B160" i="26"/>
  <c r="A160" i="26"/>
  <c r="B159" i="26"/>
  <c r="A159" i="26"/>
  <c r="B158" i="26"/>
  <c r="A158" i="26"/>
  <c r="B157" i="26"/>
  <c r="A157" i="26"/>
  <c r="B156" i="26"/>
  <c r="A156" i="26"/>
  <c r="B155" i="26"/>
  <c r="A155" i="26"/>
  <c r="B154" i="26"/>
  <c r="A154" i="26"/>
  <c r="B153" i="26"/>
  <c r="A153" i="26"/>
  <c r="B152" i="26"/>
  <c r="A152" i="26"/>
  <c r="B151" i="26"/>
  <c r="A151" i="26"/>
  <c r="B150" i="26"/>
  <c r="A150" i="26"/>
  <c r="B149" i="26"/>
  <c r="A149" i="26"/>
  <c r="B148" i="26"/>
  <c r="A148" i="26"/>
  <c r="B147" i="26"/>
  <c r="A147" i="26"/>
  <c r="B146" i="26"/>
  <c r="A146" i="26"/>
  <c r="B145" i="26"/>
  <c r="A145" i="26"/>
  <c r="B144" i="26"/>
  <c r="A144" i="26"/>
  <c r="B143" i="26"/>
  <c r="A143" i="26"/>
  <c r="B142" i="26"/>
  <c r="A142" i="26"/>
  <c r="B141" i="26"/>
  <c r="A141" i="26"/>
  <c r="B140" i="26"/>
  <c r="A140" i="26"/>
  <c r="B139" i="26"/>
  <c r="A139" i="26"/>
  <c r="B138" i="26"/>
  <c r="A138" i="26"/>
  <c r="B137" i="26"/>
  <c r="A137" i="26"/>
  <c r="B136" i="26"/>
  <c r="A136" i="26"/>
  <c r="B135" i="26"/>
  <c r="A135" i="26"/>
  <c r="B134" i="26"/>
  <c r="A134" i="26"/>
  <c r="B133" i="26"/>
  <c r="A133" i="26"/>
  <c r="B132" i="26"/>
  <c r="A132" i="26"/>
  <c r="B131" i="26"/>
  <c r="A131" i="26"/>
  <c r="B130" i="26"/>
  <c r="A130" i="26"/>
  <c r="B129" i="26"/>
  <c r="A129" i="26"/>
  <c r="B128" i="26"/>
  <c r="A128" i="26"/>
  <c r="B127" i="26"/>
  <c r="A127" i="26"/>
  <c r="B126" i="26"/>
  <c r="A126" i="26"/>
  <c r="B125" i="26"/>
  <c r="A125" i="26"/>
  <c r="B124" i="26"/>
  <c r="A124" i="26"/>
  <c r="B123" i="26"/>
  <c r="A123" i="26"/>
  <c r="B122" i="26"/>
  <c r="A122" i="26"/>
  <c r="B121" i="26"/>
  <c r="A121" i="26"/>
  <c r="B120" i="26"/>
  <c r="A120" i="26"/>
  <c r="B119" i="26"/>
  <c r="A119" i="26"/>
  <c r="B118" i="26"/>
  <c r="A118" i="26"/>
  <c r="B117" i="26"/>
  <c r="A117" i="26"/>
  <c r="B116" i="26"/>
  <c r="A116" i="26"/>
  <c r="B115" i="26"/>
  <c r="A115" i="26"/>
  <c r="B114" i="26"/>
  <c r="A114" i="26"/>
  <c r="B113" i="26"/>
  <c r="A113" i="26"/>
  <c r="B112" i="26"/>
  <c r="A112" i="26"/>
  <c r="B111" i="26"/>
  <c r="A111" i="26"/>
  <c r="B110" i="26"/>
  <c r="A110" i="26"/>
  <c r="B109" i="26"/>
  <c r="A109" i="26"/>
  <c r="B108" i="26"/>
  <c r="A108" i="26"/>
  <c r="B107" i="26"/>
  <c r="A107" i="26"/>
  <c r="B106" i="26"/>
  <c r="A106" i="26"/>
  <c r="B105" i="26"/>
  <c r="A105" i="26"/>
  <c r="B104" i="26"/>
  <c r="A104" i="26"/>
  <c r="B103" i="26"/>
  <c r="A103" i="26"/>
  <c r="B102" i="26"/>
  <c r="A102" i="26"/>
  <c r="B101" i="26"/>
  <c r="A101" i="26"/>
  <c r="B100" i="26"/>
  <c r="A100" i="26"/>
  <c r="B99" i="26"/>
  <c r="A99" i="26"/>
  <c r="B98" i="26"/>
  <c r="A98" i="26"/>
  <c r="B97" i="26"/>
  <c r="A97" i="26"/>
  <c r="B96" i="26"/>
  <c r="A96" i="26"/>
  <c r="B95" i="26"/>
  <c r="A95" i="26"/>
  <c r="B94" i="26"/>
  <c r="A94" i="26"/>
  <c r="B93" i="26"/>
  <c r="A93" i="26"/>
  <c r="B92" i="26"/>
  <c r="A92" i="26"/>
  <c r="B91" i="26"/>
  <c r="A91" i="26"/>
  <c r="B90" i="26"/>
  <c r="A90" i="26"/>
  <c r="B89" i="26"/>
  <c r="A89" i="26"/>
  <c r="B88" i="26"/>
  <c r="A88" i="26"/>
  <c r="B87" i="26"/>
  <c r="A87" i="26"/>
  <c r="B86" i="26"/>
  <c r="A86" i="26"/>
  <c r="B85" i="26"/>
  <c r="A85" i="26"/>
  <c r="B84" i="26"/>
  <c r="A84" i="26"/>
  <c r="B83" i="26"/>
  <c r="A83" i="26"/>
  <c r="B82" i="26"/>
  <c r="A82" i="26"/>
  <c r="B81" i="26"/>
  <c r="A81" i="26"/>
  <c r="B80" i="26"/>
  <c r="A80" i="26"/>
  <c r="B79" i="26"/>
  <c r="A79" i="26"/>
  <c r="B78" i="26"/>
  <c r="A78" i="26"/>
  <c r="B77" i="26"/>
  <c r="A77" i="26"/>
  <c r="B76" i="26"/>
  <c r="A76" i="26"/>
  <c r="B75" i="26"/>
  <c r="A75" i="26"/>
  <c r="B74" i="26"/>
  <c r="A74" i="26"/>
  <c r="B73" i="26"/>
  <c r="A73" i="26"/>
  <c r="B72" i="26"/>
  <c r="A72" i="26"/>
  <c r="B71" i="26"/>
  <c r="A71" i="26"/>
  <c r="B70" i="26"/>
  <c r="A70" i="26"/>
  <c r="B69" i="26"/>
  <c r="A69" i="26"/>
  <c r="B68" i="26"/>
  <c r="A68" i="26"/>
  <c r="B67" i="26"/>
  <c r="A67" i="26"/>
  <c r="B66" i="26"/>
  <c r="A66" i="26"/>
  <c r="B65" i="26"/>
  <c r="A65" i="26"/>
  <c r="B64" i="26"/>
  <c r="A64" i="26"/>
  <c r="B63" i="26"/>
  <c r="A63" i="26"/>
  <c r="B62" i="26"/>
  <c r="A62" i="26"/>
  <c r="B61" i="26"/>
  <c r="A61" i="26"/>
  <c r="B60" i="26"/>
  <c r="A60" i="26"/>
  <c r="B59" i="26"/>
  <c r="A59" i="26"/>
  <c r="B58" i="26"/>
  <c r="A58" i="26"/>
  <c r="B57" i="26"/>
  <c r="A57" i="26"/>
  <c r="B56" i="26"/>
  <c r="A56" i="26"/>
  <c r="B55" i="26"/>
  <c r="A55" i="26"/>
  <c r="B54" i="26"/>
  <c r="A54" i="26"/>
  <c r="B53" i="26"/>
  <c r="A53" i="26"/>
  <c r="B52" i="26"/>
  <c r="A52" i="26"/>
  <c r="B51" i="26"/>
  <c r="A51" i="26"/>
  <c r="B50" i="26"/>
  <c r="A50" i="26"/>
  <c r="B49" i="26"/>
  <c r="A49" i="26"/>
  <c r="B48" i="26"/>
  <c r="A48" i="26"/>
  <c r="B47" i="26"/>
  <c r="A47" i="26"/>
  <c r="B46" i="26"/>
  <c r="A46" i="26"/>
  <c r="B45" i="26"/>
  <c r="A45" i="26"/>
  <c r="B44" i="26"/>
  <c r="A44" i="26"/>
  <c r="B43" i="26"/>
  <c r="A43" i="26"/>
  <c r="B42" i="26"/>
  <c r="A42" i="26"/>
  <c r="B41" i="26"/>
  <c r="A41" i="26"/>
  <c r="B40" i="26"/>
  <c r="A40" i="26"/>
  <c r="B39" i="26"/>
  <c r="A39" i="26"/>
  <c r="B38" i="26"/>
  <c r="A38" i="26"/>
  <c r="B37" i="26"/>
  <c r="A37" i="26"/>
  <c r="B36" i="26"/>
  <c r="A36" i="26"/>
  <c r="B35" i="26"/>
  <c r="A35" i="26"/>
  <c r="B34" i="26"/>
  <c r="A34" i="26"/>
  <c r="B33" i="26"/>
  <c r="A33" i="26"/>
  <c r="B32" i="26"/>
  <c r="A32" i="26"/>
  <c r="B31" i="26"/>
  <c r="A31" i="26"/>
  <c r="B30" i="26"/>
  <c r="A30" i="26"/>
  <c r="B29" i="26"/>
  <c r="A29" i="26"/>
  <c r="B28" i="26"/>
  <c r="A28" i="26"/>
  <c r="B27" i="26"/>
  <c r="A27" i="26"/>
  <c r="B26" i="26"/>
  <c r="A26" i="26"/>
  <c r="B25" i="26"/>
  <c r="A25" i="26"/>
  <c r="B24" i="26"/>
  <c r="A24" i="26"/>
  <c r="B23" i="26"/>
  <c r="A23" i="26"/>
  <c r="B22" i="26"/>
  <c r="A22" i="26"/>
  <c r="B21" i="26"/>
  <c r="A21" i="26"/>
  <c r="B20" i="26"/>
  <c r="A20" i="26"/>
  <c r="B19" i="26"/>
  <c r="A19" i="26"/>
  <c r="B18" i="26"/>
  <c r="A18" i="26"/>
  <c r="B17" i="26"/>
  <c r="A17" i="26"/>
  <c r="B16" i="26"/>
  <c r="A16" i="26"/>
  <c r="B15" i="26"/>
  <c r="A15" i="26"/>
  <c r="B14" i="26"/>
  <c r="A14" i="26"/>
  <c r="B13" i="26"/>
  <c r="A13" i="26"/>
  <c r="B12" i="26"/>
  <c r="A12" i="26"/>
  <c r="B11" i="26"/>
  <c r="A11" i="26"/>
  <c r="B10" i="26"/>
  <c r="A10" i="26"/>
  <c r="B9" i="26"/>
  <c r="A9" i="26"/>
  <c r="B8" i="26"/>
  <c r="A8" i="26"/>
  <c r="B7" i="26"/>
  <c r="A7" i="26"/>
  <c r="B6" i="26"/>
  <c r="A6" i="26"/>
  <c r="B453" i="23"/>
  <c r="A453" i="23"/>
  <c r="B452" i="23"/>
  <c r="A452" i="23"/>
  <c r="B451" i="23"/>
  <c r="A451" i="23"/>
  <c r="B450" i="23"/>
  <c r="A450" i="23"/>
  <c r="B449" i="23"/>
  <c r="A449" i="23"/>
  <c r="B448" i="23"/>
  <c r="A448" i="23"/>
  <c r="B447" i="23"/>
  <c r="A447" i="23"/>
  <c r="B446" i="23"/>
  <c r="A446" i="23"/>
  <c r="B445" i="23"/>
  <c r="A445" i="23"/>
  <c r="B444" i="23"/>
  <c r="A444" i="23"/>
  <c r="B443" i="23"/>
  <c r="A443" i="23"/>
  <c r="B442" i="23"/>
  <c r="A442" i="23"/>
  <c r="B441" i="23"/>
  <c r="A441" i="23"/>
  <c r="B440" i="23"/>
  <c r="A440" i="23"/>
  <c r="B439" i="23"/>
  <c r="A439" i="23"/>
  <c r="B438" i="23"/>
  <c r="A438" i="23"/>
  <c r="B437" i="23"/>
  <c r="A437" i="23"/>
  <c r="B436" i="23"/>
  <c r="A436" i="23"/>
  <c r="B435" i="23"/>
  <c r="A435" i="23"/>
  <c r="B434" i="23"/>
  <c r="A434" i="23"/>
  <c r="B433" i="23"/>
  <c r="A433" i="23"/>
  <c r="B432" i="23"/>
  <c r="A432" i="23"/>
  <c r="B431" i="23"/>
  <c r="A431" i="23"/>
  <c r="B430" i="23"/>
  <c r="A430" i="23"/>
  <c r="B429" i="23"/>
  <c r="A429" i="23"/>
  <c r="B428" i="23"/>
  <c r="A428" i="23"/>
  <c r="B427" i="23"/>
  <c r="A427" i="23"/>
  <c r="B426" i="23"/>
  <c r="A426" i="23"/>
  <c r="B425" i="23"/>
  <c r="A425" i="23"/>
  <c r="B424" i="23"/>
  <c r="A424" i="23"/>
  <c r="B423" i="23"/>
  <c r="A423" i="23"/>
  <c r="B422" i="23"/>
  <c r="A422" i="23"/>
  <c r="B421" i="23"/>
  <c r="A421" i="23"/>
  <c r="B420" i="23"/>
  <c r="A420" i="23"/>
  <c r="B419" i="23"/>
  <c r="A419" i="23"/>
  <c r="B418" i="23"/>
  <c r="A418" i="23"/>
  <c r="B417" i="23"/>
  <c r="A417" i="23"/>
  <c r="B416" i="23"/>
  <c r="A416" i="23"/>
  <c r="B415" i="23"/>
  <c r="A415" i="23"/>
  <c r="B414" i="23"/>
  <c r="A414" i="23"/>
  <c r="B413" i="23"/>
  <c r="A413" i="23"/>
  <c r="B412" i="23"/>
  <c r="A412" i="23"/>
  <c r="B411" i="23"/>
  <c r="A411" i="23"/>
  <c r="B410" i="23"/>
  <c r="A410" i="23"/>
  <c r="B409" i="23"/>
  <c r="A409" i="23"/>
  <c r="B408" i="23"/>
  <c r="A408" i="23"/>
  <c r="B407" i="23"/>
  <c r="A407" i="23"/>
  <c r="B406" i="23"/>
  <c r="A406" i="23"/>
  <c r="B405" i="23"/>
  <c r="A405" i="23"/>
  <c r="B404" i="23"/>
  <c r="A404" i="23"/>
  <c r="B403" i="23"/>
  <c r="A403" i="23"/>
  <c r="B402" i="23"/>
  <c r="A402" i="23"/>
  <c r="B401" i="23"/>
  <c r="A401" i="23"/>
  <c r="B400" i="23"/>
  <c r="A400" i="23"/>
  <c r="B399" i="23"/>
  <c r="A399" i="23"/>
  <c r="B398" i="23"/>
  <c r="A398" i="23"/>
  <c r="B397" i="23"/>
  <c r="A397" i="23"/>
  <c r="B396" i="23"/>
  <c r="A396" i="23"/>
  <c r="B395" i="23"/>
  <c r="A395" i="23"/>
  <c r="B394" i="23"/>
  <c r="A394" i="23"/>
  <c r="B393" i="23"/>
  <c r="A393" i="23"/>
  <c r="B392" i="23"/>
  <c r="A392" i="23"/>
  <c r="B391" i="23"/>
  <c r="A391" i="23"/>
  <c r="B390" i="23"/>
  <c r="A390" i="23"/>
  <c r="B389" i="23"/>
  <c r="A389" i="23"/>
  <c r="B388" i="23"/>
  <c r="A388" i="23"/>
  <c r="B387" i="23"/>
  <c r="A387" i="23"/>
  <c r="B386" i="23"/>
  <c r="A386" i="23"/>
  <c r="B385" i="23"/>
  <c r="A385" i="23"/>
  <c r="B384" i="23"/>
  <c r="A384" i="23"/>
  <c r="B383" i="23"/>
  <c r="A383" i="23"/>
  <c r="B382" i="23"/>
  <c r="A382" i="23"/>
  <c r="B381" i="23"/>
  <c r="A381" i="23"/>
  <c r="B380" i="23"/>
  <c r="A380" i="23"/>
  <c r="B379" i="23"/>
  <c r="A379" i="23"/>
  <c r="B378" i="23"/>
  <c r="A378" i="23"/>
  <c r="B377" i="23"/>
  <c r="A377" i="23"/>
  <c r="B376" i="23"/>
  <c r="A376" i="23"/>
  <c r="B375" i="23"/>
  <c r="A375" i="23"/>
  <c r="B374" i="23"/>
  <c r="A374" i="23"/>
  <c r="B373" i="23"/>
  <c r="A373" i="23"/>
  <c r="B372" i="23"/>
  <c r="A372" i="23"/>
  <c r="B371" i="23"/>
  <c r="A371" i="23"/>
  <c r="B370" i="23"/>
  <c r="A370" i="23"/>
  <c r="B369" i="23"/>
  <c r="A369" i="23"/>
  <c r="B368" i="23"/>
  <c r="A368" i="23"/>
  <c r="B367" i="23"/>
  <c r="A367" i="23"/>
  <c r="B366" i="23"/>
  <c r="A366" i="23"/>
  <c r="B365" i="23"/>
  <c r="A365" i="23"/>
  <c r="B364" i="23"/>
  <c r="A364" i="23"/>
  <c r="B363" i="23"/>
  <c r="A363" i="23"/>
  <c r="B362" i="23"/>
  <c r="A362" i="23"/>
  <c r="B361" i="23"/>
  <c r="A361" i="23"/>
  <c r="B360" i="23"/>
  <c r="A360" i="23"/>
  <c r="B359" i="23"/>
  <c r="A359" i="23"/>
  <c r="B358" i="23"/>
  <c r="A358" i="23"/>
  <c r="B357" i="23"/>
  <c r="A357" i="23"/>
  <c r="B356" i="23"/>
  <c r="A356" i="23"/>
  <c r="B355" i="23"/>
  <c r="A355" i="23"/>
  <c r="B354" i="23"/>
  <c r="A354" i="23"/>
  <c r="B353" i="23"/>
  <c r="A353" i="23"/>
  <c r="B352" i="23"/>
  <c r="A352" i="23"/>
  <c r="B351" i="23"/>
  <c r="A351" i="23"/>
  <c r="B350" i="23"/>
  <c r="A350" i="23"/>
  <c r="B349" i="23"/>
  <c r="A349" i="23"/>
  <c r="B348" i="23"/>
  <c r="A348" i="23"/>
  <c r="B347" i="23"/>
  <c r="A347" i="23"/>
  <c r="B346" i="23"/>
  <c r="A346" i="23"/>
  <c r="B345" i="23"/>
  <c r="A345" i="23"/>
  <c r="B344" i="23"/>
  <c r="A344" i="23"/>
  <c r="B343" i="23"/>
  <c r="A343" i="23"/>
  <c r="B342" i="23"/>
  <c r="A342" i="23"/>
  <c r="B341" i="23"/>
  <c r="A341" i="23"/>
  <c r="B340" i="23"/>
  <c r="A340" i="23"/>
  <c r="B339" i="23"/>
  <c r="A339" i="23"/>
  <c r="B338" i="23"/>
  <c r="A338" i="23"/>
  <c r="B337" i="23"/>
  <c r="A337" i="23"/>
  <c r="B336" i="23"/>
  <c r="A336" i="23"/>
  <c r="B335" i="23"/>
  <c r="A335" i="23"/>
  <c r="B334" i="23"/>
  <c r="A334" i="23"/>
  <c r="B333" i="23"/>
  <c r="A333" i="23"/>
  <c r="B332" i="23"/>
  <c r="A332" i="23"/>
  <c r="B331" i="23"/>
  <c r="A331" i="23"/>
  <c r="B330" i="23"/>
  <c r="A330" i="23"/>
  <c r="B329" i="23"/>
  <c r="A329" i="23"/>
  <c r="B328" i="23"/>
  <c r="A328" i="23"/>
  <c r="B327" i="23"/>
  <c r="A327" i="23"/>
  <c r="B326" i="23"/>
  <c r="A326" i="23"/>
  <c r="B325" i="23"/>
  <c r="A325" i="23"/>
  <c r="B324" i="23"/>
  <c r="A324" i="23"/>
  <c r="B323" i="23"/>
  <c r="A323" i="23"/>
  <c r="B322" i="23"/>
  <c r="A322" i="23"/>
  <c r="B321" i="23"/>
  <c r="A321" i="23"/>
  <c r="B320" i="23"/>
  <c r="A320" i="23"/>
  <c r="B319" i="23"/>
  <c r="A319" i="23"/>
  <c r="B318" i="23"/>
  <c r="A318" i="23"/>
  <c r="B317" i="23"/>
  <c r="A317" i="23"/>
  <c r="B316" i="23"/>
  <c r="A316" i="23"/>
  <c r="B315" i="23"/>
  <c r="A315" i="23"/>
  <c r="B314" i="23"/>
  <c r="A314" i="23"/>
  <c r="B313" i="23"/>
  <c r="A313" i="23"/>
  <c r="B312" i="23"/>
  <c r="A312" i="23"/>
  <c r="B311" i="23"/>
  <c r="A311" i="23"/>
  <c r="B310" i="23"/>
  <c r="A310" i="23"/>
  <c r="B309" i="23"/>
  <c r="A309" i="23"/>
  <c r="B308" i="23"/>
  <c r="A308" i="23"/>
  <c r="B307" i="23"/>
  <c r="A307" i="23"/>
  <c r="B306" i="23"/>
  <c r="A306" i="23"/>
  <c r="B305" i="23"/>
  <c r="A305" i="23"/>
  <c r="B304" i="23"/>
  <c r="A304" i="23"/>
  <c r="B303" i="23"/>
  <c r="A303" i="23"/>
  <c r="B302" i="23"/>
  <c r="A302" i="23"/>
  <c r="B301" i="23"/>
  <c r="A301" i="23"/>
  <c r="B300" i="23"/>
  <c r="A300" i="23"/>
  <c r="B299" i="23"/>
  <c r="A299" i="23"/>
  <c r="B298" i="23"/>
  <c r="A298" i="23"/>
  <c r="B297" i="23"/>
  <c r="A297" i="23"/>
  <c r="B296" i="23"/>
  <c r="A296" i="23"/>
  <c r="B295" i="23"/>
  <c r="A295" i="23"/>
  <c r="B294" i="23"/>
  <c r="A294" i="23"/>
  <c r="B293" i="23"/>
  <c r="A293" i="23"/>
  <c r="B292" i="23"/>
  <c r="A292" i="23"/>
  <c r="B291" i="23"/>
  <c r="A291" i="23"/>
  <c r="B290" i="23"/>
  <c r="A290" i="23"/>
  <c r="B289" i="23"/>
  <c r="A289" i="23"/>
  <c r="B288" i="23"/>
  <c r="A288" i="23"/>
  <c r="B287" i="23"/>
  <c r="A287" i="23"/>
  <c r="B286" i="23"/>
  <c r="A286" i="23"/>
  <c r="B285" i="23"/>
  <c r="A285" i="23"/>
  <c r="B284" i="23"/>
  <c r="A284" i="23"/>
  <c r="B283" i="23"/>
  <c r="A283" i="23"/>
  <c r="B282" i="23"/>
  <c r="A282" i="23"/>
  <c r="B281" i="23"/>
  <c r="A281" i="23"/>
  <c r="B280" i="23"/>
  <c r="A280" i="23"/>
  <c r="B279" i="23"/>
  <c r="A279" i="23"/>
  <c r="B278" i="23"/>
  <c r="A278" i="23"/>
  <c r="B277" i="23"/>
  <c r="A277" i="23"/>
  <c r="B276" i="23"/>
  <c r="A276" i="23"/>
  <c r="B275" i="23"/>
  <c r="A275" i="23"/>
  <c r="B274" i="23"/>
  <c r="A274" i="23"/>
  <c r="B273" i="23"/>
  <c r="A273" i="23"/>
  <c r="B272" i="23"/>
  <c r="A272" i="23"/>
  <c r="B271" i="23"/>
  <c r="A271" i="23"/>
  <c r="B270" i="23"/>
  <c r="A270" i="23"/>
  <c r="B269" i="23"/>
  <c r="A269" i="23"/>
  <c r="B268" i="23"/>
  <c r="A268" i="23"/>
  <c r="B267" i="23"/>
  <c r="A267" i="23"/>
  <c r="B266" i="23"/>
  <c r="A266" i="23"/>
  <c r="B265" i="23"/>
  <c r="A265" i="23"/>
  <c r="B264" i="23"/>
  <c r="A264" i="23"/>
  <c r="B263" i="23"/>
  <c r="A263" i="23"/>
  <c r="B262" i="23"/>
  <c r="A262" i="23"/>
  <c r="B261" i="23"/>
  <c r="A261" i="23"/>
  <c r="B260" i="23"/>
  <c r="A260" i="23"/>
  <c r="B259" i="23"/>
  <c r="A259" i="23"/>
  <c r="B258" i="23"/>
  <c r="A258" i="23"/>
  <c r="B257" i="23"/>
  <c r="A257" i="23"/>
  <c r="B256" i="23"/>
  <c r="A256" i="23"/>
  <c r="B255" i="23"/>
  <c r="A255" i="23"/>
  <c r="B254" i="23"/>
  <c r="A254" i="23"/>
  <c r="B253" i="23"/>
  <c r="A253" i="23"/>
  <c r="B252" i="23"/>
  <c r="A252" i="23"/>
  <c r="B251" i="23"/>
  <c r="A251" i="23"/>
  <c r="B250" i="23"/>
  <c r="A250" i="23"/>
  <c r="B249" i="23"/>
  <c r="A249" i="23"/>
  <c r="B248" i="23"/>
  <c r="A248" i="23"/>
  <c r="B247" i="23"/>
  <c r="A247" i="23"/>
  <c r="B246" i="23"/>
  <c r="A246" i="23"/>
  <c r="B245" i="23"/>
  <c r="A245" i="23"/>
  <c r="B244" i="23"/>
  <c r="A244" i="23"/>
  <c r="B243" i="23"/>
  <c r="A243" i="23"/>
  <c r="B242" i="23"/>
  <c r="A242" i="23"/>
  <c r="B241" i="23"/>
  <c r="A241" i="23"/>
  <c r="B240" i="23"/>
  <c r="A240" i="23"/>
  <c r="B239" i="23"/>
  <c r="A239" i="23"/>
  <c r="B238" i="23"/>
  <c r="A238" i="23"/>
  <c r="B237" i="23"/>
  <c r="A237" i="23"/>
  <c r="B236" i="23"/>
  <c r="A236" i="23"/>
  <c r="B235" i="23"/>
  <c r="A235" i="23"/>
  <c r="B234" i="23"/>
  <c r="A234" i="23"/>
  <c r="B233" i="23"/>
  <c r="A233" i="23"/>
  <c r="B232" i="23"/>
  <c r="A232" i="23"/>
  <c r="B231" i="23"/>
  <c r="A231" i="23"/>
  <c r="B230" i="23"/>
  <c r="A230" i="23"/>
  <c r="B229" i="23"/>
  <c r="A229" i="23"/>
  <c r="B228" i="23"/>
  <c r="A228" i="23"/>
  <c r="B227" i="23"/>
  <c r="A227" i="23"/>
  <c r="B226" i="23"/>
  <c r="A226" i="23"/>
  <c r="B225" i="23"/>
  <c r="A225" i="23"/>
  <c r="B224" i="23"/>
  <c r="A224" i="23"/>
  <c r="B223" i="23"/>
  <c r="A223" i="23"/>
  <c r="B222" i="23"/>
  <c r="A222" i="23"/>
  <c r="B221" i="23"/>
  <c r="A221" i="23"/>
  <c r="B220" i="23"/>
  <c r="A220" i="23"/>
  <c r="B219" i="23"/>
  <c r="A219" i="23"/>
  <c r="B218" i="23"/>
  <c r="A218" i="23"/>
  <c r="B217" i="23"/>
  <c r="A217" i="23"/>
  <c r="B216" i="23"/>
  <c r="A216" i="23"/>
  <c r="B215" i="23"/>
  <c r="A215" i="23"/>
  <c r="B214" i="23"/>
  <c r="A214" i="23"/>
  <c r="B213" i="23"/>
  <c r="A213" i="23"/>
  <c r="B212" i="23"/>
  <c r="A212" i="23"/>
  <c r="B211" i="23"/>
  <c r="A211" i="23"/>
  <c r="B210" i="23"/>
  <c r="A210" i="23"/>
  <c r="B209" i="23"/>
  <c r="A209" i="23"/>
  <c r="B208" i="23"/>
  <c r="A208" i="23"/>
  <c r="B207" i="23"/>
  <c r="A207" i="23"/>
  <c r="B206" i="23"/>
  <c r="A206" i="23"/>
  <c r="B205" i="23"/>
  <c r="A205" i="23"/>
  <c r="B204" i="23"/>
  <c r="A204" i="23"/>
  <c r="B203" i="23"/>
  <c r="A203" i="23"/>
  <c r="B202" i="23"/>
  <c r="A202" i="23"/>
  <c r="B201" i="23"/>
  <c r="A201" i="23"/>
  <c r="B200" i="23"/>
  <c r="A200" i="23"/>
  <c r="B199" i="23"/>
  <c r="A199" i="23"/>
  <c r="B198" i="23"/>
  <c r="A198" i="23"/>
  <c r="B197" i="23"/>
  <c r="A197" i="23"/>
  <c r="B196" i="23"/>
  <c r="A196" i="23"/>
  <c r="B195" i="23"/>
  <c r="A195" i="23"/>
  <c r="B194" i="23"/>
  <c r="A194" i="23"/>
  <c r="B193" i="23"/>
  <c r="A193" i="23"/>
  <c r="B192" i="23"/>
  <c r="A192" i="23"/>
  <c r="B191" i="23"/>
  <c r="A191" i="23"/>
  <c r="B190" i="23"/>
  <c r="A190" i="23"/>
  <c r="B189" i="23"/>
  <c r="A189" i="23"/>
  <c r="B188" i="23"/>
  <c r="A188" i="23"/>
  <c r="B187" i="23"/>
  <c r="A187" i="23"/>
  <c r="B186" i="23"/>
  <c r="A186" i="23"/>
  <c r="B185" i="23"/>
  <c r="A185" i="23"/>
  <c r="B184" i="23"/>
  <c r="A184" i="23"/>
  <c r="B183" i="23"/>
  <c r="A183" i="23"/>
  <c r="B182" i="23"/>
  <c r="A182" i="23"/>
  <c r="B181" i="23"/>
  <c r="A181" i="23"/>
  <c r="B180" i="23"/>
  <c r="A180" i="23"/>
  <c r="B179" i="23"/>
  <c r="A179" i="23"/>
  <c r="B178" i="23"/>
  <c r="A178" i="23"/>
  <c r="B177" i="23"/>
  <c r="A177" i="23"/>
  <c r="B176" i="23"/>
  <c r="A176" i="23"/>
  <c r="B175" i="23"/>
  <c r="A175" i="23"/>
  <c r="B174" i="23"/>
  <c r="A174" i="23"/>
  <c r="B173" i="23"/>
  <c r="A173" i="23"/>
  <c r="B172" i="23"/>
  <c r="A172" i="23"/>
  <c r="B171" i="23"/>
  <c r="A171" i="23"/>
  <c r="B170" i="23"/>
  <c r="A170" i="23"/>
  <c r="B169" i="23"/>
  <c r="A169" i="23"/>
  <c r="B168" i="23"/>
  <c r="A168" i="23"/>
  <c r="B167" i="23"/>
  <c r="A167" i="23"/>
  <c r="B166" i="23"/>
  <c r="A166" i="23"/>
  <c r="B165" i="23"/>
  <c r="A165" i="23"/>
  <c r="B164" i="23"/>
  <c r="A164" i="23"/>
  <c r="B163" i="23"/>
  <c r="A163" i="23"/>
  <c r="B162" i="23"/>
  <c r="A162" i="23"/>
  <c r="B161" i="23"/>
  <c r="A161" i="23"/>
  <c r="B160" i="23"/>
  <c r="A160" i="23"/>
  <c r="B159" i="23"/>
  <c r="A159" i="23"/>
  <c r="B158" i="23"/>
  <c r="A158" i="23"/>
  <c r="B157" i="23"/>
  <c r="A157" i="23"/>
  <c r="B156" i="23"/>
  <c r="A156" i="23"/>
  <c r="B155" i="23"/>
  <c r="A155" i="23"/>
  <c r="B154" i="23"/>
  <c r="A154" i="23"/>
  <c r="B153" i="23"/>
  <c r="A153" i="23"/>
  <c r="B152" i="23"/>
  <c r="A152" i="23"/>
  <c r="B151" i="23"/>
  <c r="A151" i="23"/>
  <c r="B150" i="23"/>
  <c r="A150" i="23"/>
  <c r="B149" i="23"/>
  <c r="A149" i="23"/>
  <c r="B148" i="23"/>
  <c r="A148" i="23"/>
  <c r="B147" i="23"/>
  <c r="A147" i="23"/>
  <c r="B146" i="23"/>
  <c r="A146" i="23"/>
  <c r="B145" i="23"/>
  <c r="A145" i="23"/>
  <c r="B144" i="23"/>
  <c r="A144" i="23"/>
  <c r="B143" i="23"/>
  <c r="A143" i="23"/>
  <c r="B142" i="23"/>
  <c r="A142" i="23"/>
  <c r="B141" i="23"/>
  <c r="A141" i="23"/>
  <c r="B140" i="23"/>
  <c r="A140" i="23"/>
  <c r="B139" i="23"/>
  <c r="A139" i="23"/>
  <c r="B138" i="23"/>
  <c r="A138" i="23"/>
  <c r="B137" i="23"/>
  <c r="A137" i="23"/>
  <c r="B136" i="23"/>
  <c r="A136" i="23"/>
  <c r="B135" i="23"/>
  <c r="A135" i="23"/>
  <c r="B134" i="23"/>
  <c r="A134" i="23"/>
  <c r="B133" i="23"/>
  <c r="A133" i="23"/>
  <c r="B132" i="23"/>
  <c r="A132" i="23"/>
  <c r="B131" i="23"/>
  <c r="A131" i="23"/>
  <c r="B130" i="23"/>
  <c r="A130" i="23"/>
  <c r="B129" i="23"/>
  <c r="A129" i="23"/>
  <c r="B128" i="23"/>
  <c r="A128" i="23"/>
  <c r="B127" i="23"/>
  <c r="A127" i="23"/>
  <c r="B126" i="23"/>
  <c r="A126" i="23"/>
  <c r="B125" i="23"/>
  <c r="A125" i="23"/>
  <c r="B124" i="23"/>
  <c r="A124" i="23"/>
  <c r="B123" i="23"/>
  <c r="A123" i="23"/>
  <c r="B122" i="23"/>
  <c r="A122" i="23"/>
  <c r="B121" i="23"/>
  <c r="A121" i="23"/>
  <c r="B120" i="23"/>
  <c r="A120" i="23"/>
  <c r="B119" i="23"/>
  <c r="A119" i="23"/>
  <c r="B118" i="23"/>
  <c r="A118" i="23"/>
  <c r="B117" i="23"/>
  <c r="A117" i="23"/>
  <c r="B116" i="23"/>
  <c r="A116" i="23"/>
  <c r="B115" i="23"/>
  <c r="A115" i="23"/>
  <c r="B114" i="23"/>
  <c r="A114" i="23"/>
  <c r="B113" i="23"/>
  <c r="A113" i="23"/>
  <c r="B112" i="23"/>
  <c r="A112" i="23"/>
  <c r="B111" i="23"/>
  <c r="A111" i="23"/>
  <c r="B110" i="23"/>
  <c r="A110" i="23"/>
  <c r="B109" i="23"/>
  <c r="A109" i="23"/>
  <c r="B108" i="23"/>
  <c r="A108" i="23"/>
  <c r="B107" i="23"/>
  <c r="A107" i="23"/>
  <c r="B106" i="23"/>
  <c r="A106" i="23"/>
  <c r="B105" i="23"/>
  <c r="A105" i="23"/>
  <c r="B104" i="23"/>
  <c r="A104" i="23"/>
  <c r="B103" i="23"/>
  <c r="A103" i="23"/>
  <c r="B102" i="23"/>
  <c r="A102" i="23"/>
  <c r="B101" i="23"/>
  <c r="A101" i="23"/>
  <c r="B100" i="23"/>
  <c r="A100" i="23"/>
  <c r="B99" i="23"/>
  <c r="A99" i="23"/>
  <c r="B98" i="23"/>
  <c r="A98" i="23"/>
  <c r="B97" i="23"/>
  <c r="A97" i="23"/>
  <c r="B96" i="23"/>
  <c r="A96" i="23"/>
  <c r="B95" i="23"/>
  <c r="A95" i="23"/>
  <c r="B94" i="23"/>
  <c r="A94" i="23"/>
  <c r="B93" i="23"/>
  <c r="A93" i="23"/>
  <c r="B92" i="23"/>
  <c r="A92" i="23"/>
  <c r="B91" i="23"/>
  <c r="A91" i="23"/>
  <c r="B90" i="23"/>
  <c r="A90" i="23"/>
  <c r="B89" i="23"/>
  <c r="A89" i="23"/>
  <c r="B88" i="23"/>
  <c r="A88" i="23"/>
  <c r="B87" i="23"/>
  <c r="A87" i="23"/>
  <c r="B86" i="23"/>
  <c r="A86" i="23"/>
  <c r="B85" i="23"/>
  <c r="A85" i="23"/>
  <c r="B84" i="23"/>
  <c r="A84" i="23"/>
  <c r="B83" i="23"/>
  <c r="A83" i="23"/>
  <c r="B82" i="23"/>
  <c r="A82" i="23"/>
  <c r="B81" i="23"/>
  <c r="A81" i="23"/>
  <c r="B80" i="23"/>
  <c r="A80" i="23"/>
  <c r="B79" i="23"/>
  <c r="A79" i="23"/>
  <c r="B78" i="23"/>
  <c r="A78" i="23"/>
  <c r="B77" i="23"/>
  <c r="A77" i="23"/>
  <c r="B76" i="23"/>
  <c r="A76" i="23"/>
  <c r="B75" i="23"/>
  <c r="A75" i="23"/>
  <c r="B74" i="23"/>
  <c r="A74" i="23"/>
  <c r="B73" i="23"/>
  <c r="A73" i="23"/>
  <c r="B72" i="23"/>
  <c r="A72" i="23"/>
  <c r="B71" i="23"/>
  <c r="A71" i="23"/>
  <c r="B70" i="23"/>
  <c r="A70" i="23"/>
  <c r="B69" i="23"/>
  <c r="A69" i="23"/>
  <c r="B68" i="23"/>
  <c r="A68" i="23"/>
  <c r="B67" i="23"/>
  <c r="A67" i="23"/>
  <c r="B66" i="23"/>
  <c r="A66" i="23"/>
  <c r="B65" i="23"/>
  <c r="A65" i="23"/>
  <c r="B64" i="23"/>
  <c r="A64" i="23"/>
  <c r="B63" i="23"/>
  <c r="A63" i="23"/>
  <c r="B62" i="23"/>
  <c r="A62" i="23"/>
  <c r="B61" i="23"/>
  <c r="A61" i="23"/>
  <c r="B60" i="23"/>
  <c r="A60" i="23"/>
  <c r="B59" i="23"/>
  <c r="A59" i="23"/>
  <c r="B58" i="23"/>
  <c r="A58" i="23"/>
  <c r="B57" i="23"/>
  <c r="A57" i="23"/>
  <c r="B56" i="23"/>
  <c r="A56" i="23"/>
  <c r="B55" i="23"/>
  <c r="A55" i="23"/>
  <c r="B54" i="23"/>
  <c r="A54" i="23"/>
  <c r="B53" i="23"/>
  <c r="A53" i="23"/>
  <c r="B52" i="23"/>
  <c r="A52" i="23"/>
  <c r="B51" i="23"/>
  <c r="A51" i="23"/>
  <c r="B50" i="23"/>
  <c r="A50" i="23"/>
  <c r="B49" i="23"/>
  <c r="A49" i="23"/>
  <c r="B48" i="23"/>
  <c r="A48" i="23"/>
  <c r="B47" i="23"/>
  <c r="A47" i="23"/>
  <c r="B46" i="23"/>
  <c r="A46" i="23"/>
  <c r="B45" i="23"/>
  <c r="A45" i="23"/>
  <c r="B44" i="23"/>
  <c r="A44" i="23"/>
  <c r="B43" i="23"/>
  <c r="A43" i="23"/>
  <c r="B42" i="23"/>
  <c r="A42" i="23"/>
  <c r="B41" i="23"/>
  <c r="A41" i="23"/>
  <c r="B40" i="23"/>
  <c r="A40" i="23"/>
  <c r="B39" i="23"/>
  <c r="A39" i="23"/>
  <c r="B38" i="23"/>
  <c r="A38" i="23"/>
  <c r="B37" i="23"/>
  <c r="A37" i="23"/>
  <c r="B36" i="23"/>
  <c r="A36" i="23"/>
  <c r="B35" i="23"/>
  <c r="A35" i="23"/>
  <c r="B34" i="23"/>
  <c r="A34" i="23"/>
  <c r="B33" i="23"/>
  <c r="A33" i="23"/>
  <c r="B32" i="23"/>
  <c r="A32" i="23"/>
  <c r="B31" i="23"/>
  <c r="A31" i="23"/>
  <c r="B30" i="23"/>
  <c r="A30" i="23"/>
  <c r="B29" i="23"/>
  <c r="A29" i="23"/>
  <c r="B28" i="23"/>
  <c r="A28" i="23"/>
  <c r="B27" i="23"/>
  <c r="A27" i="23"/>
  <c r="B26" i="23"/>
  <c r="A26" i="23"/>
  <c r="B25" i="23"/>
  <c r="A25" i="23"/>
  <c r="B24" i="23"/>
  <c r="A24" i="23"/>
  <c r="B23" i="23"/>
  <c r="A23" i="23"/>
  <c r="B22" i="23"/>
  <c r="A22" i="23"/>
  <c r="B21" i="23"/>
  <c r="A21" i="23"/>
  <c r="B20" i="23"/>
  <c r="A20" i="23"/>
  <c r="B19" i="23"/>
  <c r="A19" i="23"/>
  <c r="B18" i="23"/>
  <c r="A18" i="23"/>
  <c r="B17" i="23"/>
  <c r="A17" i="23"/>
  <c r="B16" i="23"/>
  <c r="A16" i="23"/>
  <c r="B15" i="23"/>
  <c r="A15" i="23"/>
  <c r="B14" i="23"/>
  <c r="A14" i="23"/>
  <c r="B13" i="23"/>
  <c r="A13" i="23"/>
  <c r="B12" i="23"/>
  <c r="A12" i="23"/>
  <c r="B11" i="23"/>
  <c r="A11" i="23"/>
  <c r="B10" i="23"/>
  <c r="A10" i="23"/>
  <c r="B9" i="23"/>
  <c r="A9" i="23"/>
  <c r="B8" i="23"/>
  <c r="A8" i="23"/>
  <c r="B7" i="23"/>
  <c r="A7" i="23"/>
  <c r="B6" i="23"/>
  <c r="A6" i="23"/>
  <c r="D523" i="34"/>
  <c r="D511" i="34"/>
  <c r="D487" i="34"/>
  <c r="D475" i="34"/>
  <c r="D583" i="34"/>
  <c r="D559" i="34"/>
  <c r="D535" i="34"/>
  <c r="D643" i="34"/>
  <c r="D619" i="34"/>
  <c r="D715" i="34"/>
  <c r="D679" i="34"/>
  <c r="D56" i="34"/>
  <c r="D32" i="34"/>
  <c r="D8" i="34"/>
  <c r="D314" i="34"/>
  <c r="D290" i="34"/>
  <c r="D398" i="34"/>
  <c r="D362" i="34"/>
  <c r="D338" i="34"/>
  <c r="D446" i="34"/>
  <c r="D422" i="34"/>
  <c r="D266" i="34"/>
  <c r="D242" i="34"/>
  <c r="D218" i="34"/>
  <c r="D593" i="34"/>
  <c r="D653" i="34"/>
  <c r="D725" i="34"/>
  <c r="D701" i="34"/>
  <c r="D54" i="34"/>
  <c r="D30" i="34"/>
  <c r="D312" i="34"/>
  <c r="D384" i="34"/>
  <c r="D444" i="34"/>
  <c r="D264" i="34"/>
  <c r="D240" i="34"/>
  <c r="D483" i="34"/>
  <c r="D639" i="34"/>
  <c r="D64" i="34"/>
  <c r="D394" i="34"/>
  <c r="D418" i="34"/>
  <c r="D67" i="34"/>
  <c r="D522" i="34"/>
  <c r="D510" i="34"/>
  <c r="D498" i="34"/>
  <c r="D486" i="34"/>
  <c r="D474" i="34"/>
  <c r="D594" i="34"/>
  <c r="D582" i="34"/>
  <c r="D570" i="34"/>
  <c r="D558" i="34"/>
  <c r="D546" i="34"/>
  <c r="D534" i="34"/>
  <c r="D654" i="34"/>
  <c r="D642" i="34"/>
  <c r="D630" i="34"/>
  <c r="D618" i="34"/>
  <c r="D606" i="34"/>
  <c r="D726" i="34"/>
  <c r="D714" i="34"/>
  <c r="D702" i="34"/>
  <c r="D690" i="34"/>
  <c r="D678" i="34"/>
  <c r="D666" i="34"/>
  <c r="D55" i="34"/>
  <c r="D43" i="34"/>
  <c r="D31" i="34"/>
  <c r="D19" i="34"/>
  <c r="D7" i="34"/>
  <c r="D325" i="34"/>
  <c r="D313" i="34"/>
  <c r="D301" i="34"/>
  <c r="D289" i="34"/>
  <c r="D277" i="34"/>
  <c r="D397" i="34"/>
  <c r="D385" i="34"/>
  <c r="D373" i="34"/>
  <c r="D361" i="34"/>
  <c r="D349" i="34"/>
  <c r="D337" i="34"/>
  <c r="D457" i="34"/>
  <c r="D445" i="34"/>
  <c r="D433" i="34"/>
  <c r="D421" i="34"/>
  <c r="D409" i="34"/>
  <c r="D265" i="34"/>
  <c r="D253" i="34"/>
  <c r="D241" i="34"/>
  <c r="D229" i="34"/>
  <c r="D217" i="34"/>
  <c r="D205" i="34"/>
  <c r="D533" i="34"/>
  <c r="D521" i="34"/>
  <c r="D509" i="34"/>
  <c r="D485" i="34"/>
  <c r="D473" i="34"/>
  <c r="D569" i="34"/>
  <c r="D557" i="34"/>
  <c r="D665" i="34"/>
  <c r="D641" i="34"/>
  <c r="D617" i="34"/>
  <c r="D713" i="34"/>
  <c r="D66" i="34"/>
  <c r="D42" i="34"/>
  <c r="D6" i="34"/>
  <c r="D288" i="34"/>
  <c r="D396" i="34"/>
  <c r="D360" i="34"/>
  <c r="D456" i="34"/>
  <c r="D408" i="34"/>
  <c r="D216" i="34"/>
  <c r="D615" i="34"/>
  <c r="D16" i="34"/>
  <c r="D346" i="34"/>
  <c r="D238" i="34"/>
  <c r="D497" i="34"/>
  <c r="D545" i="34"/>
  <c r="D629" i="34"/>
  <c r="D689" i="34"/>
  <c r="D18" i="34"/>
  <c r="D300" i="34"/>
  <c r="D348" i="34"/>
  <c r="D420" i="34"/>
  <c r="D228" i="34"/>
  <c r="D567" i="34"/>
  <c r="D28" i="34"/>
  <c r="D454" i="34"/>
  <c r="D214" i="34"/>
  <c r="D532" i="34"/>
  <c r="D520" i="34"/>
  <c r="D508" i="34"/>
  <c r="D496" i="34"/>
  <c r="D484" i="34"/>
  <c r="D472" i="34"/>
  <c r="D592" i="34"/>
  <c r="D580" i="34"/>
  <c r="D568" i="34"/>
  <c r="D556" i="34"/>
  <c r="D544" i="34"/>
  <c r="D664" i="34"/>
  <c r="D652" i="34"/>
  <c r="D640" i="34"/>
  <c r="D628" i="34"/>
  <c r="D616" i="34"/>
  <c r="D604" i="34"/>
  <c r="D724" i="34"/>
  <c r="D712" i="34"/>
  <c r="D700" i="34"/>
  <c r="D688" i="34"/>
  <c r="D676" i="34"/>
  <c r="D65" i="34"/>
  <c r="D53" i="34"/>
  <c r="D41" i="34"/>
  <c r="D29" i="34"/>
  <c r="D17" i="34"/>
  <c r="D335" i="34"/>
  <c r="D323" i="34"/>
  <c r="D311" i="34"/>
  <c r="D299" i="34"/>
  <c r="D287" i="34"/>
  <c r="D275" i="34"/>
  <c r="D395" i="34"/>
  <c r="D383" i="34"/>
  <c r="D371" i="34"/>
  <c r="D359" i="34"/>
  <c r="D347" i="34"/>
  <c r="D467" i="34"/>
  <c r="D455" i="34"/>
  <c r="D443" i="34"/>
  <c r="D431" i="34"/>
  <c r="D419" i="34"/>
  <c r="D407" i="34"/>
  <c r="D263" i="34"/>
  <c r="D251" i="34"/>
  <c r="D239" i="34"/>
  <c r="D227" i="34"/>
  <c r="D215" i="34"/>
  <c r="D663" i="34"/>
  <c r="D52" i="34"/>
  <c r="D382" i="34"/>
  <c r="D250" i="34"/>
  <c r="D530" i="34"/>
  <c r="D518" i="34"/>
  <c r="D506" i="34"/>
  <c r="D494" i="34"/>
  <c r="D482" i="34"/>
  <c r="D470" i="34"/>
  <c r="D590" i="34"/>
  <c r="D578" i="34"/>
  <c r="D566" i="34"/>
  <c r="D554" i="34"/>
  <c r="D542" i="34"/>
  <c r="D662" i="34"/>
  <c r="D650" i="34"/>
  <c r="D638" i="34"/>
  <c r="D626" i="34"/>
  <c r="D614" i="34"/>
  <c r="D602" i="34"/>
  <c r="D722" i="34"/>
  <c r="D710" i="34"/>
  <c r="D698" i="34"/>
  <c r="D686" i="34"/>
  <c r="D674" i="34"/>
  <c r="D63" i="34"/>
  <c r="D51" i="34"/>
  <c r="D39" i="34"/>
  <c r="D27" i="34"/>
  <c r="D15" i="34"/>
  <c r="D333" i="34"/>
  <c r="D321" i="34"/>
  <c r="D309" i="34"/>
  <c r="D297" i="34"/>
  <c r="D285" i="34"/>
  <c r="D273" i="34"/>
  <c r="D393" i="34"/>
  <c r="D381" i="34"/>
  <c r="D369" i="34"/>
  <c r="D357" i="34"/>
  <c r="D345" i="34"/>
  <c r="D465" i="34"/>
  <c r="D453" i="34"/>
  <c r="D441" i="34"/>
  <c r="D429" i="34"/>
  <c r="D417" i="34"/>
  <c r="D405" i="34"/>
  <c r="D261" i="34"/>
  <c r="D249" i="34"/>
  <c r="D237" i="34"/>
  <c r="D225" i="34"/>
  <c r="D213" i="34"/>
  <c r="D517" i="34"/>
  <c r="D481" i="34"/>
  <c r="D577" i="34"/>
  <c r="D553" i="34"/>
  <c r="D541" i="34"/>
  <c r="D649" i="34"/>
  <c r="D613" i="34"/>
  <c r="D721" i="34"/>
  <c r="D697" i="34"/>
  <c r="D673" i="34"/>
  <c r="D50" i="34"/>
  <c r="D26" i="34"/>
  <c r="D332" i="34"/>
  <c r="D308" i="34"/>
  <c r="D284" i="34"/>
  <c r="D392" i="34"/>
  <c r="D368" i="34"/>
  <c r="D344" i="34"/>
  <c r="D452" i="34"/>
  <c r="D428" i="34"/>
  <c r="D404" i="34"/>
  <c r="D248" i="34"/>
  <c r="D224" i="34"/>
  <c r="D366" i="34"/>
  <c r="D438" i="34"/>
  <c r="D246" i="34"/>
  <c r="D401" i="34"/>
  <c r="D341" i="34"/>
  <c r="D257" i="34"/>
  <c r="D573" i="34"/>
  <c r="D729" i="34"/>
  <c r="D681" i="34"/>
  <c r="D22" i="34"/>
  <c r="D280" i="34"/>
  <c r="D352" i="34"/>
  <c r="D268" i="34"/>
  <c r="D579" i="34"/>
  <c r="D687" i="34"/>
  <c r="D274" i="34"/>
  <c r="D262" i="34"/>
  <c r="D529" i="34"/>
  <c r="D505" i="34"/>
  <c r="D493" i="34"/>
  <c r="D469" i="34"/>
  <c r="D589" i="34"/>
  <c r="D565" i="34"/>
  <c r="D661" i="34"/>
  <c r="D637" i="34"/>
  <c r="D625" i="34"/>
  <c r="D601" i="34"/>
  <c r="D709" i="34"/>
  <c r="D685" i="34"/>
  <c r="D62" i="34"/>
  <c r="D38" i="34"/>
  <c r="D14" i="34"/>
  <c r="D320" i="34"/>
  <c r="D296" i="34"/>
  <c r="D272" i="34"/>
  <c r="D380" i="34"/>
  <c r="D356" i="34"/>
  <c r="D464" i="34"/>
  <c r="D440" i="34"/>
  <c r="D416" i="34"/>
  <c r="D260" i="34"/>
  <c r="D236" i="34"/>
  <c r="D212" i="34"/>
  <c r="D342" i="34"/>
  <c r="D402" i="34"/>
  <c r="D222" i="34"/>
  <c r="D293" i="34"/>
  <c r="D353" i="34"/>
  <c r="D449" i="34"/>
  <c r="D269" i="34"/>
  <c r="D209" i="34"/>
  <c r="D525" i="34"/>
  <c r="D501" i="34"/>
  <c r="D477" i="34"/>
  <c r="D585" i="34"/>
  <c r="D537" i="34"/>
  <c r="D633" i="34"/>
  <c r="D705" i="34"/>
  <c r="D58" i="34"/>
  <c r="D328" i="34"/>
  <c r="D292" i="34"/>
  <c r="D364" i="34"/>
  <c r="D436" i="34"/>
  <c r="D256" i="34"/>
  <c r="D495" i="34"/>
  <c r="D555" i="34"/>
  <c r="D711" i="34"/>
  <c r="D310" i="34"/>
  <c r="D466" i="34"/>
  <c r="D226" i="34"/>
  <c r="D528" i="34"/>
  <c r="D516" i="34"/>
  <c r="D504" i="34"/>
  <c r="D492" i="34"/>
  <c r="D480" i="34"/>
  <c r="D468" i="34"/>
  <c r="D588" i="34"/>
  <c r="D576" i="34"/>
  <c r="D564" i="34"/>
  <c r="D552" i="34"/>
  <c r="D540" i="34"/>
  <c r="D660" i="34"/>
  <c r="D648" i="34"/>
  <c r="D636" i="34"/>
  <c r="D624" i="34"/>
  <c r="D612" i="34"/>
  <c r="D600" i="34"/>
  <c r="D720" i="34"/>
  <c r="D708" i="34"/>
  <c r="D696" i="34"/>
  <c r="D684" i="34"/>
  <c r="D672" i="34"/>
  <c r="D61" i="34"/>
  <c r="D49" i="34"/>
  <c r="D37" i="34"/>
  <c r="D25" i="34"/>
  <c r="D13" i="34"/>
  <c r="D331" i="34"/>
  <c r="D319" i="34"/>
  <c r="D307" i="34"/>
  <c r="D295" i="34"/>
  <c r="D283" i="34"/>
  <c r="D271" i="34"/>
  <c r="D391" i="34"/>
  <c r="D379" i="34"/>
  <c r="D367" i="34"/>
  <c r="D355" i="34"/>
  <c r="D343" i="34"/>
  <c r="D463" i="34"/>
  <c r="D451" i="34"/>
  <c r="D439" i="34"/>
  <c r="D427" i="34"/>
  <c r="D415" i="34"/>
  <c r="D403" i="34"/>
  <c r="D259" i="34"/>
  <c r="D247" i="34"/>
  <c r="D235" i="34"/>
  <c r="D223" i="34"/>
  <c r="D211" i="34"/>
  <c r="D527" i="34"/>
  <c r="D515" i="34"/>
  <c r="D503" i="34"/>
  <c r="D491" i="34"/>
  <c r="D599" i="34"/>
  <c r="D587" i="34"/>
  <c r="D575" i="34"/>
  <c r="D551" i="34"/>
  <c r="D539" i="34"/>
  <c r="D659" i="34"/>
  <c r="D635" i="34"/>
  <c r="D623" i="34"/>
  <c r="D731" i="34"/>
  <c r="D719" i="34"/>
  <c r="D695" i="34"/>
  <c r="D671" i="34"/>
  <c r="D60" i="34"/>
  <c r="D36" i="34"/>
  <c r="D12" i="34"/>
  <c r="D318" i="34"/>
  <c r="D306" i="34"/>
  <c r="D282" i="34"/>
  <c r="D390" i="34"/>
  <c r="D354" i="34"/>
  <c r="D450" i="34"/>
  <c r="D414" i="34"/>
  <c r="D234" i="34"/>
  <c r="D281" i="34"/>
  <c r="D365" i="34"/>
  <c r="D437" i="34"/>
  <c r="D413" i="34"/>
  <c r="D233" i="34"/>
  <c r="D597" i="34"/>
  <c r="D549" i="34"/>
  <c r="D645" i="34"/>
  <c r="D717" i="34"/>
  <c r="D669" i="34"/>
  <c r="D10" i="34"/>
  <c r="D304" i="34"/>
  <c r="D388" i="34"/>
  <c r="D460" i="34"/>
  <c r="D412" i="34"/>
  <c r="D232" i="34"/>
  <c r="D507" i="34"/>
  <c r="D543" i="34"/>
  <c r="D723" i="34"/>
  <c r="D334" i="34"/>
  <c r="D370" i="34"/>
  <c r="D406" i="34"/>
  <c r="D479" i="34"/>
  <c r="D563" i="34"/>
  <c r="D647" i="34"/>
  <c r="D611" i="34"/>
  <c r="D707" i="34"/>
  <c r="D683" i="34"/>
  <c r="D48" i="34"/>
  <c r="D24" i="34"/>
  <c r="D330" i="34"/>
  <c r="D294" i="34"/>
  <c r="D270" i="34"/>
  <c r="D378" i="34"/>
  <c r="D462" i="34"/>
  <c r="D426" i="34"/>
  <c r="D258" i="34"/>
  <c r="D210" i="34"/>
  <c r="D377" i="34"/>
  <c r="D425" i="34"/>
  <c r="D221" i="34"/>
  <c r="D513" i="34"/>
  <c r="D561" i="34"/>
  <c r="D609" i="34"/>
  <c r="D693" i="34"/>
  <c r="D316" i="34"/>
  <c r="D376" i="34"/>
  <c r="D448" i="34"/>
  <c r="D244" i="34"/>
  <c r="D603" i="34"/>
  <c r="D298" i="34"/>
  <c r="D430" i="34"/>
  <c r="D526" i="34"/>
  <c r="D514" i="34"/>
  <c r="D502" i="34"/>
  <c r="D490" i="34"/>
  <c r="D478" i="34"/>
  <c r="D598" i="34"/>
  <c r="D586" i="34"/>
  <c r="D574" i="34"/>
  <c r="D562" i="34"/>
  <c r="D550" i="34"/>
  <c r="D538" i="34"/>
  <c r="D658" i="34"/>
  <c r="D646" i="34"/>
  <c r="D634" i="34"/>
  <c r="D622" i="34"/>
  <c r="D610" i="34"/>
  <c r="D730" i="34"/>
  <c r="D718" i="34"/>
  <c r="D706" i="34"/>
  <c r="D694" i="34"/>
  <c r="D682" i="34"/>
  <c r="D670" i="34"/>
  <c r="D59" i="34"/>
  <c r="D47" i="34"/>
  <c r="D35" i="34"/>
  <c r="D23" i="34"/>
  <c r="D11" i="34"/>
  <c r="D329" i="34"/>
  <c r="D317" i="34"/>
  <c r="D305" i="34"/>
  <c r="D389" i="34"/>
  <c r="D461" i="34"/>
  <c r="D245" i="34"/>
  <c r="D657" i="34"/>
  <c r="D34" i="34"/>
  <c r="D340" i="34"/>
  <c r="D208" i="34"/>
  <c r="D40" i="34"/>
  <c r="D489" i="34"/>
  <c r="D621" i="34"/>
  <c r="D46" i="34"/>
  <c r="D400" i="34"/>
  <c r="D424" i="34"/>
  <c r="D220" i="34"/>
  <c r="D531" i="34"/>
  <c r="D471" i="34"/>
  <c r="D651" i="34"/>
  <c r="D699" i="34"/>
  <c r="D322" i="34"/>
  <c r="D358" i="34"/>
  <c r="D524" i="34"/>
  <c r="D512" i="34"/>
  <c r="D500" i="34"/>
  <c r="D488" i="34"/>
  <c r="D476" i="34"/>
  <c r="D596" i="34"/>
  <c r="D584" i="34"/>
  <c r="D572" i="34"/>
  <c r="D560" i="34"/>
  <c r="D548" i="34"/>
  <c r="D536" i="34"/>
  <c r="D656" i="34"/>
  <c r="D644" i="34"/>
  <c r="D632" i="34"/>
  <c r="D620" i="34"/>
  <c r="D608" i="34"/>
  <c r="D728" i="34"/>
  <c r="D716" i="34"/>
  <c r="D704" i="34"/>
  <c r="D692" i="34"/>
  <c r="D680" i="34"/>
  <c r="D668" i="34"/>
  <c r="D57" i="34"/>
  <c r="D45" i="34"/>
  <c r="D33" i="34"/>
  <c r="D21" i="34"/>
  <c r="D9" i="34"/>
  <c r="D327" i="34"/>
  <c r="D315" i="34"/>
  <c r="D303" i="34"/>
  <c r="D291" i="34"/>
  <c r="D279" i="34"/>
  <c r="D399" i="34"/>
  <c r="D387" i="34"/>
  <c r="D375" i="34"/>
  <c r="D363" i="34"/>
  <c r="D351" i="34"/>
  <c r="D339" i="34"/>
  <c r="D459" i="34"/>
  <c r="D447" i="34"/>
  <c r="D435" i="34"/>
  <c r="D423" i="34"/>
  <c r="D411" i="34"/>
  <c r="D267" i="34"/>
  <c r="D255" i="34"/>
  <c r="D243" i="34"/>
  <c r="D231" i="34"/>
  <c r="D219" i="34"/>
  <c r="D207" i="34"/>
  <c r="D499" i="34"/>
  <c r="D595" i="34"/>
  <c r="D571" i="34"/>
  <c r="D547" i="34"/>
  <c r="D655" i="34"/>
  <c r="D631" i="34"/>
  <c r="D607" i="34"/>
  <c r="D727" i="34"/>
  <c r="D703" i="34"/>
  <c r="D691" i="34"/>
  <c r="D667" i="34"/>
  <c r="D44" i="34"/>
  <c r="D20" i="34"/>
  <c r="D326" i="34"/>
  <c r="D302" i="34"/>
  <c r="D278" i="34"/>
  <c r="D386" i="34"/>
  <c r="D374" i="34"/>
  <c r="D350" i="34"/>
  <c r="D458" i="34"/>
  <c r="D434" i="34"/>
  <c r="D410" i="34"/>
  <c r="D254" i="34"/>
  <c r="D230" i="34"/>
  <c r="D206" i="34"/>
  <c r="D581" i="34"/>
  <c r="D605" i="34"/>
  <c r="D677" i="34"/>
  <c r="D324" i="34"/>
  <c r="D276" i="34"/>
  <c r="D372" i="34"/>
  <c r="D336" i="34"/>
  <c r="D432" i="34"/>
  <c r="D252" i="34"/>
  <c r="D204" i="34"/>
  <c r="D519" i="34"/>
  <c r="D591" i="34"/>
  <c r="D627" i="34"/>
  <c r="D675" i="34"/>
  <c r="D286" i="34"/>
  <c r="D442" i="34"/>
  <c r="B68" i="34" l="1"/>
  <c r="B453" i="21"/>
  <c r="A453" i="21"/>
  <c r="B452" i="21"/>
  <c r="A452" i="21"/>
  <c r="B451" i="21"/>
  <c r="A451" i="21"/>
  <c r="B450" i="21"/>
  <c r="A450" i="21"/>
  <c r="B449" i="21"/>
  <c r="A449" i="21"/>
  <c r="B448" i="21"/>
  <c r="A448" i="21"/>
  <c r="B447" i="21"/>
  <c r="A447" i="21"/>
  <c r="B446" i="21"/>
  <c r="A446" i="21"/>
  <c r="B445" i="21"/>
  <c r="A445" i="21"/>
  <c r="B444" i="21"/>
  <c r="A444" i="21"/>
  <c r="B443" i="21"/>
  <c r="A443" i="21"/>
  <c r="B442" i="21"/>
  <c r="A442" i="21"/>
  <c r="B441" i="21"/>
  <c r="A441" i="21"/>
  <c r="B440" i="21"/>
  <c r="A440" i="21"/>
  <c r="B439" i="21"/>
  <c r="A439" i="21"/>
  <c r="B438" i="21"/>
  <c r="A438" i="21"/>
  <c r="B437" i="21"/>
  <c r="A437" i="21"/>
  <c r="B436" i="21"/>
  <c r="A436" i="21"/>
  <c r="B435" i="21"/>
  <c r="A435" i="21"/>
  <c r="B434" i="21"/>
  <c r="A434" i="21"/>
  <c r="B433" i="21"/>
  <c r="A433" i="21"/>
  <c r="B432" i="21"/>
  <c r="A432" i="21"/>
  <c r="B431" i="21"/>
  <c r="A431" i="21"/>
  <c r="B430" i="21"/>
  <c r="A430" i="21"/>
  <c r="B429" i="21"/>
  <c r="A429" i="21"/>
  <c r="B428" i="21"/>
  <c r="A428" i="21"/>
  <c r="B427" i="21"/>
  <c r="A427" i="21"/>
  <c r="B426" i="21"/>
  <c r="A426" i="21"/>
  <c r="B425" i="21"/>
  <c r="A425" i="21"/>
  <c r="B424" i="21"/>
  <c r="A424" i="21"/>
  <c r="B423" i="21"/>
  <c r="A423" i="21"/>
  <c r="B422" i="21"/>
  <c r="A422" i="21"/>
  <c r="B421" i="21"/>
  <c r="A421" i="21"/>
  <c r="B420" i="21"/>
  <c r="A420" i="21"/>
  <c r="B419" i="21"/>
  <c r="A419" i="21"/>
  <c r="B418" i="21"/>
  <c r="A418" i="21"/>
  <c r="B417" i="21"/>
  <c r="A417" i="21"/>
  <c r="B416" i="21"/>
  <c r="A416" i="21"/>
  <c r="B415" i="21"/>
  <c r="A415" i="21"/>
  <c r="B414" i="21"/>
  <c r="A414" i="21"/>
  <c r="B413" i="21"/>
  <c r="A413" i="21"/>
  <c r="B412" i="21"/>
  <c r="A412" i="21"/>
  <c r="B411" i="21"/>
  <c r="A411" i="21"/>
  <c r="B410" i="21"/>
  <c r="A410" i="21"/>
  <c r="B409" i="21"/>
  <c r="A409" i="21"/>
  <c r="B408" i="21"/>
  <c r="A408" i="21"/>
  <c r="B407" i="21"/>
  <c r="A407" i="21"/>
  <c r="B406" i="21"/>
  <c r="A406" i="21"/>
  <c r="B405" i="21"/>
  <c r="A405" i="21"/>
  <c r="B404" i="21"/>
  <c r="A404" i="21"/>
  <c r="B403" i="21"/>
  <c r="A403" i="21"/>
  <c r="B402" i="21"/>
  <c r="A402" i="21"/>
  <c r="B401" i="21"/>
  <c r="A401" i="21"/>
  <c r="B400" i="21"/>
  <c r="A400" i="21"/>
  <c r="B399" i="21"/>
  <c r="A399" i="21"/>
  <c r="B398" i="21"/>
  <c r="A398" i="21"/>
  <c r="B397" i="21"/>
  <c r="A397" i="21"/>
  <c r="B396" i="21"/>
  <c r="A396" i="21"/>
  <c r="B395" i="21"/>
  <c r="A395" i="21"/>
  <c r="B394" i="21"/>
  <c r="A394" i="21"/>
  <c r="B393" i="21"/>
  <c r="A393" i="21"/>
  <c r="B392" i="21"/>
  <c r="A392" i="21"/>
  <c r="B391" i="21"/>
  <c r="A391" i="21"/>
  <c r="B390" i="21"/>
  <c r="A390" i="21"/>
  <c r="B389" i="21"/>
  <c r="A389" i="21"/>
  <c r="B388" i="21"/>
  <c r="A388" i="21"/>
  <c r="B387" i="21"/>
  <c r="A387" i="21"/>
  <c r="B386" i="21"/>
  <c r="A386" i="21"/>
  <c r="B385" i="21"/>
  <c r="A385" i="21"/>
  <c r="B384" i="21"/>
  <c r="A384" i="21"/>
  <c r="B383" i="21"/>
  <c r="A383" i="21"/>
  <c r="B382" i="21"/>
  <c r="A382" i="21"/>
  <c r="B381" i="21"/>
  <c r="A381" i="21"/>
  <c r="B380" i="21"/>
  <c r="A380" i="21"/>
  <c r="B379" i="21"/>
  <c r="A379" i="21"/>
  <c r="B378" i="21"/>
  <c r="A378" i="21"/>
  <c r="B377" i="21"/>
  <c r="A377" i="21"/>
  <c r="B376" i="21"/>
  <c r="A376" i="21"/>
  <c r="B375" i="21"/>
  <c r="A375" i="21"/>
  <c r="B374" i="21"/>
  <c r="A374" i="21"/>
  <c r="B373" i="21"/>
  <c r="A373" i="21"/>
  <c r="B372" i="21"/>
  <c r="A372" i="21"/>
  <c r="B371" i="21"/>
  <c r="A371" i="21"/>
  <c r="B370" i="21"/>
  <c r="A370" i="21"/>
  <c r="B369" i="21"/>
  <c r="A369" i="21"/>
  <c r="B368" i="21"/>
  <c r="A368" i="21"/>
  <c r="B367" i="21"/>
  <c r="A367" i="21"/>
  <c r="B366" i="21"/>
  <c r="A366" i="21"/>
  <c r="B365" i="21"/>
  <c r="A365" i="21"/>
  <c r="B364" i="21"/>
  <c r="A364" i="21"/>
  <c r="B363" i="21"/>
  <c r="A363" i="21"/>
  <c r="B362" i="21"/>
  <c r="A362" i="21"/>
  <c r="B361" i="21"/>
  <c r="A361" i="21"/>
  <c r="B360" i="21"/>
  <c r="A360" i="21"/>
  <c r="B359" i="21"/>
  <c r="A359" i="21"/>
  <c r="B358" i="21"/>
  <c r="A358" i="21"/>
  <c r="B357" i="21"/>
  <c r="A357" i="21"/>
  <c r="B356" i="21"/>
  <c r="A356" i="21"/>
  <c r="B355" i="21"/>
  <c r="A355" i="21"/>
  <c r="B354" i="21"/>
  <c r="A354" i="21"/>
  <c r="B353" i="21"/>
  <c r="A353" i="21"/>
  <c r="B352" i="21"/>
  <c r="A352" i="21"/>
  <c r="B351" i="21"/>
  <c r="A351" i="21"/>
  <c r="B350" i="21"/>
  <c r="A350" i="21"/>
  <c r="B349" i="21"/>
  <c r="A349" i="21"/>
  <c r="B348" i="21"/>
  <c r="A348" i="21"/>
  <c r="B347" i="21"/>
  <c r="A347" i="21"/>
  <c r="B346" i="21"/>
  <c r="A346" i="21"/>
  <c r="B345" i="21"/>
  <c r="A345" i="21"/>
  <c r="B344" i="21"/>
  <c r="A344" i="21"/>
  <c r="B343" i="21"/>
  <c r="A343" i="21"/>
  <c r="B342" i="21"/>
  <c r="A342" i="21"/>
  <c r="B341" i="21"/>
  <c r="A341" i="21"/>
  <c r="B340" i="21"/>
  <c r="A340" i="21"/>
  <c r="B339" i="21"/>
  <c r="A339" i="21"/>
  <c r="B338" i="21"/>
  <c r="A338" i="21"/>
  <c r="B337" i="21"/>
  <c r="A337" i="21"/>
  <c r="B336" i="21"/>
  <c r="A336" i="21"/>
  <c r="B335" i="21"/>
  <c r="A335" i="21"/>
  <c r="B334" i="21"/>
  <c r="A334" i="21"/>
  <c r="B333" i="21"/>
  <c r="A333" i="21"/>
  <c r="B332" i="21"/>
  <c r="A332" i="21"/>
  <c r="B331" i="21"/>
  <c r="A331" i="21"/>
  <c r="B330" i="21"/>
  <c r="A330" i="21"/>
  <c r="B329" i="21"/>
  <c r="A329" i="21"/>
  <c r="B328" i="21"/>
  <c r="A328" i="21"/>
  <c r="B327" i="21"/>
  <c r="A327" i="21"/>
  <c r="B326" i="21"/>
  <c r="A326" i="21"/>
  <c r="B325" i="21"/>
  <c r="A325" i="21"/>
  <c r="B324" i="21"/>
  <c r="A324" i="21"/>
  <c r="B323" i="21"/>
  <c r="A323" i="21"/>
  <c r="B322" i="21"/>
  <c r="A322" i="21"/>
  <c r="B321" i="21"/>
  <c r="A321" i="21"/>
  <c r="B320" i="21"/>
  <c r="A320" i="21"/>
  <c r="B319" i="21"/>
  <c r="A319" i="21"/>
  <c r="B318" i="21"/>
  <c r="A318" i="21"/>
  <c r="B317" i="21"/>
  <c r="A317" i="21"/>
  <c r="B316" i="21"/>
  <c r="A316" i="21"/>
  <c r="B315" i="21"/>
  <c r="A315" i="21"/>
  <c r="B314" i="21"/>
  <c r="A314" i="21"/>
  <c r="B313" i="21"/>
  <c r="A313" i="21"/>
  <c r="B312" i="21"/>
  <c r="A312" i="21"/>
  <c r="B311" i="21"/>
  <c r="A311" i="21"/>
  <c r="B310" i="21"/>
  <c r="A310" i="21"/>
  <c r="B309" i="21"/>
  <c r="A309" i="21"/>
  <c r="B308" i="21"/>
  <c r="A308" i="21"/>
  <c r="B307" i="21"/>
  <c r="A307" i="21"/>
  <c r="B306" i="21"/>
  <c r="A306" i="21"/>
  <c r="B305" i="21"/>
  <c r="A305" i="21"/>
  <c r="B304" i="21"/>
  <c r="A304" i="21"/>
  <c r="B303" i="21"/>
  <c r="A303" i="21"/>
  <c r="B302" i="21"/>
  <c r="A302" i="21"/>
  <c r="B301" i="21"/>
  <c r="A301" i="21"/>
  <c r="B300" i="21"/>
  <c r="A300" i="21"/>
  <c r="B299" i="21"/>
  <c r="A299" i="21"/>
  <c r="B298" i="21"/>
  <c r="A298" i="21"/>
  <c r="B297" i="21"/>
  <c r="A297" i="21"/>
  <c r="B296" i="21"/>
  <c r="A296" i="21"/>
  <c r="B295" i="21"/>
  <c r="A295" i="21"/>
  <c r="B294" i="21"/>
  <c r="A294" i="21"/>
  <c r="B293" i="21"/>
  <c r="A293" i="21"/>
  <c r="B292" i="21"/>
  <c r="A292" i="21"/>
  <c r="B291" i="21"/>
  <c r="A291" i="21"/>
  <c r="B290" i="21"/>
  <c r="A290" i="21"/>
  <c r="B289" i="21"/>
  <c r="A289" i="21"/>
  <c r="B288" i="21"/>
  <c r="A288" i="21"/>
  <c r="B287" i="21"/>
  <c r="A287" i="21"/>
  <c r="B286" i="21"/>
  <c r="A286" i="21"/>
  <c r="B285" i="21"/>
  <c r="A285" i="21"/>
  <c r="B284" i="21"/>
  <c r="A284" i="21"/>
  <c r="B283" i="21"/>
  <c r="A283" i="21"/>
  <c r="B282" i="21"/>
  <c r="A282" i="21"/>
  <c r="B281" i="21"/>
  <c r="A281" i="21"/>
  <c r="B280" i="21"/>
  <c r="A280" i="21"/>
  <c r="B279" i="21"/>
  <c r="A279" i="21"/>
  <c r="B278" i="21"/>
  <c r="A278" i="21"/>
  <c r="B277" i="21"/>
  <c r="A277" i="21"/>
  <c r="B276" i="21"/>
  <c r="A276" i="21"/>
  <c r="B275" i="21"/>
  <c r="A275" i="21"/>
  <c r="B274" i="21"/>
  <c r="A274" i="21"/>
  <c r="B273" i="21"/>
  <c r="A273" i="21"/>
  <c r="B272" i="21"/>
  <c r="A272" i="21"/>
  <c r="B271" i="21"/>
  <c r="A271" i="21"/>
  <c r="B270" i="21"/>
  <c r="A270" i="21"/>
  <c r="B269" i="21"/>
  <c r="A269" i="21"/>
  <c r="B268" i="21"/>
  <c r="A268" i="21"/>
  <c r="B267" i="21"/>
  <c r="A267" i="21"/>
  <c r="B266" i="21"/>
  <c r="A266" i="21"/>
  <c r="B265" i="21"/>
  <c r="A265" i="21"/>
  <c r="B264" i="21"/>
  <c r="A264" i="21"/>
  <c r="B263" i="21"/>
  <c r="A263" i="21"/>
  <c r="B262" i="21"/>
  <c r="A262" i="21"/>
  <c r="B261" i="21"/>
  <c r="A261" i="21"/>
  <c r="B260" i="21"/>
  <c r="A260" i="21"/>
  <c r="B259" i="21"/>
  <c r="A259" i="21"/>
  <c r="B258" i="21"/>
  <c r="A258" i="21"/>
  <c r="B257" i="21"/>
  <c r="A257" i="21"/>
  <c r="B256" i="21"/>
  <c r="A256" i="21"/>
  <c r="B255" i="21"/>
  <c r="A255" i="21"/>
  <c r="B254" i="21"/>
  <c r="A254" i="21"/>
  <c r="B253" i="21"/>
  <c r="A253" i="21"/>
  <c r="B252" i="21"/>
  <c r="A252" i="21"/>
  <c r="B251" i="21"/>
  <c r="A251" i="21"/>
  <c r="B250" i="21"/>
  <c r="A250" i="21"/>
  <c r="B249" i="21"/>
  <c r="A249" i="21"/>
  <c r="B248" i="21"/>
  <c r="A248" i="21"/>
  <c r="B247" i="21"/>
  <c r="A247" i="21"/>
  <c r="B246" i="21"/>
  <c r="A246" i="21"/>
  <c r="B245" i="21"/>
  <c r="A245" i="21"/>
  <c r="B244" i="21"/>
  <c r="A244" i="21"/>
  <c r="B243" i="21"/>
  <c r="A243" i="21"/>
  <c r="B242" i="21"/>
  <c r="A242" i="21"/>
  <c r="B241" i="21"/>
  <c r="A241" i="21"/>
  <c r="B240" i="21"/>
  <c r="A240" i="21"/>
  <c r="B239" i="21"/>
  <c r="A239" i="21"/>
  <c r="B238" i="21"/>
  <c r="A238" i="21"/>
  <c r="B237" i="21"/>
  <c r="A237" i="21"/>
  <c r="B236" i="21"/>
  <c r="A236" i="21"/>
  <c r="B235" i="21"/>
  <c r="A235" i="21"/>
  <c r="B234" i="21"/>
  <c r="A234" i="21"/>
  <c r="B233" i="21"/>
  <c r="A233" i="21"/>
  <c r="B232" i="21"/>
  <c r="A232" i="21"/>
  <c r="B231" i="21"/>
  <c r="A231" i="21"/>
  <c r="B230" i="21"/>
  <c r="A230" i="21"/>
  <c r="B229" i="21"/>
  <c r="A229" i="21"/>
  <c r="B228" i="21"/>
  <c r="A228" i="21"/>
  <c r="B227" i="21"/>
  <c r="A227" i="21"/>
  <c r="B226" i="21"/>
  <c r="A226" i="21"/>
  <c r="B225" i="21"/>
  <c r="A225" i="21"/>
  <c r="B224" i="21"/>
  <c r="A224" i="21"/>
  <c r="B223" i="21"/>
  <c r="A223" i="21"/>
  <c r="B222" i="21"/>
  <c r="A222" i="21"/>
  <c r="B221" i="21"/>
  <c r="A221" i="21"/>
  <c r="B220" i="21"/>
  <c r="A220" i="21"/>
  <c r="B219" i="21"/>
  <c r="A219" i="21"/>
  <c r="B218" i="21"/>
  <c r="A218" i="21"/>
  <c r="B217" i="21"/>
  <c r="A217" i="21"/>
  <c r="B216" i="21"/>
  <c r="A216" i="21"/>
  <c r="B215" i="21"/>
  <c r="A215" i="21"/>
  <c r="B214" i="21"/>
  <c r="A214" i="21"/>
  <c r="B213" i="21"/>
  <c r="A213" i="21"/>
  <c r="B212" i="21"/>
  <c r="A212" i="21"/>
  <c r="B211" i="21"/>
  <c r="A211" i="21"/>
  <c r="B210" i="21"/>
  <c r="A210" i="21"/>
  <c r="B209" i="21"/>
  <c r="A209" i="21"/>
  <c r="B208" i="21"/>
  <c r="A208" i="21"/>
  <c r="B207" i="21"/>
  <c r="A207" i="21"/>
  <c r="B206" i="21"/>
  <c r="A206" i="21"/>
  <c r="B205" i="21"/>
  <c r="A205" i="21"/>
  <c r="B204" i="21"/>
  <c r="A204" i="21"/>
  <c r="B203" i="21"/>
  <c r="A203" i="21"/>
  <c r="B202" i="21"/>
  <c r="A202" i="21"/>
  <c r="B201" i="21"/>
  <c r="A201" i="21"/>
  <c r="B200" i="21"/>
  <c r="A200" i="21"/>
  <c r="B199" i="21"/>
  <c r="A199" i="21"/>
  <c r="B198" i="21"/>
  <c r="A198" i="21"/>
  <c r="B197" i="21"/>
  <c r="A197" i="21"/>
  <c r="B196" i="21"/>
  <c r="A196" i="21"/>
  <c r="B195" i="21"/>
  <c r="A195" i="21"/>
  <c r="B194" i="21"/>
  <c r="A194" i="21"/>
  <c r="B193" i="21"/>
  <c r="A193" i="21"/>
  <c r="B192" i="21"/>
  <c r="A192" i="21"/>
  <c r="B191" i="21"/>
  <c r="A191" i="21"/>
  <c r="B190" i="21"/>
  <c r="A190" i="21"/>
  <c r="B189" i="21"/>
  <c r="A189" i="21"/>
  <c r="B188" i="21"/>
  <c r="A188" i="21"/>
  <c r="B187" i="21"/>
  <c r="A187" i="21"/>
  <c r="B186" i="21"/>
  <c r="A186" i="21"/>
  <c r="B185" i="21"/>
  <c r="A185" i="21"/>
  <c r="B184" i="21"/>
  <c r="A184" i="21"/>
  <c r="B183" i="21"/>
  <c r="A183" i="21"/>
  <c r="B182" i="21"/>
  <c r="A182" i="21"/>
  <c r="B181" i="21"/>
  <c r="A181" i="21"/>
  <c r="B180" i="21"/>
  <c r="A180" i="21"/>
  <c r="B179" i="21"/>
  <c r="A179" i="21"/>
  <c r="B178" i="21"/>
  <c r="A178" i="21"/>
  <c r="B177" i="21"/>
  <c r="A177" i="21"/>
  <c r="B176" i="21"/>
  <c r="A176" i="21"/>
  <c r="B175" i="21"/>
  <c r="A175" i="21"/>
  <c r="B174" i="21"/>
  <c r="A174" i="21"/>
  <c r="B173" i="21"/>
  <c r="A173" i="21"/>
  <c r="B172" i="21"/>
  <c r="A172" i="21"/>
  <c r="B171" i="21"/>
  <c r="A171" i="21"/>
  <c r="B170" i="21"/>
  <c r="A170" i="21"/>
  <c r="B169" i="21"/>
  <c r="A169" i="21"/>
  <c r="B168" i="21"/>
  <c r="A168" i="21"/>
  <c r="B167" i="21"/>
  <c r="A167" i="21"/>
  <c r="B166" i="21"/>
  <c r="A166" i="21"/>
  <c r="B165" i="21"/>
  <c r="A165" i="21"/>
  <c r="B164" i="21"/>
  <c r="A164" i="21"/>
  <c r="B163" i="21"/>
  <c r="A163" i="21"/>
  <c r="B162" i="21"/>
  <c r="A162" i="21"/>
  <c r="B161" i="21"/>
  <c r="A161" i="21"/>
  <c r="B160" i="21"/>
  <c r="A160" i="21"/>
  <c r="B159" i="21"/>
  <c r="A159" i="21"/>
  <c r="B158" i="21"/>
  <c r="A158" i="21"/>
  <c r="B157" i="21"/>
  <c r="A157" i="21"/>
  <c r="B156" i="21"/>
  <c r="A156" i="21"/>
  <c r="B155" i="21"/>
  <c r="A155" i="21"/>
  <c r="B154" i="21"/>
  <c r="A154" i="21"/>
  <c r="B153" i="21"/>
  <c r="A153" i="21"/>
  <c r="B152" i="21"/>
  <c r="A152" i="21"/>
  <c r="B151" i="21"/>
  <c r="A151" i="21"/>
  <c r="B150" i="21"/>
  <c r="A150" i="21"/>
  <c r="B149" i="21"/>
  <c r="A149" i="21"/>
  <c r="B148" i="21"/>
  <c r="A148" i="21"/>
  <c r="B147" i="21"/>
  <c r="A147" i="21"/>
  <c r="B146" i="21"/>
  <c r="A146" i="21"/>
  <c r="B145" i="21"/>
  <c r="A145" i="21"/>
  <c r="B144" i="21"/>
  <c r="A144" i="21"/>
  <c r="B143" i="21"/>
  <c r="A143" i="21"/>
  <c r="B142" i="21"/>
  <c r="A142" i="21"/>
  <c r="B141" i="21"/>
  <c r="A141" i="21"/>
  <c r="B140" i="21"/>
  <c r="A140" i="21"/>
  <c r="B139" i="21"/>
  <c r="A139" i="21"/>
  <c r="B138" i="21"/>
  <c r="A138" i="21"/>
  <c r="B137" i="21"/>
  <c r="A137" i="21"/>
  <c r="B136" i="21"/>
  <c r="A136" i="21"/>
  <c r="B135" i="21"/>
  <c r="A135" i="21"/>
  <c r="B134" i="21"/>
  <c r="A134" i="21"/>
  <c r="B133" i="21"/>
  <c r="A133" i="21"/>
  <c r="B132" i="21"/>
  <c r="A132" i="21"/>
  <c r="B131" i="21"/>
  <c r="A131" i="21"/>
  <c r="B130" i="21"/>
  <c r="A130" i="21"/>
  <c r="B129" i="21"/>
  <c r="A129" i="21"/>
  <c r="B128" i="21"/>
  <c r="A128" i="21"/>
  <c r="B127" i="21"/>
  <c r="A127" i="21"/>
  <c r="B126" i="21"/>
  <c r="A126" i="21"/>
  <c r="B125" i="21"/>
  <c r="A125" i="21"/>
  <c r="B124" i="21"/>
  <c r="A124" i="21"/>
  <c r="B123" i="21"/>
  <c r="A123" i="21"/>
  <c r="B122" i="21"/>
  <c r="A122" i="21"/>
  <c r="B121" i="21"/>
  <c r="A121" i="21"/>
  <c r="B120" i="21"/>
  <c r="A120" i="21"/>
  <c r="B119" i="21"/>
  <c r="A119" i="21"/>
  <c r="B118" i="21"/>
  <c r="A118" i="21"/>
  <c r="B117" i="21"/>
  <c r="A117" i="21"/>
  <c r="B116" i="21"/>
  <c r="A116" i="21"/>
  <c r="B115" i="21"/>
  <c r="A115" i="21"/>
  <c r="B114" i="21"/>
  <c r="A114" i="21"/>
  <c r="B113" i="21"/>
  <c r="A113" i="21"/>
  <c r="B112" i="21"/>
  <c r="A112" i="21"/>
  <c r="B111" i="21"/>
  <c r="A111" i="21"/>
  <c r="B110" i="21"/>
  <c r="A110" i="21"/>
  <c r="B109" i="21"/>
  <c r="A109" i="21"/>
  <c r="B108" i="21"/>
  <c r="A108" i="21"/>
  <c r="B107" i="21"/>
  <c r="A107" i="21"/>
  <c r="B106" i="21"/>
  <c r="A106" i="21"/>
  <c r="B105" i="21"/>
  <c r="A105" i="21"/>
  <c r="B104" i="21"/>
  <c r="A104" i="21"/>
  <c r="B103" i="21"/>
  <c r="A103" i="21"/>
  <c r="B102" i="21"/>
  <c r="A102" i="21"/>
  <c r="B101" i="21"/>
  <c r="A101" i="21"/>
  <c r="B100" i="21"/>
  <c r="A100" i="21"/>
  <c r="B99" i="21"/>
  <c r="A99" i="21"/>
  <c r="B98" i="21"/>
  <c r="A98" i="21"/>
  <c r="B97" i="21"/>
  <c r="A97" i="21"/>
  <c r="B96" i="21"/>
  <c r="A96" i="21"/>
  <c r="B95" i="21"/>
  <c r="A95" i="21"/>
  <c r="B94" i="21"/>
  <c r="A94" i="21"/>
  <c r="B93" i="21"/>
  <c r="A93" i="21"/>
  <c r="B92" i="21"/>
  <c r="A92" i="21"/>
  <c r="B91" i="21"/>
  <c r="A91" i="21"/>
  <c r="B90" i="21"/>
  <c r="A90" i="21"/>
  <c r="B89" i="21"/>
  <c r="A89" i="21"/>
  <c r="B88" i="21"/>
  <c r="A88" i="21"/>
  <c r="B87" i="21"/>
  <c r="A87" i="21"/>
  <c r="B86" i="21"/>
  <c r="A86" i="21"/>
  <c r="B85" i="21"/>
  <c r="A85" i="21"/>
  <c r="B84" i="21"/>
  <c r="A84" i="21"/>
  <c r="B83" i="21"/>
  <c r="A83" i="21"/>
  <c r="B82" i="21"/>
  <c r="A82" i="21"/>
  <c r="B81" i="21"/>
  <c r="A81" i="21"/>
  <c r="B80" i="21"/>
  <c r="A80" i="21"/>
  <c r="B79" i="21"/>
  <c r="A79" i="21"/>
  <c r="B78" i="21"/>
  <c r="A78" i="21"/>
  <c r="B77" i="21"/>
  <c r="A77" i="21"/>
  <c r="B76" i="21"/>
  <c r="A76" i="21"/>
  <c r="B75" i="21"/>
  <c r="A75" i="21"/>
  <c r="B74" i="21"/>
  <c r="A74" i="21"/>
  <c r="B73" i="21"/>
  <c r="A73" i="21"/>
  <c r="B72" i="21"/>
  <c r="A72" i="21"/>
  <c r="B71" i="21"/>
  <c r="A71" i="21"/>
  <c r="B70" i="21"/>
  <c r="A70" i="21"/>
  <c r="B69" i="21"/>
  <c r="A69" i="21"/>
  <c r="B68" i="21"/>
  <c r="A68" i="21"/>
  <c r="B67" i="21"/>
  <c r="A67" i="21"/>
  <c r="B66" i="21"/>
  <c r="A66" i="21"/>
  <c r="B65" i="21"/>
  <c r="A65" i="21"/>
  <c r="B64" i="21"/>
  <c r="A64" i="21"/>
  <c r="B63" i="21"/>
  <c r="A63" i="21"/>
  <c r="B62" i="21"/>
  <c r="A62" i="21"/>
  <c r="B61" i="21"/>
  <c r="A61" i="21"/>
  <c r="B60" i="21"/>
  <c r="A60" i="21"/>
  <c r="B59" i="21"/>
  <c r="A59" i="21"/>
  <c r="B58" i="21"/>
  <c r="A58" i="21"/>
  <c r="B57" i="21"/>
  <c r="A57" i="21"/>
  <c r="B56" i="21"/>
  <c r="A56" i="21"/>
  <c r="B55" i="21"/>
  <c r="A55" i="21"/>
  <c r="B54" i="21"/>
  <c r="A54" i="21"/>
  <c r="B53" i="21"/>
  <c r="A53" i="21"/>
  <c r="B52" i="21"/>
  <c r="A52" i="21"/>
  <c r="B51" i="21"/>
  <c r="A51" i="21"/>
  <c r="B50" i="21"/>
  <c r="A50" i="21"/>
  <c r="B49" i="21"/>
  <c r="A49" i="21"/>
  <c r="B48" i="21"/>
  <c r="A48" i="21"/>
  <c r="B47" i="21"/>
  <c r="A47" i="21"/>
  <c r="B46" i="21"/>
  <c r="A46" i="21"/>
  <c r="B45" i="21"/>
  <c r="A45" i="21"/>
  <c r="B44" i="21"/>
  <c r="A44" i="21"/>
  <c r="B43" i="21"/>
  <c r="A43" i="21"/>
  <c r="B42" i="21"/>
  <c r="A42" i="21"/>
  <c r="B41" i="21"/>
  <c r="A41" i="21"/>
  <c r="B40" i="21"/>
  <c r="A40" i="21"/>
  <c r="B39" i="21"/>
  <c r="A39" i="21"/>
  <c r="B38" i="21"/>
  <c r="A38" i="21"/>
  <c r="B37" i="21"/>
  <c r="A37" i="21"/>
  <c r="B36" i="21"/>
  <c r="A36" i="21"/>
  <c r="B35" i="21"/>
  <c r="A35" i="21"/>
  <c r="B34" i="21"/>
  <c r="A34" i="21"/>
  <c r="B33" i="21"/>
  <c r="A33" i="21"/>
  <c r="B32" i="21"/>
  <c r="A32" i="21"/>
  <c r="B31" i="21"/>
  <c r="A31" i="21"/>
  <c r="B30" i="21"/>
  <c r="A30" i="21"/>
  <c r="B29" i="21"/>
  <c r="A29" i="21"/>
  <c r="B28" i="21"/>
  <c r="A28" i="21"/>
  <c r="B27" i="21"/>
  <c r="A27" i="21"/>
  <c r="B26" i="21"/>
  <c r="A26" i="21"/>
  <c r="B25" i="21"/>
  <c r="A25" i="21"/>
  <c r="B24" i="21"/>
  <c r="A24" i="21"/>
  <c r="B23" i="21"/>
  <c r="A23" i="21"/>
  <c r="B453" i="22"/>
  <c r="A453" i="22"/>
  <c r="B452" i="22"/>
  <c r="A452" i="22"/>
  <c r="B451" i="22"/>
  <c r="A451" i="22"/>
  <c r="B450" i="22"/>
  <c r="A450" i="22"/>
  <c r="B449" i="22"/>
  <c r="A449" i="22"/>
  <c r="B448" i="22"/>
  <c r="A448" i="22"/>
  <c r="B447" i="22"/>
  <c r="A447" i="22"/>
  <c r="B446" i="22"/>
  <c r="A446" i="22"/>
  <c r="B445" i="22"/>
  <c r="A445" i="22"/>
  <c r="B444" i="22"/>
  <c r="A444" i="22"/>
  <c r="B443" i="22"/>
  <c r="A443" i="22"/>
  <c r="B442" i="22"/>
  <c r="A442" i="22"/>
  <c r="B441" i="22"/>
  <c r="A441" i="22"/>
  <c r="B440" i="22"/>
  <c r="A440" i="22"/>
  <c r="B439" i="22"/>
  <c r="A439" i="22"/>
  <c r="B438" i="22"/>
  <c r="A438" i="22"/>
  <c r="B437" i="22"/>
  <c r="A437" i="22"/>
  <c r="B436" i="22"/>
  <c r="A436" i="22"/>
  <c r="B435" i="22"/>
  <c r="A435" i="22"/>
  <c r="B434" i="22"/>
  <c r="A434" i="22"/>
  <c r="B433" i="22"/>
  <c r="A433" i="22"/>
  <c r="B432" i="22"/>
  <c r="A432" i="22"/>
  <c r="B431" i="22"/>
  <c r="A431" i="22"/>
  <c r="B430" i="22"/>
  <c r="A430" i="22"/>
  <c r="B429" i="22"/>
  <c r="A429" i="22"/>
  <c r="B428" i="22"/>
  <c r="A428" i="22"/>
  <c r="B427" i="22"/>
  <c r="A427" i="22"/>
  <c r="B426" i="22"/>
  <c r="A426" i="22"/>
  <c r="B425" i="22"/>
  <c r="A425" i="22"/>
  <c r="B424" i="22"/>
  <c r="A424" i="22"/>
  <c r="B423" i="22"/>
  <c r="A423" i="22"/>
  <c r="B422" i="22"/>
  <c r="A422" i="22"/>
  <c r="B421" i="22"/>
  <c r="A421" i="22"/>
  <c r="B420" i="22"/>
  <c r="A420" i="22"/>
  <c r="B419" i="22"/>
  <c r="A419" i="22"/>
  <c r="B418" i="22"/>
  <c r="A418" i="22"/>
  <c r="B417" i="22"/>
  <c r="A417" i="22"/>
  <c r="B416" i="22"/>
  <c r="A416" i="22"/>
  <c r="B415" i="22"/>
  <c r="A415" i="22"/>
  <c r="B414" i="22"/>
  <c r="A414" i="22"/>
  <c r="B413" i="22"/>
  <c r="A413" i="22"/>
  <c r="B412" i="22"/>
  <c r="A412" i="22"/>
  <c r="B411" i="22"/>
  <c r="A411" i="22"/>
  <c r="B410" i="22"/>
  <c r="A410" i="22"/>
  <c r="B409" i="22"/>
  <c r="A409" i="22"/>
  <c r="B408" i="22"/>
  <c r="A408" i="22"/>
  <c r="B407" i="22"/>
  <c r="A407" i="22"/>
  <c r="B406" i="22"/>
  <c r="A406" i="22"/>
  <c r="B405" i="22"/>
  <c r="A405" i="22"/>
  <c r="B404" i="22"/>
  <c r="A404" i="22"/>
  <c r="B403" i="22"/>
  <c r="A403" i="22"/>
  <c r="B402" i="22"/>
  <c r="A402" i="22"/>
  <c r="B401" i="22"/>
  <c r="A401" i="22"/>
  <c r="B400" i="22"/>
  <c r="A400" i="22"/>
  <c r="B399" i="22"/>
  <c r="A399" i="22"/>
  <c r="B398" i="22"/>
  <c r="A398" i="22"/>
  <c r="B397" i="22"/>
  <c r="A397" i="22"/>
  <c r="B396" i="22"/>
  <c r="A396" i="22"/>
  <c r="B395" i="22"/>
  <c r="A395" i="22"/>
  <c r="B394" i="22"/>
  <c r="A394" i="22"/>
  <c r="B393" i="22"/>
  <c r="A393" i="22"/>
  <c r="B392" i="22"/>
  <c r="A392" i="22"/>
  <c r="B391" i="22"/>
  <c r="A391" i="22"/>
  <c r="B390" i="22"/>
  <c r="A390" i="22"/>
  <c r="B389" i="22"/>
  <c r="A389" i="22"/>
  <c r="B388" i="22"/>
  <c r="A388" i="22"/>
  <c r="B387" i="22"/>
  <c r="A387" i="22"/>
  <c r="B386" i="22"/>
  <c r="A386" i="22"/>
  <c r="B385" i="22"/>
  <c r="A385" i="22"/>
  <c r="B384" i="22"/>
  <c r="A384" i="22"/>
  <c r="B383" i="22"/>
  <c r="A383" i="22"/>
  <c r="B382" i="22"/>
  <c r="A382" i="22"/>
  <c r="B381" i="22"/>
  <c r="A381" i="22"/>
  <c r="B380" i="22"/>
  <c r="A380" i="22"/>
  <c r="B379" i="22"/>
  <c r="A379" i="22"/>
  <c r="B378" i="22"/>
  <c r="A378" i="22"/>
  <c r="B377" i="22"/>
  <c r="A377" i="22"/>
  <c r="B376" i="22"/>
  <c r="A376" i="22"/>
  <c r="B375" i="22"/>
  <c r="A375" i="22"/>
  <c r="B374" i="22"/>
  <c r="A374" i="22"/>
  <c r="B373" i="22"/>
  <c r="A373" i="22"/>
  <c r="B372" i="22"/>
  <c r="A372" i="22"/>
  <c r="B371" i="22"/>
  <c r="A371" i="22"/>
  <c r="B370" i="22"/>
  <c r="A370" i="22"/>
  <c r="B369" i="22"/>
  <c r="A369" i="22"/>
  <c r="B368" i="22"/>
  <c r="A368" i="22"/>
  <c r="B367" i="22"/>
  <c r="A367" i="22"/>
  <c r="B366" i="22"/>
  <c r="A366" i="22"/>
  <c r="B365" i="22"/>
  <c r="A365" i="22"/>
  <c r="B364" i="22"/>
  <c r="A364" i="22"/>
  <c r="B363" i="22"/>
  <c r="A363" i="22"/>
  <c r="B362" i="22"/>
  <c r="A362" i="22"/>
  <c r="B361" i="22"/>
  <c r="A361" i="22"/>
  <c r="B360" i="22"/>
  <c r="A360" i="22"/>
  <c r="B359" i="22"/>
  <c r="A359" i="22"/>
  <c r="B358" i="22"/>
  <c r="A358" i="22"/>
  <c r="B357" i="22"/>
  <c r="A357" i="22"/>
  <c r="B356" i="22"/>
  <c r="A356" i="22"/>
  <c r="B355" i="22"/>
  <c r="A355" i="22"/>
  <c r="B354" i="22"/>
  <c r="A354" i="22"/>
  <c r="B353" i="22"/>
  <c r="A353" i="22"/>
  <c r="B352" i="22"/>
  <c r="A352" i="22"/>
  <c r="B351" i="22"/>
  <c r="A351" i="22"/>
  <c r="B350" i="22"/>
  <c r="A350" i="22"/>
  <c r="B349" i="22"/>
  <c r="A349" i="22"/>
  <c r="B348" i="22"/>
  <c r="A348" i="22"/>
  <c r="B347" i="22"/>
  <c r="A347" i="22"/>
  <c r="B346" i="22"/>
  <c r="A346" i="22"/>
  <c r="B345" i="22"/>
  <c r="A345" i="22"/>
  <c r="B344" i="22"/>
  <c r="A344" i="22"/>
  <c r="B343" i="22"/>
  <c r="A343" i="22"/>
  <c r="B342" i="22"/>
  <c r="A342" i="22"/>
  <c r="B341" i="22"/>
  <c r="A341" i="22"/>
  <c r="B340" i="22"/>
  <c r="A340" i="22"/>
  <c r="B339" i="22"/>
  <c r="A339" i="22"/>
  <c r="B338" i="22"/>
  <c r="A338" i="22"/>
  <c r="B337" i="22"/>
  <c r="A337" i="22"/>
  <c r="B336" i="22"/>
  <c r="A336" i="22"/>
  <c r="B335" i="22"/>
  <c r="A335" i="22"/>
  <c r="B334" i="22"/>
  <c r="A334" i="22"/>
  <c r="B333" i="22"/>
  <c r="A333" i="22"/>
  <c r="B332" i="22"/>
  <c r="A332" i="22"/>
  <c r="B331" i="22"/>
  <c r="A331" i="22"/>
  <c r="B330" i="22"/>
  <c r="A330" i="22"/>
  <c r="B329" i="22"/>
  <c r="A329" i="22"/>
  <c r="B328" i="22"/>
  <c r="A328" i="22"/>
  <c r="B327" i="22"/>
  <c r="A327" i="22"/>
  <c r="B326" i="22"/>
  <c r="A326" i="22"/>
  <c r="B325" i="22"/>
  <c r="A325" i="22"/>
  <c r="B324" i="22"/>
  <c r="A324" i="22"/>
  <c r="B323" i="22"/>
  <c r="A323" i="22"/>
  <c r="B322" i="22"/>
  <c r="A322" i="22"/>
  <c r="B321" i="22"/>
  <c r="A321" i="22"/>
  <c r="B320" i="22"/>
  <c r="A320" i="22"/>
  <c r="B319" i="22"/>
  <c r="A319" i="22"/>
  <c r="B318" i="22"/>
  <c r="A318" i="22"/>
  <c r="B317" i="22"/>
  <c r="A317" i="22"/>
  <c r="B316" i="22"/>
  <c r="A316" i="22"/>
  <c r="B315" i="22"/>
  <c r="A315" i="22"/>
  <c r="B314" i="22"/>
  <c r="A314" i="22"/>
  <c r="B313" i="22"/>
  <c r="A313" i="22"/>
  <c r="B312" i="22"/>
  <c r="A312" i="22"/>
  <c r="B311" i="22"/>
  <c r="A311" i="22"/>
  <c r="B310" i="22"/>
  <c r="A310" i="22"/>
  <c r="B309" i="22"/>
  <c r="A309" i="22"/>
  <c r="B308" i="22"/>
  <c r="A308" i="22"/>
  <c r="B307" i="22"/>
  <c r="A307" i="22"/>
  <c r="B306" i="22"/>
  <c r="A306" i="22"/>
  <c r="B305" i="22"/>
  <c r="A305" i="22"/>
  <c r="B304" i="22"/>
  <c r="A304" i="22"/>
  <c r="B303" i="22"/>
  <c r="A303" i="22"/>
  <c r="B302" i="22"/>
  <c r="A302" i="22"/>
  <c r="B301" i="22"/>
  <c r="A301" i="22"/>
  <c r="B300" i="22"/>
  <c r="A300" i="22"/>
  <c r="B299" i="22"/>
  <c r="A299" i="22"/>
  <c r="B298" i="22"/>
  <c r="A298" i="22"/>
  <c r="B297" i="22"/>
  <c r="A297" i="22"/>
  <c r="B296" i="22"/>
  <c r="A296" i="22"/>
  <c r="B295" i="22"/>
  <c r="A295" i="22"/>
  <c r="B294" i="22"/>
  <c r="A294" i="22"/>
  <c r="B293" i="22"/>
  <c r="A293" i="22"/>
  <c r="B292" i="22"/>
  <c r="A292" i="22"/>
  <c r="B291" i="22"/>
  <c r="A291" i="22"/>
  <c r="B290" i="22"/>
  <c r="A290" i="22"/>
  <c r="B289" i="22"/>
  <c r="A289" i="22"/>
  <c r="B288" i="22"/>
  <c r="A288" i="22"/>
  <c r="B287" i="22"/>
  <c r="A287" i="22"/>
  <c r="B286" i="22"/>
  <c r="A286" i="22"/>
  <c r="B285" i="22"/>
  <c r="A285" i="22"/>
  <c r="B284" i="22"/>
  <c r="A284" i="22"/>
  <c r="B283" i="22"/>
  <c r="A283" i="22"/>
  <c r="B282" i="22"/>
  <c r="A282" i="22"/>
  <c r="B281" i="22"/>
  <c r="A281" i="22"/>
  <c r="B280" i="22"/>
  <c r="A280" i="22"/>
  <c r="B279" i="22"/>
  <c r="A279" i="22"/>
  <c r="B278" i="22"/>
  <c r="A278" i="22"/>
  <c r="B277" i="22"/>
  <c r="A277" i="22"/>
  <c r="B276" i="22"/>
  <c r="A276" i="22"/>
  <c r="B275" i="22"/>
  <c r="A275" i="22"/>
  <c r="B274" i="22"/>
  <c r="A274" i="22"/>
  <c r="B273" i="22"/>
  <c r="A273" i="22"/>
  <c r="B272" i="22"/>
  <c r="A272" i="22"/>
  <c r="B271" i="22"/>
  <c r="A271" i="22"/>
  <c r="B270" i="22"/>
  <c r="A270" i="22"/>
  <c r="B269" i="22"/>
  <c r="A269" i="22"/>
  <c r="B268" i="22"/>
  <c r="A268" i="22"/>
  <c r="B267" i="22"/>
  <c r="A267" i="22"/>
  <c r="B266" i="22"/>
  <c r="A266" i="22"/>
  <c r="B265" i="22"/>
  <c r="A265" i="22"/>
  <c r="B264" i="22"/>
  <c r="A264" i="22"/>
  <c r="B263" i="22"/>
  <c r="A263" i="22"/>
  <c r="B262" i="22"/>
  <c r="A262" i="22"/>
  <c r="B261" i="22"/>
  <c r="A261" i="22"/>
  <c r="B260" i="22"/>
  <c r="A260" i="22"/>
  <c r="B259" i="22"/>
  <c r="A259" i="22"/>
  <c r="B258" i="22"/>
  <c r="A258" i="22"/>
  <c r="B257" i="22"/>
  <c r="A257" i="22"/>
  <c r="B256" i="22"/>
  <c r="A256" i="22"/>
  <c r="B255" i="22"/>
  <c r="A255" i="22"/>
  <c r="B254" i="22"/>
  <c r="A254" i="22"/>
  <c r="B253" i="22"/>
  <c r="A253" i="22"/>
  <c r="B252" i="22"/>
  <c r="A252" i="22"/>
  <c r="B251" i="22"/>
  <c r="A251" i="22"/>
  <c r="B250" i="22"/>
  <c r="A250" i="22"/>
  <c r="B249" i="22"/>
  <c r="A249" i="22"/>
  <c r="B248" i="22"/>
  <c r="A248" i="22"/>
  <c r="B247" i="22"/>
  <c r="A247" i="22"/>
  <c r="B246" i="22"/>
  <c r="A246" i="22"/>
  <c r="B245" i="22"/>
  <c r="A245" i="22"/>
  <c r="B244" i="22"/>
  <c r="A244" i="22"/>
  <c r="B243" i="22"/>
  <c r="A243" i="22"/>
  <c r="B242" i="22"/>
  <c r="A242" i="22"/>
  <c r="B241" i="22"/>
  <c r="A241" i="22"/>
  <c r="B240" i="22"/>
  <c r="A240" i="22"/>
  <c r="B239" i="22"/>
  <c r="A239" i="22"/>
  <c r="B238" i="22"/>
  <c r="A238" i="22"/>
  <c r="B237" i="22"/>
  <c r="A237" i="22"/>
  <c r="B236" i="22"/>
  <c r="A236" i="22"/>
  <c r="B235" i="22"/>
  <c r="A235" i="22"/>
  <c r="B234" i="22"/>
  <c r="A234" i="22"/>
  <c r="B233" i="22"/>
  <c r="A233" i="22"/>
  <c r="B232" i="22"/>
  <c r="A232" i="22"/>
  <c r="B231" i="22"/>
  <c r="A231" i="22"/>
  <c r="B230" i="22"/>
  <c r="A230" i="22"/>
  <c r="B229" i="22"/>
  <c r="A229" i="22"/>
  <c r="B228" i="22"/>
  <c r="A228" i="22"/>
  <c r="B227" i="22"/>
  <c r="A227" i="22"/>
  <c r="B226" i="22"/>
  <c r="A226" i="22"/>
  <c r="B225" i="22"/>
  <c r="A225" i="22"/>
  <c r="B224" i="22"/>
  <c r="A224" i="22"/>
  <c r="B223" i="22"/>
  <c r="A223" i="22"/>
  <c r="B222" i="22"/>
  <c r="A222" i="22"/>
  <c r="B221" i="22"/>
  <c r="A221" i="22"/>
  <c r="B220" i="22"/>
  <c r="A220" i="22"/>
  <c r="B219" i="22"/>
  <c r="A219" i="22"/>
  <c r="B218" i="22"/>
  <c r="A218" i="22"/>
  <c r="B217" i="22"/>
  <c r="A217" i="22"/>
  <c r="B216" i="22"/>
  <c r="A216" i="22"/>
  <c r="B215" i="22"/>
  <c r="A215" i="22"/>
  <c r="B214" i="22"/>
  <c r="A214" i="22"/>
  <c r="B213" i="22"/>
  <c r="A213" i="22"/>
  <c r="B212" i="22"/>
  <c r="A212" i="22"/>
  <c r="B211" i="22"/>
  <c r="A211" i="22"/>
  <c r="B210" i="22"/>
  <c r="A210" i="22"/>
  <c r="B209" i="22"/>
  <c r="A209" i="22"/>
  <c r="B208" i="22"/>
  <c r="A208" i="22"/>
  <c r="B207" i="22"/>
  <c r="A207" i="22"/>
  <c r="B206" i="22"/>
  <c r="A206" i="22"/>
  <c r="B205" i="22"/>
  <c r="A205" i="22"/>
  <c r="B204" i="22"/>
  <c r="A204" i="22"/>
  <c r="B203" i="22"/>
  <c r="A203" i="22"/>
  <c r="B202" i="22"/>
  <c r="A202" i="22"/>
  <c r="B201" i="22"/>
  <c r="A201" i="22"/>
  <c r="B200" i="22"/>
  <c r="A200" i="22"/>
  <c r="B199" i="22"/>
  <c r="A199" i="22"/>
  <c r="B198" i="22"/>
  <c r="A198" i="22"/>
  <c r="B197" i="22"/>
  <c r="A197" i="22"/>
  <c r="B196" i="22"/>
  <c r="A196" i="22"/>
  <c r="B195" i="22"/>
  <c r="A195" i="22"/>
  <c r="B194" i="22"/>
  <c r="A194" i="22"/>
  <c r="B193" i="22"/>
  <c r="A193" i="22"/>
  <c r="B192" i="22"/>
  <c r="A192" i="22"/>
  <c r="B191" i="22"/>
  <c r="A191" i="22"/>
  <c r="B190" i="22"/>
  <c r="A190" i="22"/>
  <c r="B189" i="22"/>
  <c r="A189" i="22"/>
  <c r="B188" i="22"/>
  <c r="A188" i="22"/>
  <c r="B187" i="22"/>
  <c r="A187" i="22"/>
  <c r="B186" i="22"/>
  <c r="A186" i="22"/>
  <c r="B185" i="22"/>
  <c r="A185" i="22"/>
  <c r="B184" i="22"/>
  <c r="A184" i="22"/>
  <c r="B183" i="22"/>
  <c r="A183" i="22"/>
  <c r="B182" i="22"/>
  <c r="A182" i="22"/>
  <c r="B181" i="22"/>
  <c r="A181" i="22"/>
  <c r="B180" i="22"/>
  <c r="A180" i="22"/>
  <c r="B179" i="22"/>
  <c r="A179" i="22"/>
  <c r="B178" i="22"/>
  <c r="A178" i="22"/>
  <c r="B177" i="22"/>
  <c r="A177" i="22"/>
  <c r="B176" i="22"/>
  <c r="A176" i="22"/>
  <c r="B175" i="22"/>
  <c r="A175" i="22"/>
  <c r="B174" i="22"/>
  <c r="A174" i="22"/>
  <c r="B173" i="22"/>
  <c r="A173" i="22"/>
  <c r="B172" i="22"/>
  <c r="A172" i="22"/>
  <c r="B171" i="22"/>
  <c r="A171" i="22"/>
  <c r="B170" i="22"/>
  <c r="A170" i="22"/>
  <c r="B169" i="22"/>
  <c r="A169" i="22"/>
  <c r="B168" i="22"/>
  <c r="A168" i="22"/>
  <c r="B167" i="22"/>
  <c r="A167" i="22"/>
  <c r="B166" i="22"/>
  <c r="A166" i="22"/>
  <c r="B165" i="22"/>
  <c r="A165" i="22"/>
  <c r="B164" i="22"/>
  <c r="A164" i="22"/>
  <c r="B163" i="22"/>
  <c r="A163" i="22"/>
  <c r="B162" i="22"/>
  <c r="A162" i="22"/>
  <c r="B161" i="22"/>
  <c r="A161" i="22"/>
  <c r="B160" i="22"/>
  <c r="A160" i="22"/>
  <c r="B159" i="22"/>
  <c r="A159" i="22"/>
  <c r="B158" i="22"/>
  <c r="A158" i="22"/>
  <c r="B157" i="22"/>
  <c r="A157" i="22"/>
  <c r="B156" i="22"/>
  <c r="A156" i="22"/>
  <c r="B155" i="22"/>
  <c r="A155" i="22"/>
  <c r="B154" i="22"/>
  <c r="A154" i="22"/>
  <c r="B153" i="22"/>
  <c r="A153" i="22"/>
  <c r="B152" i="22"/>
  <c r="A152" i="22"/>
  <c r="B151" i="22"/>
  <c r="A151" i="22"/>
  <c r="B150" i="22"/>
  <c r="A150" i="22"/>
  <c r="B149" i="22"/>
  <c r="A149" i="22"/>
  <c r="B148" i="22"/>
  <c r="A148" i="22"/>
  <c r="B147" i="22"/>
  <c r="A147" i="22"/>
  <c r="B146" i="22"/>
  <c r="A146" i="22"/>
  <c r="B145" i="22"/>
  <c r="A145" i="22"/>
  <c r="B144" i="22"/>
  <c r="A144" i="22"/>
  <c r="B143" i="22"/>
  <c r="A143" i="22"/>
  <c r="B142" i="22"/>
  <c r="A142" i="22"/>
  <c r="B141" i="22"/>
  <c r="A141" i="22"/>
  <c r="B140" i="22"/>
  <c r="A140" i="22"/>
  <c r="B139" i="22"/>
  <c r="A139" i="22"/>
  <c r="B138" i="22"/>
  <c r="A138" i="22"/>
  <c r="B137" i="22"/>
  <c r="A137" i="22"/>
  <c r="B136" i="22"/>
  <c r="A136" i="22"/>
  <c r="B135" i="22"/>
  <c r="A135" i="22"/>
  <c r="B134" i="22"/>
  <c r="A134" i="22"/>
  <c r="B133" i="22"/>
  <c r="A133" i="22"/>
  <c r="B132" i="22"/>
  <c r="A132" i="22"/>
  <c r="B131" i="22"/>
  <c r="A131" i="22"/>
  <c r="B130" i="22"/>
  <c r="A130" i="22"/>
  <c r="B129" i="22"/>
  <c r="A129" i="22"/>
  <c r="B128" i="22"/>
  <c r="A128" i="22"/>
  <c r="B127" i="22"/>
  <c r="A127" i="22"/>
  <c r="B126" i="22"/>
  <c r="A126" i="22"/>
  <c r="B125" i="22"/>
  <c r="A125" i="22"/>
  <c r="B124" i="22"/>
  <c r="A124" i="22"/>
  <c r="B123" i="22"/>
  <c r="A123" i="22"/>
  <c r="B122" i="22"/>
  <c r="A122" i="22"/>
  <c r="B121" i="22"/>
  <c r="A121" i="22"/>
  <c r="B120" i="22"/>
  <c r="A120" i="22"/>
  <c r="B119" i="22"/>
  <c r="A119" i="22"/>
  <c r="B118" i="22"/>
  <c r="A118" i="22"/>
  <c r="B117" i="22"/>
  <c r="A117" i="22"/>
  <c r="B116" i="22"/>
  <c r="A116" i="22"/>
  <c r="B115" i="22"/>
  <c r="A115" i="22"/>
  <c r="B114" i="22"/>
  <c r="A114" i="22"/>
  <c r="B113" i="22"/>
  <c r="A113" i="22"/>
  <c r="B112" i="22"/>
  <c r="A112" i="22"/>
  <c r="B111" i="22"/>
  <c r="A111" i="22"/>
  <c r="B110" i="22"/>
  <c r="A110" i="22"/>
  <c r="B109" i="22"/>
  <c r="A109" i="22"/>
  <c r="B108" i="22"/>
  <c r="A108" i="22"/>
  <c r="B107" i="22"/>
  <c r="A107" i="22"/>
  <c r="B106" i="22"/>
  <c r="A106" i="22"/>
  <c r="B105" i="22"/>
  <c r="A105" i="22"/>
  <c r="B104" i="22"/>
  <c r="A104" i="22"/>
  <c r="B103" i="22"/>
  <c r="A103" i="22"/>
  <c r="B102" i="22"/>
  <c r="A102" i="22"/>
  <c r="B101" i="22"/>
  <c r="A101" i="22"/>
  <c r="B100" i="22"/>
  <c r="A100" i="22"/>
  <c r="B99" i="22"/>
  <c r="A99" i="22"/>
  <c r="B98" i="22"/>
  <c r="A98" i="22"/>
  <c r="B97" i="22"/>
  <c r="A97" i="22"/>
  <c r="B96" i="22"/>
  <c r="A96" i="22"/>
  <c r="B95" i="22"/>
  <c r="A95" i="22"/>
  <c r="B94" i="22"/>
  <c r="A94" i="22"/>
  <c r="B93" i="22"/>
  <c r="A93" i="22"/>
  <c r="B92" i="22"/>
  <c r="A92" i="22"/>
  <c r="B91" i="22"/>
  <c r="A91" i="22"/>
  <c r="B90" i="22"/>
  <c r="A90" i="22"/>
  <c r="B89" i="22"/>
  <c r="A89" i="22"/>
  <c r="B88" i="22"/>
  <c r="A88" i="22"/>
  <c r="B87" i="22"/>
  <c r="A87" i="22"/>
  <c r="B86" i="22"/>
  <c r="A86" i="22"/>
  <c r="B85" i="22"/>
  <c r="A85" i="22"/>
  <c r="B84" i="22"/>
  <c r="A84" i="22"/>
  <c r="B83" i="22"/>
  <c r="A83" i="22"/>
  <c r="B82" i="22"/>
  <c r="A82" i="22"/>
  <c r="B81" i="22"/>
  <c r="A81" i="22"/>
  <c r="B80" i="22"/>
  <c r="A80" i="22"/>
  <c r="B79" i="22"/>
  <c r="A79" i="22"/>
  <c r="B78" i="22"/>
  <c r="A78" i="22"/>
  <c r="B77" i="22"/>
  <c r="A77" i="22"/>
  <c r="B76" i="22"/>
  <c r="A76" i="22"/>
  <c r="B75" i="22"/>
  <c r="A75" i="22"/>
  <c r="B74" i="22"/>
  <c r="A74" i="22"/>
  <c r="B73" i="22"/>
  <c r="A73" i="22"/>
  <c r="B72" i="22"/>
  <c r="A72" i="22"/>
  <c r="B71" i="22"/>
  <c r="A71" i="22"/>
  <c r="B70" i="22"/>
  <c r="A70" i="22"/>
  <c r="B69" i="22"/>
  <c r="A69" i="22"/>
  <c r="B68" i="22"/>
  <c r="A68" i="22"/>
  <c r="B67" i="22"/>
  <c r="A67" i="22"/>
  <c r="B66" i="22"/>
  <c r="A66" i="22"/>
  <c r="B65" i="22"/>
  <c r="A65" i="22"/>
  <c r="B64" i="22"/>
  <c r="A64" i="22"/>
  <c r="B63" i="22"/>
  <c r="A63" i="22"/>
  <c r="B62" i="22"/>
  <c r="A62" i="22"/>
  <c r="B61" i="22"/>
  <c r="A61" i="22"/>
  <c r="B60" i="22"/>
  <c r="A60" i="22"/>
  <c r="B59" i="22"/>
  <c r="A59" i="22"/>
  <c r="B58" i="22"/>
  <c r="A58" i="22"/>
  <c r="B57" i="22"/>
  <c r="A57" i="22"/>
  <c r="B56" i="22"/>
  <c r="A56" i="22"/>
  <c r="B55" i="22"/>
  <c r="A55" i="22"/>
  <c r="B54" i="22"/>
  <c r="A54" i="22"/>
  <c r="B53" i="22"/>
  <c r="A53" i="22"/>
  <c r="B52" i="22"/>
  <c r="A52" i="22"/>
  <c r="B51" i="22"/>
  <c r="A51" i="22"/>
  <c r="B50" i="22"/>
  <c r="A50" i="22"/>
  <c r="B49" i="22"/>
  <c r="A49" i="22"/>
  <c r="B48" i="22"/>
  <c r="A48" i="22"/>
  <c r="B47" i="22"/>
  <c r="A47" i="22"/>
  <c r="B46" i="22"/>
  <c r="A46" i="22"/>
  <c r="B45" i="22"/>
  <c r="A45" i="22"/>
  <c r="B44" i="22"/>
  <c r="A44" i="22"/>
  <c r="B43" i="22"/>
  <c r="A43" i="22"/>
  <c r="B42" i="22"/>
  <c r="A42" i="22"/>
  <c r="B41" i="22"/>
  <c r="A41" i="22"/>
  <c r="B40" i="22"/>
  <c r="A40" i="22"/>
  <c r="B39" i="22"/>
  <c r="A39" i="22"/>
  <c r="B38" i="22"/>
  <c r="A38" i="22"/>
  <c r="B37" i="22"/>
  <c r="A37" i="22"/>
  <c r="B36" i="22"/>
  <c r="A36" i="22"/>
  <c r="B35" i="22"/>
  <c r="A35" i="22"/>
  <c r="B34" i="22"/>
  <c r="A34" i="22"/>
  <c r="B33" i="22"/>
  <c r="A33" i="22"/>
  <c r="B32" i="22"/>
  <c r="A32" i="22"/>
  <c r="B31" i="22"/>
  <c r="A31" i="22"/>
  <c r="B30" i="22"/>
  <c r="A30" i="22"/>
  <c r="B29" i="22"/>
  <c r="A29" i="22"/>
  <c r="B28" i="22"/>
  <c r="A28" i="22"/>
  <c r="B27" i="22"/>
  <c r="A27" i="22"/>
  <c r="B26" i="22"/>
  <c r="A26" i="22"/>
  <c r="B25" i="22"/>
  <c r="A25" i="22"/>
  <c r="B24" i="22"/>
  <c r="A24" i="22"/>
  <c r="B23" i="22"/>
  <c r="A23" i="22"/>
  <c r="B22" i="22"/>
  <c r="A22" i="22"/>
  <c r="B21" i="22"/>
  <c r="A21" i="22"/>
  <c r="B20" i="22"/>
  <c r="A20" i="22"/>
  <c r="B19" i="22"/>
  <c r="A19" i="22"/>
  <c r="B18" i="22"/>
  <c r="A18" i="22"/>
  <c r="B17" i="22"/>
  <c r="A17" i="22"/>
  <c r="B16" i="22"/>
  <c r="A16" i="22"/>
  <c r="B15" i="22"/>
  <c r="A15" i="22"/>
  <c r="B14" i="22"/>
  <c r="A14" i="22"/>
  <c r="B13" i="22"/>
  <c r="A13" i="22"/>
  <c r="B12" i="22"/>
  <c r="A12" i="22"/>
  <c r="B11" i="22"/>
  <c r="A11" i="22"/>
  <c r="B10" i="22"/>
  <c r="A10" i="22"/>
  <c r="B9" i="22"/>
  <c r="A9" i="22"/>
  <c r="B8" i="22"/>
  <c r="A8" i="22"/>
  <c r="B7" i="22"/>
  <c r="A7" i="22"/>
  <c r="B6" i="22"/>
  <c r="A6" i="22"/>
  <c r="D151" i="34"/>
  <c r="D173" i="34"/>
  <c r="D198" i="34"/>
  <c r="D186" i="34"/>
  <c r="D174" i="34"/>
  <c r="D162" i="34"/>
  <c r="D150" i="34"/>
  <c r="D138" i="34"/>
  <c r="D185" i="34"/>
  <c r="D149" i="34"/>
  <c r="D171" i="34"/>
  <c r="D197" i="34"/>
  <c r="D196" i="34"/>
  <c r="D184" i="34"/>
  <c r="D172" i="34"/>
  <c r="D160" i="34"/>
  <c r="D148" i="34"/>
  <c r="D194" i="34"/>
  <c r="D182" i="34"/>
  <c r="D170" i="34"/>
  <c r="D158" i="34"/>
  <c r="D146" i="34"/>
  <c r="D193" i="34"/>
  <c r="D181" i="34"/>
  <c r="D157" i="34"/>
  <c r="D145" i="34"/>
  <c r="D203" i="34"/>
  <c r="D179" i="34"/>
  <c r="D155" i="34"/>
  <c r="D195" i="34"/>
  <c r="D147" i="34"/>
  <c r="D169" i="34"/>
  <c r="D167" i="34"/>
  <c r="D68" i="34"/>
  <c r="D192" i="34"/>
  <c r="D180" i="34"/>
  <c r="D168" i="34"/>
  <c r="D156" i="34"/>
  <c r="D144" i="34"/>
  <c r="D143" i="34"/>
  <c r="D159" i="34"/>
  <c r="D191" i="34"/>
  <c r="D202" i="34"/>
  <c r="D190" i="34"/>
  <c r="D178" i="34"/>
  <c r="D166" i="34"/>
  <c r="D154" i="34"/>
  <c r="D142" i="34"/>
  <c r="D201" i="34"/>
  <c r="D175" i="34"/>
  <c r="D189" i="34"/>
  <c r="D177" i="34"/>
  <c r="D165" i="34"/>
  <c r="D153" i="34"/>
  <c r="D141" i="34"/>
  <c r="D199" i="34"/>
  <c r="D187" i="34"/>
  <c r="D139" i="34"/>
  <c r="D161" i="34"/>
  <c r="D200" i="34"/>
  <c r="D188" i="34"/>
  <c r="D176" i="34"/>
  <c r="D164" i="34"/>
  <c r="D152" i="34"/>
  <c r="D140" i="34"/>
  <c r="D163" i="34"/>
  <c r="D183" i="34"/>
  <c r="B69" i="34" l="1"/>
  <c r="B22" i="21"/>
  <c r="A22" i="21"/>
  <c r="B21" i="21"/>
  <c r="A21" i="21"/>
  <c r="B20" i="21"/>
  <c r="A20" i="21"/>
  <c r="B19" i="21"/>
  <c r="A19" i="21"/>
  <c r="B18" i="21"/>
  <c r="A18" i="21"/>
  <c r="B17" i="21"/>
  <c r="A17" i="21"/>
  <c r="B16" i="21"/>
  <c r="A16" i="21"/>
  <c r="B15" i="21"/>
  <c r="A15" i="21"/>
  <c r="B14" i="21"/>
  <c r="A14" i="21"/>
  <c r="B13" i="21"/>
  <c r="A13" i="21"/>
  <c r="B12" i="21"/>
  <c r="A12" i="21"/>
  <c r="B11" i="21"/>
  <c r="A11" i="21"/>
  <c r="B10" i="21"/>
  <c r="A10" i="21"/>
  <c r="B9" i="21"/>
  <c r="A9" i="21"/>
  <c r="B8" i="21"/>
  <c r="A8" i="21"/>
  <c r="B7" i="21"/>
  <c r="A7" i="21"/>
  <c r="B6" i="21"/>
  <c r="A6" i="21"/>
  <c r="D101" i="34"/>
  <c r="D122" i="34"/>
  <c r="D133" i="34"/>
  <c r="D121" i="34"/>
  <c r="D97" i="34"/>
  <c r="D73" i="34"/>
  <c r="D132" i="34"/>
  <c r="D108" i="34"/>
  <c r="D84" i="34"/>
  <c r="D95" i="34"/>
  <c r="D94" i="34"/>
  <c r="D117" i="34"/>
  <c r="D123" i="34"/>
  <c r="D72" i="34"/>
  <c r="D130" i="34"/>
  <c r="D83" i="34"/>
  <c r="D120" i="34"/>
  <c r="D119" i="34"/>
  <c r="D82" i="34"/>
  <c r="D105" i="34"/>
  <c r="D107" i="34"/>
  <c r="D129" i="34"/>
  <c r="D93" i="34"/>
  <c r="D128" i="34"/>
  <c r="D116" i="34"/>
  <c r="D104" i="34"/>
  <c r="D92" i="34"/>
  <c r="D80" i="34"/>
  <c r="D127" i="34"/>
  <c r="D115" i="34"/>
  <c r="D103" i="34"/>
  <c r="D91" i="34"/>
  <c r="D79" i="34"/>
  <c r="D88" i="34"/>
  <c r="D111" i="34"/>
  <c r="D87" i="34"/>
  <c r="D134" i="34"/>
  <c r="D110" i="34"/>
  <c r="D86" i="34"/>
  <c r="D96" i="34"/>
  <c r="D131" i="34"/>
  <c r="D106" i="34"/>
  <c r="D135" i="34"/>
  <c r="D75" i="34"/>
  <c r="D98" i="34"/>
  <c r="D74" i="34"/>
  <c r="D118" i="34"/>
  <c r="D81" i="34"/>
  <c r="D126" i="34"/>
  <c r="D114" i="34"/>
  <c r="D102" i="34"/>
  <c r="D90" i="34"/>
  <c r="D78" i="34"/>
  <c r="D137" i="34"/>
  <c r="D125" i="34"/>
  <c r="D113" i="34"/>
  <c r="D89" i="34"/>
  <c r="D77" i="34"/>
  <c r="D136" i="34"/>
  <c r="D124" i="34"/>
  <c r="D112" i="34"/>
  <c r="D100" i="34"/>
  <c r="D76" i="34"/>
  <c r="D99" i="34"/>
  <c r="D109" i="34"/>
  <c r="D85" i="34"/>
  <c r="D69" i="34"/>
  <c r="B70" i="34" l="1"/>
  <c r="D70" i="34"/>
  <c r="B71" i="34" l="1"/>
  <c r="N48" i="15"/>
  <c r="M48" i="15"/>
  <c r="L48" i="15"/>
  <c r="N41" i="15"/>
  <c r="M41" i="15"/>
  <c r="L41" i="15"/>
  <c r="Q48" i="15"/>
  <c r="P48" i="15"/>
  <c r="O48" i="15"/>
  <c r="Q41" i="15"/>
  <c r="P41" i="15"/>
  <c r="O41" i="15"/>
  <c r="K48" i="15"/>
  <c r="T48" i="15"/>
  <c r="T41" i="15"/>
  <c r="S48" i="15"/>
  <c r="S41" i="15"/>
  <c r="K41" i="15"/>
  <c r="R48" i="15"/>
  <c r="R41" i="15"/>
  <c r="J46" i="15"/>
  <c r="J38" i="15"/>
  <c r="J47" i="15"/>
  <c r="J45" i="15"/>
  <c r="J44" i="15"/>
  <c r="J40" i="15"/>
  <c r="J39" i="15"/>
  <c r="U41" i="15"/>
  <c r="U48" i="15"/>
  <c r="D4" i="15"/>
  <c r="D5" i="15" s="1"/>
  <c r="D6" i="15" s="1"/>
  <c r="D7" i="15" s="1"/>
  <c r="D8" i="15" s="1"/>
  <c r="C13" i="15"/>
  <c r="J37" i="15"/>
  <c r="D71" i="34"/>
  <c r="I12" i="15" l="1"/>
  <c r="J48" i="15"/>
  <c r="J41" i="15"/>
  <c r="P260" i="32"/>
  <c r="P352" i="32"/>
  <c r="P438" i="32"/>
  <c r="P109" i="32"/>
  <c r="P23" i="32"/>
  <c r="P242" i="32"/>
  <c r="P319" i="32"/>
  <c r="P29" i="32"/>
  <c r="P377" i="32"/>
  <c r="P336" i="32"/>
  <c r="P131" i="32"/>
  <c r="P40" i="32"/>
  <c r="D9" i="15"/>
  <c r="D10" i="15" s="1"/>
  <c r="D11" i="15" s="1"/>
  <c r="D12" i="15" s="1"/>
  <c r="D13" i="15" s="1"/>
  <c r="D14" i="15" s="1"/>
  <c r="J160" i="15" l="1"/>
  <c r="Q40" i="32"/>
  <c r="Q23" i="32"/>
  <c r="P451" i="32"/>
  <c r="Q29" i="32"/>
  <c r="P41" i="32"/>
  <c r="P146" i="32"/>
  <c r="P148" i="32"/>
  <c r="C12" i="15"/>
  <c r="C19" i="15"/>
  <c r="C18" i="15"/>
  <c r="C17" i="15"/>
  <c r="S105" i="15" l="1"/>
  <c r="T141" i="15"/>
  <c r="T150" i="15"/>
  <c r="Q155" i="15"/>
  <c r="S146" i="15"/>
  <c r="Q99" i="15"/>
  <c r="Q151" i="15"/>
  <c r="U70" i="15"/>
  <c r="L161" i="15"/>
  <c r="L163" i="15" s="1"/>
  <c r="R81" i="15"/>
  <c r="R98" i="15"/>
  <c r="P99" i="15"/>
  <c r="S126" i="15"/>
  <c r="P92" i="15"/>
  <c r="U119" i="15"/>
  <c r="Q100" i="15"/>
  <c r="R116" i="15"/>
  <c r="P105" i="15"/>
  <c r="S134" i="15"/>
  <c r="N78" i="15"/>
  <c r="M150" i="15"/>
  <c r="P61" i="15"/>
  <c r="O54" i="15"/>
  <c r="S111" i="15"/>
  <c r="S59" i="15"/>
  <c r="M118" i="15"/>
  <c r="N58" i="15"/>
  <c r="K119" i="15"/>
  <c r="L152" i="15"/>
  <c r="R62" i="15"/>
  <c r="U118" i="15"/>
  <c r="S70" i="15"/>
  <c r="L137" i="15"/>
  <c r="O97" i="15"/>
  <c r="U137" i="15"/>
  <c r="K152" i="15"/>
  <c r="O77" i="15"/>
  <c r="Q58" i="15"/>
  <c r="Q89" i="15"/>
  <c r="S98" i="15"/>
  <c r="N103" i="15"/>
  <c r="N79" i="15"/>
  <c r="T77" i="15"/>
  <c r="S137" i="15"/>
  <c r="Q117" i="15"/>
  <c r="U103" i="15"/>
  <c r="K115" i="15"/>
  <c r="M53" i="15"/>
  <c r="U96" i="15"/>
  <c r="S78" i="15"/>
  <c r="N104" i="15"/>
  <c r="U138" i="15"/>
  <c r="K96" i="15"/>
  <c r="K98" i="15"/>
  <c r="U99" i="15"/>
  <c r="R59" i="15"/>
  <c r="N141" i="15"/>
  <c r="R119" i="15"/>
  <c r="U150" i="15"/>
  <c r="P90" i="15"/>
  <c r="O59" i="15"/>
  <c r="M155" i="15"/>
  <c r="O150" i="15"/>
  <c r="Q103" i="15"/>
  <c r="T103" i="15"/>
  <c r="R150" i="15"/>
  <c r="L119" i="15"/>
  <c r="P58" i="15"/>
  <c r="O138" i="15"/>
  <c r="M78" i="15"/>
  <c r="S100" i="15"/>
  <c r="S119" i="15"/>
  <c r="T132" i="15"/>
  <c r="U141" i="15"/>
  <c r="S142" i="15"/>
  <c r="K59" i="15"/>
  <c r="N54" i="15"/>
  <c r="U60" i="15"/>
  <c r="M80" i="15"/>
  <c r="U146" i="15"/>
  <c r="K161" i="15"/>
  <c r="K163" i="15" s="1"/>
  <c r="M76" i="15"/>
  <c r="R134" i="15"/>
  <c r="O151" i="15"/>
  <c r="N72" i="15"/>
  <c r="L52" i="15"/>
  <c r="K105" i="15"/>
  <c r="S115" i="15"/>
  <c r="Q150" i="15"/>
  <c r="P54" i="15"/>
  <c r="P71" i="15"/>
  <c r="P146" i="15"/>
  <c r="Q92" i="15"/>
  <c r="R79" i="15"/>
  <c r="M98" i="15"/>
  <c r="U126" i="15"/>
  <c r="N155" i="15"/>
  <c r="N61" i="15"/>
  <c r="R53" i="15"/>
  <c r="T80" i="15"/>
  <c r="K104" i="15"/>
  <c r="L89" i="15"/>
  <c r="Q96" i="15"/>
  <c r="L142" i="15"/>
  <c r="U116" i="15"/>
  <c r="M100" i="15"/>
  <c r="P104" i="15"/>
  <c r="P93" i="15"/>
  <c r="Q152" i="15"/>
  <c r="L78" i="15"/>
  <c r="L156" i="15"/>
  <c r="K151" i="15"/>
  <c r="K133" i="15"/>
  <c r="U117" i="15"/>
  <c r="M105" i="15"/>
  <c r="R52" i="15"/>
  <c r="R161" i="15"/>
  <c r="R163" i="15" s="1"/>
  <c r="L94" i="15"/>
  <c r="L61" i="15"/>
  <c r="K53" i="15"/>
  <c r="Q119" i="15"/>
  <c r="R137" i="15"/>
  <c r="O103" i="15"/>
  <c r="Q70" i="15"/>
  <c r="U134" i="15"/>
  <c r="S125" i="15"/>
  <c r="S152" i="15"/>
  <c r="U79" i="15"/>
  <c r="P89" i="15"/>
  <c r="R94" i="15"/>
  <c r="P133" i="15"/>
  <c r="S61" i="15"/>
  <c r="Q133" i="15"/>
  <c r="L100" i="15"/>
  <c r="Q146" i="15"/>
  <c r="Q125" i="15"/>
  <c r="K97" i="15"/>
  <c r="M117" i="15"/>
  <c r="N127" i="15"/>
  <c r="P72" i="15"/>
  <c r="R89" i="15"/>
  <c r="T93" i="15"/>
  <c r="S60" i="15"/>
  <c r="S156" i="15"/>
  <c r="P70" i="15"/>
  <c r="P52" i="15"/>
  <c r="P161" i="15"/>
  <c r="P163" i="15" s="1"/>
  <c r="O141" i="15"/>
  <c r="P111" i="15"/>
  <c r="L71" i="15"/>
  <c r="K111" i="15"/>
  <c r="L93" i="15"/>
  <c r="M54" i="15"/>
  <c r="P151" i="15"/>
  <c r="U87" i="15"/>
  <c r="O93" i="15"/>
  <c r="T138" i="15"/>
  <c r="P119" i="15"/>
  <c r="U98" i="15"/>
  <c r="T60" i="15"/>
  <c r="K89" i="15"/>
  <c r="U161" i="15"/>
  <c r="S97" i="15"/>
  <c r="L97" i="15"/>
  <c r="Q60" i="15"/>
  <c r="N150" i="15"/>
  <c r="S96" i="15"/>
  <c r="O155" i="15"/>
  <c r="T58" i="15"/>
  <c r="S161" i="15"/>
  <c r="S163" i="15" s="1"/>
  <c r="S52" i="15"/>
  <c r="P79" i="15"/>
  <c r="O72" i="15"/>
  <c r="T79" i="15"/>
  <c r="S145" i="15"/>
  <c r="L90" i="15"/>
  <c r="P141" i="15"/>
  <c r="N118" i="15"/>
  <c r="O99" i="15"/>
  <c r="T53" i="15"/>
  <c r="O134" i="15"/>
  <c r="R60" i="15"/>
  <c r="K61" i="15"/>
  <c r="N161" i="15"/>
  <c r="N163" i="15" s="1"/>
  <c r="K76" i="15"/>
  <c r="U54" i="15"/>
  <c r="L134" i="15"/>
  <c r="P137" i="15"/>
  <c r="T111" i="15"/>
  <c r="U107" i="15"/>
  <c r="T125" i="15"/>
  <c r="N89" i="15"/>
  <c r="N62" i="15"/>
  <c r="M119" i="15"/>
  <c r="M132" i="15"/>
  <c r="K78" i="15"/>
  <c r="K118" i="15"/>
  <c r="L107" i="15"/>
  <c r="N98" i="15"/>
  <c r="T126" i="15"/>
  <c r="U53" i="15"/>
  <c r="T151" i="15"/>
  <c r="Q145" i="15"/>
  <c r="T89" i="15"/>
  <c r="L118" i="15"/>
  <c r="M61" i="15"/>
  <c r="U61" i="15"/>
  <c r="R152" i="15"/>
  <c r="P100" i="15"/>
  <c r="L127" i="15"/>
  <c r="O111" i="15"/>
  <c r="R96" i="15"/>
  <c r="P53" i="15"/>
  <c r="N87" i="15"/>
  <c r="S117" i="15"/>
  <c r="O104" i="15"/>
  <c r="P96" i="15"/>
  <c r="O127" i="15"/>
  <c r="K62" i="15"/>
  <c r="S118" i="15"/>
  <c r="T119" i="15"/>
  <c r="S71" i="15"/>
  <c r="T59" i="15"/>
  <c r="M62" i="15"/>
  <c r="Q79" i="15"/>
  <c r="M60" i="15"/>
  <c r="K107" i="15"/>
  <c r="Q80" i="15"/>
  <c r="O115" i="15"/>
  <c r="M87" i="15"/>
  <c r="M71" i="15"/>
  <c r="T70" i="15"/>
  <c r="N77" i="15"/>
  <c r="T104" i="15"/>
  <c r="N80" i="15"/>
  <c r="K58" i="15"/>
  <c r="M146" i="15"/>
  <c r="O133" i="15"/>
  <c r="Q115" i="15"/>
  <c r="M151" i="15"/>
  <c r="N105" i="15"/>
  <c r="L58" i="15"/>
  <c r="K99" i="15"/>
  <c r="S133" i="15"/>
  <c r="R87" i="15"/>
  <c r="T96" i="15"/>
  <c r="O52" i="15"/>
  <c r="K92" i="15"/>
  <c r="T155" i="15"/>
  <c r="P107" i="15"/>
  <c r="L125" i="15"/>
  <c r="Q72" i="15"/>
  <c r="M79" i="15"/>
  <c r="K79" i="15"/>
  <c r="T134" i="15"/>
  <c r="L59" i="15"/>
  <c r="S79" i="15"/>
  <c r="U81" i="15"/>
  <c r="M96" i="15"/>
  <c r="S155" i="15"/>
  <c r="T71" i="15"/>
  <c r="O89" i="15"/>
  <c r="O61" i="15"/>
  <c r="L92" i="15"/>
  <c r="P117" i="15"/>
  <c r="N145" i="15"/>
  <c r="L133" i="15"/>
  <c r="O107" i="15"/>
  <c r="O146" i="15"/>
  <c r="L105" i="15"/>
  <c r="L60" i="15"/>
  <c r="M137" i="15"/>
  <c r="O119" i="15"/>
  <c r="T52" i="15"/>
  <c r="O132" i="15"/>
  <c r="S53" i="15"/>
  <c r="S62" i="15"/>
  <c r="Q62" i="15"/>
  <c r="R78" i="15"/>
  <c r="U97" i="15"/>
  <c r="Q93" i="15"/>
  <c r="R141" i="15"/>
  <c r="M152" i="15"/>
  <c r="Q61" i="15"/>
  <c r="K90" i="15"/>
  <c r="K91" i="15" s="1"/>
  <c r="Q141" i="15"/>
  <c r="K80" i="15"/>
  <c r="O96" i="15"/>
  <c r="R93" i="15"/>
  <c r="K94" i="15"/>
  <c r="Q107" i="15"/>
  <c r="M52" i="15"/>
  <c r="Q111" i="15"/>
  <c r="U58" i="15"/>
  <c r="P155" i="15"/>
  <c r="K93" i="15"/>
  <c r="O94" i="15"/>
  <c r="M145" i="15"/>
  <c r="R132" i="15"/>
  <c r="L115" i="15"/>
  <c r="Q54" i="15"/>
  <c r="L80" i="15"/>
  <c r="M104" i="15"/>
  <c r="U111" i="15"/>
  <c r="S138" i="15"/>
  <c r="L96" i="15"/>
  <c r="K71" i="15"/>
  <c r="O105" i="15"/>
  <c r="K125" i="15"/>
  <c r="P138" i="15"/>
  <c r="R115" i="15"/>
  <c r="N100" i="15"/>
  <c r="O53" i="15"/>
  <c r="U71" i="15"/>
  <c r="T137" i="15"/>
  <c r="R117" i="15"/>
  <c r="L155" i="15"/>
  <c r="S132" i="15"/>
  <c r="T90" i="15"/>
  <c r="R138" i="15"/>
  <c r="U155" i="15"/>
  <c r="T105" i="15"/>
  <c r="R54" i="15"/>
  <c r="U93" i="15"/>
  <c r="L99" i="15"/>
  <c r="N146" i="15"/>
  <c r="M93" i="15"/>
  <c r="M141" i="15"/>
  <c r="Q104" i="15"/>
  <c r="T127" i="15"/>
  <c r="O118" i="15"/>
  <c r="O58" i="15"/>
  <c r="S141" i="15"/>
  <c r="Q116" i="15"/>
  <c r="N119" i="15"/>
  <c r="U72" i="15"/>
  <c r="R142" i="15"/>
  <c r="P145" i="15"/>
  <c r="K145" i="15"/>
  <c r="K142" i="15"/>
  <c r="R151" i="15"/>
  <c r="U105" i="15"/>
  <c r="K146" i="15"/>
  <c r="R104" i="15"/>
  <c r="N156" i="15"/>
  <c r="S89" i="15"/>
  <c r="K126" i="15"/>
  <c r="M99" i="15"/>
  <c r="N97" i="15"/>
  <c r="U133" i="15"/>
  <c r="R90" i="15"/>
  <c r="K156" i="15"/>
  <c r="Q118" i="15"/>
  <c r="O76" i="15"/>
  <c r="P125" i="15"/>
  <c r="L72" i="15"/>
  <c r="Q134" i="15"/>
  <c r="R133" i="15"/>
  <c r="U94" i="15"/>
  <c r="M77" i="15"/>
  <c r="U89" i="15"/>
  <c r="U142" i="15"/>
  <c r="R80" i="15"/>
  <c r="R118" i="15"/>
  <c r="U132" i="15"/>
  <c r="O80" i="15"/>
  <c r="T94" i="15"/>
  <c r="L132" i="15"/>
  <c r="N59" i="15"/>
  <c r="P115" i="15"/>
  <c r="O62" i="15"/>
  <c r="L141" i="15"/>
  <c r="N138" i="15"/>
  <c r="O100" i="15"/>
  <c r="O156" i="15"/>
  <c r="O116" i="15"/>
  <c r="R97" i="15"/>
  <c r="Q156" i="15"/>
  <c r="S76" i="15"/>
  <c r="L77" i="15"/>
  <c r="N52" i="15"/>
  <c r="Q52" i="15"/>
  <c r="R107" i="15"/>
  <c r="N81" i="15"/>
  <c r="L117" i="15"/>
  <c r="P78" i="15"/>
  <c r="L87" i="15"/>
  <c r="M59" i="15"/>
  <c r="O145" i="15"/>
  <c r="O147" i="15" s="1"/>
  <c r="U115" i="15"/>
  <c r="S80" i="15"/>
  <c r="S77" i="15"/>
  <c r="S107" i="15"/>
  <c r="N137" i="15"/>
  <c r="T62" i="15"/>
  <c r="Q137" i="15"/>
  <c r="O152" i="15"/>
  <c r="Q81" i="15"/>
  <c r="N90" i="15"/>
  <c r="L70" i="15"/>
  <c r="R71" i="15"/>
  <c r="S92" i="15"/>
  <c r="P118" i="15"/>
  <c r="R155" i="15"/>
  <c r="Q78" i="15"/>
  <c r="S58" i="15"/>
  <c r="R70" i="15"/>
  <c r="S151" i="15"/>
  <c r="M133" i="15"/>
  <c r="Q76" i="15"/>
  <c r="P94" i="15"/>
  <c r="T99" i="15"/>
  <c r="M89" i="15"/>
  <c r="N53" i="15"/>
  <c r="R156" i="15"/>
  <c r="L150" i="15"/>
  <c r="M92" i="15"/>
  <c r="K103" i="15"/>
  <c r="K100" i="15"/>
  <c r="L103" i="15"/>
  <c r="R127" i="15"/>
  <c r="L53" i="15"/>
  <c r="T145" i="15"/>
  <c r="O126" i="15"/>
  <c r="R105" i="15"/>
  <c r="M70" i="15"/>
  <c r="R76" i="15"/>
  <c r="Q138" i="15"/>
  <c r="P142" i="15"/>
  <c r="Q132" i="15"/>
  <c r="U127" i="15"/>
  <c r="L76" i="15"/>
  <c r="R99" i="15"/>
  <c r="N93" i="15"/>
  <c r="L62" i="15"/>
  <c r="P116" i="15"/>
  <c r="O87" i="15"/>
  <c r="P60" i="15"/>
  <c r="N76" i="15"/>
  <c r="P98" i="15"/>
  <c r="M138" i="15"/>
  <c r="L81" i="15"/>
  <c r="M72" i="15"/>
  <c r="L145" i="15"/>
  <c r="N151" i="15"/>
  <c r="N107" i="15"/>
  <c r="K60" i="15"/>
  <c r="T107" i="15"/>
  <c r="M161" i="15"/>
  <c r="M163" i="15" s="1"/>
  <c r="M116" i="15"/>
  <c r="M125" i="15"/>
  <c r="P127" i="15"/>
  <c r="R58" i="15"/>
  <c r="K117" i="15"/>
  <c r="R77" i="15"/>
  <c r="R111" i="15"/>
  <c r="K138" i="15"/>
  <c r="U104" i="15"/>
  <c r="R125" i="15"/>
  <c r="S99" i="15"/>
  <c r="N92" i="15"/>
  <c r="M81" i="15"/>
  <c r="P76" i="15"/>
  <c r="O142" i="15"/>
  <c r="O92" i="15"/>
  <c r="T152" i="15"/>
  <c r="L79" i="15"/>
  <c r="K127" i="15"/>
  <c r="Q126" i="15"/>
  <c r="L98" i="15"/>
  <c r="Q71" i="15"/>
  <c r="P80" i="15"/>
  <c r="T100" i="15"/>
  <c r="O137" i="15"/>
  <c r="O98" i="15"/>
  <c r="S103" i="15"/>
  <c r="L138" i="15"/>
  <c r="O81" i="15"/>
  <c r="T117" i="15"/>
  <c r="O60" i="15"/>
  <c r="M97" i="15"/>
  <c r="P152" i="15"/>
  <c r="T98" i="15"/>
  <c r="S90" i="15"/>
  <c r="R61" i="15"/>
  <c r="L111" i="15"/>
  <c r="T146" i="15"/>
  <c r="Q77" i="15"/>
  <c r="T81" i="15"/>
  <c r="T97" i="15"/>
  <c r="K54" i="15"/>
  <c r="M142" i="15"/>
  <c r="P132" i="15"/>
  <c r="U52" i="15"/>
  <c r="P59" i="15"/>
  <c r="N126" i="15"/>
  <c r="K77" i="15"/>
  <c r="U90" i="15"/>
  <c r="M107" i="15"/>
  <c r="M111" i="15"/>
  <c r="K87" i="15"/>
  <c r="K141" i="15"/>
  <c r="R145" i="15"/>
  <c r="S150" i="15"/>
  <c r="S87" i="15"/>
  <c r="T118" i="15"/>
  <c r="S94" i="15"/>
  <c r="P62" i="15"/>
  <c r="N117" i="15"/>
  <c r="T115" i="15"/>
  <c r="U92" i="15"/>
  <c r="M115" i="15"/>
  <c r="Q87" i="15"/>
  <c r="L151" i="15"/>
  <c r="Q94" i="15"/>
  <c r="O90" i="15"/>
  <c r="N125" i="15"/>
  <c r="R92" i="15"/>
  <c r="T142" i="15"/>
  <c r="Q59" i="15"/>
  <c r="K52" i="15"/>
  <c r="O78" i="15"/>
  <c r="T87" i="15"/>
  <c r="L54" i="15"/>
  <c r="N99" i="15"/>
  <c r="P77" i="15"/>
  <c r="U78" i="15"/>
  <c r="O125" i="15"/>
  <c r="T92" i="15"/>
  <c r="R146" i="15"/>
  <c r="N60" i="15"/>
  <c r="Q127" i="15"/>
  <c r="S127" i="15"/>
  <c r="T156" i="15"/>
  <c r="T54" i="15"/>
  <c r="L146" i="15"/>
  <c r="K150" i="15"/>
  <c r="Q97" i="15"/>
  <c r="P156" i="15"/>
  <c r="Q142" i="15"/>
  <c r="L104" i="15"/>
  <c r="S104" i="15"/>
  <c r="S81" i="15"/>
  <c r="M58" i="15"/>
  <c r="U156" i="15"/>
  <c r="P103" i="15"/>
  <c r="O70" i="15"/>
  <c r="M126" i="15"/>
  <c r="L126" i="15"/>
  <c r="K72" i="15"/>
  <c r="Q161" i="15"/>
  <c r="Q163" i="15" s="1"/>
  <c r="P134" i="15"/>
  <c r="P150" i="15"/>
  <c r="K116" i="15"/>
  <c r="K137" i="15"/>
  <c r="N96" i="15"/>
  <c r="U76" i="15"/>
  <c r="N111" i="15"/>
  <c r="U145" i="15"/>
  <c r="N94" i="15"/>
  <c r="N134" i="15"/>
  <c r="K81" i="15"/>
  <c r="R126" i="15"/>
  <c r="T76" i="15"/>
  <c r="O71" i="15"/>
  <c r="U100" i="15"/>
  <c r="U151" i="15"/>
  <c r="T78" i="15"/>
  <c r="M127" i="15"/>
  <c r="T61" i="15"/>
  <c r="N71" i="15"/>
  <c r="O79" i="15"/>
  <c r="Q90" i="15"/>
  <c r="R100" i="15"/>
  <c r="U62" i="15"/>
  <c r="O117" i="15"/>
  <c r="P126" i="15"/>
  <c r="U152" i="15"/>
  <c r="K155" i="15"/>
  <c r="Q53" i="15"/>
  <c r="M103" i="15"/>
  <c r="K134" i="15"/>
  <c r="T161" i="15"/>
  <c r="T163" i="15" s="1"/>
  <c r="K132" i="15"/>
  <c r="Q98" i="15"/>
  <c r="Q105" i="15"/>
  <c r="O161" i="15"/>
  <c r="O163" i="15" s="1"/>
  <c r="L116" i="15"/>
  <c r="U59" i="15"/>
  <c r="M94" i="15"/>
  <c r="T116" i="15"/>
  <c r="T133" i="15"/>
  <c r="R72" i="15"/>
  <c r="K70" i="15"/>
  <c r="U80" i="15"/>
  <c r="P97" i="15"/>
  <c r="S116" i="15"/>
  <c r="S54" i="15"/>
  <c r="U77" i="15"/>
  <c r="M90" i="15"/>
  <c r="N142" i="15"/>
  <c r="R103" i="15"/>
  <c r="P87" i="15"/>
  <c r="U125" i="15"/>
  <c r="N132" i="15"/>
  <c r="P81" i="15"/>
  <c r="M134" i="15"/>
  <c r="S93" i="15"/>
  <c r="N70" i="15"/>
  <c r="M156" i="15"/>
  <c r="N133" i="15"/>
  <c r="S72" i="15"/>
  <c r="N152" i="15"/>
  <c r="N116" i="15"/>
  <c r="N115" i="15"/>
  <c r="T72" i="15"/>
  <c r="Q41" i="32"/>
  <c r="P453" i="32"/>
  <c r="Q147" i="15" l="1"/>
  <c r="P157" i="15"/>
  <c r="U157" i="15"/>
  <c r="S157" i="15"/>
  <c r="L135" i="15"/>
  <c r="U135" i="15"/>
  <c r="M63" i="15"/>
  <c r="N147" i="15"/>
  <c r="U55" i="15"/>
  <c r="O91" i="15"/>
  <c r="L73" i="15"/>
  <c r="S91" i="15"/>
  <c r="L91" i="15"/>
  <c r="U128" i="15"/>
  <c r="T135" i="15"/>
  <c r="P135" i="15"/>
  <c r="U73" i="15"/>
  <c r="S135" i="15"/>
  <c r="K147" i="15"/>
  <c r="R82" i="15"/>
  <c r="M106" i="15"/>
  <c r="O55" i="15"/>
  <c r="K73" i="15"/>
  <c r="R135" i="15"/>
  <c r="Q91" i="15"/>
  <c r="L128" i="15"/>
  <c r="L55" i="15"/>
  <c r="M120" i="15"/>
  <c r="R157" i="15"/>
  <c r="R147" i="15"/>
  <c r="T147" i="15"/>
  <c r="U63" i="15"/>
  <c r="L157" i="15"/>
  <c r="Q101" i="15"/>
  <c r="J71" i="15"/>
  <c r="N135" i="15"/>
  <c r="J87" i="15"/>
  <c r="R128" i="15"/>
  <c r="M135" i="15"/>
  <c r="R73" i="15"/>
  <c r="N55" i="15"/>
  <c r="N63" i="15"/>
  <c r="T157" i="15"/>
  <c r="M147" i="15"/>
  <c r="K135" i="15"/>
  <c r="U120" i="15"/>
  <c r="K106" i="15"/>
  <c r="N157" i="15"/>
  <c r="T106" i="15"/>
  <c r="K101" i="15"/>
  <c r="U101" i="15"/>
  <c r="Q120" i="15"/>
  <c r="N106" i="15"/>
  <c r="S147" i="15"/>
  <c r="J93" i="15"/>
  <c r="P101" i="15"/>
  <c r="J132" i="15"/>
  <c r="J79" i="15"/>
  <c r="J78" i="15"/>
  <c r="J94" i="15"/>
  <c r="N101" i="15"/>
  <c r="M128" i="15"/>
  <c r="J146" i="15"/>
  <c r="Q63" i="15"/>
  <c r="J111" i="15"/>
  <c r="N128" i="15"/>
  <c r="Q82" i="15"/>
  <c r="J60" i="15"/>
  <c r="P128" i="15"/>
  <c r="J98" i="15"/>
  <c r="P120" i="15"/>
  <c r="J138" i="15"/>
  <c r="T101" i="15"/>
  <c r="S82" i="15"/>
  <c r="J81" i="15"/>
  <c r="J141" i="15"/>
  <c r="J118" i="15"/>
  <c r="M82" i="15"/>
  <c r="J156" i="15"/>
  <c r="M101" i="15"/>
  <c r="R106" i="15"/>
  <c r="O63" i="15"/>
  <c r="J100" i="15"/>
  <c r="J105" i="15"/>
  <c r="M55" i="15"/>
  <c r="O101" i="15"/>
  <c r="J61" i="15"/>
  <c r="S55" i="15"/>
  <c r="L63" i="15"/>
  <c r="J92" i="15"/>
  <c r="K63" i="15"/>
  <c r="R101" i="15"/>
  <c r="T128" i="15"/>
  <c r="K82" i="15"/>
  <c r="N91" i="15"/>
  <c r="T63" i="15"/>
  <c r="P73" i="15"/>
  <c r="S63" i="15"/>
  <c r="K55" i="15"/>
  <c r="Q106" i="15"/>
  <c r="P91" i="15"/>
  <c r="R63" i="15"/>
  <c r="Q157" i="15"/>
  <c r="S33" i="15"/>
  <c r="J90" i="15"/>
  <c r="L33" i="15"/>
  <c r="J117" i="15"/>
  <c r="T120" i="15"/>
  <c r="T73" i="15"/>
  <c r="Q55" i="15"/>
  <c r="J104" i="15"/>
  <c r="R120" i="15"/>
  <c r="J89" i="15"/>
  <c r="O82" i="15"/>
  <c r="O135" i="15"/>
  <c r="J125" i="15"/>
  <c r="J127" i="15"/>
  <c r="J76" i="15"/>
  <c r="J103" i="15"/>
  <c r="J115" i="15"/>
  <c r="J155" i="15"/>
  <c r="R33" i="15"/>
  <c r="J119" i="15"/>
  <c r="L106" i="15"/>
  <c r="J58" i="15"/>
  <c r="J96" i="15"/>
  <c r="O128" i="15"/>
  <c r="L147" i="15"/>
  <c r="J150" i="15"/>
  <c r="J77" i="15"/>
  <c r="O33" i="15"/>
  <c r="J62" i="15"/>
  <c r="J97" i="15"/>
  <c r="P63" i="15"/>
  <c r="J99" i="15"/>
  <c r="L82" i="15"/>
  <c r="O120" i="15"/>
  <c r="J142" i="15"/>
  <c r="J107" i="15"/>
  <c r="P82" i="15"/>
  <c r="Q128" i="15"/>
  <c r="Q73" i="15"/>
  <c r="S120" i="15"/>
  <c r="S101" i="15"/>
  <c r="N82" i="15"/>
  <c r="J52" i="15"/>
  <c r="J134" i="15"/>
  <c r="K120" i="15"/>
  <c r="Q33" i="15"/>
  <c r="J161" i="15"/>
  <c r="L101" i="15"/>
  <c r="R55" i="15"/>
  <c r="J133" i="15"/>
  <c r="P33" i="15"/>
  <c r="U82" i="15"/>
  <c r="J80" i="15"/>
  <c r="K157" i="15"/>
  <c r="J151" i="15"/>
  <c r="J126" i="15"/>
  <c r="U147" i="15"/>
  <c r="J137" i="15"/>
  <c r="T55" i="15"/>
  <c r="T82" i="15"/>
  <c r="K33" i="15"/>
  <c r="M33" i="15"/>
  <c r="O157" i="15"/>
  <c r="J53" i="15"/>
  <c r="J54" i="15"/>
  <c r="J145" i="15"/>
  <c r="K128" i="15"/>
  <c r="L120" i="15"/>
  <c r="J70" i="15"/>
  <c r="J72" i="15"/>
  <c r="J59" i="15"/>
  <c r="T33" i="15"/>
  <c r="S73" i="15"/>
  <c r="N120" i="15"/>
  <c r="N33" i="15"/>
  <c r="J152" i="15"/>
  <c r="J116" i="15"/>
  <c r="N73" i="15"/>
  <c r="S106" i="15"/>
  <c r="O106" i="15"/>
  <c r="T91" i="15"/>
  <c r="P147" i="15"/>
  <c r="M73" i="15"/>
  <c r="P106" i="15"/>
  <c r="P55" i="15"/>
  <c r="S128" i="15"/>
  <c r="M157" i="15"/>
  <c r="U106" i="15"/>
  <c r="M91" i="15"/>
  <c r="U91" i="15"/>
  <c r="O73" i="15"/>
  <c r="R91" i="15"/>
  <c r="Q135" i="15"/>
  <c r="O65" i="15" l="1"/>
  <c r="O32" i="15" s="1"/>
  <c r="M65" i="15"/>
  <c r="M32" i="15" s="1"/>
  <c r="U65" i="15"/>
  <c r="U32" i="15" s="1"/>
  <c r="L84" i="15"/>
  <c r="U84" i="15"/>
  <c r="N108" i="15"/>
  <c r="Q84" i="15"/>
  <c r="P84" i="15"/>
  <c r="S84" i="15"/>
  <c r="R84" i="15"/>
  <c r="L65" i="15"/>
  <c r="L32" i="15" s="1"/>
  <c r="K84" i="15"/>
  <c r="K108" i="15"/>
  <c r="T65" i="15"/>
  <c r="T32" i="15" s="1"/>
  <c r="Q108" i="15"/>
  <c r="N65" i="15"/>
  <c r="N32" i="15" s="1"/>
  <c r="J106" i="15"/>
  <c r="M108" i="15"/>
  <c r="Q65" i="15"/>
  <c r="Q32" i="15" s="1"/>
  <c r="S65" i="15"/>
  <c r="S32" i="15" s="1"/>
  <c r="J82" i="15"/>
  <c r="O84" i="15"/>
  <c r="M84" i="15"/>
  <c r="S108" i="15"/>
  <c r="J55" i="15"/>
  <c r="T84" i="15"/>
  <c r="L108" i="15"/>
  <c r="J147" i="15"/>
  <c r="J135" i="15"/>
  <c r="T108" i="15"/>
  <c r="R65" i="15"/>
  <c r="R32" i="15" s="1"/>
  <c r="P65" i="15"/>
  <c r="P32" i="15" s="1"/>
  <c r="J73" i="15"/>
  <c r="J157" i="15"/>
  <c r="R108" i="15"/>
  <c r="P108" i="15"/>
  <c r="O108" i="15"/>
  <c r="K65" i="15"/>
  <c r="K32" i="15" s="1"/>
  <c r="J101" i="15"/>
  <c r="J120" i="15"/>
  <c r="J63" i="15"/>
  <c r="J128" i="15"/>
  <c r="N84" i="15"/>
  <c r="J91" i="15"/>
  <c r="U108" i="15"/>
  <c r="U110" i="15" l="1"/>
  <c r="U112" i="15" s="1"/>
  <c r="U29" i="15" s="1"/>
  <c r="P110" i="15"/>
  <c r="P30" i="15" s="1"/>
  <c r="Q110" i="15"/>
  <c r="Q112" i="15" s="1"/>
  <c r="Q122" i="15" s="1"/>
  <c r="J65" i="15"/>
  <c r="J32" i="15" s="1"/>
  <c r="L110" i="15"/>
  <c r="L30" i="15" s="1"/>
  <c r="N110" i="15"/>
  <c r="N112" i="15" s="1"/>
  <c r="N29" i="15" s="1"/>
  <c r="J84" i="15"/>
  <c r="S110" i="15"/>
  <c r="S28" i="15" s="1"/>
  <c r="R110" i="15"/>
  <c r="R28" i="15" s="1"/>
  <c r="M110" i="15"/>
  <c r="M30" i="15" s="1"/>
  <c r="K110" i="15"/>
  <c r="K28" i="15" s="1"/>
  <c r="T110" i="15"/>
  <c r="T30" i="15" s="1"/>
  <c r="O110" i="15"/>
  <c r="O112" i="15" s="1"/>
  <c r="O29" i="15" s="1"/>
  <c r="J108" i="15"/>
  <c r="U122" i="15" l="1"/>
  <c r="U31" i="15"/>
  <c r="U28" i="15"/>
  <c r="U30" i="15"/>
  <c r="P28" i="15"/>
  <c r="P112" i="15"/>
  <c r="P122" i="15" s="1"/>
  <c r="Q31" i="15"/>
  <c r="Q30" i="15"/>
  <c r="Q29" i="15"/>
  <c r="N31" i="15"/>
  <c r="M28" i="15"/>
  <c r="L112" i="15"/>
  <c r="L122" i="15" s="1"/>
  <c r="L28" i="15"/>
  <c r="N28" i="15"/>
  <c r="J110" i="15"/>
  <c r="J112" i="15" s="1"/>
  <c r="J122" i="15" s="1"/>
  <c r="N30" i="15"/>
  <c r="N122" i="15"/>
  <c r="O30" i="15"/>
  <c r="S30" i="15"/>
  <c r="S112" i="15"/>
  <c r="S29" i="15" s="1"/>
  <c r="R112" i="15"/>
  <c r="R122" i="15" s="1"/>
  <c r="R30" i="15"/>
  <c r="K112" i="15"/>
  <c r="K29" i="15" s="1"/>
  <c r="T28" i="15"/>
  <c r="K30" i="15"/>
  <c r="M112" i="15"/>
  <c r="M122" i="15" s="1"/>
  <c r="T112" i="15"/>
  <c r="T29" i="15" s="1"/>
  <c r="O31" i="15"/>
  <c r="O28" i="15"/>
  <c r="O122" i="15"/>
  <c r="P31" i="15" l="1"/>
  <c r="P29" i="15"/>
  <c r="R29" i="15"/>
  <c r="L29" i="15"/>
  <c r="L31" i="15"/>
  <c r="J31" i="15"/>
  <c r="J29" i="15"/>
  <c r="J28" i="15"/>
  <c r="J30" i="15"/>
  <c r="K31" i="15"/>
  <c r="S122" i="15"/>
  <c r="S31" i="15"/>
  <c r="R31" i="15"/>
  <c r="K122" i="15"/>
  <c r="M29" i="15"/>
  <c r="M31" i="15"/>
  <c r="T122" i="15"/>
  <c r="T31" i="15"/>
  <c r="U163" i="15"/>
  <c r="U33" i="15"/>
  <c r="J162" i="15"/>
  <c r="J163" i="1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Marinelli, Joseph</author>
  </authors>
  <commentList>
    <comment ref="H96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Marinelli, Joseph:</t>
        </r>
        <r>
          <rPr>
            <sz val="9"/>
            <color indexed="81"/>
            <rFont val="Tahoma"/>
            <family val="2"/>
          </rPr>
          <t xml:space="preserve">
inserted negative sign before formula because operator reports Bad Debt as contra revenue</t>
        </r>
      </text>
    </comment>
  </commentList>
</comments>
</file>

<file path=xl/sharedStrings.xml><?xml version="1.0" encoding="utf-8"?>
<sst xmlns="http://schemas.openxmlformats.org/spreadsheetml/2006/main" count="8453" uniqueCount="1288">
  <si>
    <t>D| - 1116.0000000000&lt;/CELL&gt;&lt;CELL&gt;FT_SNF|ST_NH|L_GE_B|S00901|T_RENT_EXP| - 75853.0000000000&lt;/CELL&gt;&lt;CELL&gt;FT_SNF|ST_NH|L_MA_NH|S03501|IP_REV_SKILLED| - 561584&lt;/CELL&gt;&lt;CELL&gt;FT_SNF|ST_GA|L_GE_C|S01001|T_INV| - 74587.0000000000&lt;/CELL&gt;&lt;CELL&gt;FT_SNF|ST_FL|L_REV|S01701|T_DEPR_AMORT| - 4099.0000000000&lt;/CELL&gt;&lt;CELL&gt;FT_SNF|ST_OH|L_OH|S03709|T_TRADE_PAY| - 115143.0000000000&lt;/CELL&gt;&lt;CELL&gt;FT_SNF|ST_IN|L_OTH|S03714|REV_MEDICARE| - 146307&lt;/CELL&gt;&lt;CELL&gt;FT_SNF|ST_NH|L_GE_B|S00601|T_OTHER_CUR_LIAB| - 484525&lt;/CELL&gt;&lt;CELL&gt;FT_SNF|ST_IN</t>
  </si>
  <si>
    <t>|L_OTH|S03714|REV_CONT_ALLOW| - -141364&lt;/CELL&gt;&lt;CELL&gt;FT_SNF|ST_IN|L_OTH|S03714|REV_COMM_INS| - 10660&lt;/CELL&gt;&lt;CELL&gt;FT_SNF|ST_IN|L_OTH|S03714|T_AR_GROSS| - 725684.0000000000&lt;/CELL&gt;&lt;CELL&gt;FT_SNF|ST_IN|L_OTH|S03714|T_ANCIL_EXP| - 84453.0000000000&lt;/CELL&gt;&lt;CELL&gt;FT_SNF|ST_WV|L_GE_C|S01101|T_ANCIL_EXP| - 59992.0000000000&lt;/CELL&gt;&lt;CELL&gt;FT_SNF|ST_NH|L_GE_B|S00901|PD_OTHER| - 124.0000000000&lt;/CELL&gt;&lt;CELL&gt;FT_SNF|ST_NM|L_GE_A|S00102|T_AR_GROSS| - 447540.0000000000&lt;/CELL&gt;&lt;CELL&gt;FT_SNF|ST_NM|L_GE_A|S00102|T_NURSING_HOURS| - 5440.0</t>
  </si>
  <si>
    <t>000000000&lt;/CELL&gt;&lt;CELL&gt;FT_SNF|ST_NM|L_GE_A|S00102|IPD_HOSPICE| - 124.0000000000&lt;/CELL&gt;&lt;CELL&gt;FT_ML_SNF|ST_NH|L_GE_B|S00501|REV_PRIVATE| - 200849&lt;/CELL&gt;&lt;CELL&gt;FT_ML_SNF|ST_NH|L_4114|S02951|REV_PRIVATE| - 467649&lt;/CELL&gt;&lt;CELL&gt;FT_SNF|ST_NH|L_MA_NH|S03504|PD_VETERANS| - 138.0000000000&lt;/CELL&gt;&lt;CELL&gt;FT_SNF|ST_FL|L_REV|S02101|T_CASH_AND_EQUIV| - 49612.0000000000&lt;/CELL&gt;&lt;CELL&gt;FT_SNF|ST_OH|L_OH|S03708|T_INV| - 34807.0000000000&lt;/CELL&gt;&lt;CELL&gt;FT_SNF|ST_ID|L_OTH|S03718|REV_ANCILLARY| - 81853&lt;/CELL&gt;&lt;CELL&gt;FT_ALF|ST_KY|L_KY|S02609</t>
  </si>
  <si>
    <t>|T_AR_GROSS| - -44609.0000000000&lt;/CELL&gt;&lt;CELL&gt;FT_SNF|ST_FL|L_REV|S01801|T_AR_VAL_RES| - -234076.0000000000&lt;/CELL&gt;&lt;CELL&gt;FT_SNF|ST_OH|L_OH|S03710|T_EXPENSES| - 330758.0000000000&lt;/CELL&gt;&lt;CELL&gt;FT_SNF|ST_OH|L_OH|S03701|T_AR_VAL_RES| - -100145.0000000000&lt;/CELL&gt;&lt;CELL&gt;FT_SNF|ST_CT|L_2845|S01301|A_BEDS| - 75.0000000000&lt;/CELL&gt;&lt;CELL&gt;FT_MH|ST_ID|L_OTH|S03717|A_BEDS| - 22.0000000000&lt;/CELL&gt;&lt;CELL&gt;FT_SNF|ST_OH|L_OH|S03701|A_BEDS| - 93.0000000000&lt;/CELL&gt;&lt;CELL&gt;FT_SNF|ST_FL|L_REV|S01701|T_INV| - 42621.0000000000&lt;/CELL&gt;&lt;CELL&gt;FT_S</t>
  </si>
  <si>
    <t>NF|ST_KY|L_KY|S02603|REV_COMM_INS| - 18987&lt;/CELL&gt;&lt;CELL&gt;FT_SNF|ST_KY|L_KY|S02612|T_TAX_INS| - 4826.0000000000&lt;/CELL&gt;&lt;CELL&gt;FT_SNF|ST_MT|L_GE_A|S00103|T_ANCIL_EXP| - 77853.0000000000&lt;/CELL&gt;&lt;CELL&gt;FT_ML_SNF|ST_NH|L_GE_B|S00501|IP_REV_HOSPICE| - 64720&lt;/CELL&gt;&lt;CELL&gt;FT_SNF|ST_KY|L_KY|S02608|PD_OTHER| - 10.0000000000&lt;/CELL&gt;&lt;CELL&gt;FT_SNF|ST_OH|L_OH|S03719|PD_MEDICAID| - 1842.0000000000&lt;/CELL&gt;&lt;CELL&gt;FT_SNF|ST_KY|L_KY|S02611|T_MGMT_FEE| - 19728.0000000000&lt;/CELL&gt;&lt;CELL&gt;FT_SNF|ST_OH|L_OH|S03719|T_OTHER_CUR_LIAB| - 1650958&lt;/C</t>
  </si>
  <si>
    <t>ELL&gt;&lt;CELL&gt;FT_SNF|ST_CT|L_2845|S01301|T_BAD_DEBT| - 9567.0000000000&lt;/CELL&gt;&lt;CELL&gt;FT_SNF|ST_CA|L_GE_A|S00201|REV_MEDICARE| - 285929&lt;/CELL&gt;&lt;CELL&gt;FT_SNF|ST_OH|L_OH|S03708|T_AR_GROSS| - 1298770.0000000000&lt;/CELL&gt;&lt;CELL&gt;FT_SNF|ST_OK|L_2704|S02931|T_OTHER_NN_LABOR| - 106351.0000000000&lt;/CELL&gt;&lt;CELL&gt;FT_SNF|ST_OK|L_2704|S02931|T_RENT_EXP| - 76927.0000000000&lt;/CELL&gt;&lt;CELL&gt;FT_SNF|ST_OK|L_2704|S02931|T_OTHER_CUR_LIAB| - -3057354&lt;/CELL&gt;&lt;CELL&gt;FT_SNF|ST_KY|L_KY|S02611|T_TAX_INS| - 4188.0000000000&lt;/CELL&gt;&lt;CELL&gt;FT_SNF|ST_OK|L_2704|</t>
  </si>
  <si>
    <t>S02931|IP_REV_HOSPICE| - 63679&lt;/CELL&gt;&lt;CELL&gt;FT_SNF|ST_OK|L_2704|S02931|IPD_HOSPICE| - 402.0000000000&lt;/CELL&gt;&lt;CELL&gt;FT_SNF|ST_FL|L_REV|S02101|T_CAPEX| - 657594.0000000000&lt;/CELL&gt;&lt;CELL&gt;FT_SNF|ST_OK|L_2704|S02931|T_TRADE_PAY| - 235427.0000000000&lt;/CELL&gt;&lt;CELL&gt;FT_SNF|ST_RI|L_OTH|S03711|T_CONTRACT_LABOR| - 30607.0000000000&lt;/CELL&gt;&lt;CELL&gt;FT_SNF|ST_CO|L_GE_C|S01201|T_EXPENSES| - 904748.0000000000&lt;/CELL&gt;&lt;CELL&gt;FT_SNF|ST_KY|L_KY|S02610|PD_MEDICAID| - 606.0000000000&lt;/CELL&gt;&lt;CELL&gt;FT_SNF|ST_KY|L_KY|S02612|PD_MEDICAID| - 1851.000</t>
  </si>
  <si>
    <t>0000000&lt;/CELL&gt;&lt;CELL&gt;FT_SNF|ST_KY|L_KY|S02611|PD_MEDICAID| - 1413.0000000000&lt;/CELL&gt;&lt;CELL&gt;FT_SNF|ST_NH|L_GE_B|S00901|REV_PRIVATE| - 61218&lt;/CELL&gt;&lt;CELL&gt;FT_SNF|ST_FL|L_REV|S01701|T_INT_INC_EXP| - 77.0000000000&lt;/CELL&gt;&lt;CELL&gt;FT_SNF|ST_KY|L_KY|S02603|REV_MEDICARE| - 83395&lt;/CELL&gt;&lt;CELL&gt;FT_SNF|ST_NH|L_MA_NH|S03501|T_AR_VAL_RES| - -209838.0000000000&lt;/CELL&gt;&lt;CELL&gt;FT_SNF|ST_KY|L_KY|S02608|IPD_OTHER| - 10.0000000000&lt;/CELL&gt;&lt;CELL&gt;FT_SNF|ST_MT|L_GE_A|S00103|T_DEPR_AMORT| - 21996.0000000000&lt;/CELL&gt;&lt;CELL&gt;FT_SNF|ST_OH|L_OH|S03719|</t>
  </si>
  <si>
    <t>T_OTHER_HOURS| - 4343.0000000000&lt;/CELL&gt;&lt;CELL&gt;FT_SNF|ST_CT|L_CT|S03704|REV_OTHER| - -348&lt;/CELL&gt;&lt;CELL&gt;FT_SNF|ST_CT|L_CT_REVOLVER|S03401|IPD_SKILLED| - 3103.0000000000&lt;/CELL&gt;&lt;CELL&gt;FT_ML_SNF|ST_NH|L_GE_B|S00701|REV_MEDICARE| - 187738&lt;/CELL&gt;&lt;CELL&gt;FT_SNF|ST_OH|L_OH|S02521|PD_PRIVATE| - 697.0000000000&lt;/CELL&gt;&lt;CELL&gt;FT_SNF|ST_OK|L_2704|S02931|T_CASH_AND_EQUIV| - 207558.0000000000&lt;/CELL&gt;&lt;CELL&gt;FT_SNF|ST_OK|L_2704|S02931|T_MGMT_FEE| - 50633.0000000000&lt;/CELL&gt;&lt;CELL&gt;FT_SNF|ST_OK|L_2704|S02931|T_NURSING_HOURS| - 14170.00000</t>
  </si>
  <si>
    <t>00000&lt;/CELL&gt;&lt;CELL&gt;FT_SNF|ST_FL|L_REV|S01601|T_AR_VAL_RES| - -831489.0000000000&lt;/CELL&gt;&lt;CELL&gt;FT_SNF|ST_OK|L_2704|S02931|T_INV| - 56473.0000000000&lt;/CELL&gt;&lt;CELL&gt;FT_SNF|ST_KY|L_KY|S02612|T_INV| - 30545.0000000000&lt;/CELL&gt;&lt;CELL&gt;FT_SNF|ST_NH|L_GE_B|S00901|IP_REV_HOSPICE| - 21980&lt;/CELL&gt;&lt;CELL&gt;FT_SNF|ST_FL|L_REV|S01701|T_OTHER_HOURS| - 4169.0000000000&lt;/CELL&gt;&lt;CELL&gt;FT_SNF|ST_OK|L_2704|S02931|T_OTH_CUR_ASSETS| - 40041.0000000000&lt;/CELL&gt;&lt;CELL&gt;FT_SNF|ST_OH|L_OH|S03710|PD_MEDICARE| - 156.0000000000&lt;/CELL&gt;&lt;CELL&gt;FT_SNF|ST_NH|L_G</t>
  </si>
  <si>
    <t>E_B|S00601|T_EXPENSES| - 442412.0000000000&lt;/CELL&gt;&lt;CELL&gt;FT_SNF|ST_KY|L_KY|S02601|REV_COMM_INS| - 27910&lt;/CELL&gt;&lt;CELL&gt;FT_SNF|ST_NH|L_MA_NH|S03501|PD_COMM_INS| - 1.0000000000&lt;/CELL&gt;&lt;CELL&gt;FT_SNF|ST_OH|L_OH|S03709|T_OTH_CUR_ASSETS| - 868.0000000000&lt;/CELL&gt;&lt;CELL&gt;FT_SNF|ST_KY|L_KY|S02604|REV_MEDICARE| - 198473&lt;/CELL&gt;&lt;CELL&gt;FT_SNF|ST_NH|L_MA_NH|S03501|T_OTHER_NN_LABOR| - 69291.0000000000&lt;/CELL&gt;&lt;CELL&gt;FT_SNF|ST_NH|L_MA_NH|S03504|REV_OTHER| - 109&lt;/CELL&gt;&lt;CELL&gt;FT_MH|ST_ID|L_OTH|S03717|REV_OTHER| - 100&lt;/CELL&gt;&lt;CELL&gt;FT_SNF|ST_</t>
  </si>
  <si>
    <t>KY|L_KY|S02603|REV_MEDICAID| - 287574&lt;/CELL&gt;&lt;CELL&gt;FT_SNF|ST_NH|L_MA_NH|S03501|T_BAD_DEBT| - 6307.0000000000&lt;/CELL&gt;&lt;CELL&gt;FT_SNF|ST_CT|L_CT|S03703|T_OTHER_NN_LABOR| - 117220.0000000000&lt;/CELL&gt;&lt;CELL&gt;FT_SNF|ST_OH|L_OH|S03719|IP_REV_HOSPICE| - 9581&lt;/CELL&gt;&lt;CELL&gt;FT_SNF|ST_KY|L_KY|S02612|IPD_OTHER| - 115.0000000000&lt;/CELL&gt;&lt;CELL&gt;FT_SNF|ST_CO|L_GE_C|S01201|IP_REV_HOSPICE| - 99416&lt;/CELL&gt;&lt;CELL&gt;FT_SNF|ST_CT|L_CT|S03403|T_OTH_CUR_ASSETS| - -44063.0000000000&lt;/CELL&gt;&lt;CELL&gt;FT_SNF|ST_KY|L_KY|S02610|T_INT_INC_EXP| - -38.00000000</t>
  </si>
  <si>
    <t>00&lt;/CELL&gt;&lt;CELL&gt;FT_SNF|ST_NC|L_REV|S02201|T_OTH_CUR_ASSETS| - 27964.0000000000&lt;/CELL&gt;&lt;CELL&gt;FT_SNF|ST_OK|L_2704|S02931|REV_COMM_INS| - 149423&lt;/CELL&gt;&lt;CELL&gt;FT_SNF|ST_OK|L_2704|S02931|REV_CONT_ALLOW| - -598626&lt;/CELL&gt;&lt;CELL&gt;FT_SNF|ST_OK|L_2704|S02931|T_ANCIL_EXP| - 333723.0000000000&lt;/CELL&gt;&lt;CELL&gt;FT_SNF|ST_OK|L_2704|S02931|T_AR_GROSS| - 1482666.0000000000&lt;/CELL&gt;&lt;CELL&gt;FT_SNF|ST_FL|L_REV|S02101|T_DEPR_AMORT| - 19241.0000000000&lt;/CELL&gt;&lt;CELL&gt;FT_SNF|ST_OK|L_2704|S02931|REV_PRIVATE| - 205209&lt;/CELL&gt;&lt;CELL&gt;FT_SNF|ST_KY|L_KY|S</t>
  </si>
  <si>
    <t>02602|T_BAD_DEBT| - 3520.0000000000&lt;/CELL&gt;&lt;CELL&gt;FT_SNF|ST_FL|L_REV|S01701|T_OTHER_CUR_LIAB| - 1279962&lt;/CELL&gt;&lt;CELL&gt;FT_SNF|ST_OK|L_2704|S02931|T_BAD_DEBT| - 11373.0000000000&lt;/CELL&gt;&lt;CELL&gt;FT_SNF|ST_KY|L_KY|S02601|REV_MEDICARE| - 150048&lt;/CELL&gt;&lt;CELL&gt;FT_SNF|ST_RI|L_OTH|S03712|PD_COMM_INS| - 229.0000000000&lt;/CELL&gt;&lt;CELL&gt;FT_ML_SNF|ST_NH|L_GE_B|S00501|T_OTHER_NN_LABOR| - 134677.0000000000&lt;/CELL&gt;&lt;CELL&gt;FT_SNF|ST_KY|L_KY|S02604|REV_MEDICAID| - 443144&lt;/CELL&gt;&lt;CELL&gt;FT_SNF|ST_MT|L_GE_A|S00106|REV_MEDICARE| - 141334&lt;/CELL&gt;&lt;CEL</t>
  </si>
  <si>
    <t>%,LACTUALS_VW,SBAL,FACCOUNT,VBEDLIC,FCURRENCY_CD,V,VUSD</t>
  </si>
  <si>
    <t>%,LACTUALS_VW,SBAL,FACCOUNT,VBEDSOP,FCURRENCY_CD,V,VUSD</t>
  </si>
  <si>
    <t>%,LACTUALS_VW,SPER,FACCOUNT,TACCT_CONSOL,NPPE</t>
  </si>
  <si>
    <t>%,LACTUALS_VW,FACCOUNT,TACCT_CONSOL,NCASH,SBAL</t>
  </si>
  <si>
    <t>%,LACTUALS_VW,FACCOUNT,TACCT_CONSOL,NAR_TRADE,SBAL</t>
  </si>
  <si>
    <t>%,LACTUALS_VW,FACCOUNT,V120010,SBAL</t>
  </si>
  <si>
    <t>%,LACTUALS_VW,FACCOUNT,TACCT_CONSOL,NINVENTORY,SBAL</t>
  </si>
  <si>
    <t>%,LACTUALS_VW,FACCOUNT,TACCT_CONSOL,NPREPAID,NOTHER RECEIVABLES,SBAL</t>
  </si>
  <si>
    <t>%,LACTUALS_VW,R,FACCOUNT,TACCT_CONSOL,NA/P,SBAL</t>
  </si>
  <si>
    <t>%,LACTUALS_VW,FACCOUNT,TACCT_CONSOL,NACCRUED EXP,NCUR PORTION L/T DEBT,NCP_INSUR_RESERVES,NACCRUED COMP,NACCRUED INT,NINC TAX PAYABLE,SBAL</t>
  </si>
  <si>
    <t>%,LACTUALS_VW,SPER,R,FACCOUNT,TACCT_CONSOL,NREVENUES,FCHARTFIELD1,TPG_OP_STATE,NPRIVATE_SNF,NPRIVATE_ALF</t>
  </si>
  <si>
    <t>%,LACTUALS_VW,SPER,R,FACCOUNT,TACCT_CONSOL,NREVENUES,FCHARTFIELD1,TPG_OP_STATE,NMCARE_A,NMCARE_B</t>
  </si>
  <si>
    <t>%,LACTUALS_VW,SPER,R,FACCOUNT,TACCT_CONSOL,NREVENUES,FCHARTFIELD1,TPG_OP_STATE,NMCAID_SNF,NMCAID_ALF</t>
  </si>
  <si>
    <t>%,LACTUALS_VW,SPER,R,FACCOUNT,TACCT_CONSOL,NREVENUES,FCHARTFIELD1,TPG_OP_STATE,NVETERANS</t>
  </si>
  <si>
    <t>%,LACTUALS_VW,SPER,R,FACCOUNT,TACCT_CONSOL,NREVENUES,FCHARTFIELD1,TPG_OP_STATE,NMANAGED_CARE,NWC,NOTHER_INS,NOTHER,NINTERCOMPANY,NINSUR_B,NMGD_CARE_CAP</t>
  </si>
  <si>
    <t>%,LACTUALS_VW,SPER,R,FACCOUNT,TACCT_CONSOL,NREVENUES,FDEPTID,TDLB_PAYR,NDEPT_OTHER,NROUTINE,NSK_NUR,FCHARTFIELD1,TPG_OP_STATE,NPAYOR_BLANK,NOTHER_REV,NNO_PAYOR,NMGMD</t>
  </si>
  <si>
    <t>%,LACTUALS_VW,FACCOUNT,TACCT_CONSOL,NDEPRECIATION,SPER</t>
  </si>
  <si>
    <t>%,LACTUALS_VW,FACCOUNT,V430050,SPER</t>
  </si>
  <si>
    <t>%,LACTUALS_VW,FACCOUNT,V740010,SPER</t>
  </si>
  <si>
    <t>%,LACTUALS_VW,FACCOUNT,V740030,SPER</t>
  </si>
  <si>
    <t>%,LACTUALS_VW,SPER,R,FACCOUNT,V400010,SPER</t>
  </si>
  <si>
    <t>%,LACTUALS_VW,R,FACCOUNT,V440010,SPER</t>
  </si>
  <si>
    <t>%,LACTUALS_VW,SPER,FCHARTFIELD1,TPG_OP_STATE,NPRIVATE_SNF,NPRIVATE_ALF,FACCOUNT,VDAYS,FCURRENCY_CD,V,VUSD</t>
  </si>
  <si>
    <t>%,LACTUALS_VW,SPER,FCHARTFIELD1,TPG_OP_STATE,NMCARE_A,FACCOUNT,VDAYS,FCURRENCY_CD,V,VUSD</t>
  </si>
  <si>
    <t>%,LACTUALS_VW,SPER,FCHARTFIELD1,TPG_OP_STATE,NMCAID_SNF,NMCAID_ALF,FACCOUNT,VDAYS,FCURRENCY_CD,V,VUSD</t>
  </si>
  <si>
    <t>%,LACTUALS_VW,SPER,FCHARTFIELD1,TPG_OP_STATE,NVETERANS,FACCOUNT,VDAYS,FCURRENCY_CD,V,VUSD</t>
  </si>
  <si>
    <t>%,LACTUALS_VW,SPER,FCHARTFIELD1,TPG_OP_STATE,NINS,NMGD_CARE_CAP,FACCOUNT,VDAYS,FCURRENCY_CD,V,VUSD</t>
  </si>
  <si>
    <t>%,LACTUALS_VW,SPER,FACCOUNT,VHRSPR,VHRSOT,FCURRENCY_CD,V,VUSD,FDEPTID,TDLB_PAYR,NNURSING</t>
  </si>
  <si>
    <t>%,LACTUALS_VW,SPER,FACCOUNT,VHRPRN,VHRPLPN,VHRPCNA,FCURRENCY_CD,V,VUSD,FDEPTID,TDLB_PAYR,NNURSING</t>
  </si>
  <si>
    <t>%,LACTUALS_VW,SPER,FACCOUNT,TACCT_CONSOL,NSTATS_HOURS,FCURRENCY_CD,V,VUSD,FDEPTID,V1020,V3005,V3040,V5035</t>
  </si>
  <si>
    <t>%,SPER,LB_CONOP_VW,FACCOUNT,VCALDAY,FSCENARIO,VFINAL,FCURRENCY_CD,V,VUSD</t>
  </si>
  <si>
    <t>0601|REV_MEDICARE| - 392317&lt;/CELL&gt;&lt;CELL&gt;FT_ML_SNF|ST_NH|L_GE_B|S00701|T_CASH_AND_EQUIV| - 53656.0000000000&lt;/CELL&gt;&lt;CELL&gt;FT_SNF|ST_MA|L_MA_NH|S03705|T_TAX_INS| - 3837.0000000000&lt;/CELL&gt;&lt;CELL&gt;FT_ML_SH|ST_OK|L_2704|S02932|A_BEDS| - 83.0000000000&lt;/CELL&gt;&lt;CELL&gt;FT_SNF|ST_MA|L_MA_NH|S03705|T_TRADE_PAY| - 74340.0000000000&lt;/CELL&gt;&lt;CELL&gt;FT_SNF|ST_KY|L_KY|S02610|T_AR_VAL_RES| - -142845.0000000000&lt;/CELL&gt;&lt;CELL&gt;FT_SNF|ST_NH|L_MA_NH|S03505|REV_COMM_INS| - 30097&lt;/CELL&gt;&lt;CELL&gt;FT_SNF|ST_NH|L_GE_B|S00601|REV_MEDICAID| - 257734&lt;/CE</t>
  </si>
  <si>
    <t>LL&gt;&lt;CELL&gt;FT_SNF|ST_MA|L_MA_NH|S03705|T_OTHER_HOURS| - 4292.0000000000&lt;/CELL&gt;&lt;CELL&gt;FT_SNF|ST_KY|L_KY|S02611|IPD_HOSPICE| - 31.0000000000&lt;/CELL&gt;&lt;CELL&gt;FT_ML_SNF|ST_KY|L_KY|S02606|T_INV| - 15983.0000000000&lt;/CELL&gt;&lt;CELL&gt;FT_SNF|ST_TN|L_OTH|S03721|IPD_OTHER| - 94.0000000000&lt;/CELL&gt;&lt;CELL&gt;FT_SNF|ST_OH|L_OH|S02521|IPD_HOSPICE| - 44.0000000000&lt;/CELL&gt;&lt;CELL&gt;FT_SNF|ST_NH|L_GE_B|S00901|REV_ANCILLARY| - 298464&lt;/CELL&gt;&lt;CELL&gt;FT_SNF|ST_OH|L_OH|S02511|IP_REV_HOSPICE| - 8464&lt;/CELL&gt;&lt;CELL&gt;FT_SNF|ST_IN|L_OTH|S03714|PD_PRIVATE| - 83.0</t>
  </si>
  <si>
    <t>000000000&lt;/CELL&gt;&lt;CELL&gt;FT_SNF|ST_MT|L_GE_A|S00106|REV_COMM_INS| - 24954&lt;/CELL&gt;&lt;CELL&gt;FT_SNF|ST_MT|L_GE_A|S00106|T_CAPEX| - 141748.0000000000&lt;/CELL&gt;&lt;CELL&gt;FT_SNF|ST_MT|L_GE_A|S00106|T_OTHER_CUR_LIAB| - 314615&lt;/CELL&gt;&lt;CELL&gt;FT_SNF|ST_OH|L_OH|S03701|T_RENT_EXP| - 35064.0000000000&lt;/CELL&gt;&lt;CELL&gt;FT_ML_SNF|ST_NH|L_GE_B|S00701|T_INT_INC_EXP| - 274.0000000000&lt;/CELL&gt;&lt;CELL&gt;FT_SNF|ST_CT|L_2845|S01301|REV_MEDICARE| - 514059&lt;/CELL&gt;&lt;CELL&gt;FT_CCRC|ST_NM|L_REV|S03601|T_RENT_EXP| - 131795.0000000000&lt;/CELL&gt;&lt;CELL&gt;FT_SNF|ST_IN|L_OTH|S</t>
  </si>
  <si>
    <t>03714|L_BEDS| - 88.0000000000&lt;/CELL&gt;&lt;CELL&gt;FT_SNF|ST_NH|L_MA_NH|S03505|REV_ANCILLARY| - 172320&lt;/CELL&gt;&lt;CELL&gt;FT_ALF|ST_NH|L_4113|S02971|T_RENT_EXP| - 58369.0000000000&lt;/CELL&gt;&lt;CELL&gt;FT_SNF|ST_NH|L_GE_B|S00601|PD_MEDICARE| - 848.0000000000&lt;/CELL&gt;&lt;CELL&gt;FT_SNF|ST_FL|L_REV|S02101|T_EXPENSES| - 561658.0000000000&lt;/CELL&gt;&lt;CELL&gt;FT_SNF|ST_OK|L_OK|S03713|L_BEDS| - 106.0000000000&lt;/CELL&gt;&lt;CELL&gt;FT_SNF|ST_KY|L_KY|S02610|T_BAD_DEBT| - 4432.0000000000&lt;/CELL&gt;&lt;CELL&gt;FT_SNF|ST_KY|L_KY|S02611|T_RENT_EXP| - 34440.0000000000&lt;/CELL&gt;&lt;CELL&gt;</t>
  </si>
  <si>
    <t>FT_SNF|ST_KY|L_KY|S02611|T_OTHER_CUR_LIAB| - -1133612&lt;/CELL&gt;&lt;CELL&gt;FT_SNF|ST_CO|L_GE_C|S01201|PD_MEDICAID| - 3895.0000000000&lt;/CELL&gt;&lt;CELL&gt;FT_SNF|ST_OH|L_OH|S02521|IP_REV_HOSPICE| - 8457&lt;/CELL&gt;&lt;CELL&gt;FT_SNF|ST_NM|L_GE_A|S00101|T_NURSING_LABOR| - 147946.0000000000&lt;/CELL&gt;&lt;CELL&gt;FT_SNF|ST_WV|L_GE_C|S01101|REV_CONT_ALLOW| - -113519&lt;/CELL&gt;&lt;CELL&gt;FT_SNF|ST_IN|L_OTH|S03714|T_CAPEX| - 25999.0000000000&lt;/CELL&gt;&lt;CELL&gt;FT_SNF|ST_KY|L_KY|S02613|T_OTHER_NN_LABOR| - 55117.0000000000&lt;/CELL&gt;&lt;CELL&gt;FT_SNF|ST_IN|L_OTH|S03714|T_MGMT_FE</t>
  </si>
  <si>
    <t>E| - 26711.0000000000&lt;/CELL&gt;&lt;CELL&gt;FT_SNF|ST_IN|L_OTH|S03714|T_INV| - 31256.0000000000&lt;/CELL&gt;&lt;CELL&gt;FT_ALF|ST_NH|L_4113|S02971|T_CAPEX| - 7400.0000000000&lt;/CELL&gt;&lt;CELL&gt;FT_SNF|ST_CT|L_CT|S03403|REV_ANCILLARY| - 220053&lt;/CELL&gt;&lt;CELL&gt;FT_SNF|ST_NC|L_REV|S02201|PD_COMM_INS| - 190.0000000000&lt;/CELL&gt;&lt;CELL&gt;FT_ALF|ST_KY|L_KY|S02609|REV_ANCILLARY| - 1334&lt;/CELL&gt;&lt;CELL&gt;FT_SNF|ST_NH|L_GE_B|S00601|T_NURSING_HOURS| - 7772.0000000000&lt;/CELL&gt;&lt;CELL&gt;FT_SNF|ST_WV|L_OTH|S03715|T_MGMT_FEE| - 21807.0000000000&lt;/CELL&gt;&lt;CELL&gt;FT_ALF|ST_KY|L_KY</t>
  </si>
  <si>
    <t>|S02614|REV_ANCILLARY| - 70&lt;/CELL&gt;&lt;CELL&gt;FT_SNF|ST_KY|L_KY|S02608|T_INV| - 17049.0000000000&lt;/CELL&gt;&lt;CELL&gt;FT_SNF|ST_OH|L_OH|S03701|IPD_HOSPICE| - 159.0000000000&lt;/CELL&gt;&lt;CELL&gt;FT_SNF|ST_FL|L_OTH|S03301|PD_MEDICARE| - 362.0000000000&lt;/CELL&gt;&lt;CELL&gt;FT_SNF|ST_CT|L_CT_REVOLVER|S03401|REV_MEDICAID| - 788620&lt;/CELL&gt;&lt;CELL&gt;FT_SNF|ST_KY|L_KY|S02613|IPD_SKILLED| - 2370.0000000000&lt;/CELL&gt;&lt;CELL&gt;FT_SNF|ST_CT|L_CT|S03403|PD_OTHER| - 34.0000000000&lt;/CELL&gt;&lt;CELL&gt;FT_SNF|ST_NH|L_MA_NH|S03503|REV_COMM_INS| - 14128&lt;/CELL&gt;&lt;CELL&gt;FT_SNF|ST_OH</t>
  </si>
  <si>
    <t>|L_OH|S03709|PD_MEDICARE| - 260.0000000000&lt;/CELL&gt;&lt;CELL&gt;FT_ALF|ST_NH|L_GE_B|S00801|T_CASH_AND_EQUIV| - 135671.0000000000&lt;/CELL&gt;&lt;CELL&gt;FT_SNF|ST_KY|L_KY|S02611|T_OTHER_HOURS| - 2466.0000000000&lt;/CELL&gt;&lt;CELL&gt;FT_SNF|ST_NH|L_MA_NH|S03504|REV_MEDICARE| - 72222&lt;/CELL&gt;&lt;CELL&gt;FT_SNF|ST_OH|L_OH|S02521|T_TRADE_PAY| - 109947.0000000000&lt;/CELL&gt;&lt;CELL&gt;FT_SNF|ST_CT|L_CT|S03702|IP_REV_HOSPICE| - 33189&lt;/CELL&gt;&lt;CELL&gt;FT_SNF|ST_KY|L_KY|S02613|A_BEDS| - 82.0000000000&lt;/CELL&gt;&lt;CELL&gt;FT_SNF|ST_OH|L_OH|S02511|T_TAX_INS| - 3141.0000000000&lt;/C</t>
  </si>
  <si>
    <t>ELL&gt;&lt;CELL&gt;FT_SNF|ST_NH|L_2824|S02921|IP_REV_SKILLED| - 1187572&lt;/CELL&gt;&lt;CELL&gt;FT_SNF|ST_GA|L_OTH|S03722|IPD_SKILLED| - 2368.0000000000&lt;/CELL&gt;&lt;CELL&gt;FT_SNF|ST_RI|L_OTH|S03711|T_RENT_EXP| - 22018.0000000000&lt;/CELL&gt;&lt;CELL&gt;FT_SNF|ST_RI|L_OTH|S03711|T_OTHER_NN_LABOR| - 36369.0000000000&lt;/CELL&gt;&lt;CELL&gt;FT_ML_SNF|ST_NH|L_GE_B|S00701|PD_MEDICAID| - 1766.0000000000&lt;/CELL&gt;&lt;CELL&gt;FT_SNF|ST_KY|L_KY|S02613|T_AR_VAL_RES| - -263884.0000000000&lt;/CELL&gt;&lt;CELL&gt;FT_SNF|ST_NM|L_GE_A|S00102|T_TRADE_PAY| - 89123.0000000000&lt;/CELL&gt;&lt;CELL&gt;FT_SNF|S</t>
  </si>
  <si>
    <t>T_NM|L_GE_A|S00102|L_BEDS| - 62.0000000000&lt;/CELL&gt;&lt;CELL&gt;FT_SNF|ST_NM|L_GE_A|S00102|PD_COMM_INS| - 21.0000000000&lt;/CELL&gt;&lt;CELL&gt;FT_SNF|ST_NM|L_GE_A|S00102|PD_MEDICAID| - 1501.0000000000&lt;/CELL&gt;&lt;CELL&gt;FT_SNF|ST_NM|L_GE_A|S00102|PD_MEDICARE| - 204.0000000000&lt;/CELL&gt;&lt;CELL&gt;FT_SNF|ST_NM|L_GE_A|S00102|A_BEDS| - 62.0000000000&lt;/CELL&gt;&lt;CELL&gt;FT_SNF|ST_NM|L_GE_A|S00102|IP_REV_SKILLED| - 341318&lt;/CELL&gt;&lt;CELL&gt;FT_SNF|ST_NM|L_GE_A|S00102|IPD_SKILLED| - 1603.0000000000&lt;/CELL&gt;&lt;CELL&gt;FT_SNF|ST_FL|L_OTH|S03301|IPD_HOSPICE| - 74.000000000</t>
  </si>
  <si>
    <t>0&lt;/CELL&gt;&lt;CELL&gt;FT_SNF|ST_FL|L_REV|S01801|T_NURSING_HOURS| - 13865.0000000000&lt;/CELL&gt;&lt;CELL&gt;FT_SNF|ST_FL|L_OTH|S03301|PD_OTHER| - 74.0000000000&lt;/CELL&gt;&lt;CELL&gt;FT_SNF|ST_NM|L_GE_A|S00102|PD_PRIVATE| - 1.0000000000&lt;/CELL&gt;&lt;CELL&gt;FT_SNF|ST_KY|L_KY|S02611|T_OTHER_NN_LABOR| - 51038.0000000000&lt;/CELL&gt;&lt;CELL&gt;FT_ALF|ST_KY|L_KY|S02609|T_MGMT_FEE| - 4699.0000000000&lt;/CELL&gt;&lt;CELL&gt;FT_ALF|ST_NH|L_4113|S02971|T_TAX_INS| - 13337.0000000000&lt;/CELL&gt;&lt;CELL&gt;FT_SNF|ST_OH|L_OH|S02521|T_TAX_INS| - 5238.0000000000&lt;/CELL&gt;&lt;CELL&gt;FT_SNF|ST_NH|L_282</t>
  </si>
  <si>
    <t>4|S02921|IP_REV_OTHER| - 948&lt;/CELL&gt;&lt;CELL&gt;FT_SNF|ST_GA|L_GE_C|S01001|IP_REV_SKILLED| - 813502&lt;/CELL&gt;&lt;CELL&gt;FT_SNF|ST_WV|L_OTH|S03715|T_CAPEX| - 1706.0000000000&lt;/CELL&gt;&lt;CELL&gt;FT_ILF|ST_CT|L_CT|S02401|IP_REV_SKILLED| - 880&lt;/CELL&gt;&lt;CELL&gt;FT_SNF|ST_CT|L_CT|S03702|PD_MEDICARE| - 459.0000000000&lt;/CELL&gt;&lt;CELL&gt;FT_ML_SNF|ST_ID|L_REV|S01401|T_TAX_INS| - 13435.0000000000&lt;/CELL&gt;&lt;CELL&gt;FT_SNF|ST_CT|L_2845|S01301|IP_REV_OTHER| - 3500&lt;/CELL&gt;&lt;CELL&gt;FT_SNF|ST_KY|L_KY|S02613|T_BAD_DEBT| - 7010.0000000000&lt;/CELL&gt;&lt;CELL&gt;FT_SNF|ST_KY|L_KY|</t>
  </si>
  <si>
    <t>S02605|T_OTHER_NN_LABOR| - 40567.0000000000&lt;/CELL&gt;&lt;CELL&gt;FT_SNF|ST_OH|L_OH|S03701|T_OTH_CUR_ASSETS| - 3977.0000000000&lt;/CELL&gt;&lt;CELL&gt;FT_SNF|ST_CT|L_CT|S03704|T_OTH_CUR_ASSETS| - 11580.0000000000&lt;/CELL&gt;&lt;CELL&gt;FT_SNF|ST_NH|L_2824|S02921|IPD_HOSPICE| - 171.0000000000&lt;/CELL&gt;&lt;CELL&gt;FT_SNF|ST_CT|L_2842|S02911|T_INV| - 127864.0000000000&lt;/CELL&gt;&lt;CELL&gt;FT_ML_SNF|ST_NH|L_GE_B|S00701|T_NURSING_LABOR| - 211029.0000000000&lt;/CELL&gt;&lt;CELL&gt;FT_SNF|ST_KY|L_KY|S02610|REV_OTHER| - -1048&lt;/CELL&gt;&lt;CELL&gt;FT_SNF|ST_FL|L_REV|S01801|T_MGMT_FEE| -</t>
  </si>
  <si>
    <t xml:space="preserve"> 48718.0000000000&lt;/CELL&gt;&lt;CELL&gt;FT_ML_SNF|ST_ID|L_REV|S01401|IPD_SKILLED| - 3109.0000000000&lt;/CELL&gt;&lt;CELL&gt;FT_SNF|ST_OH|L_OH|S03710|T_OTH_CUR_ASSETS| - -298.0000000000&lt;/CELL&gt;&lt;CELL&gt;FT_SNF|ST_CT|L_CT|S03702|REV_PRIVATE| - 83566&lt;/CELL&gt;&lt;CELL&gt;FT_ML_SNF|ST_CT|L_CT_REVOLVER|S03402|T_AR_GROSS| - 6137319.0000000000&lt;/CELL&gt;&lt;CELL&gt;FT_SNF|ST_NH|L_MA_NH|S03502|IP_REV_SKILLED| - 285791&lt;/CELL&gt;&lt;CELL&gt;FT_SNF|ST_NH|L_MA_NH|S03504|IP_REV_SKILLED| - 555637&lt;/CELL&gt;&lt;CELL&gt;FT_SNF|ST_GA|L_OTH|S03722|T_MGMT_FEE| - 28717.0000000000&lt;/CELL&gt;&lt;CEL</t>
  </si>
  <si>
    <t>L&gt;FT_SNF|ST_KY|L_KY|S02611|T_AR_VAL_RES| - -405784.0000000000&lt;/CELL&gt;&lt;CELL&gt;FT_ML_SNF|ST_NH|L_4116|S02961|T_RENT_EXP| - 58422.0000000000&lt;/CELL&gt;&lt;CELL&gt;FT_SNF|ST_NH|L_MA_NH|S03504|T_ANCIL_EXP| - 93623.0000000000&lt;/CELL&gt;&lt;CELL&gt;FT_SNF|ST_MA|L_MA_NH|S03705|A_BEDS| - 101.0000000000&lt;/CELL&gt;&lt;CELL&gt;FT_SNF|ST_CT|L_CT|S03704|REV_ANCILLARY| - 378229&lt;/CELL&gt;&lt;CELL&gt;FT_SNF|ST_GA|L_OTH|S03722|T_BAD_DEBT| - 6206.0000000000&lt;/CELL&gt;&lt;CELL&gt;FT_SNF|ST_OH|L_OH|S03719|REV_PRIVATE| - 58991&lt;/CELL&gt;&lt;CELL&gt;FT_SNF|ST_CT|L_REV|S02001|T_MGMT_FEE| - 5</t>
  </si>
  <si>
    <t>Description</t>
  </si>
  <si>
    <t>Licensed Beds</t>
  </si>
  <si>
    <t>T_AR_WRT_OFF</t>
  </si>
  <si>
    <t>T_CAPEX</t>
  </si>
  <si>
    <t>Capital Expenditures</t>
  </si>
  <si>
    <t>T_CASH_AND_EQUIV</t>
  </si>
  <si>
    <t>Cash and cash equivalents</t>
  </si>
  <si>
    <t>T_AR_GROSS</t>
  </si>
  <si>
    <t>Accounts Receivable, Gross</t>
  </si>
  <si>
    <t>T_AR_VAL_RES</t>
  </si>
  <si>
    <t>A/R Valuation reserves</t>
  </si>
  <si>
    <t>T_INV</t>
  </si>
  <si>
    <t>Inventories</t>
  </si>
  <si>
    <t>T_OTH_CUR_ASSETS</t>
  </si>
  <si>
    <t>Other current assets</t>
  </si>
  <si>
    <t>T_TRADE_PAY</t>
  </si>
  <si>
    <t>Trade payables</t>
  </si>
  <si>
    <t>T_OTHER_CUR_LIAB</t>
  </si>
  <si>
    <t>Other current liabilities</t>
  </si>
  <si>
    <t>T_LOC_OUT</t>
  </si>
  <si>
    <t>Line of credit outstanding</t>
  </si>
  <si>
    <t>T_LOC_AVAIL</t>
  </si>
  <si>
    <t>Line of credit availability</t>
  </si>
  <si>
    <t>T_OTHER_DEBT</t>
  </si>
  <si>
    <t>Other debt</t>
  </si>
  <si>
    <t>Total debt</t>
  </si>
  <si>
    <t>Skilled Mix Revenue</t>
  </si>
  <si>
    <t>REV_Private</t>
  </si>
  <si>
    <t>Private Revenue</t>
  </si>
  <si>
    <t>REV_Medicare</t>
  </si>
  <si>
    <t>Medicare Revenue</t>
  </si>
  <si>
    <t>REV_Medicaid</t>
  </si>
  <si>
    <t>Medicaid Revenue</t>
  </si>
  <si>
    <t>REV_Veterans</t>
  </si>
  <si>
    <t>Veterans Revenue</t>
  </si>
  <si>
    <t>REV_Comm_Ins</t>
  </si>
  <si>
    <t>Commercial Insurance Revenue</t>
  </si>
  <si>
    <t>Medicare Managed Care Revenue</t>
  </si>
  <si>
    <t>Medicaid Managed Care Revenue</t>
  </si>
  <si>
    <t>REV_Other</t>
  </si>
  <si>
    <t>Other Revenue</t>
  </si>
  <si>
    <t>Net Ancillary Revenue</t>
  </si>
  <si>
    <t>REV_Ancillary</t>
  </si>
  <si>
    <t>Ancillary Revenue</t>
  </si>
  <si>
    <t>REV_Cont_Allow</t>
  </si>
  <si>
    <t>Contractual Allowance</t>
  </si>
  <si>
    <t>T_EXPENSES</t>
  </si>
  <si>
    <t>T_BAD_DEBT</t>
  </si>
  <si>
    <t>Tenant Bad Debt Expense</t>
  </si>
  <si>
    <t>EBITDARM</t>
  </si>
  <si>
    <t>EBITDAR</t>
  </si>
  <si>
    <t>T_OTHER_OP_EXO</t>
  </si>
  <si>
    <t>Tenant Other Income and Expense</t>
  </si>
  <si>
    <t>T_DEPR_AMORT</t>
  </si>
  <si>
    <t>Tenant Depreciation and Amortization</t>
  </si>
  <si>
    <t>T_INT_INC_EXP</t>
  </si>
  <si>
    <t>Tenant Interest Income and Expense</t>
  </si>
  <si>
    <t>T_RENT_EXP</t>
  </si>
  <si>
    <t>Tenant Rent Expense</t>
  </si>
  <si>
    <t>Tenant Non-Operating Expense</t>
  </si>
  <si>
    <t>Tenant Net Income</t>
  </si>
  <si>
    <t>Skilled Mix Patient Days</t>
  </si>
  <si>
    <t>PD_Private</t>
  </si>
  <si>
    <t>Private Patient Days</t>
  </si>
  <si>
    <t>PD_Medicare</t>
  </si>
  <si>
    <t>Medicare Patient Days</t>
  </si>
  <si>
    <t>PD_Medicaid</t>
  </si>
  <si>
    <t>Medicaid Patient Days</t>
  </si>
  <si>
    <t>PD_Veterans</t>
  </si>
  <si>
    <t>Veterans Patient Days</t>
  </si>
  <si>
    <t>PD_Comm_Ins</t>
  </si>
  <si>
    <t>Commercial Insurance Patient Days</t>
  </si>
  <si>
    <t>Medicare Managed Care Patient Days</t>
  </si>
  <si>
    <t>Medicaid Managed Care Patient Days</t>
  </si>
  <si>
    <t>PD_Other</t>
  </si>
  <si>
    <t>Other Patient Days</t>
  </si>
  <si>
    <t>Total Payor Patient Days</t>
  </si>
  <si>
    <t>Tenant Hours</t>
  </si>
  <si>
    <t>T_Nursing_Hours</t>
  </si>
  <si>
    <t>Nursing Hours</t>
  </si>
  <si>
    <t>T_Other_Hours</t>
  </si>
  <si>
    <t>Other Hours</t>
  </si>
  <si>
    <t>T_Nursing_Labor</t>
  </si>
  <si>
    <t>T_Other_NN_Labor</t>
  </si>
  <si>
    <t>Data Set for Sabra Centers</t>
  </si>
  <si>
    <t>RptCurrency</t>
  </si>
  <si>
    <t>USD</t>
  </si>
  <si>
    <t>CATEGORY</t>
  </si>
  <si>
    <t>ACTUAL</t>
  </si>
  <si>
    <t>DATASRC</t>
  </si>
  <si>
    <t>D_INPUT</t>
  </si>
  <si>
    <t>ENTITY</t>
  </si>
  <si>
    <t>FACILITY_TYPE</t>
  </si>
  <si>
    <t>FLOW</t>
  </si>
  <si>
    <t>F_NONE</t>
  </si>
  <si>
    <t>GEOGRAPHY</t>
  </si>
  <si>
    <t>INVEST_TYPE</t>
  </si>
  <si>
    <t>T_SL_RENT_ADJ_EXP</t>
  </si>
  <si>
    <t>TIME</t>
  </si>
  <si>
    <t>INV_EQUITY</t>
  </si>
  <si>
    <t>FINANCE</t>
  </si>
  <si>
    <t>PageKeyRange</t>
  </si>
  <si>
    <t>ColKeyRange</t>
  </si>
  <si>
    <t>RowKeyRange</t>
  </si>
  <si>
    <t>CellKeyRange</t>
  </si>
  <si>
    <t>GetOnlyRange</t>
  </si>
  <si>
    <t>FormatRange</t>
  </si>
  <si>
    <t>OptionRange</t>
  </si>
  <si>
    <t>REV_MCR_Mgd_Care</t>
  </si>
  <si>
    <t>REV_MCA_Mgd_Care</t>
  </si>
  <si>
    <t>PD_MCR_Mgd_Care</t>
  </si>
  <si>
    <t>PD_MCA_Mgd_Care</t>
  </si>
  <si>
    <t>MEASURES</t>
  </si>
  <si>
    <t>PERIODIC</t>
  </si>
  <si>
    <t>HideRowKeys,HideColKeys</t>
  </si>
  <si>
    <t>EBITDARM Margin</t>
  </si>
  <si>
    <t>EBITDAR Margin</t>
  </si>
  <si>
    <t>EBITDARM Coverage</t>
  </si>
  <si>
    <t>EBITDAR Coverage</t>
  </si>
  <si>
    <t>Occupancy</t>
  </si>
  <si>
    <t>Validation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</si>
  <si>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</si>
  <si>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</si>
  <si>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</si>
  <si>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</si>
  <si>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</si>
  <si>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</si>
  <si>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</si>
  <si>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</si>
  <si>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</si>
  <si>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</si>
  <si>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</si>
  <si>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</si>
  <si>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Days in Month</t>
  </si>
  <si>
    <t>&lt;EVDRE_CACHE&gt;&lt;EVDRE ID="Sun Load|001-00014"&gt;&lt;CELL&gt;FT_ALF|ST_NH|L_4113|S02971|PD_PRIVATE| - 2825.0000000000&lt;/CELL&gt;&lt;CELL&gt;FT_SNF|ST_CT|L_CT|S03703|T_BAD_DEBT| - 10076.0000000000&lt;/CELL&gt;&lt;CELL&gt;FT_SNF|ST_NH|L_GE_B|S00901|L_BEDS| - 81.0000000000&lt;/CELL&gt;&lt;CELL&gt;FT_SNF|ST_KY|L_KY|S02602|IPD_OTHER| - 5.0000000000&lt;/CELL&gt;&lt;CELL&gt;FT_SNF|ST_CT|L_CT|S03704|T_TRADE_PAY| - 129958.0000000000&lt;/CELL&gt;&lt;CELL&gt;FT_SNF|ST_OH|L_OH|S03709|T_MGMT_FEE| - 33065.0000000000&lt;/CELL&gt;&lt;CELL&gt;FT_ALF|ST_KY|L_KY|S02609|T_RENT_EXP| - 6406.0000000000&lt;/CELL&gt;</t>
  </si>
  <si>
    <t>&lt;CELL&gt;FT_SNF|ST_NH|L_MA_NH|S03502|A_BEDS| - 52.0000000000&lt;/CELL&gt;&lt;CELL&gt;FT_SNF|ST_NH|L_MA_NH|S03503|A_BEDS| - 99.0000000000&lt;/CELL&gt;&lt;CELL&gt;FT_SNF|ST_CT|L_2842|S02911|PD_OTHER| - 272.0000000000&lt;/CELL&gt;&lt;CELL&gt;FT_SNF|ST_NH|L_MA_NH|S03505|A_BEDS| - 72.0000000000&lt;/CELL&gt;&lt;CELL&gt;FT_SNF|ST_FL|L_REV|S01601|T_CAPEX| - 9973.0000000000&lt;/CELL&gt;&lt;CELL&gt;FT_ML_SNF|ST_OK|L_2703|S02941|T_CONTRACT_LABOR| - 41688.0000000000&lt;/CELL&gt;&lt;CELL&gt;FT_SNF|ST_CT|L_REV|S02001|REV_PRIVATE| - 65879&lt;/CELL&gt;&lt;CELL&gt;FT_SNF|ST_FL|L_REV|S02101|T_OTHER_CUR_LIAB| -</t>
  </si>
  <si>
    <t xml:space="preserve"> 897113&lt;/CELL&gt;&lt;CELL&gt;FT_SNF|ST_FL|L_REV|S01801|T_DEPR_AMORT| - 4442.0000000000&lt;/CELL&gt;&lt;CELL&gt;FT_SNF|ST_NC|L_REV|S02201|T_ANCIL_EXP| - 103239.0000000000&lt;/CELL&gt;&lt;CELL&gt;FT_SNF|ST_MT|L_GE_A|S00105|T_NURSING_LABOR| - 261051.0000000000&lt;/CELL&gt;&lt;CELL&gt;FT_SNF|ST_OK|L_OK|S03713|REV_COMM_INS| - 2211&lt;/CELL&gt;&lt;CELL&gt;FT_ML_SNF|ST_NH|L_GE_B|S00701|PD_PRIVATE| - 542.0000000000&lt;/CELL&gt;&lt;CELL&gt;FT_ML_SNF|ST_NH|L_GE_B|S00501|T_CAPEX| - 6384.0000000000&lt;/CELL&gt;&lt;CELL&gt;FT_SNF|ST_OK|L_OK|S03713|REV_PRIVATE| - 15003&lt;/CELL&gt;&lt;CELL&gt;FT_SNF|ST_OK|L_OK|S</t>
  </si>
  <si>
    <t>03713|REV_OTHER| - 6316&lt;/CELL&gt;&lt;CELL&gt;FT_SNF|ST_WV|L_OTH|S03715|T_DEPR_AMORT| - 1560.0000000000&lt;/CELL&gt;&lt;CELL&gt;FT_SNF|ST_CT|L_CT|S03703|REV_PRIVATE| - 114609&lt;/CELL&gt;&lt;CELL&gt;FT_SNF|ST_OK|L_OK|S03713|T_BAD_DEBT| - 4183.0000000000&lt;/CELL&gt;&lt;CELL&gt;FT_SNF|ST_OK|L_OK|S03713|T_AR_VAL_RES| - -258585.0000000000&lt;/CELL&gt;&lt;CELL&gt;FT_ML_SNF|ST_NH|L_GE_B|S00701|T_NURSING_HOURS| - 9948.0000000000&lt;/CELL&gt;&lt;CELL&gt;FT_ML_SNF|ST_NH|L_4116|S02961|T_DEPR_AMORT| - 2513.0000000000&lt;/CELL&gt;&lt;CELL&gt;FT_ALF|ST_NH|L_4113|S02971|T_INV| - 40490.0000000000&lt;/CEL</t>
  </si>
  <si>
    <t>L&gt;&lt;CELL&gt;FT_CCRC|ST_NM|L_REV|S03601|T_CASH_AND_EQUIV| - 222463.0000000000&lt;/CELL&gt;&lt;CELL&gt;FT_SNF|ST_OH|L_OH|S03709|T_INV| - 42621.0000000000&lt;/CELL&gt;&lt;CELL&gt;FT_SNF|ST_OH|L_OH|S02511|T_BAD_DEBT| - 5895.0000000000&lt;/CELL&gt;&lt;CELL&gt;FT_SNF|ST_GA|L_OTH|S03722|IPD_HOSPICE| - 229.0000000000&lt;/CELL&gt;&lt;CELL&gt;FT_SNF|ST_NH|L_MA_NH|S03502|T_OTH_CUR_ASSETS| - 5948.0000000000&lt;/CELL&gt;&lt;CELL&gt;FT_SNF|ST_CA|L_GE_A|S00201|REV_MEDICAID| - 386077&lt;/CELL&gt;&lt;CELL&gt;FT_SNF|ST_CA|L_GE_A|S00201|T_DEPR_AMORT| - 2687.0000000000&lt;/CELL&gt;&lt;CELL&gt;FT_SNF|ST_CA|L_GE_A|</t>
  </si>
  <si>
    <t>S00201|T_OTHER_NN_LABOR| - 99628.0000000000&lt;/CELL&gt;&lt;CELL&gt;FT_SNF|ST_FL|L_REV|S01701|PD_OTHER| - 176.0000000000&lt;/CELL&gt;&lt;CELL&gt;FT_SNF|ST_MA|L_MA_NH|S03705|T_BAD_DEBT| - 6813.0000000000&lt;/CELL&gt;&lt;CELL&gt;FT_SNF|ST_CT|L_CT_REVOLVER|S03401|T_CASH_AND_EQUIV| - 83123.0000000000&lt;/CELL&gt;&lt;CELL&gt;FT_SNF|ST_NH|L_MA_NH|S03501|PD_MEDICAID| - 1439.0000000000&lt;/CELL&gt;&lt;CELL&gt;FT_ML_SNF|ST_KY|L_KY|S02607|T_OTHER_HOURS| - 3801.0000000000&lt;/CELL&gt;&lt;CELL&gt;FT_SNF|ST_KY|L_KY|S02612|T_MGMT_FEE| - 23458.0000000000&lt;/CELL&gt;&lt;CELL&gt;FT_SNF|ST_CT|L_CT|S03702|R</t>
  </si>
  <si>
    <t>EV_ANCILLARY| - 189953&lt;/CELL&gt;&lt;CELL&gt;FT_SNF|ST_NC|L_REV|S02201|REV_PRIVATE| - 13888&lt;/CELL&gt;&lt;CELL&gt;FT_SNF|ST_CT|L_CT|S03702|T_OTH_CUR_ASSETS| - -14823.0000000000&lt;/CELL&gt;&lt;CELL&gt;FT_SNF|ST_OH|L_OH|S03709|T_AR_VAL_RES| - -487896.0000000000&lt;/CELL&gt;&lt;CELL&gt;FT_CCRC|ST_NM|L_REV|S03601|REV_ANCILLARY| - 236677&lt;/CELL&gt;&lt;CELL&gt;FT_SNF|ST_CT|L_CT|S03403|T_ANCIL_EXP| - 119268.0000000000&lt;/CELL&gt;&lt;CELL&gt;FT_SNF|ST_CT|L_2842|S02911|REV_PRIVATE| - 353461&lt;/CELL&gt;&lt;CELL&gt;FT_SNF|ST_WV|L_GE_C|S01101|IP_REV_HOSPICE| - 39376&lt;/CELL&gt;&lt;CELL&gt;FT_ML_SNF|ST_N</t>
  </si>
  <si>
    <t>H|L_4116|S02961|T_OTHER_CUR_LIAB| - 2003652&lt;/CELL&gt;&lt;CELL&gt;FT_SNF|ST_NM|L_GE_A|S00102|REV_CONT_ALLOW| - -92174&lt;/CELL&gt;&lt;CELL&gt;FT_SNF|ST_NM|L_GE_A|S00102|T_CASH_AND_EQUIV| - 1369.0000000000&lt;/CELL&gt;&lt;CELL&gt;FT_SNF|ST_NM|L_GE_A|S00102|T_OTHER_HOURS| - 2513.0000000000&lt;/CELL&gt;&lt;CELL&gt;FT_SNF|ST_OH|L_OH|S02511|T_AR_VAL_RES| - -132342.0000000000&lt;/CELL&gt;&lt;CELL&gt;FT_ML_SNF|ST_NH|L_GE_B|S00501|T_TRADE_PAY| - 145176.0000000000&lt;/CELL&gt;&lt;CELL&gt;FT_SNF|ST_OH|L_OH|S03719|A_BEDS| - 97.0000000000&lt;/CELL&gt;&lt;CELL&gt;FT_SNF|ST_CA|L_OTH|S03720|REV_CONT_AL</t>
  </si>
  <si>
    <t>LOW| - -124156&lt;/CELL&gt;&lt;CELL&gt;FT_SNF|ST_FL|L_REV|S01601|T_DEPR_AMORT| - 9745.0000000000&lt;/CELL&gt;&lt;CELL&gt;FT_SNF|ST_FL|L_REV|S02101|PD_MEDICARE| - 672.0000000000&lt;/CELL&gt;&lt;CELL&gt;FT_SNF|ST_FL|L_REV|S01701|IPD_OTHER| - 176.0000000000&lt;/CELL&gt;&lt;CELL&gt;FT_SNF|ST_MA|L_MA_NH|S03707|L_BEDS| - 120.0000000000&lt;/CELL&gt;&lt;CELL&gt;FT_SNF|ST_MA|L_MA_NH|S03706|L_BEDS| - 80.0000000000&lt;/CELL&gt;&lt;CELL&gt;FT_ILF|ST_CT|L_CT|S02401|T_MGMT_FEE| - 5582.0000000000&lt;/CELL&gt;&lt;CELL&gt;FT_SNF|ST_KY|L_KY|S02613|T_OTHER_HOURS| - 2928.0000000000&lt;/CELL&gt;&lt;CELL&gt;FT_SNF|ST_FL|L_</t>
  </si>
  <si>
    <t>REV|S01801|T_INT_INC_EXP| - 69.0000000000&lt;/CELL&gt;&lt;CELL&gt;FT_MH|ST_ID|L_OTH|S03717|REV_PRIVATE| - 30000&lt;/CELL&gt;&lt;CELL&gt;FT_SNF|ST_NC|L_REV|S02201|REV_OTHER| - 410&lt;/CELL&gt;&lt;CELL&gt;FT_MH|ST_ID|L_OTH|S03717|PD_PRIVATE| - 40.0000000000&lt;/CELL&gt;&lt;CELL&gt;FT_SNF|ST_MT|L_GE_A|S00103|PD_VETERANS| - 273.0000000000&lt;/CELL&gt;&lt;CELL&gt;FT_SNF|ST_NH|L_GE_B|S00601|L_BEDS| - 79.0000000000&lt;/CELL&gt;&lt;CELL&gt;FT_SNF|ST_CT|L_CT|S03703|T_NURSING_LABOR| - 236572.0000000000&lt;/CELL&gt;&lt;CELL&gt;FT_SNF|ST_MT|L_GE_A|S00103|REV_COMM_INS| - 11247&lt;/CELL&gt;&lt;CELL&gt;FT_SNF|ST_MT|</t>
  </si>
  <si>
    <t>L_GE_A|S00103|T_CAPEX| - 283607.0000000000&lt;/CELL&gt;&lt;CELL&gt;FT_SNF|ST_CO|L_GE_C|S01201|T_CAPEX| - 14707.0000000000&lt;/CELL&gt;&lt;CELL&gt;FT_SNF|ST_KY|L_KY|S02610|A_BEDS| - 60.0000000000&lt;/CELL&gt;&lt;CELL&gt;FT_SNF|ST_KY|L_KY|S02612|A_BEDS| - 86.0000000000&lt;/CELL&gt;&lt;CELL&gt;FT_SNF|ST_KY|L_KY|S02611|A_BEDS| - 71.0000000000&lt;/CELL&gt;&lt;CELL&gt;FT_ML_SNF|ST_NH|L_4116|S02961|T_OTHER_HOURS| - 6007.0000000000&lt;/CELL&gt;&lt;CELL&gt;FT_SNF|ST_OH|L_OH|S02521|T_AR_VAL_RES| - -258307.0000000000&lt;/CELL&gt;&lt;CELL&gt;FT_SNF|ST_CT|L_2842|S02911|T_OTHER_CUR_LIAB| - 2725491&lt;/CELL</t>
  </si>
  <si>
    <t>&gt;&lt;CELL&gt;FT_SNF|ST_OH|L_OH|S03709|T_EXPENSES| - 463763.0000000000&lt;/CELL&gt;&lt;CELL&gt;FT_SNF|ST_MT|L_GE_A|S00106|T_INT_INC_EXP| - -36.0000000000&lt;/CELL&gt;&lt;CELL&gt;FT_SNF|ST_NH|L_MA_NH|S03504|IP_REV_HOSPICE| - 30180&lt;/CELL&gt;&lt;CELL&gt;FT_SNF|ST_FL|L_REV|S01801|T_OTHER_HOURS| - 4020.0000000000&lt;/CELL&gt;&lt;CELL&gt;FT_SNF|ST_OH|L_OH|S03701|T_NURSING_LABOR| - 119940.0000000000&lt;/CELL&gt;&lt;CELL&gt;FT_SNF|ST_CA|L_OTH|S03720|REV_COMM_INS| - 3520&lt;/CELL&gt;&lt;CELL&gt;FT_SNF|ST_FL|L_REV|S01601|T_INV| - 63932.0000000000&lt;/CELL&gt;&lt;CELL&gt;FT_SNF|ST_KY|L_KY|S02602|REV_COMM</t>
  </si>
  <si>
    <t>_INS| - 15272&lt;/CELL&gt;&lt;CELL&gt;FT_SNF|ST_KY|L_KY|S02603|PD_OTHER| - 62.0000000000&lt;/CELL&gt;&lt;CELL&gt;FT_SNF|ST_MT|L_GE_A|S00106|T_AR_VAL_RES| - -242233.0000000000&lt;/CELL&gt;&lt;CELL&gt;FT_SNF|ST_MT|L_GE_A|S00106|T_NURSING_LABOR| - 124786.0000000000&lt;/CELL&gt;&lt;CELL&gt;FT_SNF|ST_MT|L_GE_A|S00106|IPD_OTHER| - 36.0000000000&lt;/CELL&gt;&lt;CELL&gt;FT_MH|ST_ID|L_OTH|S03717|T_MGMT_FEE| - 15871.0000000000&lt;/CELL&gt;&lt;CELL&gt;FT_SNF|ST_RI|L_OTH|S03712|T_EXPENSES| - 672231.0000000000&lt;/CELL&gt;&lt;CELL&gt;FT_ML_SNF|ST_NH|L_4116|S02961|T_INT_INC_EXP| - -212.0000000000&lt;/CELL&gt;</t>
  </si>
  <si>
    <t>&lt;CELL&gt;FT_SNF|ST_NH|L_GE_B|S00901|T_TRADE_PAY| - 96955.0000000000&lt;/CELL&gt;&lt;CELL&gt;FT_SNF|ST_CT|L_REV|S02001|T_BAD_DEBT| - 10866.0000000000&lt;/CELL&gt;&lt;CELL&gt;FT_SNF|ST_OH|L_OH|S03710|PD_MEDICAID| - 1876.0000000000&lt;/CELL&gt;&lt;CELL&gt;FT_ALF|ST_KY|L_KY|S02614|T_ANCIL_EXP| - 48.0000000000&lt;/CELL&gt;&lt;CELL&gt;FT_SNF|ST_CT|L_CT|S03704|T_AR_VAL_RES| - -250410.0000000000&lt;/CELL&gt;&lt;CELL&gt;FT_SNF|ST_RI|L_OTH|S03712|T_OTH_CUR_ASSETS| - 4699.0000000000&lt;/CELL&gt;&lt;CELL&gt;FT_SNF|ST_RI|L_OTH|S03712|T_NURSING_LABOR| - 290163.0000000000&lt;/CELL&gt;&lt;CELL&gt;FT_ML_SNF|S</t>
  </si>
  <si>
    <t>T_NH|L_4116|S02961|T_OTHER_NN_LABOR| - 101720.0000000000&lt;/CELL&gt;&lt;CELL&gt;FT_SNF|ST_NH|L_MA_NH|S03503|IP_REV_HOSPICE| - 15193&lt;/CELL&gt;&lt;CELL&gt;FT_SNF|ST_OH|L_OH|S03709|T_DEPR_AMORT| - 2664.0000000000&lt;/CELL&gt;&lt;CELL&gt;FT_SNF|ST_NH|L_MA_NH|S03504|PD_MEDICAID| - 1687.0000000000&lt;/CELL&gt;&lt;CELL&gt;FT_SNF|ST_RI|L_OTH|S03712|PD_MEDICARE| - 311.0000000000&lt;/CELL&gt;&lt;CELL&gt;FT_SNF|ST_FL|L_REV|S01801|T_OTHER_CUR_LIAB| - 419193&lt;/CELL&gt;&lt;CELL&gt;FT_SNF|ST_CT|L_CT|S03703|T_TRADE_PAY| - 128250.0000000000&lt;/CELL&gt;&lt;CELL&gt;FT_SNF|ST_FL|L_REV|S01601|T_INT_INC_</t>
  </si>
  <si>
    <t>EXP| - 37.0000000000&lt;/CELL&gt;&lt;CELL&gt;FT_SNF|ST_KY|L_KY|S02601|PD_MEDICARE| - 383.0000000000&lt;/CELL&gt;&lt;CELL&gt;FT_SNF|ST_KY|L_KY|S02604|PD_MEDICARE| - 499.0000000000&lt;/CELL&gt;&lt;CELL&gt;FT_SNF|ST_KY|L_KY|S02603|PD_MEDICARE| - 198.0000000000&lt;/CELL&gt;&lt;CELL&gt;FT_ML_SNF|ST_NH|L_4116|S02961|REV_ANCILLARY| - 204371&lt;/CELL&gt;&lt;CELL&gt;FT_SNF|ST_KY|L_KY|S02603|IPD_OTHER| - 62.0000000000&lt;/CELL&gt;&lt;CELL&gt;FT_SNF|ST_KY|L_KY|S02608|PD_MEDICARE| - 244.0000000000&lt;/CELL&gt;&lt;CELL&gt;FT_SNF|ST_GA|L_GE_C|S01001|T_BAD_DEBT| - 9012.0000000000&lt;/CELL&gt;&lt;CELL&gt;FT_SNF|ST_FL</t>
  </si>
  <si>
    <t>|L_REV|S01601|T_AR_GROSS| - 3025580.0000000000&lt;/CELL&gt;&lt;CELL&gt;FT_SNF|ST_WV|L_OTH|S03715|IP_REV_SKILLED| - 401676&lt;/CELL&gt;&lt;CELL&gt;FT_SNF|ST_ID|L_OTH|S03718|REV_MEDICAID| - 125564&lt;/CELL&gt;&lt;CELL&gt;FT_SNF|ST_CT|L_CT|S03703|PD_MEDICAID| - 1478.0000000000&lt;/CELL&gt;&lt;CELL&gt;FT_ML_SNF|ST_NH|L_4116|S02961|T_INV| - 64287.0000000000&lt;/CELL&gt;&lt;CELL&gt;FT_SNF|ST_TN|L_OTH|S03721|IPD_SKILLED| - 3548.0000000000&lt;/CELL&gt;&lt;CELL&gt;FT_SNF|ST_FL|L_REV|S01701|T_CAPEX| - 6576.0000000000&lt;/CELL&gt;&lt;CELL&gt;FT_ML_SNF|ST_NH|L_4116|S02961|A_BEDS| - 128.0000000000&lt;/CEL</t>
  </si>
  <si>
    <t>L&gt;&lt;CELL&gt;FT_ML_SH|ST_OK|L_2704|S02932|IPD_ASSISTED| - 1292.0000000000&lt;/CELL&gt;&lt;CELL&gt;FT_ALF|ST_KY|L_KY|S02614|T_AR_GROSS| - -68884.0000000000&lt;/CELL&gt;&lt;CELL&gt;FT_ML_SNF|ST_ID|L_REV|S01401|T_CAPEX| - 6285.0000000000&lt;/CELL&gt;&lt;CELL&gt;FT_SNF|ST_FL|L_OTH|S03301|T_OTHER_HOURS| - 3936.0000000000&lt;/CELL&gt;&lt;CELL&gt;FT_SNF|ST_OK|L_2704|S02931|PD_COMM_INS| - 459.0000000000&lt;/CELL&gt;&lt;CELL&gt;FT_SNF|ST_FL|L_REV|S02101|PD_OTHER| - 103.0000000000&lt;/CELL&gt;&lt;CELL&gt;FT_SNF|ST_FL|L_REV|S01601|T_OTHER_HOURS| - 6095.0000000000&lt;/CELL&gt;&lt;CELL&gt;FT_SNF|ST_CT|L_CT_</t>
  </si>
  <si>
    <t>REVOLVER|S03401|T_ANCIL_EXP| - 124329.0000000000&lt;/CELL&gt;&lt;CELL&gt;FT_SNF|ST_CT|L_CT|S03704|REV_PRIVATE| - 25045&lt;/CELL&gt;&lt;CELL&gt;FT_SNF|ST_OH|L_OH|S03709|T_CASH_AND_EQUIV| - 74985.0000000000&lt;/CELL&gt;&lt;CELL&gt;FT_SNF|ST_CT|L_CT|S03403|PD_MEDICAID| - 2740.0000000000&lt;/CELL&gt;&lt;CELL&gt;FT_SNF|ST_RI|L_OTH|S03712|PD_MEDICAID| - 2810.0000000000&lt;/CELL&gt;&lt;CELL&gt;FT_SNF|ST_FL|L_REV|S01801|T_RENT_EXP| - 123577.0000000000&lt;/CELL&gt;&lt;CELL&gt;FT_SNF|ST_KY|L_KY|S02601|PD_OTHER| - 62.0000000000&lt;/CELL&gt;&lt;CELL&gt;FT_SNF|ST_CT|L_2842|S02911|T_BAD_DEBT| - 28329.00</t>
  </si>
  <si>
    <t>00000000&lt;/CELL&gt;&lt;CELL&gt;FT_SNF|ST_OH|L_OH|S03708|T_NURSING_HOURS| - 9324.0000000000&lt;/CELL&gt;&lt;CELL&gt;FT_SNF|ST_KY|L_KY|S02604|IPD_OTHER| - 97.0000000000&lt;/CELL&gt;&lt;CELL&gt;FT_SNF|ST_CT|L_CT|S03703|IPD_HOSPICE| - 125.0000000000&lt;/CELL&gt;&lt;CELL&gt;FT_ALF|ST_KY|L_KY|S02609|REV_PRIVATE| - 91343&lt;/CELL&gt;&lt;CELL&gt;FT_SNF|ST_OH|L_OH|S03708|IP_REV_HOSPICE| - 26828&lt;/CELL&gt;&lt;CELL&gt;FT_SNF|ST_OH|L_OH|S03710|T_INV| - 35518.0000000000&lt;/CELL&gt;&lt;CELL&gt;FT_MH|ST_ID|L_OTH|S03717|T_EXPENSES| - 286948.0000000000&lt;/CELL&gt;&lt;CELL&gt;FT_SNF|ST_CA|L_REV|S01501|T_DEPR_AMOR</t>
  </si>
  <si>
    <t>T| - 4130.0000000000&lt;/CELL&gt;&lt;CELL&gt;FT_ALF|ST_NH|L_GE_B|S00801|T_OTHER_HOURS| - 4920.0000000000&lt;/CELL&gt;&lt;CELL&gt;FT_SNF|ST_FL|L_REV|S01701|T_EXPENSES| - 613298.0000000000&lt;/CELL&gt;&lt;CELL&gt;FT_SNF|ST_OH|L_OH|S03709|IP_REV_HOSPICE| - 15911&lt;/CELL&gt;&lt;CELL&gt;FT_SNF|ST_OK|L_2704|S02931|L_BEDS| - 159.0000000000&lt;/CELL&gt;&lt;CELL&gt;FT_SNF|ST_FL|L_REV|S02101|IPD_OTHER| - 103.0000000000&lt;/CELL&gt;&lt;CELL&gt;FT_SNF|ST_FL|L_REV|S01601|T_OTHER_CUR_LIAB| - -987126&lt;/CELL&gt;&lt;CELL&gt;FT_SNF|ST_MA|L_MA_NH|S03707|REV_COMM_INS| - 7130&lt;/CELL&gt;&lt;CELL&gt;FT_SNF|ST_ID|L_OTH|</t>
  </si>
  <si>
    <t>S03718|REV_PRIVATE| - 25035&lt;/CELL&gt;&lt;CELL&gt;FT_SNF|ST_MA|L_MA_NH|S03707|REV_OTHER| - 7535&lt;/CELL&gt;&lt;CELL&gt;FT_SNF|ST_GA|L_OTH|S03722|PD_COMM_INS| - 31.0000000000&lt;/CELL&gt;&lt;CELL&gt;FT_SNF|ST_RI|L_OTH|S03712|REV_ANCILLARY| - 296516&lt;/CELL&gt;&lt;CELL&gt;FT_SNF|ST_RI|L_OTH|S03711|IPD_SKILLED| - 4.0000000000&lt;/CELL&gt;&lt;CELL&gt;FT_SNF|ST_KY|L_KY|S02601|IPD_OTHER| - 62.0000000000&lt;/CELL&gt;&lt;CELL&gt;FT_SNF|ST_OH|L_OH|S03710|T_AR_GROSS| - 1151215.0000000000&lt;/CELL&gt;&lt;CELL&gt;FT_ML_SNF|ST_NH|L_GE_B|S00501|IPD_SKILLED| - 2394.0000000000&lt;/CELL&gt;&lt;CELL&gt;FT_SNF|ST_GA</t>
  </si>
  <si>
    <t>|L_GE_C|S01001|PD_PRIVATE| - 245.0000000000&lt;/CELL&gt;&lt;CELL&gt;FT_SNF|ST_CA|L_GE_A|S00201|T_CAPEX| - 4866.0000000000&lt;/CELL&gt;&lt;CELL&gt;FT_SNF|ST_CA|L_GE_A|S00201|T_OTHER_CUR_LIAB| - 3466625&lt;/CELL&gt;&lt;CELL&gt;FT_SNF|ST_IN|L_OTH|S03714|T_OTH_CUR_ASSETS| - 83836.0000000000&lt;/CELL&gt;&lt;CELL&gt;FT_SNF|ST_IN|L_OTH|S03714|T_NURSING_LABOR| - 128704.0000000000&lt;/CELL&gt;&lt;CELL&gt;FT_ALF|ST_KY|L_KY|S02609|T_ANCIL_EXP| - 1455.0000000000&lt;/CELL&gt;&lt;CELL&gt;FT_SNF|ST_FL|L_REV|S01801|T_BAD_DEBT| - 9752.0000000000&lt;/CELL&gt;&lt;CELL&gt;FT_ALF|ST_WA|L_OTH|S03716|IPD_ASSISTE</t>
  </si>
  <si>
    <t>_OTHER_NN_LABOR| - 82912.0000000000&lt;/CELL&gt;&lt;CELL&gt;FT_SNF|ST_KY|L_KY|S02602|PD_COMM_INS| - 56.0000000000&lt;/CELL&gt;&lt;CELL&gt;FT_SNF|ST_KY|L_KY|S02601|PD_COMM_INS| - 62.0000000000&lt;/CELL&gt;&lt;CELL&gt;FT_SNF|ST_KY|L_KY|S02604|PD_COMM_INS| - 101.0000000000&lt;/CELL&gt;&lt;CELL&gt;FT_SNF|ST_KY|L_KY|S02603|PD_COMM_INS| - 52.0000000000&lt;/CELL&gt;&lt;CELL&gt;FT_SNF|ST_NH|L_MA_NH|S03503|REV_CONT_ALLOW| - -141588&lt;/CELL&gt;&lt;CELL&gt;FT_SNF|ST_KY|L_KY|S02605|PD_COMM_INS| - 6.0000000000&lt;/CELL&gt;&lt;CELL&gt;FT_SNF|ST_NH|L_GE_B|S00901|IPD_SKILLED| - 2020.0000000000&lt;/CELL&gt;&lt;CEL</t>
  </si>
  <si>
    <t>L&gt;FT_SNF|ST_OH|L_OH|S02511|PD_PRIVATE| - 164.0000000000&lt;/CELL&gt;&lt;CELL&gt;FT_SNF|ST_OH|L_OH|S03701|T_CASH_AND_EQUIV| - 6850.0000000000&lt;/CELL&gt;&lt;CELL&gt;FT_SNF|ST_MA|L_MA_NH|S03705|IP_REV_SKILLED| - 528231&lt;/CELL&gt;&lt;CELL&gt;FT_SNF|ST_FL|L_REV|S02101|T_OTHER_NN_LABOR| - 99623.0000000000&lt;/CELL&gt;&lt;CELL&gt;FT_SNF|ST_NH|L_2824|S02921|T_OTH_CUR_ASSETS| - 92280.0000000000&lt;/CELL&gt;&lt;CELL&gt;FT_SNF|ST_CT|L_CT|S03702|REV_MEDICARE| - 244476&lt;/CELL&gt;&lt;CELL&gt;FT_SNF|ST_OH|L_OH|S03709|T_AR_GROSS| - 1337558.0000000000&lt;/CELL&gt;&lt;CELL&gt;FT_SNF|ST_CT|L_CT|S03702|</t>
  </si>
  <si>
    <t>T_OTHER_NN_LABOR| - 76707.0000000000&lt;/CELL&gt;&lt;CELL&gt;FT_SNF|ST_CA|L_REV|S01501|T_OTHER_CUR_LIAB| - 2501320&lt;/CELL&gt;&lt;CELL&gt;FT_ML_SNF|ST_ID|L_REV|S01401|T_DEPR_AMORT| - 4619.0000000000&lt;/CELL&gt;&lt;CELL&gt;FT_SNF|ST_OH|L_OH|S03710|T_OTHER_CUR_LIAB| - 393772&lt;/CELL&gt;&lt;CELL&gt;FT_SNF|ST_CT|L_CT_REVOLVER|S03401|T_MGMT_FEE| - 63521.0000000000&lt;/CELL&gt;&lt;CELL&gt;FT_CCRC|ST_NM|L_REV|S03601|PD_PRIVATE| - 4907.0000000000&lt;/CELL&gt;&lt;CELL&gt;FT_SNF|ST_FL|L_REV|S01601|REV_CONT_ALLOW| - -734415&lt;/CELL&gt;&lt;CELL&gt;FT_SNF|ST_FL|L_REV|S01701|IP_REV_HOSPICE| - 36004&lt;</t>
  </si>
  <si>
    <t>/CELL&gt;&lt;CELL&gt;FT_SNF|ST_FL|L_REV|S01801|REV_MEDICARE| - 388271&lt;/CELL&gt;&lt;CELL&gt;FT_SNF|ST_NH|L_MA_NH|S03505|REV_MEDICARE| - 189740&lt;/CELL&gt;&lt;CELL&gt;FT_SNF|ST_WV|L_GE_C|S01101|IPD_OTHER| - 152.0000000000&lt;/CELL&gt;&lt;CELL&gt;FT_SNF|ST_NH|L_MA_NH|S03504|T_INV| - 30190.0000000000&lt;/CELL&gt;&lt;CELL&gt;FT_ML_SNF|ST_NH|L_4116|S02961|T_OTH_CUR_ASSETS| - 3014.0000000000&lt;/CELL&gt;&lt;CELL&gt;FT_ML_SNF|ST_KY|L_KY|S02607|T_CAPEX| - 2539.0000000000&lt;/CELL&gt;&lt;CELL&gt;FT_SNF|ST_NM|L_GE_A|S00101|REV_MEDICAID| - 419533&lt;/CELL&gt;&lt;CELL&gt;FT_SNF|ST_NM|L_GE_A|S00101|T_DEPR_AM</t>
  </si>
  <si>
    <t>ORT| - 1945.0000000000&lt;/CELL&gt;&lt;CELL&gt;FT_SNF|ST_NM|L_GE_A|S00101|T_OTHER_NN_LABOR| - 68199.0000000000&lt;/CELL&gt;&lt;CELL&gt;FT_SNF|ST_NH|L_2824|S02921|T_AR_GROSS| - 1560268.0000000000&lt;/CELL&gt;&lt;CELL&gt;FT_SNF|ST_OH|L_OH|S03701|T_OTHER_CUR_LIAB| - 626019&lt;/CELL&gt;&lt;CELL&gt;FT_SNF|ST_MA|L_MA_NH|S03705|IPD_SKILLED| - 2371.0000000000&lt;/CELL&gt;&lt;CELL&gt;FT_SNF|ST_FL|L_REV|S02101|T_TRADE_PAY| - 423052.0000000000&lt;/CELL&gt;&lt;CELL&gt;FT_SNF|ST_OH|L_OH|S03708|T_OTHER_HOURS| - 4647.0000000000&lt;/CELL&gt;&lt;CELL&gt;FT_ALF|ST_NH|L_GE_B|S00801|T_RENT_EXP| - 53404.000000</t>
  </si>
  <si>
    <t>0000&lt;/CELL&gt;&lt;CELL&gt;FT_SNF|ST_ID|L_OTH|S03718|L_BEDS| - 80.0000000000&lt;/CELL&gt;&lt;CELL&gt;FT_SNF|ST_NH|L_MA_NH|S03505|T_AR_VAL_RES| - -142899.0000000000&lt;/CELL&gt;&lt;CELL&gt;FT_SNF|ST_OH|L_OH|S03709|T_ANCIL_EXP| - 87662.0000000000&lt;/CELL&gt;&lt;CELL&gt;FT_SNF|ST_FL|L_REV|S01601|REV_ANCILLARY| - 810346&lt;/CELL&gt;&lt;CELL&gt;FT_SNF|ST_NH|L_MA_NH|S03503|IP_REV_SKILLED| - 720903&lt;/CELL&gt;&lt;CELL&gt;FT_SNF|ST_CT|L_CT_REVOLVER|S03401|T_NURSING_HOURS| - 14874.0000000000&lt;/CELL&gt;&lt;CELL&gt;FT_SNF|ST_NH|L_MA_NH|S03505|IP_REV_SKILLED| - 479128&lt;/CELL&gt;&lt;CELL&gt;FT_SNF|ST_FL|L_</t>
  </si>
  <si>
    <t>REV|S01601|REV_COMM_INS| - 102132&lt;/CELL&gt;&lt;CELL&gt;FT_ML_SNF|ST_KY|L_KY|S02607|T_TRADE_PAY| - 83257.0000000000&lt;/CELL&gt;&lt;CELL&gt;FT_SNF|ST_OH|L_OH|S03719|T_OTH_CUR_ASSETS| - -17518.0000000000&lt;/CELL&gt;&lt;CELL&gt;FT_SNF|ST_CT|L_CT|S03704|T_NURSING_HOURS| - 10154.0000000000&lt;/CELL&gt;&lt;CELL&gt;FT_SNF|ST_GA|L_GE_C|S01001|T_OTH_CUR_ASSETS| - 96352.0000000000&lt;/CELL&gt;&lt;CELL&gt;FT_SNF|ST_FL|L_REV|S01801|REV_MEDICAID| - 410375&lt;/CELL&gt;&lt;CELL&gt;FT_ML_SNF|ST_NH|L_4114|S02951|T_TAX_INS| - 17232.0000000000&lt;/CELL&gt;&lt;CELL&gt;FT_SNF|ST_FL|L_REV|S02101|IP_REV_HOSP</t>
  </si>
  <si>
    <t>ICE| - 20649&lt;/CELL&gt;&lt;CELL&gt;FT_CCRC|ST_NM|L_REV|S03601|T_AR_GROSS| - 232735.0000000000&lt;/CELL&gt;&lt;CELL&gt;FT_SNF|ST_OH|L_REV|S01901|REV_ANCILLARY| - 303459&lt;/CELL&gt;&lt;CELL&gt;FT_ML_SNF|ST_NH|L_GE_B|S00501|T_EXPENSES| - 715123.0000000000&lt;/CELL&gt;&lt;CELL&gt;FT_ML_SNF|ST_KY|L_KY|S02607|T_EXPENSES| - 314209.0000000000&lt;/CELL&gt;&lt;CELL&gt;FT_SNF|ST_OK|L_2704|S02931|REV_ANCILLARY| - 647795&lt;/CELL&gt;&lt;CELL&gt;FT_SNF|ST_OH|L_OH|S03701|IP_REV_SKILLED| - 487852&lt;/CELL&gt;&lt;CELL&gt;FT_SNF|ST_CA|L_GE_A|S00201|A_BEDS| - 96.0000000000&lt;/CELL&gt;&lt;CELL&gt;FT_SNF|ST_MA|L_MA_NH</t>
  </si>
  <si>
    <t>|S03707|T_CASH_AND_EQUIV| - 46840.0000000000&lt;/CELL&gt;&lt;CELL&gt;FT_CCRC|ST_NM|L_REV|S03601|IP_REV_SKILLED| - 374223&lt;/CELL&gt;&lt;CELL&gt;FT_SNF|ST_MA|L_MA_NH|S03707|T_NURSING_HOURS| - 11291.0000000000&lt;/CELL&gt;&lt;CELL&gt;FT_SNF|ST_MA|L_MA_NH|S03707|T_MGMT_FEE| - 43411.0000000000&lt;/CELL&gt;&lt;CELL&gt;FT_SNF|ST_FL|L_REV|S02101|T_TAX_INS| - 7848.0000000000&lt;/CELL&gt;&lt;CELL&gt;FT_SNF|ST_MA|L_MA_NH|S03707|T_INT_INC_EXP| - -12.0000000000&lt;/CELL&gt;&lt;CELL&gt;FT_SNF|ST_KY|L_KY|S02603|PD_MEDICAID| - 1369.0000000000&lt;/CELL&gt;&lt;CELL&gt;FT_SNF|ST_MA|L_MA_NH|S03707|T_OTH_CUR</t>
  </si>
  <si>
    <t>_ASSETS| - 4673.0000000000&lt;/CELL&gt;&lt;CELL&gt;FT_SNF|ST_MA|L_MA_NH|S03707|T_NURSING_LABOR| - 253133.0000000000&lt;/CELL&gt;&lt;CELL&gt;FT_ML_SNF|ST_NH|L_4116|S02961|T_MGMT_FEE| - 38284.0000000000&lt;/CELL&gt;&lt;CELL&gt;FT_SNF|ST_CA|L_OTH|S03720|IP_REV_SKILLED| - 541884&lt;/CELL&gt;&lt;CELL&gt;FT_SNF|ST_WV|L_GE_C|S01101|A_BEDS| - 120.0000000000&lt;/CELL&gt;&lt;CELL&gt;FT_SNF|ST_TN|L_OTH|S03721|T_DEPR_AMORT| - 3509.0000000000&lt;/CELL&gt;&lt;CELL&gt;FT_SNF|ST_FL|L_REV|S01601|REV_MEDICARE| - 781915&lt;/CELL&gt;&lt;CELL&gt;FT_CCRC|ST_NM|L_REV|S03601|T_OTHER_NN_LABOR| - 101771.0000000000&lt;</t>
  </si>
  <si>
    <t>/CELL&gt;&lt;CELL&gt;FT_SNF|ST_CT|L_CT|S03704|IP_REV_SKILLED| - 970109&lt;/CELL&gt;&lt;CELL&gt;FT_ML_SNF|ST_KY|L_KY|S02607|T_TAX_INS| - 4131.0000000000&lt;/CELL&gt;&lt;CELL&gt;FT_ILF|ST_CT|L_CT|S02401|IPD_ASSISTED| - 1271.0000000000&lt;/CELL&gt;&lt;CELL&gt;FT_SNF|ST_FL|L_REV|S01801|REV_PRIVATE| - 43854&lt;/CELL&gt;&lt;CELL&gt;FT_ML_SNF|ST_NH|L_4114|S02951|T_TRADE_PAY| - 97855.0000000000&lt;/CELL&gt;&lt;CELL&gt;FT_SNF|ST_TN|L_OTH|S03721|T_AR_VAL_RES| - -321302.0000000000&lt;/CELL&gt;&lt;CELL&gt;FT_SNF|ST_NH|L_MA_NH|S03503|REV_MEDICARE| - 202743&lt;/CELL&gt;&lt;CELL&gt;FT_SNF|ST_MT|L_GE_A|S00105|REV_</t>
  </si>
  <si>
    <t>VETERANS| - 14982&lt;/CELL&gt;&lt;CELL&gt;FT_ML_SNF|ST_KY|L_KY|S02607|T_DEPR_AMORT| - 2303.0000000000&lt;/CELL&gt;&lt;CELL&gt;FT_SNF|ST_CO|L_GE_C|S00301|IPD_OTHER| - 134.0000000000&lt;/CELL&gt;&lt;CELL&gt;FT_SNF|ST_CO|L_GE_C|S00301|T_NURSING_LABOR| - 178708.0000000000&lt;/CELL&gt;&lt;CELL&gt;FT_SNF|ST_CO|L_GE_C|S00301|T_AR_VAL_RES| - -355005.0000000000&lt;/CELL&gt;&lt;CELL&gt;FT_SNF|ST_MA|L_MA_NH|S03707|T_OTHER_CUR_LIAB| - 1179110&lt;/CELL&gt;&lt;CELL&gt;FT_SNF|ST_MA|L_MA_NH|S03707|IPD_HOSPICE| - 165.0000000000&lt;/CELL&gt;&lt;CELL&gt;FT_SNF|ST_MA|L_MA_NH|S03707|IP_REV_HOSPICE| - 36636&lt;/CE</t>
  </si>
  <si>
    <t>LL&gt;&lt;CELL&gt;FT_SNF|ST_WV|L_GE_C|S01101|T_TRADE_PAY| - 106027.0000000000&lt;/CELL&gt;&lt;CELL&gt;FT_ML_SNF|ST_NH|L_GE_B|S00701|REV_PRIVATE| - 143148&lt;/CELL&gt;&lt;CELL&gt;FT_SNF|ST_OH|L_OH|S03701|PD_MEDICARE| - 147.0000000000&lt;/CELL&gt;&lt;CELL&gt;FT_SNF|ST_MA|L_MA_NH|S03707|PD_OTHER| - 165.0000000000&lt;/CELL&gt;&lt;CELL&gt;FT_SNF|ST_MA|L_MA_NH|S03707|IPD_OTHER| - 165.0000000000&lt;/CELL&gt;&lt;CELL&gt;FT_SNF|ST_CT|L_CT|S03403|T_OTHER_NN_LABOR| - 182164.0000000000&lt;/CELL&gt;&lt;CELL&gt;FT_SNF|ST_CT|L_REV|S02001|PD_MEDICAID| - 1434.0000000000&lt;/CELL&gt;&lt;CELL&gt;FT_ILF|ST_CT|L_CT|S02</t>
  </si>
  <si>
    <t>401|L_BEDS| - 49.0000000000&lt;/CELL&gt;&lt;CELL&gt;FT_SNF|ST_NH|L_GE_B|S00901|T_EXPENSES| - 474176.0000000000&lt;/CELL&gt;&lt;CELL&gt;FT_ML_SNF|ST_NH|L_4114|S02951|T_BAD_DEBT| - 8774.0000000000&lt;/CELL&gt;&lt;CELL&gt;FT_ML_SNF|ST_NH|L_4116|S02961|T_AR_VAL_RES| - -97424.0000000000&lt;/CELL&gt;&lt;CELL&gt;FT_SNF|ST_FL|L_REV|S01601|REV_MEDICAID| - 540541&lt;/CELL&gt;&lt;CELL&gt;FT_SNF|ST_OH|L_OH|S03708|T_OTH_CUR_ASSETS| - 4983.0000000000&lt;/CELL&gt;&lt;CELL&gt;FT_SNF|ST_NH|L_2824|S02921|T_OTHER_CUR_LIAB| - 1407299&lt;/CELL&gt;&lt;CELL&gt;FT_MH|ST_OK|L_OK|S03201|T_OTHER_CUR_LIAB| - 566560&lt;/</t>
  </si>
  <si>
    <t>CELL&gt;&lt;CELL&gt;FT_ML_SNF|ST_NH|L_4116|S02961|PD_MEDICARE| - 391.0000000000&lt;/CELL&gt;&lt;CELL&gt;FT_SNF|ST_FL|L_REV|S01801|REV_OTHER| - 162&lt;/CELL&gt;&lt;CELL&gt;FT_ML_SNF|ST_NH|L_4114|S02951|IP_REV_HOSPICE| - 9009&lt;/CELL&gt;&lt;CELL&gt;FT_ML_SNF|ST_ID|L_REV|S01401|PD_COMM_INS| - 539.0000000000&lt;/CELL&gt;&lt;CELL&gt;FT_SNF|ST_MT|L_GE_A|S00104|PD_VETERANS| - 31.0000000000&lt;/CELL&gt;&lt;CELL&gt;FT_SNF|ST_NH|L_2824|S02921|T_INV| - 52211.0000000000&lt;/CELL&gt;&lt;CELL&gt;FT_ILF|ST_CT|L_CT|S02401|T_OTHER_HOURS| - 1626.0000000000&lt;/CELL&gt;&lt;CELL&gt;FT_SNF|ST_MT|L_GE_A|S00104|REV_COMM</t>
  </si>
  <si>
    <t>L&gt;FT_SNF|ST_CT|L_CT|S03704|REV_MEDICAID| - 353988&lt;/CELL&gt;&lt;CELL&gt;FT_SNF|ST_WV|L_OTH|S03715|T_ANCIL_EXP| - 51245.0000000000&lt;/CELL&gt;&lt;CELL&gt;FT_SNF|ST_MA|L_MA_NH|S03707|T_RENT_EXP| - 35699.0000000000&lt;/CELL&gt;&lt;CELL&gt;FT_SNF|ST_FL|L_REV|S01601|IPD_SKILLED| - 4990.0000000000&lt;/CELL&gt;&lt;CELL&gt;FT_SNF|ST_FL|L_REV|S01801|IPD_SKILLED| - 3240.0000000000&lt;/CELL&gt;&lt;CELL&gt;FT_SNF|ST_KY|L_KY|S02612|PD_OTHER| - 115.0000000000&lt;/CELL&gt;&lt;CELL&gt;FT_SNF|ST_KY|L_KY|S02610|T_INV| - 21311.0000000000&lt;/CELL&gt;&lt;CELL&gt;FT_SNF|ST_MA|L_MA_NH|S03707|T_TAX_INS| - 700</t>
  </si>
  <si>
    <t>0.0000000000&lt;/CELL&gt;&lt;CELL&gt;FT_SNF|ST_OH|L_OH|S03710|T_TRADE_PAY| - 60326.0000000000&lt;/CELL&gt;&lt;CELL&gt;FT_SNF|ST_FL|L_REV|S02101|T_INV| - 42621.0000000000&lt;/CELL&gt;&lt;CELL&gt;FT_SNF|ST_CA|L_GE_A|S00201|T_ANCIL_EXP| - 121658.0000000000&lt;/CELL&gt;&lt;CELL&gt;FT_SNF|ST_KY|L_KY|S02602|T_AR_VAL_RES| - -54010.0000000000&lt;/CELL&gt;&lt;CELL&gt;FT_SNF|ST_CA|L_GE_A|S00201|IP_REV_HOSPICE| - 11915&lt;/CELL&gt;&lt;CELL&gt;FT_SNF|ST_FL|L_REV|S01701|T_RENT_EXP| - 93603.0000000000&lt;/CELL&gt;&lt;CELL&gt;FT_CCRC|ST_NM|L_REV|S03601|T_OTH_CUR_ASSETS| - 10370.0000000000&lt;/CELL&gt;&lt;CELL&gt;FT_</t>
  </si>
  <si>
    <t>ILF|ST_CT|L_CT|S02401|PD_PRIVATE| - 1271.0000000000&lt;/CELL&gt;&lt;CELL&gt;FT_SNF|ST_KY|L_KY|S02601|REV_MEDICAID| - 418497&lt;/CELL&gt;&lt;CELL&gt;FT_SNF|ST_CT|L_2845|S01301|T_INV| - 26638.0000000000&lt;/CELL&gt;&lt;CELL&gt;FT_ML_SNF|ST_KY|L_KY|S02607|T_INV| - 33387.0000000000&lt;/CELL&gt;&lt;CELL&gt;FT_SNF|ST_NH|L_GE_B|S00901|IPD_HOSPICE| - 124.0000000000&lt;/CELL&gt;&lt;CELL&gt;FT_SNF|ST_NH|L_GE_B|S00601|REV_COMM_INS| - 11901&lt;/CELL&gt;&lt;CELL&gt;FT_SNF|ST_NH|L_MA_NH|S03505|T_RENT_EXP| - 75410.0000000000&lt;/CELL&gt;&lt;CELL&gt;FT_ML_SNF|ST_NH|L_4114|S02951|PD_COMM_INS| - 107.0000000</t>
  </si>
  <si>
    <t>000&lt;/CELL&gt;&lt;CELL&gt;FT_SNF|ST_NH|L_MA_NH|S03501|PD_OTHER| - 201.0000000000&lt;/CELL&gt;&lt;CELL&gt;FT_SNF|ST_OH|L_REV|S01901|PD_PRIVATE| - 115.0000000000&lt;/CELL&gt;&lt;CELL&gt;FT_SNF|ST_OH|L_OH|S03709|IPD_SKILLED| - 2900.0000000000&lt;/CELL&gt;&lt;CELL&gt;FT_SNF|ST_NM|L_GE_A|S00102|REV_PRIVATE| - 131&lt;/CELL&gt;&lt;CELL&gt;FT_SNF|ST_NM|L_GE_A|S00102|T_INV| - 22021.0000000000&lt;/CELL&gt;&lt;CELL&gt;FT_SNF|ST_KY|L_KY|S02610|T_MGMT_FEE| - 20082.0000000000&lt;/CELL&gt;&lt;CELL&gt;FT_ML_SNF|ST_ID|L_REV|S01401|REV_ANCILLARY| - 372066&lt;/CELL&gt;&lt;CELL&gt;FT_ALF|ST_NH|L_GE_B|S00801|T_MGMT_FEE|</t>
  </si>
  <si>
    <t xml:space="preserve"> - 18995.0000000000&lt;/CELL&gt;&lt;CELL&gt;FT_SNF|ST_KY|L_KY|S02608|REV_COMM_INS| - 5225&lt;/CELL&gt;&lt;CELL&gt;FT_ML_SNF|ST_CT|L_CT_REVOLVER|S03402|T_BAD_DEBT| - 27901.0000000000&lt;/CELL&gt;&lt;CELL&gt;FT_SNF|ST_FL|L_REV|S02101|T_INT_INC_EXP| - -3.0000000000&lt;/CELL&gt;&lt;CELL&gt;FT_SNF|ST_IN|L_OTH|S03714|T_NURSING_HOURS| - 7447.0000000000&lt;/CELL&gt;&lt;CELL&gt;FT_SNF|ST_KY|L_KY|S02612|T_CAPEX| - 2173.0000000000&lt;/CELL&gt;&lt;CELL&gt;FT_SNF|ST_OH|L_OH|S03719|T_INV| - 34452.0000000000&lt;/CELL&gt;&lt;CELL&gt;FT_ML_SNF|ST_NH|L_GE_B|S00701|T_DEPR_AMORT| - 1809.0000000000&lt;/CELL&gt;&lt;CELL</t>
  </si>
  <si>
    <t>&gt;FT_SNF|ST_NH|L_GE_B|S00601|T_OTHER_HOURS| - 3710.0000000000&lt;/CELL&gt;&lt;CELL&gt;FT_SNF|ST_NH|L_MA_NH|S03503|T_INV| - 35163.0000000000&lt;/CELL&gt;&lt;CELL&gt;FT_ALF|ST_KY|L_KY|S02614|T_BAD_DEBT| - 1780.0000000000&lt;/CELL&gt;&lt;CELL&gt;FT_SNF|ST_CT|L_2845|S01301|PD_MEDICARE| - 967.0000000000&lt;/CELL&gt;&lt;CELL&gt;FT_SNF|ST_KY|L_REV|S02301|L_BEDS| - 151.0000000000&lt;/CELL&gt;&lt;CELL&gt;FT_ML_SNF|ST_OK|L_2703|S02941|PD_OTHER| - 62.0000000000&lt;/CELL&gt;&lt;CELL&gt;FT_SNF|ST_FL|L_REV|S01701|T_BAD_DEBT| - 10011.0000000000&lt;/CELL&gt;&lt;CELL&gt;FT_MH|ST_ID|L_OTH|S03717|REV_CONT_ALL</t>
  </si>
  <si>
    <t>OW| - -45760&lt;/CELL&gt;&lt;CELL&gt;FT_SNF|ST_MT|L_GE_A|S00103|REV_OTHER| - 156103&lt;/CELL&gt;&lt;CELL&gt;FT_ML_SNF|ST_NH|L_GE_B|S00501|T_ANCIL_EXP| - 157517.0000000000&lt;/CELL&gt;&lt;CELL&gt;FT_SNF|ST_MT|L_GE_A|S00103|T_TAX_INS| - 13402.0000000000&lt;/CELL&gt;&lt;CELL&gt;FT_ALF|ST_KY|L_KY|S02614|L_BEDS| - 68.0000000000&lt;/CELL&gt;&lt;CELL&gt;FT_SNF|ST_FL|L_REV|S02101|T_OTHER_HOURS| - 4386.0000000000&lt;/CELL&gt;&lt;CELL&gt;FT_SNF|ST_OH|L_OH|S03708|T_TRADE_PAY| - 104409.0000000000&lt;/CELL&gt;&lt;CELL&gt;FT_SNF|ST_CA|L_REV|S01501|IP_REV_SKILLED| - 754448&lt;/CELL&gt;&lt;CELL&gt;FT_SNF|ST_KY|L_KY|S</t>
  </si>
  <si>
    <t>02610|T_NURSING_HOURS| - 6108.0000000000&lt;/CELL&gt;&lt;CELL&gt;FT_SNF|ST_KY|L_KY|S02608|REV_MEDICARE| - 97636&lt;/CELL&gt;&lt;CELL&gt;FT_SNF|ST_NC|L_REV|S02201|PD_MEDICARE| - 371.0000000000&lt;/CELL&gt;&lt;CELL&gt;FT_SNF|ST_KY|L_KY|S02612|T_CASH_AND_EQUIV| - 66332.0000000000&lt;/CELL&gt;&lt;CELL&gt;FT_SNF|ST_ID|L_OTH|S03718|T_INV| - 28414.0000000000&lt;/CELL&gt;&lt;CELL&gt;FT_SNF|ST_ID|L_OTH|S03718|REV_MEDICARE| - 86850&lt;/CELL&gt;&lt;CELL&gt;FT_CCRC|ST_NM|L_REV|S03601|T_EXPENSES| - 441208.0000000000&lt;/CELL&gt;&lt;CELL&gt;FT_ML_SNF|ST_NH|L_GE_B|S00501|IPD_HOSPICE| - 321.0000000000&lt;/CE</t>
  </si>
  <si>
    <t>LL&gt;&lt;CELL&gt;FT_SNF|ST_OH|L_OH|S03719|PD_MEDICARE| - 455.0000000000&lt;/CELL&gt;&lt;CELL&gt;FT_SNF|ST_OK|L_2704|S02931|T_CAPEX| - 3600.0000000000&lt;/CELL&gt;&lt;CELL&gt;FT_SNF|ST_FL|L_REV|S01701|T_AR_VAL_RES| - -390572.0000000000&lt;/CELL&gt;&lt;CELL&gt;FT_MH|ST_ID|L_OTH|S03717|REV_COMM_INS| - 84977&lt;/CELL&gt;&lt;CELL&gt;FT_SNF|ST_KY|L_KY|S02613|T_INV| - 29125.0000000000&lt;/CELL&gt;&lt;CELL&gt;FT_ILF|ST_CT|L_CT|S02401|T_OTHER_NN_LABOR| - 25295.0000000000&lt;/CELL&gt;&lt;CELL&gt;FT_SNF|ST_CT|L_CT|S03702|A_BEDS| - 73.0000000000&lt;/CELL&gt;&lt;CELL&gt;FT_SNF|ST_WV|L_GE_C|S01101|T_BAD_DEBT| -</t>
  </si>
  <si>
    <t xml:space="preserve"> 8275.0000000000&lt;/CELL&gt;&lt;CELL&gt;FT_SNF|ST_OH|L_OH|S03708|T_TAX_INS| - 9620.0000000000&lt;/CELL&gt;&lt;CELL&gt;FT_SNF|ST_NH|L_GE_B|S00601|IPD_SKILLED| - 2226.0000000000&lt;/CELL&gt;&lt;CELL&gt;FT_SNF|ST_KY|L_KY|S02605|REV_MEDICARE| - 114555&lt;/CELL&gt;&lt;CELL&gt;FT_SNF|ST_OH|L_OH|S02511|T_DEPR_AMORT| - 2141.0000000000&lt;/CELL&gt;&lt;CELL&gt;FT_SNF|ST_KY|L_KY|S02608|REV_MEDICAID| - 149612&lt;/CELL&gt;&lt;CELL&gt;FT_SNF|ST_CO|L_GE_C|S01201|IP_REV_SKILLED| - 1388815&lt;/CELL&gt;&lt;CELL&gt;FT_SNF|ST_KY|L_KY|S02612|PD_MEDICARE| - 302.0000000000&lt;/CELL&gt;&lt;CELL&gt;FT_SNF|ST_KY|L_KY|S02611|P</t>
  </si>
  <si>
    <t>D_MEDICARE| - 265.0000000000&lt;/CELL&gt;&lt;CELL&gt;FT_SNF|ST_KY|L_KY|S02612|T_DEPR_AMORT| - 2712.0000000000&lt;/CELL&gt;&lt;CELL&gt;FT_SNF|ST_NH|L_GE_B|S00901|T_ANCIL_EXP| - 149278.0000000000&lt;/CELL&gt;&lt;CELL&gt;FT_SNF|ST_OH|L_OH|S03701|T_MGMT_FEE| - 25881.0000000000&lt;/CELL&gt;&lt;CELL&gt;FT_SNF|ST_KY|L_KY|S02613|IPD_OTHER| - 31.0000000000&lt;/CELL&gt;&lt;CELL&gt;FT_SNF|ST_ID|L_OTH|S03718|T_AR_GROSS| - 305272.0000000000&lt;/CELL&gt;&lt;CELL&gt;FT_ALF|ST_WA|L_OTH|S03716|A_BEDS| - 36.0000000000&lt;/CELL&gt;&lt;CELL&gt;FT_ALF|ST_KY|L_KY|S02614|T_TAX_INS| - 6161.0000000000&lt;/CELL&gt;&lt;CELL&gt;</t>
  </si>
  <si>
    <t>FT_ML_SNF|ST_NH|L_4116|S02961|T_TAX_INS| - 18831.0000000000&lt;/CELL&gt;&lt;CELL&gt;FT_SNF|ST_CA|L_REV|S01501|T_OTH_CUR_ASSETS| - 18014.0000000000&lt;/CELL&gt;&lt;CELL&gt;FT_ML_SH|ST_OK|L_2704|S02932|T_AR_GROSS| - -76695.0000000000&lt;/CELL&gt;&lt;CELL&gt;FT_SNF|ST_CT|L_CT|S03704|T_OTHER_NN_LABOR| - 110793.0000000000&lt;/CELL&gt;&lt;CELL&gt;FT_SNF|ST_FL|L_REV|S01601|T_BAD_DEBT| - 17515.0000000000&lt;/CELL&gt;&lt;CELL&gt;FT_SNF|ST_KY|L_KY|S02613|T_MGMT_FEE| - 34651.0000000000&lt;/CELL&gt;&lt;CELL&gt;FT_ML_SNF|ST_CT|L_CT_REVOLVER|S03402|IP_REV_HOSPICE| - 90638&lt;/CELL&gt;&lt;CELL&gt;FT_SNF|</t>
  </si>
  <si>
    <t>ST_NH|L_MA_NH|S03502|T_RENT_EXP| - 29007.0000000000&lt;/CELL&gt;&lt;CELL&gt;FT_SNF|ST_FL|L_REV|S02101|T_RENT_EXP| - 122257.0000000000&lt;/CELL&gt;&lt;CELL&gt;FT_SNF|ST_NH|L_MA_NH|S03505|T_TRADE_PAY| - 65957.0000000000&lt;/CELL&gt;&lt;CELL&gt;FT_SNF|ST_KY|L_KY|S02612|T_TRADE_PAY| - 74214.0000000000&lt;/CELL&gt;&lt;CELL&gt;FT_SNF|ST_CO|L_GE_C|S01201|T_ANCIL_EXP| - 201672.0000000000&lt;/CELL&gt;&lt;CELL&gt;FT_SNF|ST_KY|L_KY|S02605|REV_MEDICAID| - 121527&lt;/CELL&gt;&lt;CELL&gt;FT_SNF|ST_KY|L_KY|S02610|T_CASH_AND_EQUIV| - 77109.0000000000&lt;/CELL&gt;&lt;CELL&gt;FT_ML_SNF|ST_ID|L_REV|S01401|T_</t>
  </si>
  <si>
    <t>RENT_EXP| - 208538.0000000000&lt;/CELL&gt;&lt;CELL&gt;FT_SNF|ST_GA|L_OTH|S03722|T_TAX_INS| - 2471.0000000000&lt;/CELL&gt;&lt;CELL&gt;FT_SNF|ST_NH|L_MA_NH|S03501|L_BEDS| - 82.0000000000&lt;/CELL&gt;&lt;CELL&gt;FT_SNF|ST_KY|L_KY|S02612|T_EXPENSES| - 341225.0000000000&lt;/CELL&gt;&lt;CELL&gt;FT_SNF|ST_KY|L_KY|S02613|T_CAPEX| - 2754.0000000000&lt;/CELL&gt;&lt;CELL&gt;FT_SNF|ST_KY|L_KY|S02613|PD_OTHER| - 31.0000000000&lt;/CELL&gt;&lt;CELL&gt;FT_SNF|ST_KY|L_KY|S02611|T_INV| - 25218.0000000000&lt;/CELL&gt;&lt;CELL&gt;FT_SNF|ST_CT|L_CT|S03703|T_RENT_EXP| - 68529.0000000000&lt;/CELL&gt;&lt;CELL&gt;FT_SNF|ST_KY</t>
  </si>
  <si>
    <t>|L_KY|S02604|T_BAD_DEBT| - 7908.0000000000&lt;/CELL&gt;&lt;CELL&gt;FT_ML_SNF|ST_NH|L_GE_B|S00701|IP_REV_SKILLED| - 677314&lt;/CELL&gt;&lt;CELL&gt;FT_SNF|ST_NH|L_MA_NH|S03502|L_BEDS| - 52.0000000000&lt;/CELL&gt;&lt;CELL&gt;FT_SNF|ST_KY|L_KY|S02610|T_TAX_INS| - 3102.0000000000&lt;/CELL&gt;&lt;CELL&gt;FT_SNF|ST_FL|L_REV|S01601|T_EXPENSES| - 801336.0000000000&lt;/CELL&gt;&lt;CELL&gt;FT_SNF|ST_KY|L_KY|S02612|IP_REV_HOSPICE| - 17344&lt;/CELL&gt;&lt;CELL&gt;FT_ML_SNF|ST_NH|L_4116|S02961|IPD_SKILLED| - 799.0000000000&lt;/CELL&gt;&lt;CELL&gt;FT_SNF|ST_KY|L_KY|S02610|T_DEPR_AMORT| - 2587.0000000000&lt;</t>
  </si>
  <si>
    <t>/CELL&gt;&lt;CELL&gt;FT_SNF|ST_KY|L_KY|S02611|IPD_OTHER| - 31.0000000000&lt;/CELL&gt;&lt;CELL&gt;FT_SNF|ST_OH|L_REV|S01901|REV_CONT_ALLOW| - -283567&lt;/CELL&gt;&lt;CELL&gt;FT_SNF|ST_FL|L_REV|S02101|T_BAD_DEBT| - 10799.0000000000&lt;/CELL&gt;&lt;CELL&gt;FT_ML_SNF|ST_NH|L_GE_B|S00501|PD_MEDICARE| - 819.0000000000&lt;/CELL&gt;&lt;CELL&gt;FT_SNF|ST_KY|L_KY|S02602|IPD_ASSISTED| - 186.0000000000&lt;/CELL&gt;&lt;CELL&gt;FT_SNF|ST_CA|L_GE_A|S00201|T_INT_INC_EXP| - -150.0000000000&lt;/CELL&gt;&lt;CELL&gt;FT_SNF|ST_CA|L_GE_A|S00201|T_TAX_INS| - 6339.0000000000&lt;/CELL&gt;&lt;CELL&gt;FT_MH|ST_OK|L_OK|S03201</t>
  </si>
  <si>
    <t>|IPD_SKILLED| - 1607.0000000000&lt;/CELL&gt;&lt;CELL&gt;FT_SNF|ST_MT|L_GE_A|S00104|L_BEDS| - 60.0000000000&lt;/CELL&gt;&lt;CELL&gt;FT_SNF|ST_MT|L_GE_A|S00104|PD_COMM_INS| - 3.0000000000&lt;/CELL&gt;&lt;CELL&gt;FT_SNF|ST_MT|L_GE_A|S00104|PD_MEDICAID| - 1322.0000000000&lt;/CELL&gt;&lt;CELL&gt;FT_SNF|ST_KY|L_KY|S02601|T_BAD_DEBT| - 7337.0000000000&lt;/CELL&gt;&lt;CELL&gt;FT_SNF|ST_CT|L_CT|S03702|IPD_SKILLED| - 1758.0000000000&lt;/CELL&gt;&lt;CELL&gt;FT_SNF|ST_MT|L_GE_A|S00104|A_BEDS| - 60.0000000000&lt;/CELL&gt;&lt;CELL&gt;FT_SNF|ST_MT|L_GE_A|S00104|IP_REV_SKILLED| - 397836&lt;/CELL&gt;&lt;CELL&gt;FT_SNF</t>
  </si>
  <si>
    <t>|ST_MT|L_GE_A|S00104|IPD_SKILLED| - 1571.0000000000&lt;/CELL&gt;&lt;CELL&gt;FT_SNF|ST_RI|L_OTH|S03711|PD_PRIVATE| - 2.0000000000&lt;/CELL&gt;&lt;CELL&gt;FT_SNF|ST_CT|L_REV|S02001|PD_PRIVATE| - 223.0000000000&lt;/CELL&gt;&lt;CELL&gt;FT_SNF|ST_KY|L_KY|S02610|T_TRADE_PAY| - 38583.0000000000&lt;/CELL&gt;&lt;CELL&gt;FT_SNF|ST_MT|L_GE_A|S00104|PD_PRIVATE| - -89.0000000000&lt;/CELL&gt;&lt;CELL&gt;FT_SNF|ST_MT|L_GE_A|S00104|REV_ANCILLARY| - 66038&lt;/CELL&gt;&lt;CELL&gt;FT_SNF|ST_CA|L_REV|S01501|T_INT_INC_EXP| - -69.0000000000&lt;/CELL&gt;&lt;CELL&gt;FT_SNF|ST_KY|L_KY|S02612|IPD_HOSPICE| - 114.000</t>
  </si>
  <si>
    <t>0000000&lt;/CELL&gt;&lt;CELL&gt;FT_SNF|ST_KY|L_KY|S02610|T_EXPENSES| - 237732.0000000000&lt;/CELL&gt;&lt;CELL&gt;FT_SNF|ST_KY|L_KY|S02611|PD_OTHER| - 31.0000000000&lt;/CELL&gt;&lt;CELL&gt;FT_SNF|ST_FL|L_REV|S02101|T_AR_VAL_RES| - -649752.0000000000&lt;/CELL&gt;&lt;CELL&gt;FT_SNF|ST_CT|L_2845|S01301|T_INT_INC_EXP| - -13.0000000000&lt;/CELL&gt;&lt;CELL&gt;FT_MH|ST_OK|L_OK|S03201|IP_REV_SKILLED| - 188445&lt;/CELL&gt;&lt;CELL&gt;FT_SNF|ST_NH|L_GE_B|S00601|REV_CONT_ALLOW| - -269061&lt;/CELL&gt;&lt;CELL&gt;FT_SNF|ST_ID|L_OTH|S03718|REV_COMM_INS| - 3956&lt;/CELL&gt;&lt;CELL&gt;FT_SNF|ST_KY|L_KY|S02601|T_AR_V</t>
  </si>
  <si>
    <t>AL_RES| - -271443.0000000000&lt;/CELL&gt;&lt;CELL&gt;FT_SNF|ST_WV|L_OTH|S03715|IP_REV_HOSPICE| - 34473&lt;/CELL&gt;&lt;CELL&gt;FT_SNF|ST_CT|L_2845|S01301|PD_COMM_INS| - 226.0000000000&lt;/CELL&gt;&lt;CELL&gt;FT_SNF|ST_KY|L_KY|S02613|T_CASH_AND_EQUIV| - 44214.0000000000&lt;/CELL&gt;&lt;CELL&gt;FT_ALF|ST_NH|L_GE_B|S00801|T_NURSING_HOURS| - 4558.0000000000&lt;/CELL&gt;&lt;CELL&gt;FT_SNF|ST_CT|L_CT|S03403|T_EXPENSES| - 897248.0000000000&lt;/CELL&gt;&lt;CELL&gt;FT_SNF|ST_CA|L_OTH|S03720|PD_MEDICARE| - 201.0000000000&lt;/CELL&gt;&lt;CELL&gt;FT_SNF|ST_KY|L_KY|S02612|T_OTHER_CUR_LIAB| - 837519&lt;/CE</t>
  </si>
  <si>
    <t>LL&gt;&lt;CELL&gt;FT_SNF|ST_CT|L_CT|S03703|PD_COMM_INS| - 220.0000000000&lt;/CELL&gt;&lt;CELL&gt;FT_ML_SNF|ST_NH|L_GE_B|S00701|T_EXPENSES| - 527637.0000000000&lt;/CELL&gt;&lt;CELL&gt;FT_SNF|ST_CT|L_2845|S01301|REV_COMM_INS| - 84955&lt;/CELL&gt;&lt;CELL&gt;FT_SNF|ST_NH|L_GE_B|S00601|T_OTHER_NN_LABOR| - 84507.0000000000&lt;/CELL&gt;&lt;CELL&gt;FT_SNF|ST_IN|L_OTH|S03714|T_EXPENSES| - 361449.0000000000&lt;/CELL&gt;&lt;CELL&gt;FT_SNF|ST_KY|L_REV|S02301|PD_COMM_INS| - 129.0000000000&lt;/CELL&gt;&lt;CELL&gt;FT_ML_SNF|ST_CT|L_CT_REVOLVER|S03402|IP_REV_SKILLED| - 2380484&lt;/CELL&gt;&lt;CELL&gt;FT_SNF|ST_OH</t>
  </si>
  <si>
    <t>|L_OH|S03719|T_MGMT_FEE| - 29821.0000000000&lt;/CELL&gt;&lt;CELL&gt;FT_SNF|ST_KY|L_KY|S02613|T_TAX_INS| - 8287.0000000000&lt;/CELL&gt;&lt;CELL&gt;FT_SNF|ST_NH|L_2824|S02921|T_CASH_AND_EQUIV| - 77719.0000000000&lt;/CELL&gt;&lt;CELL&gt;FT_SNF|ST_KY|L_KY|S02602|PD_PRIVATE| - 276.0000000000&lt;/CELL&gt;&lt;CELL&gt;FT_ML_SNF|ST_NH|L_GE_B|S00501|T_AR_GROSS| - 1110613.0000000000&lt;/CELL&gt;&lt;CELL&gt;FT_SNF|ST_KY|L_KY|S02611|T_CAPEX| - 27830.0000000000&lt;/CELL&gt;&lt;CELL&gt;FT_SNF|ST_MT|L_GE_A|S00106|T_OTHER_NN_LABOR| - 72269.0000000000&lt;/CELL&gt;&lt;CELL&gt;FT_ALF|ST_NH|L_4113|S02971|T_BAD</t>
  </si>
  <si>
    <t>_DEBT| - 4764.0000000000&lt;/CELL&gt;&lt;CELL&gt;FT_SNF|ST_KY|L_KY|S02613|T_DEPR_AMORT| - 6529.0000000000&lt;/CELL&gt;&lt;CELL&gt;FT_ALF|ST_KY|L_KY|S02614|IPD_ASSISTED| - 1954.0000000000&lt;/CELL&gt;&lt;CELL&gt;FT_SNF|ST_OH|L_OH|S03709|T_CAPEX| - 10610.0000000000&lt;/CELL&gt;&lt;CELL&gt;FT_SNF|ST_CA|L_OTH|S03720|L_BEDS| - 76.0000000000&lt;/CELL&gt;&lt;CELL&gt;FT_SNF|ST_OK|L_OK|S03713|PD_MEDICAID| - 1625.0000000000&lt;/CELL&gt;&lt;CELL&gt;FT_SNF|ST_NC|L_REV|S02201|L_BEDS| - 100.0000000000&lt;/CELL&gt;&lt;CELL&gt;FT_ALF|ST_KY|L_KY|S02609|PD_PRIVATE| - 833.0000000000&lt;/CELL&gt;&lt;CELL&gt;FT_SNF|ST_NH|</t>
  </si>
  <si>
    <t>L_GE_B|S00601|T_MGMT_FEE| - 34952.0000000000&lt;/CELL&gt;&lt;CELL&gt;FT_SNF|ST_NH|L_GE_B|S00601|A_BEDS| - 79.0000000000&lt;/CELL&gt;&lt;CELL&gt;FT_ALF|ST_KY|L_KY|S02614|PD_PRIVATE| - 1954.0000000000&lt;/CELL&gt;&lt;CELL&gt;FT_CCRC|ST_NM|L_REV|S03601|T_DEPR_AMORT| - 3526.0000000000&lt;/CELL&gt;&lt;CELL&gt;FT_ALF|ST_WA|L_OTH|S03716|IP_REV_ASSISTED| - 89713&lt;/CELL&gt;&lt;CELL&gt;FT_SNF|ST_KY|L_KY|S02608|T_BAD_DEBT| - 3372.0000000000&lt;/CELL&gt;&lt;CELL&gt;FT_SNF|ST_OH|L_OH|S03719|L_BEDS| - 97.0000000000&lt;/CELL&gt;&lt;CELL&gt;FT_SNF|ST_OK|L_OK|S03713|IP_REV_SKILLED| - 342647&lt;/CELL&gt;&lt;CELL&gt;F</t>
  </si>
  <si>
    <t>T_SNF|ST_KY|L_KY|S02602|REV_MEDICARE| - 100286&lt;/CELL&gt;&lt;CELL&gt;FT_SNF|ST_FL|L_REV|S01701|REV_PRIVATE| - 26185&lt;/CELL&gt;&lt;CELL&gt;FT_SNF|ST_KY|L_KY|S02613|T_TRADE_PAY| - 106428.0000000000&lt;/CELL&gt;&lt;CELL&gt;FT_ILF|ST_CT|L_CT|S02401|T_RENT_EXP| - 24548.0000000000&lt;/CELL&gt;&lt;CELL&gt;FT_SNF|ST_CO|L_GE_C|S01201|T_BAD_DEBT| - 14633.0000000000&lt;/CELL&gt;&lt;CELL&gt;FT_SNF|ST_KY|L_KY|S02611|T_CASH_AND_EQUIV| - 75304.0000000000&lt;/CELL&gt;&lt;CELL&gt;FT_SNF|ST_KY|L_KY|S02604|T_OTHER_NN_LABOR| - 82742.0000000000&lt;/CELL&gt;&lt;CELL&gt;FT_SNF|ST_NH|L_MA_NH|S03501|REV_CONT_A</t>
  </si>
  <si>
    <t>LLOW| - -152025&lt;/CELL&gt;&lt;CELL&gt;FT_SNF|ST_OH|L_OH|S02521|T_INV| - 67129.0000000000&lt;/CELL&gt;&lt;CELL&gt;FT_SNF|ST_KY|L_KY|S02610|T_OTHER_CUR_LIAB| - 734711&lt;/CELL&gt;&lt;CELL&gt;FT_SNF|ST_NH|L_2824|S02921|IPD_SKILLED| - 4029.0000000000&lt;/CELL&gt;&lt;CELL&gt;FT_SNF|ST_ID|L_OTH|S03718|PD_COMM_INS| - 16.0000000000&lt;/CELL&gt;&lt;CELL&gt;FT_SNF|ST_OK|L_OK|S03713|T_MGMT_FEE| - 18601.0000000000&lt;/CELL&gt;&lt;CELL&gt;FT_SNF|ST_OK|L_OK|S03713|T_INT_INC_EXP| - -16.0000000000&lt;/CELL&gt;&lt;CELL&gt;FT_SNF|ST_KY|L_KY|S02612|T_OTHER_NN_LABOR| - 63444.0000000000&lt;/CELL&gt;&lt;CELL&gt;FT_SNF|ST</t>
  </si>
  <si>
    <t>_NH|L_GE_B|S00901|T_AR_GROSS| - 1265349.0000000000&lt;/CELL&gt;&lt;CELL&gt;FT_SNF|ST_NC|L_REV|S02201|T_DEPR_AMORT| - 1452.0000000000&lt;/CELL&gt;&lt;CELL&gt;FT_SNF|ST_KY|L_KY|S02605|T_BAD_DEBT| - 3736.0000000000&lt;/CELL&gt;&lt;CELL&gt;FT_SNF|ST_NH|L_MA_NH|S03501|IPD_OTHER| - 201.0000000000&lt;/CELL&gt;&lt;CELL&gt;FT_ML_SNF|ST_NH|L_4114|S02951|IP_REV_SKILLED| - 393256&lt;/CELL&gt;&lt;CELL&gt;FT_SNF|ST_KY|L_KY|S02608|T_AR_VAL_RES| - -74871.0000000000&lt;/CELL&gt;&lt;CELL&gt;FT_SNF|ST_CA|L_REV|S01501|T_NURSING_LABOR| - 221253.0000000000&lt;/CELL&gt;&lt;CELL&gt;FT_SNF|ST_OH|L_OH|S03719|REV_CO</t>
  </si>
  <si>
    <t>NT_ALLOW| - -215445&lt;/CELL&gt;&lt;CELL&gt;FT_SNF|ST_KY|L_KY|S02613|IP_REV_HOSPICE| - 5032&lt;/CELL&gt;&lt;CELL&gt;FT_SNF|ST_KY|L_KY|S02611|T_DEPR_AMORT| - 3903.0000000000&lt;/CELL&gt;&lt;CELL&gt;FT_SNF|ST_CT|L_CT|S03703|REV_MEDICARE| - 290068&lt;/CELL&gt;&lt;CELL&gt;FT_SNF|ST_ID|L_OTH|S03718|T_NURSING_HOURS| - 3840.0000000000&lt;/CELL&gt;&lt;CELL&gt;FT_SNF|ST_KY|L_KY|S02610|T_OTHER_HOURS| - 2394.0000000000&lt;/CELL&gt;&lt;CELL&gt;FT_SNF|ST_WV|L_GE_C|S01101|REV_ANCILLARY| - 116823&lt;/CELL&gt;&lt;CELL&gt;FT_SNF|ST_CA|L_OTH|S03720|T_RENT_EXP| - 42280.0000000000&lt;/CELL&gt;&lt;CELL&gt;FT_SNF|ST_NH|L_M</t>
  </si>
  <si>
    <t>A_NH|S03501|PD_MEDICARE| - 440.0000000000&lt;/CELL&gt;&lt;CELL&gt;FT_SNF|ST_KY|L_KY|S02605|T_AR_VAL_RES| - -55559.0000000000&lt;/CELL&gt;&lt;CELL&gt;FT_ML_SNF|ST_CT|L_CT_REVOLVER|S03402|IPD_ASSISTED| - 651.0000000000&lt;/CELL&gt;&lt;CELL&gt;FT_SNF|ST_CT|L_CT|S03704|T_NURSING_LABOR| - 267735.0000000000&lt;/CELL&gt;&lt;CELL&gt;FT_SNF|ST_KY|L_KY|S02611|T_TRADE_PAY| - 59575.0000000000&lt;/CELL&gt;&lt;CELL&gt;FT_ML_SNF|ST_NH|L_GE_B|S00501|PD_COMM_INS| - 82.0000000000&lt;/CELL&gt;&lt;CELL&gt;FT_SNF|ST_KY|L_KY|S02612|T_AR_VAL_RES| - -117199.0000000000&lt;/CELL&gt;&lt;CELL&gt;FT_SNF|ST_CT|L_2842|S</t>
  </si>
  <si>
    <t>02911|T_INT_INC_EXP| - -0.1800000000&lt;/CELL&gt;&lt;CELL&gt;FT_SNF|ST_OH|L_OH|S02511|T_OTHER_CUR_LIAB| - 1450448&lt;/CELL&gt;&lt;CELL&gt;FT_ALF|ST_KY|L_KY|S02609|IPD_ASSISTED| - 957.0000000000&lt;/CELL&gt;&lt;CELL&gt;FT_ML_SNF|ST_NH|L_4116|S02961|T_BAD_DEBT| - 7855.0000000000&lt;/CELL&gt;&lt;CELL&gt;FT_SNF|ST_KY|L_KY|S02611|T_EXPENSES| - 251744.0000000000&lt;/CELL&gt;&lt;CELL&gt;FT_SNF|ST_NH|L_2824|S02921|T_BAD_DEBT| - 12542.0000000000&lt;/CELL&gt;&lt;CELL&gt;FT_SNF|ST_NC|L_REV|S02201|T_TAX_INS| - 3207.0000000000&lt;/CELL&gt;&lt;CELL&gt;FT_SNF|ST_KY|L_KY|S02610|T_OTHER_NN_LABOR| - 45029.0</t>
  </si>
  <si>
    <t>000000000&lt;/CELL&gt;&lt;CELL&gt;FT_SNF|ST_MA|L_MA_NH|S03706|T_RENT_EXP| - 36536.0000000000&lt;/CELL&gt;&lt;CELL&gt;FT_ALF|ST_NH|L_GE_B|S00801|A_BEDS| - 89.0000000000&lt;/CELL&gt;&lt;CELL&gt;FT_ML_SH|ST_OK|L_2704|S02932|IP_REV_SKILLED| - 13927&lt;/CELL&gt;&lt;CELL&gt;FT_SNF|ST_CA|L_OTH|S03720|T_TAX_INS| - 3056.0000000000&lt;/CELL&gt;&lt;CELL&gt;FT_SNF|ST_NH|L_MA_NH|S03505|REV_CONT_ALLOW| - -143153&lt;/CELL&gt;&lt;CELL&gt;FT_SNF|ST_GA|L_OTH|S03722|PD_VETERANS| - 65.0000000000&lt;/CELL&gt;&lt;CELL&gt;FT_SNF|ST_CT|L_REV|S02001|T_CASH_AND_EQUIV| - 101534.0000000000&lt;/CELL&gt;&lt;CELL&gt;FT_SNF|ST_FL|L_</t>
  </si>
  <si>
    <t>REV|S01601|A_BEDS| - 180.0000000000&lt;/CELL&gt;&lt;CELL&gt;FT_SNF|ST_FL|L_REV|S01801|A_BEDS| - 120.0000000000&lt;/CELL&gt;&lt;CELL&gt;FT_SNF|ST_MT|L_GE_A|S00104|T_AR_VAL_RES| - -248534.0000000000&lt;/CELL&gt;&lt;CELL&gt;FT_SNF|ST_MT|L_GE_A|S00103|T_OTHER_HOURS| - 5049.0000000000&lt;/CELL&gt;&lt;CELL&gt;FT_SNF|ST_CT|L_CT|S03703|T_OTHER_CUR_LIAB| - 431718&lt;/CELL&gt;&lt;CELL&gt;FT_SNF|ST_OH|L_OH|S02511|IPD_HOSPICE| - 56.0000000000&lt;/CELL&gt;&lt;CELL&gt;FT_SNF|ST_MT|L_GE_A|S00106|IPD_SKILLED| - 2421.0000000000&lt;/CELL&gt;&lt;CELL&gt;FT_MH|ST_ID|L_OTH|S03717|REV_MEDICARE| - 122641&lt;/CELL&gt;&lt;</t>
  </si>
  <si>
    <t>CELL&gt;FT_SNF|ST_NH|L_2824|S02921|T_AR_VAL_RES| - -245640.0000000000&lt;/CELL&gt;&lt;CELL&gt;FT_SNF|ST_TN|L_OTH|S03721|A_BEDS| - 130.0000000000&lt;/CELL&gt;&lt;CELL&gt;FT_SNF|ST_MT|L_GE_A|S00106|REV_ANCILLARY| - 157662&lt;/CELL&gt;&lt;CELL&gt;FT_ALF|ST_NH|L_4113|S02971|T_NURSING_HOURS| - 5301.0000000000&lt;/CELL&gt;&lt;CELL&gt;FT_SNF|ST_FL|L_REV|S01601|T_TRADE_PAY| - 215814.0000000000&lt;/CELL&gt;&lt;CELL&gt;FT_MH|ST_OK|L_OK|S03201|T_OTH_CUR_ASSETS| - 3828.0000000000&lt;/CELL&gt;&lt;CELL&gt;FT_SNF|ST_CT|L_CT|S03704|T_MGMT_FEE| - 48920.0000000000&lt;/CELL&gt;&lt;CELL&gt;FT_SNF|ST_NH|L_GE_B|S0</t>
  </si>
  <si>
    <t>- 7514&lt;/CELL&gt;&lt;CELL&gt;FT_SNF|ST_KY|L_KY|S02604|T_RENT_EXP| - 82419.0000000000&lt;/CELL&gt;&lt;CELL&gt;FT_SNF|ST_NH|L_GE_B|S00601|T_TAX_INS| - 7688.0000000000&lt;/CELL&gt;&lt;CELL&gt;FT_SNF|ST_CA|L_OTH|S03720|IPD_SKILLED| - 2234.0000000000&lt;/CELL&gt;&lt;CELL&gt;FT_SNF|ST_ID|L_OTH|S03718|IPD_HOSPICE| - 36.0000000000&lt;/CELL&gt;&lt;CELL&gt;FT_SNF|ST_GA|L_GE_C|S01001|REV_MEDICARE| - 127154&lt;/CELL&gt;&lt;CELL&gt;FT_ML_SNF|ST_KY|L_KY|S02607|REV_OTHER| - 0&lt;/CELL&gt;&lt;CELL&gt;FT_MH|ST_OK|L_OK|S03201|T_OTHER_HOURS| - 3006.0000000000&lt;/CELL&gt;&lt;CELL&gt;FT_SNF|ST_MT|L_GE_A|S00104|REV_OTHE</t>
  </si>
  <si>
    <t>R| - 110297&lt;/CELL&gt;&lt;CELL&gt;FT_SNF|ST_MT|L_GE_A|S00104|T_INT_INC_EXP| - 38.0000000000&lt;/CELL&gt;&lt;CELL&gt;FT_SNF|ST_MT|L_GE_A|S00104|T_TAX_INS| - 2665.0000000000&lt;/CELL&gt;&lt;CELL&gt;FT_SNF|ST_OH|L_REV|S01901|IPD_OTHER| - 162.0000000000&lt;/CELL&gt;&lt;CELL&gt;FT_ALF|ST_NH|L_4113|S02971|T_MGMT_FEE| - 22220.0000000000&lt;/CELL&gt;&lt;CELL&gt;FT_ML_SNF|ST_KY|L_KY|S02606|T_TAX_INS| - 4538.0000000000&lt;/CELL&gt;&lt;CELL&gt;FT_SNF|ST_NH|L_MA_NH|S03504|PD_PRIVATE| - 325.0000000000&lt;/CELL&gt;&lt;CELL&gt;FT_SNF|ST_KY|L_KY|S02611|IPD_SKILLED| - 1793.0000000000&lt;/CELL&gt;&lt;CELL&gt;FT_ML_SN</t>
  </si>
  <si>
    <t>F|ST_KY|L_KY|S02607|IP_REV_SKILLED| - 527728&lt;/CELL&gt;&lt;CELL&gt;FT_SNF|ST_RI|L_OTH|S03712|T_CASH_AND_EQUIV| - 86354.0000000000&lt;/CELL&gt;&lt;CELL&gt;FT_SNF|ST_KY|L_KY|S02610|T_AR_GROSS| - 245665.0000000000&lt;/CELL&gt;&lt;CELL&gt;FT_SNF|ST_NH|L_MA_NH|S03503|T_AR_GROSS| - 692196.0000000000&lt;/CELL&gt;&lt;CELL&gt;FT_SNF|ST_OK|L_2704|S02931|IP_REV_SKILLED| - 948981&lt;/CELL&gt;&lt;CELL&gt;FT_SNF|ST_CT|L_CT|S03704|PD_MEDICARE| - 861.0000000000&lt;/CELL&gt;&lt;CELL&gt;FT_ML_SNF|ST_KY|L_KY|S02606|T_DEPR_AMORT| - 2125.0000000000&lt;/CELL&gt;&lt;CELL&gt;FT_SNF|ST_GA|L_GE_C|S01001|T_OTHER_N</t>
  </si>
  <si>
    <t>N_LABOR| - 118015.0000000000&lt;/CELL&gt;&lt;CELL&gt;FT_SNF|ST_MA|L_MA_NH|S03705|T_NURSING_HOURS| - 9774.0000000000&lt;/CELL&gt;&lt;CELL&gt;FT_SNF|ST_KY|L_KY|S02612|REV_CONT_ALLOW| - -86120&lt;/CELL&gt;&lt;CELL&gt;FT_SNF|ST_OH|L_OH|S03701|PD_COMM_INS| - 97.0000000000&lt;/CELL&gt;&lt;CELL&gt;FT_SNF|ST_MA|L_MA_NH|S03705|T_DEPR_AMORT| - 2083.0000000000&lt;/CELL&gt;&lt;CELL&gt;FT_SNF|ST_OH|L_OH|S02521|IP_REV_SKILLED| - 721619&lt;/CELL&gt;&lt;CELL&gt;FT_SNF|ST_OH|L_OH|S02511|IP_REV_SKILLED| - 510240&lt;/CELL&gt;&lt;CELL&gt;FT_SNF|ST_MT|L_GE_A|S00105|PD_VETERANS| - 79.0000000000&lt;/CELL&gt;&lt;CELL&gt;FT_S</t>
  </si>
  <si>
    <t>NF|ST_MA|L_MA_NH|S03705|T_NURSING_LABOR| - 222612.0000000000&lt;/CELL&gt;&lt;CELL&gt;FT_ML_SNF|ST_NH|L_GE_B|S00401|REV_COMM_INS| - 3000&lt;/CELL&gt;&lt;CELL&gt;FT_ML_SNF|ST_NH|L_GE_B|S00401|T_OTHER_CUR_LIAB| - 1425555&lt;/CELL&gt;&lt;CELL&gt;FT_ML_SNF|ST_NH|L_GE_B|S00401|T_CAPEX| - 11146.0000000000&lt;/CELL&gt;&lt;CELL&gt;FT_ML_SNF|ST_KY|L_KY|S02607|T_AR_GROSS| - 1433462.0000000000&lt;/CELL&gt;&lt;CELL&gt;FT_SNF|ST_CA|L_GE_A|S00201|T_OTH_CUR_ASSETS| - 10103.0000000000&lt;/CELL&gt;&lt;CELL&gt;FT_SNF|ST_CA|L_GE_A|S00201|PD_OTHER| - 45.0000000000&lt;/CELL&gt;&lt;CELL&gt;FT_ML_SNF|ST_ID|L_REV|</t>
  </si>
  <si>
    <t>S01401|T_NURSING_LABOR| - 243388.0000000000&lt;/CELL&gt;&lt;CELL&gt;FT_SNF|ST_NH|L_GE_B|S00901|PD_COMM_INS| - 47.0000000000&lt;/CELL&gt;&lt;CELL&gt;FT_ML_SNF|ST_KY|L_KY|S02606|IPD_HOSPICE| - 63.0000000000&lt;/CELL&gt;&lt;CELL&gt;FT_ALF|ST_NH|L_GE_B|S00801|T_AR_VAL_RES| - -33704.0000000000&lt;/CELL&gt;&lt;CELL&gt;FT_SNF|ST_NH|L_MA_NH|S03502|T_AR_GROSS| - 338262.0000000000&lt;/CELL&gt;&lt;CELL&gt;FT_SNF|ST_NH|L_MA_NH|S03503|PD_OTHER| - 90.0000000000&lt;/CELL&gt;&lt;CELL&gt;FT_SNF|ST_KY|L_KY|S02610|REV_COMM_INS| - 7017&lt;/CELL&gt;&lt;CELL&gt;FT_SNF|ST_NH|L_MA_NH|S03503|T_ANCIL_EXP| - 68139.0</t>
  </si>
  <si>
    <t>000000000&lt;/CELL&gt;&lt;CELL&gt;FT_SNF|ST_CO|L_GE_C|S01201|T_NURSING_HOURS| - 21799.0000000000&lt;/CELL&gt;&lt;CELL&gt;FT_SNF|ST_OH|L_OH|S02511|T_INT_INC_EXP| - -1.0000000000&lt;/CELL&gt;&lt;CELL&gt;FT_SNF|ST_NH|L_MA_NH|S03504|T_BAD_DEBT| - 6616.0000000000&lt;/CELL&gt;&lt;CELL&gt;FT_SNF|ST_FL|L_REV|S02101|T_ANCIL_EXP| - 199768.0000000000&lt;/CELL&gt;&lt;CELL&gt;FT_SNF|ST_KY|L_KY|S02612|REV_MEDICAID| - 298157&lt;/CELL&gt;&lt;CELL&gt;FT_SNF|ST_MT|L_GE_A|S00103|PD_OTHER| - 31.0000000000&lt;/CELL&gt;&lt;CELL&gt;FT_SNF|ST_NM|L_GE_A|S00102|T_AR_VAL_RES| - -188058.0000000000&lt;/CELL&gt;&lt;CELL&gt;FT_SNF|</t>
  </si>
  <si>
    <t>ST_NM|L_GE_A|S00102|T_NURSING_LABOR| - 88354.0000000000&lt;/CELL&gt;&lt;CELL&gt;FT_SNF|ST_NM|L_GE_A|S00102|IPD_OTHER| - 124.0000000000&lt;/CELL&gt;&lt;CELL&gt;FT_SNF|ST_CT|L_CT|S03704|T_EXPENSES| - 634338.0000000000&lt;/CELL&gt;&lt;CELL&gt;FT_ML_SNF|ST_KY|L_KY|S02607|T_ANCIL_EXP| - 68035.0000000000&lt;/CELL&gt;&lt;CELL&gt;FT_SNF|ST_NM|L_GE_A|S00101|REV_OTHER| - 1282&lt;/CELL&gt;&lt;CELL&gt;FT_SNF|ST_NM|L_GE_A|S00101|T_INT_INC_EXP| - -286.0000000000&lt;/CELL&gt;&lt;CELL&gt;FT_SNF|ST_NM|L_GE_A|S00101|T_TAX_INS| - 1370.0000000000&lt;/CELL&gt;&lt;CELL&gt;FT_SNF|ST_CT|L_2842|S02911|T_OTHER_NN_L</t>
  </si>
  <si>
    <t>ABOR| - 424063.0000000000&lt;/CELL&gt;&lt;CELL&gt;FT_SNF|ST_NH|L_MA_NH|S03505|PD_PRIVATE| - 50.0000000000&lt;/CELL&gt;&lt;CELL&gt;FT_ML_SNF|ST_KY|L_KY|S02606|IP_REV_HOSPICE| - 10991&lt;/CELL&gt;&lt;CELL&gt;FT_SNF|ST_CT|L_CT|S03703|REV_CONT_ALLOW| - -240073&lt;/CELL&gt;&lt;CELL&gt;FT_SNF|ST_KY|L_KY|S02604|REV_COMM_INS| - 35924&lt;/CELL&gt;&lt;CELL&gt;FT_ML_SH|ST_OK|L_2704|S02932|T_TAX_INS| - 488.0000000000&lt;/CELL&gt;&lt;CELL&gt;FT_SNF|ST_NH|L_MA_NH|S03502|T_ANCIL_EXP| - 37775.0000000000&lt;/CELL&gt;&lt;CELL&gt;FT_SNF|ST_CT|L_REV|S02001|REV_MEDICAID| - 334079&lt;/CELL&gt;&lt;CELL&gt;FT_SNF|ST_KY|L_KY|</t>
  </si>
  <si>
    <t>S02610|REV_CONT_ALLOW| - -92849&lt;/CELL&gt;&lt;CELL&gt;FT_SNF|ST_NH|L_MA_NH|S03503|T_BAD_DEBT| - 6647.0000000000&lt;/CELL&gt;&lt;CELL&gt;FT_ML_SNF|ST_KY|L_KY|S02607|T_CASH_AND_EQUIV| - 54318.0000000000&lt;/CELL&gt;&lt;CELL&gt;FT_SNF|ST_MT|L_GE_A|S00105|REV_COMM_INS| - 56536&lt;/CELL&gt;&lt;CELL&gt;FT_SNF|ST_OH|L_REV|S01901|IPD_SKILLED| - 3423.0000000000&lt;/CELL&gt;&lt;CELL&gt;FT_ML_SNF|ST_NH|L_GE_B|S00501|T_OTH_CUR_ASSETS| - 33530.0000000000&lt;/CELL&gt;&lt;CELL&gt;FT_SNF|ST_KY|L_KY|S02612|REV_MEDICARE| - 92875&lt;/CELL&gt;&lt;CELL&gt;FT_SNF|ST_CT|L_CT|S03702|T_ANCIL_EXP| - 104290.000000</t>
  </si>
  <si>
    <t>0000&lt;/CELL&gt;&lt;CELL&gt;FT_SNF|ST_GA|L_OTH|S03722|PD_OTHER| - 229.0000000000&lt;/CELL&gt;&lt;CELL&gt;FT_SNF|ST_KY|L_KY|S02611|REV_PRIVATE| - 26564&lt;/CELL&gt;&lt;CELL&gt;FT_SNF|ST_NH|L_MA_NH|S03503|T_CAPEX| - 6333.0000000000&lt;/CELL&gt;&lt;CELL&gt;FT_SNF|ST_KY|L_KY|S02612|REV_OTHER| - 292&lt;/CELL&gt;&lt;CELL&gt;FT_ML_SNF|ST_KY|L_KY|S02607|REV_CONT_ALLOW| - -145935&lt;/CELL&gt;&lt;CELL&gt;FT_SNF|ST_CT|L_CT|S03702|IPD_OTHER| - 62.0000000000&lt;/CELL&gt;&lt;CELL&gt;FT_SNF|ST_KY|L_KY|S02613|T_AR_GROSS| - 1151960.0000000000&lt;/CELL&gt;&lt;CELL&gt;FT_SNF|ST_CT|L_CT_REVOLVER|S03401|T_AR_GROSS| - 163</t>
  </si>
  <si>
    <t>4294.0000000000&lt;/CELL&gt;&lt;CELL&gt;FT_SNF|ST_FL|L_REV|S01801|PD_MEDICAID| - 2043.0000000000&lt;/CELL&gt;&lt;CELL&gt;FT_ML_SNF|ST_KY|L_KY|S02606|T_OTHER_HOURS| - 1933.0000000000&lt;/CELL&gt;&lt;CELL&gt;FT_SNF|ST_WV|L_OTH|S03715|T_RENT_EXP| - 26840.0000000000&lt;/CELL&gt;&lt;CELL&gt;FT_SNF|ST_NH|L_MA_NH|S03502|T_BAD_DEBT| - 3533.0000000000&lt;/CELL&gt;&lt;CELL&gt;FT_SNF|ST_FL|L_REV|S02101|PD_MEDICAID| - 1930.0000000000&lt;/CELL&gt;&lt;CELL&gt;FT_SNF|ST_KY|L_KY|S02610|REV_MEDICAID| - 96487&lt;/CELL&gt;&lt;CELL&gt;FT_SNF|ST_FL|L_OTH|S03301|REV_VETERANS| - 43215&lt;/CELL&gt;&lt;CELL&gt;FT_SNF|ST_CA|L_</t>
  </si>
  <si>
    <t>OTH|S03720|T_OTHER_NN_LABOR| - 75233.0000000000&lt;/CELL&gt;&lt;CELL&gt;FT_SNF|ST_TN|L_OTH|S03721|PD_PRIVATE| - 239.0000000000&lt;/CELL&gt;&lt;CELL&gt;FT_ALF|ST_NH|L_GE_B|S00801|REV_PRIVATE| - 373076&lt;/CELL&gt;&lt;CELL&gt;FT_SNF|ST_OH|L_OH|S03710|REV_OTHER| - 36&lt;/CELL&gt;&lt;CELL&gt;FT_SNF|ST_CT|L_CT|S03403|REV_CONT_ALLOW| - -194244&lt;/CELL&gt;&lt;CELL&gt;FT_SNF|ST_NH|L_MA_NH|S03505|T_OTHER_HOURS| - 3072.0000000000&lt;/CELL&gt;&lt;CELL&gt;FT_SNF|ST_KY|L_KY|S02611|T_ANCIL_EXP| - 57736.0000000000&lt;/CELL&gt;&lt;CELL&gt;FT_SNF|ST_FL|L_REV|S01601|PD_MEDICARE| - 1718.0000000000&lt;/CELL&gt;&lt;CE</t>
  </si>
  <si>
    <t>LL&gt;FT_ML_SNF|ST_NH|L_GE_B|S00701|REV_CONT_ALLOW| - -141708&lt;/CELL&gt;&lt;CELL&gt;FT_SNF|ST_FL|L_REV|S01801|PD_MEDICARE| - 829.0000000000&lt;/CELL&gt;&lt;CELL&gt;FT_SNF|ST_FL|L_REV|S01701|PD_MEDICARE| - 600.0000000000&lt;/CELL&gt;&lt;CELL&gt;FT_ML_SNF|ST_NH|L_GE_B|S00401|T_TRADE_PAY| - 85127.0000000000&lt;/CELL&gt;&lt;CELL&gt;FT_ML_SNF|ST_NH|L_GE_B|S00401|T_INV| - 36583.0000000000&lt;/CELL&gt;&lt;CELL&gt;FT_SNF|ST_CT|L_2842|S02911|PD_MEDICARE| - 727.0000000000&lt;/CELL&gt;&lt;CELL&gt;FT_SNF|ST_KY|L_KY|S02613|REV_COMM_INS| - 58489&lt;/CELL&gt;&lt;CELL&gt;FT_SNF|ST_CO|L_GE_C|S00301|T_OTHER_</t>
  </si>
  <si>
    <t>NN_LABOR| - 111572.0000000000&lt;/CELL&gt;&lt;CELL&gt;FT_SNF|ST_CO|L_GE_C|S00301|T_DEPR_AMORT| - 1013.0000000000&lt;/CELL&gt;&lt;CELL&gt;FT_SNF|ST_CO|L_GE_C|S00301|REV_MEDICAID| - 462778&lt;/CELL&gt;&lt;CELL&gt;FT_SNF|ST_MT|L_GE_A|S00105|T_CAPEX| - 1034.0000000000&lt;/CELL&gt;&lt;CELL&gt;FT_ML_SNF|ST_KY|L_KY|S02606|T_OTHER_CUR_LIAB| - 485880&lt;/CELL&gt;&lt;CELL&gt;FT_SNF|ST_WV|L_OTH|S03715|T_OTHER_CUR_LIAB| - 1725715&lt;/CELL&gt;&lt;CELL&gt;FT_SNF|ST_KY|L_KY|S02605|T_RENT_EXP| - 41495.0000000000&lt;/CELL&gt;&lt;CELL&gt;FT_SNF|ST_CO|L_GE_C|S00301|T_CONTRACT_LABOR| - 1114.0000000000&lt;/CELL&gt;&lt;</t>
  </si>
  <si>
    <t>1298.0000000000&lt;/CELL&gt;&lt;CELL&gt;FT_SNF|ST_FL|L_REV|S01601|T_NURSING_HOURS| - 20341.0000000000&lt;/CELL&gt;&lt;CELL&gt;FT_SNF|ST_MT|L_GE_A|S00105|REV_MEDICAID| - 537827&lt;/CELL&gt;&lt;CELL&gt;FT_SNF|ST_MT|L_GE_A|S00105|T_DEPR_AMORT| - 9655.0000000000&lt;/CELL&gt;&lt;CELL&gt;FT_ML_SH|ST_OK|L_2704|S02932|L_BEDS| - 83.0000000000&lt;/CELL&gt;&lt;CELL&gt;FT_SNF|ST_NH|L_MA_NH|S03505|T_MGMT_FEE| - 24018.0000000000&lt;/CELL&gt;&lt;CELL&gt;FT_SNF|ST_CA|L_REV|S01501|L_BEDS| - 126.0000000000&lt;/CELL&gt;&lt;CELL&gt;FT_SNF|ST_NH|L_MA_NH|S03501|T_DEPR_AMORT| - 1842.0000000000&lt;/CELL&gt;&lt;CELL&gt;FT_ALF</t>
  </si>
  <si>
    <t>|ST_WA|L_OTH|S03716|T_AR_GROSS| - -8812.0000000000&lt;/CELL&gt;&lt;CELL&gt;FT_ALF|ST_WA|L_OTH|S03716|T_AR_VAL_RES| - -4790.0000000000&lt;/CELL&gt;&lt;CELL&gt;FT_SNF|ST_RI|L_OTH|S03712|T_CAPEX| - 8074.0000000000&lt;/CELL&gt;&lt;CELL&gt;FT_SNF|ST_RI|L_OTH|S03712|T_NURSING_HOURS| - 12765.0000000000&lt;/CELL&gt;&lt;CELL&gt;FT_SNF|ST_RI|L_OTH|S03712|T_MGMT_FEE| - 47357.0000000000&lt;/CELL&gt;&lt;CELL&gt;FT_SNF|ST_RI|L_OTH|S03712|T_INV| - 46173.0000000000&lt;/CELL&gt;&lt;CELL&gt;FT_SNF|ST_CT|L_CT|S03702|T_MGMT_FEE| - 32951.0000000000&lt;/CELL&gt;&lt;CELL&gt;FT_SNF|ST_CT|L_CT_REVOLVER|S03401|PD_M</t>
  </si>
  <si>
    <t>EDICAID| - 2734.0000000000&lt;/CELL&gt;&lt;CELL&gt;FT_SNF|ST_CT|L_2845|S01301|REV_PRIVATE| - 93040&lt;/CELL&gt;&lt;CELL&gt;FT_CCRC|ST_NM|L_REV|S03601|IP_REV_ASSISTED| - 397909&lt;/CELL&gt;&lt;CELL&gt;FT_SNF|ST_OH|L_OH|S03719|T_OTHER_NN_LABOR| - 62777.0000000000&lt;/CELL&gt;&lt;CELL&gt;FT_SNF|ST_KY|L_KY|S02611|T_BAD_DEBT| - 4455.0000000000&lt;/CELL&gt;&lt;CELL&gt;FT_SNF|ST_MT|L_GE_A|S00106|T_MGMT_FEE| - 34090.0000000000&lt;/CELL&gt;&lt;CELL&gt;FT_SNF|ST_MT|L_GE_A|S00106|IP_REV_HOSPICE| - 5809&lt;/CELL&gt;&lt;CELL&gt;FT_ALF|ST_NH|L_4113|S02971|T_DEPR_AMORT| - 1840.0000000000&lt;/CELL&gt;&lt;CELL&gt;FT_M</t>
  </si>
  <si>
    <t>L_SNF|ST_CT|L_CT_REVOLVER|S03402|REV_OTHER| - 11308&lt;/CELL&gt;&lt;CELL&gt;FT_SNF|ST_WV|L_GE_C|S01101|T_DEPR_AMORT| - 2645.0000000000&lt;/CELL&gt;&lt;CELL&gt;FT_SNF|ST_FL|L_REV|S01801|T_OTHER_NN_LABOR| - 84155.0000000000&lt;/CELL&gt;&lt;CELL&gt;FT_SNF|ST_GA|L_OTH|S03722|T_NURSING_HOURS| - 8098.0000000000&lt;/CELL&gt;&lt;CELL&gt;FT_SNF|ST_FL|L_REV|S01601|T_MGMT_FEE| - 76794.0000000000&lt;/CELL&gt;&lt;CELL&gt;FT_ML_SNF|ST_NH|L_GE_B|S00501|T_CASH_AND_EQUIV| - 74397.0000000000&lt;/CELL&gt;&lt;CELL&gt;FT_SNF|ST_NH|L_GE_B|S00601|PD_COMM_INS| - 23.0000000000&lt;/CELL&gt;&lt;CELL&gt;FT_ML_SNF|ST_</t>
  </si>
  <si>
    <t>NH|L_4114|S02951|REV_ANCILLARY| - 284918&lt;/CELL&gt;&lt;CELL&gt;FT_SNF|ST_CT|L_CT|S03403|T_INV| - 44042.0000000000&lt;/CELL&gt;&lt;CELL&gt;FT_SNF|ST_CO|L_GE_C|S01201|L_BEDS| - 242.0000000000&lt;/CELL&gt;&lt;CELL&gt;FT_ML_SNF|ST_NH|L_4116|S02961|T_NURSING_HOURS| - 8329.0000000000&lt;/CELL&gt;&lt;CELL&gt;FT_ML_SNF|ST_NH|L_GE_B|S00401|T_AR_GROSS| - 1055760.0000000000&lt;/CELL&gt;&lt;CELL&gt;FT_ML_SNF|ST_NH|L_GE_B|S00701|T_INV| - 34807.0000000000&lt;/CELL&gt;&lt;CELL&gt;FT_SNF|ST_FL|L_REV|S01701|A_BEDS| - 120.0000000000&lt;/CELL&gt;&lt;CELL&gt;FT_SNF|ST_CA|L_OTH|S03720|T_EXPENSES| - 410122.00</t>
  </si>
  <si>
    <t>00000000&lt;/CELL&gt;&lt;CELL&gt;FT_SNF|ST_GA|L_OTH|S03722|T_INT_INC_EXP| - -11.0000000000&lt;/CELL&gt;&lt;CELL&gt;FT_SNF|ST_FL|L_REV|S02101|A_BEDS| - 120.0000000000&lt;/CELL&gt;&lt;CELL&gt;FT_SNF|ST_KY|L_KY|S02605|REV_CONT_ALLOW| - -84029&lt;/CELL&gt;&lt;CELL&gt;FT_ALF|ST_NH|L_4113|S02971|T_EXPENSES| - 292471.0000000000&lt;/CELL&gt;&lt;CELL&gt;FT_ML_SNF|ST_NH|L_GE_B|S00501|REV_MEDICARE| - 373492&lt;/CELL&gt;&lt;CELL&gt;FT_SNF|ST_OH|L_OH|S02511|REV_MEDICARE| - 156917&lt;/CELL&gt;&lt;CELL&gt;FT_SNF|ST_FL|L_REV|S01801|T_TRADE_PAY| - 150303.0000000000&lt;/CELL&gt;&lt;CELL&gt;FT_SNF|ST_NH|L_2824|S02921|T_</t>
  </si>
  <si>
    <t>TAX_INS| - 12586.0000000000&lt;/CELL&gt;&lt;CELL&gt;FT_SNF|ST_CO|L_GE_C|S01201|REV_CONT_ALLOW| - -259027&lt;/CELL&gt;&lt;CELL&gt;FT_SNF|ST_CT|L_CT|S03403|T_BAD_DEBT| - 11852.0000000000&lt;/CELL&gt;&lt;CELL&gt;FT_SNF|ST_OH|L_OH|S03710|T_OTHER_NN_LABOR| - 60055.0000000000&lt;/CELL&gt;&lt;CELL&gt;FT_SNF|ST_NH|L_MA_NH|S03503|T_MGMT_FEE| - 36805.0000000000&lt;/CELL&gt;&lt;CELL&gt;FT_SNF|ST_WV|L_GE_C|S01101|IPD_HOSPICE| - 155.0000000000&lt;/CELL&gt;&lt;CELL&gt;FT_SNF|ST_KY|L_KY|S02612|T_AR_GROSS| - 604230.0000000000&lt;/CELL&gt;&lt;CELL&gt;FT_SNF|ST_OH|L_OH|S02511|T_TRADE_PAY| - 95118.0000000000</t>
  </si>
  <si>
    <t>&lt;/CELL&gt;&lt;CELL&gt;FT_SNF|ST_OK|L_OK|S03713|T_EXPENSES| - 327371.0000000000&lt;/CELL&gt;&lt;CELL&gt;FT_SNF|ST_NM|L_GE_A|S00101|T_OTH_CUR_ASSETS| - 4892.0000000000&lt;/CELL&gt;&lt;CELL&gt;FT_SNF|ST_KY|L_KY|S02605|T_CASH_AND_EQUIV| - 66046.0000000000&lt;/CELL&gt;&lt;CELL&gt;FT_SNF|ST_OK|L_OK|S03713|T_CAPEX| - 2315.0000000000&lt;/CELL&gt;&lt;CELL&gt;FT_SNF|ST_IN|L_OTH|S03714|T_CASH_AND_EQUIV| - 59247.0000000000&lt;/CELL&gt;&lt;CELL&gt;FT_SNF|ST_NH|L_GE_B|S00901|T_CASH_AND_EQUIV| - 3525.0000000000&lt;/CELL&gt;&lt;CELL&gt;FT_SNF|ST_OK|L_OK|S03713|T_INV| - 37649.0000000000&lt;/CELL&gt;&lt;CELL&gt;FT_S</t>
  </si>
  <si>
    <t>NF|ST_KY|L_KY|S02611|PD_COMM_INS| - 5.0000000000&lt;/CELL&gt;&lt;CELL&gt;FT_SNF|ST_FL|L_REV|S01601|T_OTHER_NN_LABOR| - 122603.0000000000&lt;/CELL&gt;&lt;CELL&gt;FT_SNF|ST_KY|L_KY|S02613|PD_COMM_INS| - 134.0000000000&lt;/CELL&gt;&lt;CELL&gt;FT_SNF|ST_OH|L_OH|S02521|REV_MEDICARE| - 119223&lt;/CELL&gt;&lt;CELL&gt;FT_ML_SNF|ST_OK|L_2703|S02941|REV_PRIVATE| - 9324&lt;/CELL&gt;&lt;CELL&gt;FT_ML_SNF|ST_NH|L_GE_B|S00701|L_BEDS| - 104.0000000000&lt;/CELL&gt;&lt;CELL&gt;FT_SNF|ST_OH|L_OH|S02511|REV_MEDICAID| - 237106&lt;/CELL&gt;&lt;CELL&gt;FT_SNF|ST_FL|L_REV|S01801|T_TAX_INS| - 5259.0000000000&lt;/CEL</t>
  </si>
  <si>
    <t>L&gt;&lt;CELL&gt;FT_ML_SNF|ST_NH|L_4114|S02951|T_ANCIL_EXP| - 116981.0000000000&lt;/CELL&gt;&lt;CELL&gt;FT_ML_SNF|ST_ID|L_REV|S01401|T_OTHER_HOURS| - 6374.0000000000&lt;/CELL&gt;&lt;CELL&gt;FT_SNF|ST_CT|L_CT|S03704|REV_CONT_ALLOW| - -368122&lt;/CELL&gt;&lt;CELL&gt;FT_SNF|ST_OH|L_OH|S03710|T_NURSING_HOURS| - 7038.0000000000&lt;/CELL&gt;&lt;CELL&gt;FT_SNF|ST_CT|L_CT|S03703|T_OTH_CUR_ASSETS| - 4455.0000000000&lt;/CELL&gt;&lt;CELL&gt;FT_SNF|ST_OH|L_OH|S03719|PD_COMM_INS| - 33.0000000000&lt;/CELL&gt;&lt;CELL&gt;FT_SNF|ST_GA|L_GE_C|S01001|T_MGMT_FEE| - 43985.0000000000&lt;/CELL&gt;&lt;CELL&gt;FT_ALF|ST_K</t>
  </si>
  <si>
    <t>Y|L_KY|S02614|T_TRADE_PAY| - 19959.0000000000&lt;/CELL&gt;&lt;CELL&gt;FT_SNF|ST_OH|L_OH|S02521|PD_MEDICAID| - 2647.0000000000&lt;/CELL&gt;&lt;CELL&gt;FT_SNF|ST_CT|L_CT_REVOLVER|S03401|T_CAPEX| - 10702.0000000000&lt;/CELL&gt;&lt;CELL&gt;FT_SNF|ST_OH|L_OH|S03710|T_AR_VAL_RES| - -357559.0000000000&lt;/CELL&gt;&lt;CELL&gt;FT_ML_SNF|ST_NH|L_4116|S02961|T_CASH_AND_EQUIV| - 191526.0000000000&lt;/CELL&gt;&lt;CELL&gt;FT_SNF|ST_OH|L_OH|S03701|T_AR_GROSS| - 735543.0000000000&lt;/CELL&gt;&lt;CELL&gt;FT_SNF|ST_GA|L_GE_C|S01001|PD_MEDICAID| - 4253.0000000000&lt;/CELL&gt;&lt;CELL&gt;FT_SNF|ST_OH|L_OH|S03</t>
  </si>
  <si>
    <t>709|T_RENT_EXP| - 30811.0000000000&lt;/CELL&gt;&lt;CELL&gt;FT_SNF|ST_IN|L_OTH|S03714|T_RENT_EXP| - 18421.0000000000&lt;/CELL&gt;&lt;CELL&gt;FT_SNF|ST_IN|L_OTH|S03714|T_OTHER_NN_LABOR| - 71737.0000000000&lt;/CELL&gt;&lt;CELL&gt;FT_SNF|ST_IN|L_OTH|S03714|T_OTHER_HOURS| - 3155.0000000000&lt;/CELL&gt;&lt;CELL&gt;FT_SNF|ST_OH|L_OH|S03701|IPD_OTHER| - 118.0000000000&lt;/CELL&gt;&lt;CELL&gt;FT_SNF|ST_NM|L_GE_A|S00101|L_BEDS| - 93.0000000000&lt;/CELL&gt;&lt;CELL&gt;FT_SNF|ST_NM|L_GE_A|S00101|PD_COMM_INS| - 68.0000000000&lt;/CELL&gt;&lt;CELL&gt;FT_SNF|ST_NM|L_GE_A|S00101|PD_MEDICAID| - 2332.0000000</t>
  </si>
  <si>
    <t>000&lt;/CELL&gt;&lt;CELL&gt;FT_SNF|ST_NM|L_GE_A|S00101|PD_MEDICARE| - 364.0000000000&lt;/CELL&gt;&lt;CELL&gt;FT_ML_SNF|ST_ID|L_REV|S01401|REV_OTHER| - 74656&lt;/CELL&gt;&lt;CELL&gt;FT_SNF|ST_NM|L_GE_A|S00101|A_BEDS| - 93.0000000000&lt;/CELL&gt;&lt;CELL&gt;FT_SNF|ST_NM|L_GE_A|S00101|IP_REV_SKILLED| - 657015&lt;/CELL&gt;&lt;CELL&gt;FT_SNF|ST_NM|L_GE_A|S00101|IPD_SKILLED| - 2795.0000000000&lt;/CELL&gt;&lt;CELL&gt;FT_SNF|ST_CT|L_REV|S02001|IP_REV_SKILLED| - 980353&lt;/CELL&gt;&lt;CELL&gt;FT_SNF|ST_OH|L_OH|S02511|REV_CONT_ALLOW| - -195023&lt;/CELL&gt;&lt;CELL&gt;FT_SNF|ST_FL|L_REV|S01801|IPD_HOSPICE| - 160</t>
  </si>
  <si>
    <t>.0000000000&lt;/CELL&gt;&lt;CELL&gt;FT_ML_SNF|ST_NH|L_4114|S02951|T_AR_GROSS| - 498193.0000000000&lt;/CELL&gt;&lt;CELL&gt;FT_SNF|ST_NM|L_GE_A|S00101|PD_PRIVATE| - 31.0000000000&lt;/CELL&gt;&lt;CELL&gt;FT_SNF|ST_NM|L_GE_A|S00101|REV_ANCILLARY| - 197686&lt;/CELL&gt;&lt;CELL&gt;FT_SNF|ST_OH|L_OH|S03708|T_OTHER_NN_LABOR| - 74830.0000000000&lt;/CELL&gt;&lt;CELL&gt;FT_SNF|ST_CT|L_CT|S03403|L_BEDS| - 124.0000000000&lt;/CELL&gt;&lt;CELL&gt;FT_ML_SNF|ST_CT|L_CT_REVOLVER|S03402|REV_CONT_ALLOW| - -363390&lt;/CELL&gt;&lt;CELL&gt;FT_SNF|ST_NH|L_MA_NH|S03502|REV_OTHER| - 23&lt;/CELL&gt;&lt;CELL&gt;FT_ML_SNF|ST_ID|L</t>
  </si>
  <si>
    <t>_REV|S01401|A_BEDS| - 155.0000000000&lt;/CELL&gt;&lt;CELL&gt;FT_SNF|ST_MA|L_MA_NH|S03707|PD_MEDICARE| - 433.0000000000&lt;/CELL&gt;&lt;CELL&gt;FT_ML_SNF|ST_ID|L_REV|S01401|T_TRADE_PAY| - 154734.0000000000&lt;/CELL&gt;&lt;CELL&gt;FT_SNF|ST_KY|L_KY|S02613|T_OTHER_CUR_LIAB| - 732778&lt;/CELL&gt;&lt;CELL&gt;FT_SNF|ST_FL|L_REV|S01701|T_NURSING_HOURS| - 13695.0000000000&lt;/CELL&gt;&lt;CELL&gt;FT_SNF|ST_OH|L_OH|S03709|T_OTHER_NN_LABOR| - 87332.0000000000&lt;/CELL&gt;&lt;CELL&gt;FT_SNF|ST_TN|L_OTH|S03721|PD_COMM_INS| - 213.0000000000&lt;/CELL&gt;&lt;CELL&gt;FT_SNF|ST_NH|L_MA_NH|S03501|T_OTH_CUR_A</t>
  </si>
  <si>
    <t>SSETS| - 7457.0000000000&lt;/CELL&gt;&lt;CELL&gt;FT_SNF|ST_OH|L_OH|S03701|PD_OTHER| - 118.0000000000&lt;/CELL&gt;&lt;CELL&gt;FT_SNF|ST_OK|L_2704|S02931|PD_PRIVATE| - 1642.0000000000&lt;/CELL&gt;&lt;CELL&gt;FT_SNF|ST_WV|L_OTH|S03715|A_BEDS| - 65.0000000000&lt;/CELL&gt;&lt;CELL&gt;FT_SNF|ST_KY|L_KY|S02602|L_BEDS| - 61.0000000000&lt;/CELL&gt;&lt;CELL&gt;FT_SNF|ST_KY|L_KY|S02601|L_BEDS| - 100.0000000000&lt;/CELL&gt;&lt;CELL&gt;FT_SNF|ST_KY|L_KY|S02604|L_BEDS| - 110.0000000000&lt;/CELL&gt;&lt;CELL&gt;FT_SNF|ST_KY|L_KY|S02603|L_BEDS| - 62.0000000000&lt;/CELL&gt;&lt;CELL&gt;FT_SNF|ST_CT|L_2842|S02911|T_MGMT_</t>
  </si>
  <si>
    <t>FEE| - 135538.0000000000&lt;/CELL&gt;&lt;CELL&gt;FT_SNF|ST_KY|L_KY|S02605|L_BEDS| - 50.0000000000&lt;/CELL&gt;&lt;CELL&gt;FT_SNF|ST_KY|L_KY|S02608|L_BEDS| - 48.0000000000&lt;/CELL&gt;&lt;CELL&gt;FT_SNF|ST_OH|L_OH|S02511|REV_COMM_INS| - 63742&lt;/CELL&gt;&lt;CELL&gt;FT_SNF|ST_FL|L_REV|S01801|IP_REV_HOSPICE| - 29805&lt;/CELL&gt;&lt;CELL&gt;FT_ML_SNF|ST_NH|L_4114|S02951|REV_COMM_INS| - 45151&lt;/CELL&gt;&lt;CELL&gt;FT_SNF|ST_CT|L_2845|S01301|T_OTHER_CUR_LIAB| - 960324&lt;/CELL&gt;&lt;CELL&gt;FT_ML_SNF|ST_KY|L_KY|S02607|IP_REV_ASSISTED| - 24654&lt;/CELL&gt;&lt;CELL&gt;FT_ML_SNF|ST_CT|L_CT_REVOLVER|S03402|</t>
  </si>
  <si>
    <t>L_BEDS| - 297.0000000000&lt;/CELL&gt;&lt;CELL&gt;FT_SNF|ST_KY|L_KY|S02601|IPD_HOSPICE| - 91.0000000000&lt;/CELL&gt;&lt;CELL&gt;FT_SNF|ST_CA|L_REV|S01501|T_OTHER_HOURS| - 4126.0000000000&lt;/CELL&gt;&lt;CELL&gt;FT_ML_SNF|ST_ID|L_REV|S01401|T_CASH_AND_EQUIV| - 100322.0000000000&lt;/CELL&gt;&lt;CELL&gt;FT_SNF|ST_OH|L_OH|S03709|IP_REV_SKILLED| - 645399&lt;/CELL&gt;&lt;CELL&gt;FT_ML_SNF|ST_NH|L_GE_B|S00401|T_AR_VAL_RES| - -319995.0000000000&lt;/CELL&gt;&lt;CELL&gt;FT_SNF|ST_MT|L_GE_A|S00105|T_AR_VAL_RES| - -959643.0000000000&lt;/CELL&gt;&lt;CELL&gt;FT_ML_SNF|ST_NH|L_GE_B|S00401|T_NURSING_LABOR|</t>
  </si>
  <si>
    <t xml:space="preserve"> - 157740.0000000000&lt;/CELL&gt;&lt;CELL&gt;FT_SNF|ST_MT|L_GE_A|S00105|IPD_OTHER| - 104.0000000000&lt;/CELL&gt;&lt;CELL&gt;FT_SNF|ST_FL|L_REV|S01701|T_MGMT_FEE| - 47874.0000000000&lt;/CELL&gt;&lt;CELL&gt;FT_SNF|ST_OH|L_OH|S03709|T_OTHER_HOURS| - 5993.0000000000&lt;/CELL&gt;&lt;CELL&gt;FT_SNF|ST_TN|L_OTH|S03721|IP_REV_SKILLED| - 743230&lt;/CELL&gt;&lt;CELL&gt;FT_SNF|ST_OH|L_OH|S03710|IPD_HOSPICE| - 109.0000000000&lt;/CELL&gt;&lt;CELL&gt;FT_SNF|ST_IN|L_OTH|S03714|A_BEDS| - 88.0000000000&lt;/CELL&gt;&lt;CELL&gt;FT_SNF|ST_MT|L_GE_A|S00106|REV_OTHER| - 144627&lt;/CELL&gt;&lt;CELL&gt;FT_ALF|ST_KY|L_KY|S026</t>
  </si>
  <si>
    <t>09|IP_REV_SKILLED| - 2645&lt;/CELL&gt;&lt;CELL&gt;FT_SNF|ST_MT|L_GE_A|S00106|T_TAX_INS| - 5147.0000000000&lt;/CELL&gt;&lt;CELL&gt;FT_SNF|ST_CT|L_CT|S03702|T_RENT_EXP| - 50054.0000000000&lt;/CELL&gt;&lt;CELL&gt;FT_SNF|ST_OH|L_OH|S02521|REV_COMM_INS| - 49104&lt;/CELL&gt;&lt;CELL&gt;FT_ML_SNF|ST_CT|L_CT_REVOLVER|S03402|A_BEDS| - 297.0000000000&lt;/CELL&gt;&lt;CELL&gt;FT_SNF|ST_OH|L_OH|S02511|T_AR_GROSS| - 600500.0000000000&lt;/CELL&gt;&lt;CELL&gt;FT_ML_SNF|ST_NH|L_4114|S02951|REV_CONT_ALLOW| - -263960&lt;/CELL&gt;&lt;CELL&gt;FT_SNF|ST_NH|L_2824|S02921|IPD_OTHER| - 167.0000000000&lt;/CELL&gt;&lt;CELL&gt;F</t>
  </si>
  <si>
    <t>T_ALF|ST_NH|L_GE_B|S00801|T_OTHER_NN_LABOR| - 80138.0000000000&lt;/CELL&gt;&lt;CELL&gt;FT_SNF|ST_OH|L_OH|S03719|IPD_HOSPICE| - 62.0000000000&lt;/CELL&gt;&lt;CELL&gt;FT_SNF|ST_CT|L_CT|S03704|T_RENT_EXP| - 74472.0000000000&lt;/CELL&gt;&lt;CELL&gt;FT_SNF|ST_OH|L_OH|S02511|T_MGMT_FEE| - 25935.0000000000&lt;/CELL&gt;&lt;CELL&gt;FT_SNF|ST_NH|L_MA_NH|S03502|IPD_SKILLED| - 1150.0000000000&lt;/CELL&gt;&lt;CELL&gt;FT_SNF|ST_NH|L_MA_NH|S03503|IPD_SKILLED| - 2759.0000000000&lt;/CELL&gt;&lt;CELL&gt;FT_ML_SNF|ST_NH|L_GE_B|S00401|T_OTH_CUR_ASSETS| - 11673.0000000000&lt;/CELL&gt;&lt;CELL&gt;FT_SNF|ST_NH|L</t>
  </si>
  <si>
    <t>_MA_NH|S03505|IPD_SKILLED| - 1919.0000000000&lt;/CELL&gt;&lt;CELL&gt;FT_SNF|ST_OH|L_OH|S03709|T_OTHER_CUR_LIAB| - 809495&lt;/CELL&gt;&lt;CELL&gt;FT_SNF|ST_WV|L_OTH|S03715|T_AR_GROSS| - 440534.0000000000&lt;/CELL&gt;&lt;CELL&gt;FT_SNF|ST_NH|L_2824|S02921|REV_ANCILLARY| - 423763&lt;/CELL&gt;&lt;CELL&gt;FT_SNF|ST_FL|L_REV|S01601|IP_REV_HOSPICE| - 192&lt;/CELL&gt;&lt;CELL&gt;FT_SNF|ST_CT|L_2842|S02911|PD_PRIVATE| - 914.0000000000&lt;/CELL&gt;&lt;CELL&gt;FT_ML_SNF|ST_NH|L_GE_B|S00501|T_DEPR_AMORT| - 2177.0000000000&lt;/CELL&gt;&lt;CELL&gt;FT_SNF|ST_CT|L_REV|S02001|PD_COMM_INS| - 190.0000000000&lt;</t>
  </si>
  <si>
    <t>/CELL&gt;&lt;CELL&gt;FT_SNF|ST_OK|L_OK|S03713|T_OTHER_HOURS| - 2825.0000000000&lt;/CELL&gt;&lt;CELL&gt;FT_SNF|ST_OK|L_OK|S03713|T_OTHER_CUR_LIAB| - 310220&lt;/CELL&gt;&lt;CELL&gt;FT_SNF|ST_OK|L_OK|S03713|IPD_HOSPICE| - 220.0000000000&lt;/CELL&gt;&lt;CELL&gt;FT_SNF|ST_FL|L_REV|S02101|PD_COMM_INS| - 427.0000000000&lt;/CELL&gt;&lt;CELL&gt;FT_ML_SNF|ST_NH|L_4114|S02951|PD_PRIVATE| - 3098.0000000000&lt;/CELL&gt;&lt;CELL&gt;FT_ML_SNF|ST_NH|L_4114|S02951|REV_MEDICAID| - 20682&lt;/CELL&gt;&lt;CELL&gt;FT_SNF|ST_CT|L_CT_REVOLVER|S03401|REV_PRIVATE| - 105456&lt;/CELL&gt;&lt;CELL&gt;FT_SNF|ST_OH|L_OH|S03708|T_</t>
  </si>
  <si>
    <t>CAPEX| - 256345.0000000000&lt;/CELL&gt;&lt;CELL&gt;FT_ILF|ST_CT|L_CT|S02401|T_OTH_CUR_ASSETS| - 1598.0000000000&lt;/CELL&gt;&lt;CELL&gt;FT_SNF|ST_FL|L_REV|S01701|T_OTHER_NN_LABOR| - 93836.0000000000&lt;/CELL&gt;&lt;CELL&gt;FT_SNF|ST_WV|L_OTH|S03715|PD_MEDICAID| - 1159.0000000000&lt;/CELL&gt;&lt;CELL&gt;FT_SNF|ST_CA|L_OTH|S03720|REV_MEDICARE| - 106128&lt;/CELL&gt;&lt;CELL&gt;FT_SNF|ST_CT|L_CT_REVOLVER|S03401|REV_COMM_INS| - 37525&lt;/CELL&gt;&lt;CELL&gt;FT_SNF|ST_WV|L_GE_C|S01101|T_AR_GROSS| - 834349.0000000000&lt;/CELL&gt;&lt;CELL&gt;FT_SNF|ST_KY|L_KY|S02602|IP_REV_SKILLED| - 347710&lt;/CELL&gt;</t>
  </si>
  <si>
    <t xml:space="preserve">&lt;CELL&gt;FT_SNF|ST_CT|L_2842|S02911|T_EXPENSES| - 2036688.0000000000&lt;/CELL&gt;&lt;CELL&gt;FT_SNF|ST_CT|L_CT|S03703|PD_PRIVATE| - 223.0000000000&lt;/CELL&gt;&lt;CELL&gt;FT_SNF|ST_KY|L_KY|S02603|IP_REV_SKILLED| - 396257&lt;/CELL&gt;&lt;CELL&gt;FT_SNF|ST_KY|L_KY|S02608|IP_REV_SKILLED| - 307645&lt;/CELL&gt;&lt;CELL&gt;FT_SNF|ST_WV|L_OTH|S03715|T_TAX_INS| - 3684.0000000000&lt;/CELL&gt;&lt;CELL&gt;FT_SNF|ST_NH|L_2824|S02921|T_INT_INC_EXP| - -136.0000000000&lt;/CELL&gt;&lt;CELL&gt;FT_SNF|ST_NH|L_GE_B|S00901|IPD_OTHER| - 124.0000000000&lt;/CELL&gt;&lt;CELL&gt;FT_SNF|ST_OH|L_OH|S02521|T_ANCIL_EXP| </t>
  </si>
  <si>
    <t>- 107567.0000000000&lt;/CELL&gt;&lt;CELL&gt;FT_SNF|ST_OK|L_OK|S03713|T_CASH_AND_EQUIV| - 3657.0000000000&lt;/CELL&gt;&lt;CELL&gt;FT_SNF|ST_KY|L_KY|S02612|REV_ANCILLARY| - 117162&lt;/CELL&gt;&lt;CELL&gt;FT_SNF|ST_OK|L_OK|S03713|T_NURSING_HOURS| - 6723.0000000000&lt;/CELL&gt;&lt;CELL&gt;FT_SNF|ST_OH|L_OH|S02511|REV_PRIVATE| - 33069&lt;/CELL&gt;&lt;CELL&gt;FT_SNF|ST_MT|L_GE_A|S00103|T_OTHER_CUR_LIAB| - 875330&lt;/CELL&gt;&lt;CELL&gt;FT_SNF|ST_WV|L_GE_C|S01101|IPD_SKILLED| - 2797.0000000000&lt;/CELL&gt;&lt;CELL&gt;FT_SNF|ST_WV|L_GE_C|S01101|T_TAX_INS| - 4997.0000000000&lt;/CELL&gt;&lt;CELL&gt;FT_SNF|ST_OK</t>
  </si>
  <si>
    <t>|L_OK|S03713|T_OTH_CUR_ASSETS| - 8130.0000000000&lt;/CELL&gt;&lt;CELL&gt;FT_SNF|ST_OK|L_OK|S03713|T_NURSING_LABOR| - 99094.0000000000&lt;/CELL&gt;&lt;CELL&gt;FT_SNF|ST_OH|L_OH|S03701|PD_MEDICAID| - 1507.0000000000&lt;/CELL&gt;&lt;CELL&gt;FT_SNF|ST_FL|L_REV|S01701|T_TRADE_PAY| - 140471.0000000000&lt;/CELL&gt;&lt;CELL&gt;FT_SNF|ST_CT|L_CT|S03703|T_EXPENSES| - 605835.0000000000&lt;/CELL&gt;&lt;CELL&gt;FT_SNF|ST_NH|L_GE_B|S00901|T_DEPR_AMORT| - 1063.0000000000&lt;/CELL&gt;&lt;CELL&gt;FT_SNF|ST_CT|L_CT_REVOLVER|S03401|REV_CONT_ALLOW| - -214817&lt;/CELL&gt;&lt;CELL&gt;FT_ALF|ST_KY|L_KY|S02614|IP</t>
  </si>
  <si>
    <t>_REV_SKILLED| - 1314&lt;/CELL&gt;&lt;CELL&gt;FT_ML_SNF|ST_KY|L_KY|S02607|T_NURSING_HOURS| - 7953.0000000000&lt;/CELL&gt;&lt;CELL&gt;FT_SNF|ST_GA|L_GE_C|S01001|L_BEDS| - 210.0000000000&lt;/CELL&gt;&lt;CELL&gt;FT_SNF|ST_CA|L_OTH|S03720|T_DEPR_AMORT| - 1812.0000000000&lt;/CELL&gt;&lt;CELL&gt;FT_SNF|ST_OH|L_OH|S03709|PD_OTHER| - 93.0000000000&lt;/CELL&gt;&lt;CELL&gt;FT_MH|ST_ID|L_OTH|S03717|T_ANCIL_EXP| - 69590.0000000000&lt;/CELL&gt;&lt;CELL&gt;FT_SNF|ST_CT|L_2842|S02911|T_CAPEX| - 751.0000000000&lt;/CELL&gt;&lt;CELL&gt;FT_SNF|ST_CT|L_CT|S03702|PD_COMM_INS| - 50.0000000000&lt;/CELL&gt;&lt;CELL&gt;FT_SNF|</t>
  </si>
  <si>
    <t>ST_OK|L_OK|S03713|REV_MEDICARE| - 82469&lt;/CELL&gt;&lt;CELL&gt;FT_SNF|ST_OH|L_OH|S02521|REV_PRIVATE| - 132863&lt;/CELL&gt;&lt;CELL&gt;FT_SNF|ST_CT|L_CT|S03702|T_CASH_AND_EQUIV| - 72674.0000000000&lt;/CELL&gt;&lt;CELL&gt;FT_SNF|ST_CT|L_CT|S03703|T_MGMT_FEE| - 43529.0000000000&lt;/CELL&gt;&lt;CELL&gt;FT_SNF|ST_RI|L_OTH|S03712|T_BAD_DEBT| - 9619.0000000000&lt;/CELL&gt;&lt;CELL&gt;FT_SNF|ST_OH|L_OH|S02511|REV_OTHER| - 20&lt;/CELL&gt;&lt;CELL&gt;FT_SNF|ST_CO|L_GE_C|S01201|T_DEPR_AMORT| - 6523.0000000000&lt;/CELL&gt;&lt;CELL&gt;FT_SNF|ST_OH|L_OH|S03701|T_EXPENSES| - 364221.0000000000&lt;/CELL&gt;&lt;CEL</t>
  </si>
  <si>
    <t>L&gt;FT_SNF|ST_CA|L_OTH|S03720|PD_COMM_INS| - 8.0000000000&lt;/CELL&gt;&lt;CELL&gt;FT_SNF|ST_FL|L_REV|S02101|T_MGMT_FEE| - 46533.0000000000&lt;/CELL&gt;&lt;CELL&gt;FT_SNF|ST_OK|L_OK|S03713|REV_ANCILLARY| - 132737&lt;/CELL&gt;&lt;CELL&gt;FT_SNF|ST_MA|L_MA_NH|S03706|REV_MEDICARE| - 259564&lt;/CELL&gt;&lt;CELL&gt;FT_SNF|ST_MA|L_MA_NH|S03706|IPD_SKILLED| - 1801.0000000000&lt;/CELL&gt;&lt;CELL&gt;FT_SNF|ST_FL|L_REV|S01701|T_TAX_INS| - 5314.0000000000&lt;/CELL&gt;&lt;CELL&gt;FT_SNF|ST_RI|L_OTH|S03712|IP_REV_SKILLED| - 875097&lt;/CELL&gt;&lt;CELL&gt;FT_SNF|ST_FL|L_REV|S01801|REV_CONT_ALLOW| - -33381</t>
  </si>
  <si>
    <t>6&lt;/CELL&gt;&lt;CELL&gt;FT_ALF|ST_WA|L_OTH|S03716|T_CASH_AND_EQUIV| - 18150.0000000000&lt;/CELL&gt;&lt;CELL&gt;FT_ML_SNF|ST_ID|L_REV|S01401|PD_MEDICARE| - 474.0000000000&lt;/CELL&gt;&lt;CELL&gt;FT_ALF|ST_WA|L_OTH|S03716|T_EXPENSES| - 60484.0000000000&lt;/CELL&gt;&lt;CELL&gt;FT_ML_SNF|ST_ID|L_REV|S01401|REV_PRIVATE| - 86603&lt;/CELL&gt;&lt;CELL&gt;FT_ML_SNF|ST_KY|L_KY|S02607|T_MGMT_FEE| - 27619.0000000000&lt;/CELL&gt;&lt;CELL&gt;FT_SNF|ST_MT|L_GE_A|S00104|REV_MEDICAID| - 215380&lt;/CELL&gt;&lt;CELL&gt;FT_SNF|ST_MT|L_GE_A|S00104|T_DEPR_AMORT| - 1104.0000000000&lt;/CELL&gt;&lt;CELL&gt;FT_SNF|ST_MT|L_GE</t>
  </si>
  <si>
    <t>_A|S00104|T_OTHER_NN_LABOR| - 45819.0000000000&lt;/CELL&gt;&lt;CELL&gt;FT_CCRC|ST_NM|L_REV|S03601|T_NURSING_LABOR| - 136874.0000000000&lt;/CELL&gt;&lt;CELL&gt;FT_SNF|ST_OH|L_OH|S03708|T_RENT_EXP| - 76870.0000000000&lt;/CELL&gt;&lt;CELL&gt;FT_SNF|ST_OH|L_OH|S03709|L_BEDS| - 120.0000000000&lt;/CELL&gt;&lt;CELL&gt;FT_SNF|ST_OH|L_OH|S02521|REV_OTHER| - 1753&lt;/CELL&gt;&lt;CELL&gt;FT_SNF|ST_OH|L_OH|S03710|L_BEDS| - 87.0000000000&lt;/CELL&gt;&lt;CELL&gt;FT_SNF|ST_CT|L_CT_REVOLVER|S03401|T_RENT_EXP| - 136074.0000000000&lt;/CELL&gt;&lt;CELL&gt;FT_SNF|ST_OH|L_OH|S03710|T_OTHER_HOURS| - 2979.000000</t>
  </si>
  <si>
    <t>0000&lt;/CELL&gt;&lt;CELL&gt;FT_SNF|ST_CT|L_CT_REVOLVER|S03401|T_INV| - 50080.0000000000&lt;/CELL&gt;&lt;CELL&gt;FT_SNF|ST_OK|L_OK|S03713|PD_PRIVATE| - 185.0000000000&lt;/CELL&gt;&lt;CELL&gt;FT_ML_SNF|ST_KY|L_KY|S02607|PD_PRIVATE| - 239.0000000000&lt;/CELL&gt;&lt;CELL&gt;FT_SNF|ST_NH|L_MA_NH|S03505|T_INV| - 25573.0000000000&lt;/CELL&gt;&lt;CELL&gt;FT_SNF|ST_CA|L_REV|S01501|REV_CONT_ALLOW| - -176233&lt;/CELL&gt;&lt;CELL&gt;FT_SNF|ST_FL|L_REV|S01801|REV_COMM_INS| - 57815&lt;/CELL&gt;&lt;CELL&gt;FT_SNF|ST_CT|L_CT_REVOLVER|S03401|REV_MEDICARE| - 314052&lt;/CELL&gt;&lt;CELL&gt;FT_SNF|ST_MA|L_MA_NH|S03706|T</t>
  </si>
  <si>
    <t>S02301|T_TAX_INS| - 9152.0000000000&lt;/CELL&gt;&lt;CELL&gt;FT_SNF|ST_OH|L_OH|S03701|REV_MEDICAID| - 289611&lt;/CELL&gt;&lt;CELL&gt;FT_SNF|ST_NC|L_REV|S02201|T_NURSING_LABOR| - 145687.0000000000&lt;/CELL&gt;&lt;CELL&gt;FT_SNF|ST_CT|L_REV|S02001|T_INV| - 35518.0000000000&lt;/CELL&gt;&lt;CELL&gt;FT_SNF|ST_FL|L_REV|S01601|PD_COMM_INS| - 345.0000000000&lt;/CELL&gt;&lt;CELL&gt;FT_SNF|ST_FL|L_REV|S01801|PD_COMM_INS| - 199.0000000000&lt;/CELL&gt;&lt;CELL&gt;FT_SNF|ST_FL|L_REV|S01701|PD_COMM_INS| - 223.0000000000&lt;/CELL&gt;&lt;CELL&gt;FT_SNF|ST_NH|L_MA_NH|S03502|T_DEPR_AMORT| - 1860.0000000000&lt;/</t>
  </si>
  <si>
    <t>CELL&gt;&lt;CELL&gt;FT_ML_SNF|ST_CT|L_CT_REVOLVER|S03402|T_OTHER_HOURS| - 16982.0000000000&lt;/CELL&gt;&lt;CELL&gt;FT_ALF|ST_WA|L_OTH|S03716|IP_REV_SKILLED| - 7903&lt;/CELL&gt;&lt;CELL&gt;FT_ML_SNF|ST_NH|L_GE_B|S00701|REV_ANCILLARY| - 155229&lt;/CELL&gt;&lt;CELL&gt;FT_ML_SNF|ST_NH|L_GE_B|S00501|T_OTHER_CUR_LIAB| - 2107583&lt;/CELL&gt;&lt;CELL&gt;FT_SNF|ST_MA|L_MA_NH|S03707|IPD_SKILLED| - 2937.0000000000&lt;/CELL&gt;&lt;CELL&gt;FT_SNF|ST_NH|L_MA_NH|S03505|T_DEPR_AMORT| - 1727.0000000000&lt;/CELL&gt;&lt;CELL&gt;FT_SNF|ST_NH|L_MA_NH|S03501|T_MGMT_FEE| - 29775.0000000000&lt;/CELL&gt;&lt;CELL&gt;FT_SNF|</t>
  </si>
  <si>
    <t>ST_NH|L_2824|S02921|T_RENT_EXP| - 89410.0000000000&lt;/CELL&gt;&lt;CELL&gt;FT_SNF|ST_OH|L_OH|S03701|IP_REV_HOSPICE| - 29776&lt;/CELL&gt;&lt;CELL&gt;FT_SNF|ST_MA|L_MA_NH|S03705|PD_COMM_INS| - 16.0000000000&lt;/CELL&gt;&lt;CELL&gt;FT_SNF|ST_KY|L_REV|S02301|T_TRADE_PAY| - 193242.0000000000&lt;/CELL&gt;&lt;CELL&gt;FT_SNF|ST_NH|L_2824|S02921|T_MGMT_FEE| - 60979.0000000000&lt;/CELL&gt;&lt;CELL&gt;FT_SNF|ST_GA|L_GE_C|S01001|REV_MEDICAID| - 687863&lt;/CELL&gt;&lt;CELL&gt;FT_SNF|ST_MT|L_GE_A|S00105|T_NURSING_HOURS| - 16513.0000000000&lt;/CELL&gt;&lt;CELL&gt;FT_SNF|ST_WV|L_GE_C|S01101|T_CASH_AND_EQU</t>
  </si>
  <si>
    <t>IV| - 11481.0000000000&lt;/CELL&gt;&lt;CELL&gt;FT_SNF|ST_CA|L_GE_A|S00201|T_EXPENSES| - 537917.0000000000&lt;/CELL&gt;&lt;CELL&gt;FT_SNF|ST_CA|L_GE_A|S00201|T_RENT_EXP| - 69365.0000000000&lt;/CELL&gt;&lt;CELL&gt;FT_ML_SNF|ST_CT|L_CT_REVOLVER|S03402|REV_COMM_INS| - 160133&lt;/CELL&gt;&lt;CELL&gt;FT_SNF|ST_OH|L_OH|S03708|T_OTHER_CUR_LIAB| - 999514&lt;/CELL&gt;&lt;CELL&gt;FT_SNF|ST_NH|L_MA_NH|S03502|T_INV| - 18469.0000000000&lt;/CELL&gt;&lt;CELL&gt;FT_SNF|ST_OH|L_OH|S03708|T_EXPENSES| - 447569.0000000000&lt;/CELL&gt;&lt;CELL&gt;FT_SNF|ST_CT|L_2842|S02911|IPD_SKILLED| - 9677.0000000000&lt;/CELL&gt;&lt;</t>
  </si>
  <si>
    <t>CELL&gt;FT_SNF|ST_CT|L_CT|S03702|T_NURSING_LABOR| - 170577.0000000000&lt;/CELL&gt;&lt;CELL&gt;FT_SNF|ST_CT|L_CT|S03403|T_MGMT_FEE| - 54540.0000000000&lt;/CELL&gt;&lt;CELL&gt;FT_CCRC|ST_NM|L_REV|S03601|L_BEDS| - 215.0000000000&lt;/CELL&gt;&lt;CELL&gt;FT_SNF|ST_NH|L_MA_NH|S03504|T_DEPR_AMORT| - 1706.0000000000&lt;/CELL&gt;&lt;CELL&gt;FT_SNF|ST_NH|L_2824|S02921|PD_VETERANS| - 248.0000000000&lt;/CELL&gt;&lt;CELL&gt;FT_SNF|ST_NM|L_GE_A|S00102|REV_MEDICAID| - 235534&lt;/CELL&gt;&lt;CELL&gt;FT_SNF|ST_NM|L_GE_A|S00102|T_DEPR_AMORT| - 2738.0000000000&lt;/CELL&gt;&lt;CELL&gt;FT_SNF|ST_NM|L_GE_A|S00102|</t>
  </si>
  <si>
    <t>T_OTHER_NN_LABOR| - 50055.0000000000&lt;/CELL&gt;&lt;CELL&gt;FT_SNF|ST_KY|L_REV|S02301|T_OTHER_NN_LABOR| - 123154.0000000000&lt;/CELL&gt;&lt;CELL&gt;FT_SNF|ST_GA|L_GE_C|S01001|REV_COMM_INS| - 16725&lt;/CELL&gt;&lt;CELL&gt;FT_SNF|ST_NH|L_GE_B|S00901|T_OTHER_CUR_LIAB| - 1131844&lt;/CELL&gt;&lt;CELL&gt;FT_SNF|ST_KY|L_KY|S02608|T_OTH_CUR_ASSETS| - 320.0000000000&lt;/CELL&gt;&lt;CELL&gt;FT_SNF|ST_OH|L_OH|S03710|IPD_OTHER| - 109.0000000000&lt;/CELL&gt;&lt;CELL&gt;FT_SNF|ST_GA|L_GE_C|S01001|REV_ANCILLARY| - 190655&lt;/CELL&gt;&lt;CELL&gt;FT_SNF|ST_GA|L_OTH|S03722|T_INV| - 35518.0000000000&lt;/CELL&gt;&lt;</t>
  </si>
  <si>
    <t>CELL&gt;FT_SNF|ST_MT|L_GE_A|S00103|REV_VETERANS| - 55401&lt;/CELL&gt;&lt;CELL&gt;FT_ML_SNF|ST_NH|L_GE_B|S00401|T_TAX_INS| - 6440.0000000000&lt;/CELL&gt;&lt;CELL&gt;FT_ILF|ST_CT|L_CT|S02401|T_AR_GROSS| - -42326.0000000000&lt;/CELL&gt;&lt;CELL&gt;FT_ML_SNF|ST_OK|L_2703|S02941|T_ANCIL_EXP| - 29702.0000000000&lt;/CELL&gt;&lt;CELL&gt;FT_ML_SNF|ST_OK|L_2703|S02941|T_AR_GROSS| - 834347.0000000000&lt;/CELL&gt;&lt;CELL&gt;FT_SNF|ST_MT|L_GE_A|S00103|REV_CONT_ALLOW| - -149301&lt;/CELL&gt;&lt;CELL&gt;FT_SNF|ST_MT|L_GE_A|S00103|T_CASH_AND_EQUIV| - -43291.0000000000&lt;/CELL&gt;&lt;CELL&gt;FT_SNF|ST_CO|L_G</t>
  </si>
  <si>
    <t>E_C|S01201|T_OTHER_CUR_LIAB| - 3048583&lt;/CELL&gt;&lt;CELL&gt;FT_ML_SNF|ST_OK|L_2703|S02941|REV_MEDICARE| - 56237&lt;/CELL&gt;&lt;CELL&gt;FT_SNF|ST_FL|L_REV|S02101|IPD_HOSPICE| - 103.0000000000&lt;/CELL&gt;&lt;CELL&gt;FT_SNF|ST_NH|L_MA_NH|S03504|REV_COMM_INS| - 17425&lt;/CELL&gt;&lt;CELL&gt;FT_SNF|ST_GA|L_OTH|S03722|REV_MEDICARE| - 220712&lt;/CELL&gt;&lt;CELL&gt;FT_SNF|ST_KY|L_REV|S02301|T_RENT_EXP| - 100936.0000000000&lt;/CELL&gt;&lt;CELL&gt;FT_SNF|ST_NM|L_GE_A|S00102|REV_ANCILLARY| - 115411&lt;/CELL&gt;&lt;CELL&gt;FT_SNF|ST_ID|L_OTH|S03718|IP_REV_SKILLED| - 271545&lt;/CELL&gt;&lt;CELL&gt;FT_CCRC|ST</t>
  </si>
  <si>
    <t>_NM|L_REV|S03601|T_BAD_DEBT| - 8402.0000000000&lt;/CELL&gt;&lt;CELL&gt;FT_SNF|ST_MT|L_GE_A|S00106|T_BAD_DEBT| - 5667.0000000000&lt;/CELL&gt;&lt;CELL&gt;FT_SNF|ST_MT|L_GE_A|S00106|T_OTH_CUR_ASSETS| - 171314.0000000000&lt;/CELL&gt;&lt;CELL&gt;FT_SNF|ST_MT|L_GE_A|S00106|PD_OTHER| - 36.0000000000&lt;/CELL&gt;&lt;CELL&gt;FT_SNF|ST_CT|L_REV|S02001|T_OTH_CUR_ASSETS| - 33709.0000000000&lt;/CELL&gt;&lt;CELL&gt;FT_SNF|ST_RI|L_OTH|S03712|IPD_OTHER| - 339.0000000000&lt;/CELL&gt;&lt;CELL&gt;FT_SNF|ST_NH|L_MA_NH|S03505|L_BEDS| - 72.0000000000&lt;/CELL&gt;&lt;CELL&gt;FT_ML_SNF|ST_CT|L_CT_REVOLVER|S03402|</t>
  </si>
  <si>
    <t>REV_PRIVATE| - 303145&lt;/CELL&gt;&lt;CELL&gt;FT_SNF|ST_OH|L_OH|S02521|T_OTHER_HOURS| - 4354.0000000000&lt;/CELL&gt;&lt;CELL&gt;FT_SNF|ST_NH|L_GE_B|S00601|PD_PRIVATE| - 62.0000000000&lt;/CELL&gt;&lt;CELL&gt;FT_SNF|ST_CT|L_CT_REVOLVER|S03401|T_OTHER_NN_LABOR| - 168147.0000000000&lt;/CELL&gt;&lt;CELL&gt;FT_SNF|ST_MA|L_MA_NH|S03705|PD_PRIVATE| - 74.0000000000&lt;/CELL&gt;&lt;CELL&gt;FT_SNF|ST_OH|L_OH|S03708|IPD_OTHER| - 159.0000000000&lt;/CELL&gt;&lt;CELL&gt;FT_ML_SNF|ST_ID|L_REV|S01401|T_AR_GROSS| - 1484435.0000000000&lt;/CELL&gt;&lt;CELL&gt;FT_SNF|ST_NH|L_MA_NH|S03503|REV_PRIVATE| - 109194&lt;</t>
  </si>
  <si>
    <t>/CELL&gt;&lt;CELL&gt;FT_ML_SNF|ST_CT|L_CT_REVOLVER|S03402|PD_MEDICARE| - 842.0000000000&lt;/CELL&gt;&lt;CELL&gt;FT_SNF|ST_CO|L_GE_C|S00301|T_TAX_INS| - 4098.0000000000&lt;/CELL&gt;&lt;CELL&gt;FT_SNF|ST_CT|L_CT_REVOLVER|S03401|T_NURSING_LABOR| - 345973.0000000000&lt;/CELL&gt;&lt;CELL&gt;FT_SNF|ST_CO|L_GE_C|S00301|REV_OTHER| - 20231&lt;/CELL&gt;&lt;CELL&gt;FT_SNF|ST_MA|L_MA_NH|S03707|T_EXPENSES| - 592382.0000000000&lt;/CELL&gt;&lt;CELL&gt;FT_SNF|ST_MA|L_MA_NH|S03707|T_DEPR_AMORT| - 2668.0000000000&lt;/CELL&gt;&lt;CELL&gt;FT_SNF|ST_MA|L_MA_NH|S03707|T_CAPEX| - 1166.0000000000&lt;/CELL&gt;&lt;CELL&gt;F</t>
  </si>
  <si>
    <t>T_SNF|ST_MA|L_MA_NH|S03707|T_INV| - 42621.0000000000&lt;/CELL&gt;&lt;CELL&gt;FT_ML_SNF|ST_ID|L_REV|S01401|T_OTHER_CUR_LIAB| - 2283677&lt;/CELL&gt;&lt;CELL&gt;FT_SNF|ST_OH|L_OH|S03719|T_NURSING_HOURS| - 9051.0000000000&lt;/CELL&gt;&lt;CELL&gt;FT_ALF|ST_NH|L_GE_B|S00801|T_CAPEX| - 16683.0000000000&lt;/CELL&gt;&lt;CELL&gt;FT_SNF|ST_NC|L_REV|S02201|PD_OTHER| - 62.0000000000&lt;/CELL&gt;&lt;CELL&gt;FT_SNF|ST_MA|L_MA_NH|S03705|REV_ANCILLARY| - 81654&lt;/CELL&gt;&lt;CELL&gt;FT_SNF|ST_CT|L_CT|S03403|PD_MEDICARE| - 487.0000000000&lt;/CELL&gt;&lt;CELL&gt;FT_SNF|ST_MT|L_GE_A|S00103|T_INV| - 35518.000</t>
  </si>
  <si>
    <t>0000000&lt;/CELL&gt;&lt;CELL&gt;FT_ALF|ST_NH|L_4113|S02971|T_CASH_AND_EQUIV| - 145096.0000000000&lt;/CELL&gt;&lt;CELL&gt;FT_SNF|ST_CT|L_2842|S02911|T_OTH_CUR_ASSETS| - -49638.0000000000&lt;/CELL&gt;&lt;CELL&gt;FT_SNF|ST_CT|L_CT_REVOLVER|S03401|T_OTH_CUR_ASSETS| - 180908.0000000000&lt;/CELL&gt;&lt;CELL&gt;FT_ML_SH|ST_OK|L_2704|S02932|T_ANCIL_EXP| - 117.0000000000&lt;/CELL&gt;&lt;CELL&gt;FT_SNF|ST_KY|L_REV|S02301|IP_REV_SKILLED| - 1097001&lt;/CELL&gt;&lt;CELL&gt;FT_SNF|ST_CT|L_CT|S03702|REV_CONT_ALLOW| - -181433&lt;/CELL&gt;&lt;CELL&gt;FT_SNF|ST_CA|L_REV|S01501|T_OTHER_NN_LABOR| - 102916.000</t>
  </si>
  <si>
    <t>0000000&lt;/CELL&gt;&lt;CELL&gt;FT_ML_SNF|ST_NH|L_GE_B|S00501|REV_COMM_INS| - 30630&lt;/CELL&gt;&lt;CELL&gt;FT_SNF|ST_OH|L_OH|S02521|T_AR_GROSS| - 674140.0000000000&lt;/CELL&gt;&lt;CELL&gt;FT_ML_SNF|ST_NH|L_4116|S02961|T_CAPEX| - 20404.0000000000&lt;/CELL&gt;&lt;CELL&gt;FT_MH|ST_OK|L_OK|S03201|T_RENT_EXP| - 11192.0000000000&lt;/CELL&gt;&lt;CELL&gt;FT_MH|ST_OK|L_OK|S03201|T_TAX_INS| - 1698.0000000000&lt;/CELL&gt;&lt;CELL&gt;FT_SNF|ST_WV|L_OTH|S03715|PD_VETERANS| - 62.0000000000&lt;/CELL&gt;&lt;CELL&gt;FT_SNF|ST_GA|L_OTH|S03722|REV_COMM_INS| - 13537&lt;/CELL&gt;&lt;CELL&gt;FT_ALF|ST_KY|L_KY|S02609|A_BED</t>
  </si>
  <si>
    <t>S| - 60.0000000000&lt;/CELL&gt;&lt;CELL&gt;FT_SNF|ST_CT|L_CT|S03704|T_OTHER_HOURS| - 5292.0000000000&lt;/CELL&gt;&lt;CELL&gt;FT_SNF|ST_IN|L_OTH|S03714|PD_MEDICARE| - 286.0000000000&lt;/CELL&gt;&lt;CELL&gt;FT_ALF|ST_KY|L_KY|S02614|A_BEDS| - 68.0000000000&lt;/CELL&gt;&lt;CELL&gt;FT_SNF|ST_CA|L_GE_A|S00201|REV_CONT_ALLOW| - -247922&lt;/CELL&gt;&lt;CELL&gt;FT_SNF|ST_CA|L_GE_A|S00201|T_CASH_AND_EQUIV| - 34304.0000000000&lt;/CELL&gt;&lt;CELL&gt;FT_SNF|ST_CA|L_GE_A|S00201|T_OTHER_HOURS| - 4942.0000000000&lt;/CELL&gt;&lt;CELL&gt;FT_ML_SNF|ST_NH|L_4114|S02951|T_CASH_AND_EQUIV| - 117435.0000000000&lt;/</t>
  </si>
  <si>
    <t xml:space="preserve">_INS| - 825&lt;/CELL&gt;&lt;CELL&gt;FT_SNF|ST_CT|L_CT|S03703|T_NURSING_HOURS| - 9945.0000000000&lt;/CELL&gt;&lt;CELL&gt;FT_SNF|ST_MT|L_GE_A|S00104|T_OTHER_CUR_LIAB| - 448996&lt;/CELL&gt;&lt;CELL&gt;FT_SNF|ST_CO|L_GE_C|S01201|T_INV| - 85953.0000000000&lt;/CELL&gt;&lt;CELL&gt;FT_SNF|ST_KY|L_KY|S02610|L_BEDS| - 60.0000000000&lt;/CELL&gt;&lt;CELL&gt;FT_SNF|ST_KY|L_KY|S02612|L_BEDS| - 86.0000000000&lt;/CELL&gt;&lt;CELL&gt;FT_SNF|ST_KY|L_KY|S02611|L_BEDS| - 71.0000000000&lt;/CELL&gt;&lt;CELL&gt;FT_SNF|ST_KY|L_KY|S02613|L_BEDS| - 82.0000000000&lt;/CELL&gt;&lt;CELL&gt;FT_SNF|ST_OH|L_OH|S03709|REV_MEDICARE| - </t>
  </si>
  <si>
    <t>123896&lt;/CELL&gt;&lt;CELL&gt;FT_SNF|ST_CT|L_CT|S03704|IPD_SKILLED| - 2581.0000000000&lt;/CELL&gt;&lt;CELL&gt;FT_ML_SNF|ST_CT|L_CT_REVOLVER|S03402|T_CAPEX| - 2338.0000000000&lt;/CELL&gt;&lt;CELL&gt;FT_SNF|ST_CT|L_CT_REVOLVER|S03401|T_DEPR_AMORT| - 4570.0000000000&lt;/CELL&gt;&lt;CELL&gt;FT_SNF|ST_FL|L_REV|S01601|REV_PRIVATE| - 29575&lt;/CELL&gt;&lt;CELL&gt;FT_SNF|ST_OH|L_OH|S03708|T_NURSING_LABOR| - 160463.0000000000&lt;/CELL&gt;&lt;CELL&gt;FT_SNF|ST_CT|L_CT|S03704|REV_MEDICARE| - 486248&lt;/CELL&gt;&lt;CELL&gt;FT_SNF|ST_MA|L_MA_NH|S03705|REV_MEDICAID| - 473712&lt;/CELL&gt;&lt;CELL&gt;FT_SNF|ST_MA|L_</t>
  </si>
  <si>
    <t>MA_NH|S03705|REV_MEDICARE| - 75313&lt;/CELL&gt;&lt;CELL&gt;FT_MH|ST_OK|L_OK|S03201|T_CAPEX| - 505.0000000000&lt;/CELL&gt;&lt;CELL&gt;FT_MH|ST_OK|L_OK|S03201|T_CASH_AND_EQUIV| - 1600.0000000000&lt;/CELL&gt;&lt;CELL&gt;FT_SNF|ST_FL|L_REV|S01801|T_AR_GROSS| - 1423597.0000000000&lt;/CELL&gt;&lt;CELL&gt;FT_ML_SNF|ST_NH|L_4114|S02951|IPD_HOSPICE| - 34.0000000000&lt;/CELL&gt;&lt;CELL&gt;FT_SNF|ST_MA|L_MA_NH|S03705|T_AR_VAL_RES| - -344661.0000000000&lt;/CELL&gt;&lt;CELL&gt;FT_MH|ST_OK|L_OK|S03201|T_INV| - 21311.0000000000&lt;/CELL&gt;&lt;CELL&gt;FT_MH|ST_OK|L_OK|S03201|T_MGMT_FEE| - 9422.000000000</t>
  </si>
  <si>
    <t>0&lt;/CELL&gt;&lt;CELL&gt;FT_MH|ST_OK|L_OK|S03201|T_NURSING_HOURS| - 5118.0000000000&lt;/CELL&gt;&lt;CELL&gt;FT_MH|ST_OK|L_OK|S03201|T_NURSING_LABOR| - 54009.0000000000&lt;/CELL&gt;&lt;CELL&gt;FT_SNF|ST_FL|L_REV|S01701|REV_CONT_ALLOW| - -228340&lt;/CELL&gt;&lt;CELL&gt;FT_SNF|ST_OH|L_OH|S03708|L_BEDS| - 98.0000000000&lt;/CELL&gt;&lt;CELL&gt;FT_SNF|ST_OH|L_OH|S03710|PD_COMM_INS| - 24.0000000000&lt;/CELL&gt;&lt;CELL&gt;FT_SNF|ST_NH|L_GE_B|S00901|A_BEDS| - 81.0000000000&lt;/CELL&gt;&lt;CELL&gt;FT_SNF|ST_CT|L_CT_REVOLVER|S03401|T_TRADE_PAY| - 128349.0000000000&lt;/CELL&gt;&lt;CELL&gt;FT_SNF|ST_KY|L_KY|S026</t>
  </si>
  <si>
    <t>12|T_RENT_EXP| - 22976.0000000000&lt;/CELL&gt;&lt;CELL&gt;FT_SNF|ST_OK|L_OK|S03713|IPD_SKILLED| - 1803.0000000000&lt;/CELL&gt;&lt;CELL&gt;FT_ML_SNF|ST_KY|L_KY|S02607|REV_ANCILLARY| - 157212&lt;/CELL&gt;&lt;CELL&gt;FT_SNF|ST_OH|L_OH|S03709|REV_MEDICAID| - 432944&lt;/CELL&gt;&lt;CELL&gt;FT_SNF|ST_NH|L_MA_NH|S03503|T_OTHER_CUR_LIAB| - 857943&lt;/CELL&gt;&lt;CELL&gt;FT_SNF|ST_CA|L_REV|S01501|REV_COMM_INS| - 19390&lt;/CELL&gt;&lt;CELL&gt;FT_SNF|ST_OH|L_OH|S02521|REV_CONT_ALLOW| - -188869&lt;/CELL&gt;&lt;CELL&gt;FT_SNF|ST_OH|L_OH|S03701|T_BAD_DEBT| - 6593.0000000000&lt;/CELL&gt;&lt;CELL&gt;FT_SNF|ST_CT|L_CT</t>
  </si>
  <si>
    <t>_REVOLVER|S03401|T_EXPENSES| - 896546.0000000000&lt;/CELL&gt;&lt;CELL&gt;FT_SNF|ST_OH|L_OH|S02511|T_OTH_CUR_ASSETS| - 278.0000000000&lt;/CELL&gt;&lt;CELL&gt;FT_SNF|ST_FL|L_REV|S01601|REV_OTHER| - 5782&lt;/CELL&gt;&lt;CELL&gt;FT_ML_SNF|ST_KY|L_KY|S02606|REV_ANCILLARY| - 51841&lt;/CELL&gt;&lt;CELL&gt;FT_SNF|ST_CT|L_2845|S01301|T_AR_VAL_RES| - -194398.0000000000&lt;/CELL&gt;&lt;CELL&gt;FT_SNF|ST_OH|L_OH|S02511|REV_ANCILLARY| - 222874&lt;/CELL&gt;&lt;CELL&gt;FT_SNF|ST_FL|L_REV|S01801|T_ANCIL_EXP| - 167519.0000000000&lt;/CELL&gt;&lt;CELL&gt;FT_ML_SNF|ST_NH|L_4114|S02951|T_OTHER_CUR_LIAB| - 1824</t>
  </si>
  <si>
    <t>471&lt;/CELL&gt;&lt;CELL&gt;FT_SNF|ST_WV|L_GE_C|S01101|T_AR_VAL_RES| - -127581.0000000000&lt;/CELL&gt;&lt;CELL&gt;FT_SNF|ST_NH|L_MA_NH|S03505|T_OTHER_NN_LABOR| - 63388.0000000000&lt;/CELL&gt;&lt;CELL&gt;FT_MH|ST_OK|L_OK|S03201|T_ANCIL_EXP| - 1871.0000000000&lt;/CELL&gt;&lt;CELL&gt;FT_MH|ST_OK|L_OK|S03201|T_AR_GROSS| - 69002.0000000000&lt;/CELL&gt;&lt;CELL&gt;FT_MH|ST_OK|L_OK|S03201|T_AR_VAL_RES| - -10956.0000000000&lt;/CELL&gt;&lt;CELL&gt;FT_SNF|ST_FL|L_REV|S01701|REV_COMM_INS| - 69590&lt;/CELL&gt;&lt;CELL&gt;FT_SNF|ST_NM|L_GE_A|S00101|REV_COMM_INS| - 27321&lt;/CELL&gt;&lt;CELL&gt;FT_SNF|ST_NM|L_GE_A|</t>
  </si>
  <si>
    <t>S00101|T_CAPEX| - 8162.0000000000&lt;/CELL&gt;&lt;CELL&gt;FT_SNF|ST_NM|L_GE_A|S00101|T_OTHER_CUR_LIAB| - 509980&lt;/CELL&gt;&lt;CELL&gt;FT_ML_SNF|ST_ID|L_REV|S01401|T_EXPENSES| - 659743.0000000000&lt;/CELL&gt;&lt;CELL&gt;FT_SNF|ST_CT|L_CT_REVOLVER|S03401|IP_REV_HOSPICE| - 137628&lt;/CELL&gt;&lt;CELL&gt;FT_ML_SH|ST_OK|L_2704|S02932|T_EXPENSES| - 107724.0000000000&lt;/CELL&gt;&lt;CELL&gt;FT_SNF|ST_ID|L_OTH|S03718|IPD_SKILLED| - 1047.0000000000&lt;/CELL&gt;&lt;CELL&gt;FT_ML_SNF|ST_CT|L_CT_REVOLVER|S03402|T_TRADE_PAY| - 353844.0000000000&lt;/CELL&gt;&lt;CELL&gt;FT_ML_SNF|ST_CT|L_CT_REVOLVER|S0</t>
  </si>
  <si>
    <t>3402|PD_OTHER| - 249.0000000000&lt;/CELL&gt;&lt;CELL&gt;FT_SNF|ST_OH|L_OH|S03709|REV_CONT_ALLOW| - -188709&lt;/CELL&gt;&lt;CELL&gt;FT_SNF|ST_MT|L_GE_A|S00105|L_BEDS| - 278.0000000000&lt;/CELL&gt;&lt;CELL&gt;FT_SNF|ST_MT|L_GE_A|S00105|PD_COMM_INS| - 188.0000000000&lt;/CELL&gt;&lt;CELL&gt;FT_SNF|ST_MT|L_GE_A|S00105|PD_MEDICAID| - 3163.0000000000&lt;/CELL&gt;&lt;CELL&gt;FT_SNF|ST_OH|L_OH|S02521|T_OTH_CUR_ASSETS| - 1873.0000000000&lt;/CELL&gt;&lt;CELL&gt;FT_SNF|ST_WV|L_GE_C|S01101|PD_OTHER| - 152.0000000000&lt;/CELL&gt;&lt;CELL&gt;FT_SNF|ST_MT|L_GE_A|S00105|A_BEDS| - 204.0000000000&lt;/CELL&gt;&lt;CELL</t>
  </si>
  <si>
    <t>&gt;FT_SNF|ST_MT|L_GE_A|S00105|IP_REV_SKILLED| - 1362660&lt;/CELL&gt;&lt;CELL&gt;FT_SNF|ST_MT|L_GE_A|S00105|IPD_SKILLED| - 4549.0000000000&lt;/CELL&gt;&lt;CELL&gt;FT_ML_SNF|ST_KY|L_KY|S02607|T_OTHER_CUR_LIAB| - 263615&lt;/CELL&gt;&lt;CELL&gt;FT_ALF|ST_NH|L_4113|S02971|L_BEDS| - 114.0000000000&lt;/CELL&gt;&lt;CELL&gt;FT_SNF|ST_MT|L_GE_A|S00105|PD_PRIVATE| - 336.0000000000&lt;/CELL&gt;&lt;CELL&gt;FT_SNF|ST_MT|L_GE_A|S00105|REV_ANCILLARY| - 496499&lt;/CELL&gt;&lt;CELL&gt;FT_SNF|ST_GA|L_OTH|S03722|T_OTHER_CUR_LIAB| - 858394&lt;/CELL&gt;&lt;CELL&gt;FT_ML_SNF|ST_NH|L_4114|S02951|T_OTHER_HOURS| - 65</t>
  </si>
  <si>
    <t>28.0000000000&lt;/CELL&gt;&lt;CELL&gt;FT_SNF|ST_CA|L_REV|S01501|T_NURSING_HOURS| - 10022.0000000000&lt;/CELL&gt;&lt;CELL&gt;FT_ALF|ST_NH|L_GE_B|S00801|T_TAX_INS| - 13187.0000000000&lt;/CELL&gt;&lt;CELL&gt;FT_SNF|ST_FL|L_REV|S01701|REV_MEDICARE| - 285612&lt;/CELL&gt;&lt;CELL&gt;FT_SNF|ST_CT|L_REV|S02001|T_NURSING_LABOR| - 245725.0000000000&lt;/CELL&gt;&lt;CELL&gt;FT_SNF|ST_KY|L_KY|S02610|T_RENT_EXP| - 77918.0000000000&lt;/CELL&gt;&lt;CELL&gt;FT_SNF|ST_NH|L_MA_NH|S03503|T_OTH_CUR_ASSETS| - 10781.0000000000&lt;/CELL&gt;&lt;CELL&gt;FT_SNF|ST_CT|L_CT_REVOLVER|S03401|IPD_HOSPICE| - 578.000000000</t>
  </si>
  <si>
    <t>0&lt;/CELL&gt;&lt;CELL&gt;FT_ML_SNF|ST_NH|L_GE_B|S00701|T_OTHER_CUR_LIAB| - 942876&lt;/CELL&gt;&lt;CELL&gt;FT_SNF|ST_CT|L_2845|S01301|T_NURSING_HOURS| - 9068.0000000000&lt;/CELL&gt;&lt;CELL&gt;FT_MH|ST_ID|L_OTH|S03717|T_OTHER_NN_LABOR| - 110923.0000000000&lt;/CELL&gt;&lt;CELL&gt;FT_SNF|ST_OH|L_OH|S03709|REV_COMM_INS| - 51802&lt;/CELL&gt;&lt;CELL&gt;FT_SNF|ST_GA|L_GE_C|S01001|T_NURSING_LABOR| - 219982.0000000000&lt;/CELL&gt;&lt;CELL&gt;FT_SNF|ST_CO|L_GE_C|S01201|T_OTH_CUR_ASSETS| - -3736.0000000000&lt;/CELL&gt;&lt;CELL&gt;FT_ML_SNF|ST_NH|L_4114|S02951|T_INT_INC_EXP| - -271.0000000000&lt;/CELL&gt;</t>
  </si>
  <si>
    <t>&lt;CELL&gt;FT_SNF|ST_WV|L_GE_C|S01101|PD_MEDICARE| - 281.0000000000&lt;/CELL&gt;&lt;CELL&gt;FT_SNF|ST_FL|L_REV|S01601|T_ANCIL_EXP| - 349159.0000000000&lt;/CELL&gt;&lt;CELL&gt;FT_ML_SNF|ST_NH|L_GE_B|S00501|T_INT_INC_EXP| - -38.0000000000&lt;/CELL&gt;&lt;CELL&gt;FT_ML_SNF|ST_KY|L_KY|S02607|T_RENT_EXP| - 68007.0000000000&lt;/CELL&gt;&lt;CELL&gt;FT_SNF|ST_FL|L_OTH|S03301|PD_VETERANS| - 167.0000000000&lt;/CELL&gt;&lt;CELL&gt;FT_CCRC|ST_NM|L_REV|S03601|IPD_ASSISTED| - 4866.0000000000&lt;/CELL&gt;&lt;CELL&gt;FT_SNF|ST_MA|L_MA_NH|S03707|T_AR_GROSS| - 1452945.0000000000&lt;/CELL&gt;&lt;CELL&gt;FT_SNF|ST</t>
  </si>
  <si>
    <t>_MA|L_MA_NH|S03707|T_ANCIL_EXP| - 109251.0000000000&lt;/CELL&gt;&lt;CELL&gt;FT_SNF|ST_MA|L_MA_NH|S03707|REV_PRIVATE| - 65678&lt;/CELL&gt;&lt;CELL&gt;FT_ML_SNF|ST_NH|L_4114|S02951|T_OTHER_NN_LABOR| - 107292.0000000000&lt;/CELL&gt;&lt;CELL&gt;FT_MH|ST_ID|L_OTH|S03717|T_AR_GROSS| - 893464.0000000000&lt;/CELL&gt;&lt;CELL&gt;FT_SNF|ST_FL|L_REV|S01701|REV_MEDICAID| - 538768&lt;/CELL&gt;&lt;CELL&gt;FT_SNF|ST_NH|L_GE_B|S00601|T_RENT_EXP| - 62823.0000000000&lt;/CELL&gt;&lt;CELL&gt;FT_SNF|ST_OH|L_OH|S03719|T_INT_INC_EXP| - -16.0000000000&lt;/CELL&gt;&lt;CELL&gt;FT_SNF|ST_CT|L_CT_REVOLVER|S03401|T_OT</t>
  </si>
  <si>
    <t>HER_CUR_LIAB| - 1843123&lt;/CELL&gt;&lt;CELL&gt;FT_SNF|ST_WV|L_GE_C|S01101|REV_PRIVATE| - 69165&lt;/CELL&gt;&lt;CELL&gt;FT_SNF|ST_GA|L_GE_C|S01001|IP_REV_HOSPICE| - 66202&lt;/CELL&gt;&lt;CELL&gt;FT_ML_SNF|ST_CT|L_CT_REVOLVER|S03402|PD_MEDICAID| - 6756.0000000000&lt;/CELL&gt;&lt;CELL&gt;FT_MH|ST_ID|L_OTH|S03717|T_OTHER_HOURS| - 4468.0000000000&lt;/CELL&gt;&lt;CELL&gt;FT_SNF|ST_KY|L_KY|S02611|REV_OTHER| - 59&lt;/CELL&gt;&lt;CELL&gt;FT_SNF|ST_CT|L_REV|S02001|L_BEDS| - 100.0000000000&lt;/CELL&gt;&lt;CELL&gt;FT_SNF|ST_OH|L_REV|S01901|T_NURSING_LABOR| - 207506.0000000000&lt;/CELL&gt;&lt;CELL&gt;FT_ML_SNF|ST</t>
  </si>
  <si>
    <t>_NH|L_4114|S02951|T_INV| - 61091.0000000000&lt;/CELL&gt;&lt;CELL&gt;FT_SNF|ST_ID|L_OTH|S03718|REV_CONT_ALLOW| - -70118&lt;/CELL&gt;&lt;CELL&gt;FT_SNF|ST_FL|L_REV|S02101|REV_CONT_ALLOW| - -408142&lt;/CELL&gt;&lt;CELL&gt;FT_SNF|ST_OH|L_OH|S03708|REV_PRIVATE| - 2284&lt;/CELL&gt;&lt;CELL&gt;FT_SNF|ST_CT|L_2842|S02911|T_NURSING_LABOR| - 804745.0000000000&lt;/CELL&gt;&lt;CELL&gt;FT_ML_SNF|ST_KY|L_KY|S02607|T_OTHER_NN_LABOR| - 66733.0000000000&lt;/CELL&gt;&lt;CELL&gt;FT_SNF|ST_FL|L_OTH|S03301|T_OTHER_CUR_LIAB| - -327798&lt;/CELL&gt;&lt;CELL&gt;FT_SNF|ST_FL|L_OTH|S03301|T_RENT_EXP| - 84904.0000000</t>
  </si>
  <si>
    <t>000&lt;/CELL&gt;&lt;CELL&gt;FT_SNF|ST_FL|L_OTH|S03301|T_OTHER_NN_LABOR| - 91065.0000000000&lt;/CELL&gt;&lt;CELL&gt;FT_SNF|ST_FL|L_OTH|S03301|T_TRADE_PAY| - 118614.0000000000&lt;/CELL&gt;&lt;CELL&gt;FT_SNF|ST_FL|L_OTH|S03301|T_TAX_INS| - 5492.0000000000&lt;/CELL&gt;&lt;CELL&gt;FT_ML_SNF|ST_NH|L_4114|S02951|T_RENT_EXP| - 96857.0000000000&lt;/CELL&gt;&lt;CELL&gt;FT_SNF|ST_FL|L_OTH|S03301|IP_REV_HOSPICE| - 15015&lt;/CELL&gt;&lt;CELL&gt;FT_SNF|ST_GA|L_GE_C|S01001|T_RENT_EXP| - 19219.0000000000&lt;/CELL&gt;&lt;CELL&gt;FT_SNF|ST_FL|L_OTH|S03301|IPD_OTHER| - 74.0000000000&lt;/CELL&gt;&lt;CELL&gt;FT_SNF|ST_OH|</t>
  </si>
  <si>
    <t>L_OH|S03701|L_BEDS| - 93.0000000000&lt;/CELL&gt;&lt;CELL&gt;FT_ML_SNF|ST_KY|L_KY|S02607|T_NURSING_LABOR| - 105504.0000000000&lt;/CELL&gt;&lt;CELL&gt;FT_SNF|ST_MT|L_GE_A|S00104|T_ANCIL_EXP| - 28407.0000000000&lt;/CELL&gt;&lt;CELL&gt;FT_SNF|ST_MT|L_GE_A|S00104|T_MGMT_FEE| - 19892.0000000000&lt;/CELL&gt;&lt;CELL&gt;FT_SNF|ST_NH|L_GE_B|S00901|T_INT_INC_EXP| - -28.0000000000&lt;/CELL&gt;&lt;CELL&gt;FT_SNF|ST_CT|L_CT_REVOLVER|S03401|T_OTHER_HOURS| - 6046.0000000000&lt;/CELL&gt;&lt;CELL&gt;FT_SNF|ST_OH|L_OH|S03708|PD_OTHER| - 159.0000000000&lt;/CELL&gt;&lt;CELL&gt;FT_SNF|ST_GA|L_OTH|S03722|REV_CO</t>
  </si>
  <si>
    <t>NT_ALLOW| - -116056&lt;/CELL&gt;&lt;CELL&gt;FT_MH|ST_ID|L_OTH|S03717|T_OTHER_CUR_LIAB| - 374023&lt;/CELL&gt;&lt;CELL&gt;FT_SNF|ST_NH|L_MA_NH|S03505|REV_MEDICAID| - 216338&lt;/CELL&gt;&lt;CELL&gt;FT_ILF|ST_CT|L_CT|S02401|T_OTHER_CUR_LIAB| - 194335&lt;/CELL&gt;&lt;CELL&gt;FT_SNF|ST_OH|L_REV|S01901|T_OTH_CUR_ASSETS| - 2792.0000000000&lt;/CELL&gt;&lt;CELL&gt;FT_ML_SNF|ST_NH|L_4114|S02951|T_MGMT_FEE| - 42405.0000000000&lt;/CELL&gt;&lt;CELL&gt;FT_ML_SNF|ST_KY|L_KY|S02606|T_NURSING_HOURS| - 4593.0000000000&lt;/CELL&gt;&lt;CELL&gt;FT_SNF|ST_FL|L_REV|S02101|REV_COMM_INS| - 130010&lt;/CELL&gt;&lt;CELL&gt;FT_SNF</t>
  </si>
  <si>
    <t>|ST_OH|L_OH|S03708|REV_OTHER| - -1671&lt;/CELL&gt;&lt;CELL&gt;FT_SNF|ST_FL|L_OTH|S03301|T_CASH_AND_EQUIV| - 44279.0000000000&lt;/CELL&gt;&lt;CELL&gt;FT_SNF|ST_FL|L_OTH|S03301|T_CAPEX| - 8774.0000000000&lt;/CELL&gt;&lt;CELL&gt;FT_SNF|ST_KY|L_KY|S02613|T_RENT_EXP| - 78700.0000000000&lt;/CELL&gt;&lt;CELL&gt;FT_SNF|ST_FL|L_OTH|S03301|T_DEPR_AMORT| - 3173.0000000000&lt;/CELL&gt;&lt;CELL&gt;FT_SNF|ST_FL|L_OTH|S03301|T_INV| - 42621.0000000000&lt;/CELL&gt;&lt;CELL&gt;FT_SNF|ST_CO|L_GE_C|S01201|T_INT_INC_EXP| - 243.0000000000&lt;/CELL&gt;&lt;CELL&gt;FT_SNF|ST_KY|L_KY|S02610|PD_COMM_INS| - 30.000000</t>
  </si>
  <si>
    <t>0000&lt;/CELL&gt;&lt;CELL&gt;FT_ML_SNF|ST_NH|L_GE_B|S00401|REV_MEDICAID| - 341699&lt;/CELL&gt;&lt;CELL&gt;FT_SNF|ST_KY|L_KY|S02612|PD_COMM_INS| - 24.0000000000&lt;/CELL&gt;&lt;CELL&gt;FT_ML_SNF|ST_NH|L_GE_B|S00401|T_OTHER_NN_LABOR| - 76308.0000000000&lt;/CELL&gt;&lt;CELL&gt;FT_ML_SNF|ST_NH|L_GE_B|S00401|T_DEPR_AMORT| - 2773.0000000000&lt;/CELL&gt;&lt;CELL&gt;FT_SNF|ST_MT|L_GE_A|S00105|T_OTHER_NN_LABOR| - 132660.0000000000&lt;/CELL&gt;&lt;CELL&gt;FT_SNF|ST_FL|L_REV|S01701|REV_OTHER| - 683&lt;/CELL&gt;&lt;CELL&gt;FT_SNF|ST_CA|L_GE_A|S00201|REV_COMM_INS| - 86824&lt;/CELL&gt;&lt;CELL&gt;FT_SNF|ST_NH|L_GE_</t>
  </si>
  <si>
    <t>B|S00901|PD_MEDICARE| - 639.0000000000&lt;/CELL&gt;&lt;CELL&gt;FT_SNF|ST_OH|L_OH|S03709|PD_PRIVATE| - 123.0000000000&lt;/CELL&gt;&lt;CELL&gt;FT_SNF|ST_OH|L_OH|S03708|PD_PRIVATE| - 1.0000000000&lt;/CELL&gt;&lt;CELL&gt;FT_SNF|ST_CT|L_CT|S03403|A_BEDS| - 124.0000000000&lt;/CELL&gt;&lt;CELL&gt;FT_MH|ST_ID|L_OTH|S03717|T_AR_VAL_RES| - 107113.0000000000&lt;/CELL&gt;&lt;CELL&gt;FT_SNF|ST_NH|L_MA_NH|S03502|PD_PRIVATE| - 93.0000000000&lt;/CELL&gt;&lt;CELL&gt;FT_SNF|ST_NH|L_MA_NH|S03503|PD_PRIVATE| - 374.0000000000&lt;/CELL&gt;&lt;CELL&gt;FT_SNF|ST_NH|L_MA_NH|S03502|REV_ANCILLARY| - 64968&lt;/CELL&gt;&lt;CEL</t>
  </si>
  <si>
    <t>L&gt;FT_SNF|ST_NH|L_MA_NH|S03503|REV_ANCILLARY| - 159423&lt;/CELL&gt;&lt;CELL&gt;FT_SNF|ST_CA|L_GE_A|S00201|REV_OTHER| - 1606&lt;/CELL&gt;&lt;CELL&gt;FT_ML_SNF|ST_NH|L_4114|S02951|T_NURSING_HOURS| - 8637.0000000000&lt;/CELL&gt;&lt;CELL&gt;FT_ML_SNF|ST_KY|L_KY|S02606|T_MGMT_FEE| - 15425.0000000000&lt;/CELL&gt;&lt;CELL&gt;FT_SNF|ST_FL|L_REV|S02101|REV_MEDICARE| - 326449&lt;/CELL&gt;&lt;CELL&gt;FT_SNF|ST_OH|L_OH|S03708|REV_MEDICARE| - 231447&lt;/CELL&gt;&lt;CELL&gt;FT_SNF|ST_KY|L_KY|S02612|REV_PRIVATE| - 39287&lt;/CELL&gt;&lt;CELL&gt;FT_SNF|ST_OH|L_OH|S03708|T_CASH_AND_EQUIV| - 41797.0000000000&lt;</t>
  </si>
  <si>
    <t>/CELL&gt;&lt;CELL&gt;FT_SNF|ST_FL|L_OTH|S03301|REV_CONT_ALLOW| - -183071&lt;/CELL&gt;&lt;CELL&gt;FT_SNF|ST_FL|L_OTH|S03301|REV_COMM_INS| - 46545&lt;/CELL&gt;&lt;CELL&gt;FT_MH|ST_OK|L_OK|S03201|REV_ANCILLARY| - 2111&lt;/CELL&gt;&lt;CELL&gt;FT_SNF|ST_FL|L_OTH|S03301|REV_MEDICAID| - 529189&lt;/CELL&gt;&lt;CELL&gt;FT_SNF|ST_FL|L_OTH|S03301|REV_PRIVATE| - 24169&lt;/CELL&gt;&lt;CELL&gt;FT_SNF|ST_FL|L_OTH|S03301|REV_OTHER| - 356&lt;/CELL&gt;&lt;CELL&gt;FT_SNF|ST_FL|L_OTH|S03301|T_AR_GROSS| - 1142965.0000000000&lt;/CELL&gt;&lt;CELL&gt;FT_SNF|ST_FL|L_OTH|S03301|T_ANCIL_EXP| - 106088.0000000000&lt;/CELL&gt;&lt;CELL&gt;F</t>
  </si>
  <si>
    <t>T_SNF|ST_MT|L_GE_A|S00103|IPD_HOSPICE| - 35.0000000000&lt;/CELL&gt;&lt;CELL&gt;FT_ML_SNF|ST_NH|L_GE_B|S00501|T_NURSING_LABOR| - 301903.0000000000&lt;/CELL&gt;&lt;CELL&gt;FT_SNF|ST_FL|L_REV|S01701|T_AR_GROSS| - 1418353.0000000000&lt;/CELL&gt;&lt;CELL&gt;FT_SNF|ST_NM|L_GE_A|S00101|T_ANCIL_EXP| - 93842.0000000000&lt;/CELL&gt;&lt;CELL&gt;FT_SNF|ST_NM|L_GE_A|S00101|T_MGMT_FEE| - 32851.0000000000&lt;/CELL&gt;&lt;CELL&gt;FT_SNF|ST_CA|L_REV|S01501|REV_MEDICARE| - 260110&lt;/CELL&gt;&lt;CELL&gt;FT_SNF|ST_CT|L_CT|S03703|T_OTHER_HOURS| - 4968.0000000000&lt;/CELL&gt;&lt;CELL&gt;FT_SNF|ST_CT|L_2842|S02</t>
  </si>
  <si>
    <t>911|IP_REV_SKILLED| - 2652752&lt;/CELL&gt;&lt;CELL&gt;FT_SNF|ST_CT|L_REV|S02001|T_OTHER_NN_LABOR| - 105058.0000000000&lt;/CELL&gt;&lt;CELL&gt;FT_SNF|ST_RI|L_OTH|S03712|REV_CONT_ALLOW| - -262881&lt;/CELL&gt;&lt;CELL&gt;FT_ALF|ST_KY|L_KY|S02614|T_OTHER_CUR_LIAB| - 219731&lt;/CELL&gt;&lt;CELL&gt;FT_SNF|ST_NH|L_MA_NH|S03503|REV_MEDICAID| - 361636&lt;/CELL&gt;&lt;CELL&gt;FT_SNF|ST_OH|L_OH|S03708|T_ANCIL_EXP| - 101116.0000000000&lt;/CELL&gt;&lt;CELL&gt;FT_SNF|ST_RI|L_OTH|S03712|REV_PRIVATE| - 55964&lt;/CELL&gt;&lt;CELL&gt;FT_SNF|ST_MT|L_GE_A|S00103|T_BAD_DEBT| - 6236.0000000000&lt;/CELL&gt;&lt;CELL&gt;FT_ML</t>
  </si>
  <si>
    <t>_SNF|ST_KY|L_KY|S02606|T_CASH_AND_EQUIV| - 61662.0000000000&lt;/CELL&gt;&lt;CELL&gt;FT_SNF|ST_FL|L_REV|S02101|REV_MEDICAID| - 407576&lt;/CELL&gt;&lt;CELL&gt;FT_SNF|ST_OH|L_OH|S03708|REV_MEDICAID| - 318457&lt;/CELL&gt;&lt;CELL&gt;FT_SNF|ST_KY|L_KY|S02612|T_ANCIL_EXP| - 57898.0000000000&lt;/CELL&gt;&lt;CELL&gt;FT_SNF|ST_ID|L_OTH|S03718|T_AR_VAL_RES| - -99936.0000000000&lt;/CELL&gt;&lt;CELL&gt;FT_SNF|ST_CT|L_2842|S02911|REV_COMM_INS| - 158881&lt;/CELL&gt;&lt;CELL&gt;FT_SNF|ST_OH|L_OH|S03710|REV_COMM_INS| - 7998&lt;/CELL&gt;&lt;CELL&gt;FT_SNF|ST_CT|L_CT|S03703|T_CAPEX| - 31918.0000000000&lt;/CELL</t>
  </si>
  <si>
    <t>&gt;&lt;CELL&gt;FT_SNF|ST_NH|L_MA_NH|S03504|T_AR_VAL_RES| - -181390.0000000000&lt;/CELL&gt;&lt;CELL&gt;FT_ALF|ST_NH|L_GE_B|S00801|REV_OTHER| - 6814&lt;/CELL&gt;&lt;CELL&gt;FT_SNF|ST_FL|L_REV|S01701|T_ANCIL_EXP| - 151624.0000000000&lt;/CELL&gt;&lt;CELL&gt;FT_SNF|ST_CA|L_OTH|S03720|T_NURSING_HOURS| - 8329.0000000000&lt;/CELL&gt;&lt;CELL&gt;FT_SNF|ST_MT|L_GE_A|S00106|L_BEDS| - 100.0000000000&lt;/CELL&gt;&lt;CELL&gt;FT_SNF|ST_MT|L_GE_A|S00106|PD_COMM_INS| - 67.0000000000&lt;/CELL&gt;&lt;CELL&gt;FT_SNF|ST_MT|L_GE_A|S00106|PD_MEDICAID| - 1794.0000000000&lt;/CELL&gt;&lt;CELL&gt;FT_SNF|ST_MT|L_GE_A|S00106|</t>
  </si>
  <si>
    <t>PD_MEDICARE| - 327.0000000000&lt;/CELL&gt;&lt;CELL&gt;FT_SNF|ST_FL|L_REV|S01601|PD_MEDICAID| - 2813.0000000000&lt;/CELL&gt;&lt;CELL&gt;FT_ML_SNF|ST_NH|L_GE_B|S00701|REV_COMM_INS| - 17940&lt;/CELL&gt;&lt;CELL&gt;FT_SNF|ST_MT|L_GE_A|S00106|IP_REV_SKILLED| - 675985&lt;/CELL&gt;&lt;CELL&gt;FT_SNF|ST_FL|L_REV|S01701|PD_MEDICAID| - 2449.0000000000&lt;/CELL&gt;&lt;CELL&gt;FT_SNF|ST_NH|L_MA_NH|S03502|REV_MEDICAID| - 226726&lt;/CELL&gt;&lt;CELL&gt;FT_SNF|ST_ID|L_OTH|S03718|T_OTHER_NN_LABOR| - 41988.0000000000&lt;/CELL&gt;&lt;CELL&gt;FT_SNF|ST_KY|L_KY|S02610|REV_PRIVATE| - 162057&lt;/CELL&gt;&lt;CELL&gt;FT_SNF|</t>
  </si>
  <si>
    <t>ST_MT|L_GE_A|S00106|PD_PRIVATE| - 174.0000000000&lt;/CELL&gt;&lt;CELL&gt;FT_SNF|ST_NH|L_GE_B|S00901|T_NURSING_LABOR| - 166573.0000000000&lt;/CELL&gt;&lt;CELL&gt;FT_ML_SNF|ST_KY|L_KY|S02606|T_CAPEX| - 1842.0000000000&lt;/CELL&gt;&lt;CELL&gt;FT_SNF|ST_FL|L_REV|S02101|REV_PRIVATE| - 17222&lt;/CELL&gt;&lt;CELL&gt;FT_SNF|ST_CA|L_REV|S01501|T_MGMT_FEE| - 40127.0000000000&lt;/CELL&gt;&lt;CELL&gt;FT_ALF|ST_NH|L_GE_B|S00801|T_TRADE_PAY| - 42210.0000000000&lt;/CELL&gt;&lt;CELL&gt;FT_SNF|ST_CT|L_CT|S03403|T_OTHER_HOURS| - 4920.0000000000&lt;/CELL&gt;&lt;CELL&gt;FT_ALF|ST_KY|L_KY|S02609|IP_REV_ASSISTE</t>
  </si>
  <si>
    <t>D| - 91343&lt;/CELL&gt;&lt;CELL&gt;FT_SNF|ST_NH|L_MA_NH|S03503|T_AR_VAL_RES| - -85244.0000000000&lt;/CELL&gt;&lt;CELL&gt;FT_SNF|ST_NH|L_GE_B|S00901|T_CONTRACT_LABOR| - 57522.0000000000&lt;/CELL&gt;&lt;CELL&gt;FT_ML_SNF|ST_NH|L_GE_B|S00701|T_OTHER_HOURS| - 4175.0000000000&lt;/CELL&gt;&lt;CELL&gt;FT_SNF|ST_CT|L_2845|S01301|T_MGMT_FEE| - 44701.0000000000&lt;/CELL&gt;&lt;CELL&gt;FT_ALF|ST_NH|L_GE_B|S00801|T_DEPR_AMORT| - 3412.0000000000&lt;/CELL&gt;&lt;CELL&gt;FT_ML_SNF|ST_KY|L_KY|S02607|REV_PRIVATE| - 55923&lt;/CELL&gt;&lt;CELL&gt;FT_MH|ST_ID|L_OTH|S03717|T_DEPR_AMORT| - 864.0000000000&lt;/CELL&gt;</t>
  </si>
  <si>
    <t xml:space="preserve">&lt;CELL&gt;FT_SNF|ST_OH|L_OH|S03709|REV_OTHER| - 944&lt;/CELL&gt;&lt;CELL&gt;FT_SNF|ST_CO|L_GE_C|S01201|T_NURSING_LABOR| - 406132.0000000000&lt;/CELL&gt;&lt;CELL&gt;FT_ML_SNF|ST_KY|L_KY|S02606|T_TRADE_PAY| - 43082.0000000000&lt;/CELL&gt;&lt;CELL&gt;FT_CCRC|ST_NM|L_REV|S03601|REV_PRIVATE| - 415604&lt;/CELL&gt;&lt;CELL&gt;FT_SNF|ST_NH|L_MA_NH|S03502|REV_PRIVATE| - 28737&lt;/CELL&gt;&lt;CELL&gt;FT_SNF|ST_NH|L_MA_NH|S03501|T_RENT_EXP| - 88517.0000000000&lt;/CELL&gt;&lt;CELL&gt;FT_SNF|ST_RI|L_OTH|S03712|T_OTHER_HOURS| - 4458.0000000000&lt;/CELL&gt;&lt;CELL&gt;FT_SNF|ST_KY|L_KY|S02610|T_ANCIL_EXP| - </t>
  </si>
  <si>
    <t xml:space="preserve">49099.0000000000&lt;/CELL&gt;&lt;CELL&gt;FT_SNF|ST_NH|L_MA_NH|S03503|REV_OTHER| - 85&lt;/CELL&gt;&lt;CELL&gt;FT_SNF|ST_RI|L_OTH|S03712|IP_REV_HOSPICE| - 72051&lt;/CELL&gt;&lt;CELL&gt;FT_SNF|ST_RI|L_OTH|S03712|T_TRADE_PAY| - 116095.0000000000&lt;/CELL&gt;&lt;CELL&gt;FT_SNF|ST_RI|L_OTH|S03712|T_TAX_INS| - 19338.0000000000&lt;/CELL&gt;&lt;CELL&gt;FT_ML_SNF|ST_KY|L_KY|S02606|T_EXPENSES| - 184001.0000000000&lt;/CELL&gt;&lt;CELL&gt;FT_SNF|ST_FL|L_REV|S02101|REV_OTHER| - 1002&lt;/CELL&gt;&lt;CELL&gt;FT_SNF|ST_OH|L_OH|S03708|REV_COMM_INS| - 54682&lt;/CELL&gt;&lt;CELL&gt;FT_SNF|ST_KY|L_KY|S02612|REV_COMM_INS| </t>
  </si>
  <si>
    <t>ELL&gt;FT_SNF|ST_TN|L_OTH|S03721|T_BAD_DEBT| - 7761.0000000000&lt;/CELL&gt;&lt;CELL&gt;FT_SNF|ST_ID|L_OTH|S03718|T_DEPR_AMORT| - 3194.0000000000&lt;/CELL&gt;&lt;CELL&gt;FT_SNF|ST_NH|L_MA_NH|S03504|T_INT_INC_EXP| - -16.0000000000&lt;/CELL&gt;&lt;CELL&gt;FT_CCRC|ST_NM|L_REV|S03601|REV_MEDICARE| - 295860&lt;/CELL&gt;&lt;CELL&gt;FT_ML_SNF|ST_OK|L_2703|S02941|IP_REV_SKILLED| - 204219&lt;/CELL&gt;&lt;CELL&gt;FT_ML_SNF|ST_NH|L_GE_B|S00501|T_NURSING_HOURS| - 12667.0000000000&lt;/CELL&gt;&lt;CELL&gt;FT_SNF|ST_MT|L_GE_A|S00106|T_EXPENSES| - 350131.0000000000&lt;/CELL&gt;&lt;CELL&gt;FT_SNF|ST_MT|L_GE_A|</t>
  </si>
  <si>
    <t>S00106|T_RENT_EXP| - 75928.0000000000&lt;/CELL&gt;&lt;CELL&gt;FT_SNF|ST_OK|L_OK|S03713|T_RENT_EXP| - 27065.0000000000&lt;/CELL&gt;&lt;CELL&gt;FT_SNF|ST_OK|L_OK|S03713|T_OTHER_NN_LABOR| - 56248.0000000000&lt;/CELL&gt;&lt;CELL&gt;FT_ML_SNF|ST_NH|L_4114|S02951|PD_MEDICARE| - 548.0000000000&lt;/CELL&gt;&lt;CELL&gt;FT_SNF|ST_NH|L_MA_NH|S03505|REV_OTHER| - 111&lt;/CELL&gt;&lt;CELL&gt;FT_SNF|ST_OK|L_OK|S03713|T_TRADE_PAY| - 85613.0000000000&lt;/CELL&gt;&lt;CELL&gt;FT_ILF|ST_CT|L_CT|S02401|T_DEPR_AMORT| - 2530.0000000000&lt;/CELL&gt;&lt;CELL&gt;FT_SNF|ST_GA|L_OTH|S03722|REV_ANCILLARY| - 132635&lt;/CE</t>
  </si>
  <si>
    <t>LL&gt;&lt;CELL&gt;FT_ML_SNF|ST_KY|L_KY|S02607|T_BAD_DEBT| - 5765.0000000000&lt;/CELL&gt;&lt;CELL&gt;FT_SNF|ST_NH|L_MA_NH|S03505|T_INT_INC_EXP| - -24.0000000000&lt;/CELL&gt;&lt;CELL&gt;FT_SNF|ST_CT|L_CT|S03703|IPD_OTHER| - 125.0000000000&lt;/CELL&gt;&lt;CELL&gt;FT_SNF|ST_NH|L_GE_B|S00601|IP_REV_HOSPICE| - 7292&lt;/CELL&gt;&lt;CELL&gt;FT_SNF|ST_NH|L_GE_B|S00601|IP_REV_SKILLED| - 691742&lt;/CELL&gt;&lt;CELL&gt;FT_SNF|ST_OH|L_REV|S01901|T_RENT_EXP| - 105017.0000000000&lt;/CELL&gt;&lt;CELL&gt;FT_ML_SNF|ST_KY|L_KY|S02606|PD_OTHER| - 63.0000000000&lt;/CELL&gt;&lt;CELL&gt;FT_ML_SNF|ST_NH|L_4116|S02961|IPD_</t>
  </si>
  <si>
    <t>ASSISTED| - 2996.0000000000&lt;/CELL&gt;&lt;CELL&gt;FT_SNF|ST_WV|L_OTH|S03715|REV_OTHER| - -660&lt;/CELL&gt;&lt;CELL&gt;FT_ML_SNF|ST_CT|L_CT_REVOLVER|S03402|T_TAX_INS| - 19646.0000000000&lt;/CELL&gt;&lt;CELL&gt;FT_SNF|ST_CO|L_GE_C|S01201|A_BEDS| - 242.0000000000&lt;/CELL&gt;&lt;CELL&gt;FT_SNF|ST_OH|L_REV|S01901|T_AR_VAL_RES| - -250139.0000000000&lt;/CELL&gt;&lt;CELL&gt;FT_SNF|ST_ID|L_OTH|S03718|T_CASH_AND_EQUIV| - 1050.0000000000&lt;/CELL&gt;&lt;CELL&gt;FT_SNF|ST_FL|L_REV|S02101|REV_VETERANS| - 16445&lt;/CELL&gt;&lt;CELL&gt;FT_ML_SH|ST_OK|L_2704|S02932|PD_PRIVATE| - 1292.0000000000&lt;/CELL&gt;&lt;</t>
  </si>
  <si>
    <t>CELL&gt;FT_ML_SNF|ST_CT|L_CT_REVOLVER|S03402|T_MGMT_FEE| - 127915.0000000000&lt;/CELL&gt;&lt;CELL&gt;FT_SNF|ST_CA|L_REV|S01501|T_BAD_DEBT| - 10650.0000000000&lt;/CELL&gt;&lt;CELL&gt;FT_SNF|ST_NH|L_MA_NH|S03505|PD_OTHER| - 8.0000000000&lt;/CELL&gt;&lt;CELL&gt;FT_MH|ST_OK|L_OK|S03201|A_BEDS| - 60.0000000000&lt;/CELL&gt;&lt;CELL&gt;FT_SNF|ST_KY|L_REV|S02301|IPD_SKILLED| - 4144.0000000000&lt;/CELL&gt;&lt;CELL&gt;FT_ML_SNF|ST_KY|L_KY|S02607|T_AR_VAL_RES| - -145170.0000000000&lt;/CELL&gt;&lt;CELL&gt;FT_SNF|ST_CT|L_2845|S01301|T_ANCIL_EXP| - 195057.0000000000&lt;/CELL&gt;&lt;CELL&gt;FT_SNF|ST_NH|L_M</t>
  </si>
  <si>
    <t>A_NH|S03505|T_AR_GROSS| - 798061.0000000000&lt;/CELL&gt;&lt;CELL&gt;FT_SNF|ST_NH|L_GE_B|S00901|T_NURSING_HOURS| - 7631.0000000000&lt;/CELL&gt;&lt;CELL&gt;FT_ML_SNF|ST_KY|L_KY|S02606|IPD_OTHER| - 63.0000000000&lt;/CELL&gt;&lt;CELL&gt;FT_SNF|ST_WV|L_OTH|S03715|IPD_OTHER| - 203.0000000000&lt;/CELL&gt;&lt;CELL&gt;FT_ML_SNF|ST_OK|L_2703|S02941|PD_MEDICARE| - 146.0000000000&lt;/CELL&gt;&lt;CELL&gt;FT_SNF|ST_NH|L_MA_NH|S03501|A_BEDS| - 82.0000000000&lt;/CELL&gt;&lt;CELL&gt;FT_SNF|ST_CA|L_REV|S01501|IPD_OTHER| - 233.0000000000&lt;/CELL&gt;&lt;CELL&gt;FT_SNF|ST_MA|L_MA_NH|S03706|REV_ANCILLARY| - 16</t>
  </si>
  <si>
    <t>7467&lt;/CELL&gt;&lt;CELL&gt;FT_SNF|ST_OH|L_REV|S01901|T_BAD_DEBT| - 9679.0000000000&lt;/CELL&gt;&lt;CELL&gt;FT_SNF|ST_NH|L_MA_NH|S03502|T_INT_INC_EXP| - -8.0000000000&lt;/CELL&gt;&lt;CELL&gt;FT_SNF|ST_ID|L_OTH|S03718|PD_PRIVATE| - 135.0000000000&lt;/CELL&gt;&lt;CELL&gt;FT_SNF|ST_FL|L_REV|S02101|PD_VETERANS| - 72.0000000000&lt;/CELL&gt;&lt;CELL&gt;FT_MH|ST_ID|L_OTH|S03717|T_RENT_EXP| - 23829.0000000000&lt;/CELL&gt;&lt;CELL&gt;FT_ALF|ST_WA|L_OTH|S03716|T_OTHER_CUR_LIAB| - 433432&lt;/CELL&gt;&lt;CELL&gt;FT_ALF|ST_WA|L_OTH|S03716|T_OTHER_HOURS| - 1511.0000000000&lt;/CELL&gt;&lt;CELL&gt;FT_SNF|ST_CT|L_284</t>
  </si>
  <si>
    <t>2|S02911|T_ANCIL_EXP| - 252404.0000000000&lt;/CELL&gt;&lt;CELL&gt;FT_SNF|ST_NH|L_MA_NH|S03505|IPD_OTHER| - 8.0000000000&lt;/CELL&gt;&lt;CELL&gt;FT_SNF|ST_NH|L_MA_NH|S03501|T_CAPEX| - -684.0000000000&lt;/CELL&gt;&lt;CELL&gt;FT_ML_SNF|ST_NH|L_GE_B|S00701|A_BEDS| - 104.0000000000&lt;/CELL&gt;&lt;CELL&gt;FT_SNF|ST_KY|L_KY|S02610|PD_PRIVATE| - 838.0000000000&lt;/CELL&gt;&lt;CELL&gt;FT_SNF|ST_NH|L_MA_NH|S03504|PD_OTHER| - 93.0000000000&lt;/CELL&gt;&lt;CELL&gt;FT_SNF|ST_KY|L_KY|S02612|PD_PRIVATE| - 215.0000000000&lt;/CELL&gt;&lt;CELL&gt;FT_SNF|ST_KY|L_KY|S02611|PD_PRIVATE| - 141.0000000000&lt;/CELL&gt;</t>
  </si>
  <si>
    <t>&lt;CELL&gt;FT_SNF|ST_KY|L_KY|S02613|PD_PRIVATE| - 379.0000000000&lt;/CELL&gt;&lt;CELL&gt;FT_SNF|ST_OH|L_OH|S03709|T_NURSING_LABOR| - 169104.0000000000&lt;/CELL&gt;&lt;CELL&gt;FT_SNF|ST_WV|L_OTH|S03715|PD_OTHER| - 203.0000000000&lt;/CELL&gt;&lt;CELL&gt;FT_ML_SNF|ST_OK|L_2703|S02941|PD_MEDICAID| - 1148.0000000000&lt;/CELL&gt;&lt;CELL&gt;FT_SNF|ST_NH|L_MA_NH|S03504|T_AR_GROSS| - 815305.0000000000&lt;/CELL&gt;&lt;CELL&gt;FT_SNF|ST_MT|L_GE_A|S00106|PD_VETERANS| - 95.0000000000&lt;/CELL&gt;&lt;CELL&gt;FT_ML_SNF|ST_NH|L_GE_B|S00501|PD_MEDICAID| - 1522.0000000000&lt;/CELL&gt;&lt;CELL&gt;FT_SNF|ST_GA|L_</t>
  </si>
  <si>
    <t>GE_C|S01001|IPD_SKILLED| - 4323.0000000000&lt;/CELL&gt;&lt;CELL&gt;FT_SNF|ST_CT|L_2842|S02911|T_TAX_INS| - 32120.0000000000&lt;/CELL&gt;&lt;CELL&gt;FT_SNF|ST_OH|L_OH|S03709|REV_ANCILLARY| - 212093&lt;/CELL&gt;&lt;CELL&gt;FT_SNF|ST_CT|L_REV|S02001|REV_COMM_INS| - 60111&lt;/CELL&gt;&lt;CELL&gt;FT_SNF|ST_CT|L_CT|S03702|IP_REV_SKILLED| - 625828&lt;/CELL&gt;&lt;CELL&gt;FT_SNF|ST_OH|L_OH|S03710|REV_ANCILLARY| - 87022&lt;/CELL&gt;&lt;CELL&gt;FT_SNF|ST_CA|L_GE_A|S00201|REV_PRIVATE| - 40586&lt;/CELL&gt;&lt;CELL&gt;FT_MH|ST_ID|L_OTH|S03717|T_TAX_INS| - 3164.0000000000&lt;/CELL&gt;&lt;CELL&gt;FT_SNF|ST_NH|L_MA_N</t>
  </si>
  <si>
    <t>H|S03501|T_ANCIL_EXP| - 81492.0000000000&lt;/CELL&gt;&lt;CELL&gt;FT_SNF|ST_NH|L_MA_NH|S03504|IPD_OTHER| - 93.0000000000&lt;/CELL&gt;&lt;CELL&gt;FT_SNF|ST_WV|L_OTH|S03715|T_INT_INC_EXP| - -4.0000000000&lt;/CELL&gt;&lt;CELL&gt;FT_SNF|ST_CO|L_GE_C|S00301|T_EXPENSES| - 484358.0000000000&lt;/CELL&gt;&lt;CELL&gt;FT_SNF|ST_KY|L_KY|S02602|T_NURSING_LABOR| - 72245.0000000000&lt;/CELL&gt;&lt;CELL&gt;FT_SNF|ST_CA|L_REV|S01501|REV_OTHER| - 740&lt;/CELL&gt;&lt;CELL&gt;FT_ALF|ST_NH|L_GE_B|S00801|IP_REV_SKILLED| - 6814&lt;/CELL&gt;&lt;CELL&gt;FT_SNF|ST_TN|L_OTH|S03721|PD_MEDICAID| - 2692.0000000000&lt;/CELL</t>
  </si>
  <si>
    <t>&gt;&lt;CELL&gt;FT_SNF|ST_OK|L_OK|S03713|A_BEDS| - 100.0000000000&lt;/CELL&gt;&lt;CELL&gt;FT_SNF|ST_CT|L_REV|S02001|T_OTHER_HOURS| - 4011.0000000000&lt;/CELL&gt;&lt;CELL&gt;FT_SNF|ST_CT|L_CT|S03703|T_AR_GROSS| - 879424.0000000000&lt;/CELL&gt;&lt;CELL&gt;FT_SNF|ST_CT|L_2842|S02911|IPD_OTHER| - 272.0000000000&lt;/CELL&gt;&lt;CELL&gt;FT_SNF|ST_CT|L_2845|S01301|REV_OTHER| - 4197&lt;/CELL&gt;&lt;CELL&gt;FT_SNF|ST_MT|L_GE_A|S00104|T_BAD_DEBT| - 3319.0000000000&lt;/CELL&gt;&lt;CELL&gt;FT_SNF|ST_MT|L_GE_A|S00104|T_OTH_CUR_ASSETS| - 130309.0000000000&lt;/CELL&gt;&lt;CELL&gt;FT_SNF|ST_NH|L_2824|S02921|T_CONT</t>
  </si>
  <si>
    <t>RACT_LABOR| - 6695.0000000000&lt;/CELL&gt;&lt;CELL&gt;FT_ML_SNF|ST_NH|L_4114|S02951|REV_MEDICARE| - 294025&lt;/CELL&gt;&lt;CELL&gt;FT_SNF|ST_MT|L_GE_A|S00103|T_INT_INC_EXP| - -7.0000000000&lt;/CELL&gt;&lt;CELL&gt;FT_SNF|ST_NH|L_MA_NH|S03502|PD_OTHER| - 195.0000000000&lt;/CELL&gt;&lt;CELL&gt;FT_SNF|ST_CT|L_2845|S01301|L_BEDS| - 75.0000000000&lt;/CELL&gt;&lt;CELL&gt;FT_SNF|ST_NH|L_MA_NH|S03503|IPD_OTHER| - 90.0000000000&lt;/CELL&gt;&lt;CELL&gt;FT_SNF|ST_CA|L_OTH|S03720|T_OTHER_CUR_LIAB| - 1546048&lt;/CELL&gt;&lt;CELL&gt;FT_SNF|ST_OH|L_OH|S02521|PD_COMM_INS| - 162.0000000000&lt;/CELL&gt;&lt;CELL&gt;FT_SN</t>
  </si>
  <si>
    <t>F|ST_WV|L_OTH|S03715|T_INV| - 23087.0000000000&lt;/CELL&gt;&lt;CELL&gt;FT_ALF|ST_NH|L_GE_B|S00801|T_AR_GROSS| - -221591.0000000000&lt;/CELL&gt;&lt;CELL&gt;FT_SNF|ST_CT|L_CT|S03403|REV_MEDICARE| - 263757&lt;/CELL&gt;&lt;CELL&gt;FT_SNF|ST_CT|L_CT|S03703|IP_REV_SKILLED| - 842061&lt;/CELL&gt;&lt;CELL&gt;FT_SNF|ST_CA|L_OTH|S03720|T_INT_INC_EXP| - -4.0000000000&lt;/CELL&gt;&lt;CELL&gt;FT_SNF|ST_CA|L_REV|S01501|PD_MEDICARE| - 456.0000000000&lt;/CELL&gt;&lt;CELL&gt;FT_SNF|ST_GA|L_OTH|S03722|REV_MEDICAID| - 312095&lt;/CELL&gt;&lt;CELL&gt;FT_SNF|ST_NH|L_GE_B|S00601|T_DEPR_AMORT| - 4056.0000000000&lt;/C</t>
  </si>
  <si>
    <t>ELL&gt;&lt;CELL&gt;FT_SNF|ST_GA|L_GE_C|S01001|T_AR_VAL_RES| - -290987.0000000000&lt;/CELL&gt;&lt;CELL&gt;FT_SNF|ST_NH|L_MA_NH|S03505|T_NURSING_HOURS| - 6417.0000000000&lt;/CELL&gt;&lt;CELL&gt;FT_SNF|ST_MA|L_MA_NH|S03705|L_BEDS| - 101.0000000000&lt;/CELL&gt;&lt;CELL&gt;FT_SNF|ST_OH|L_REV|S01901|REV_OTHER| - 2916&lt;/CELL&gt;&lt;CELL&gt;FT_SNF|ST_MT|L_GE_A|S00106|REV_VETERANS| - 17140&lt;/CELL&gt;&lt;CELL&gt;FT_SNF|ST_NH|L_2824|S02921|REV_VETERANS| - 63541&lt;/CELL&gt;&lt;CELL&gt;FT_SNF|ST_WV|L_OTH|S03715|REV_COMM_INS| - 5797&lt;/CELL&gt;&lt;CELL&gt;FT_SNF|ST_MT|L_GE_A|S00106|REV_CONT_ALLOW| - -13377</t>
  </si>
  <si>
    <t>CELL&gt;FT_SNF|ST_NH|L_MA_NH|S03502|T_AR_VAL_RES| - -116683.0000000000&lt;/CELL&gt;&lt;CELL&gt;FT_SNF|ST_KY|L_KY|S02610|REV_MEDICARE| - 123968&lt;/CELL&gt;&lt;CELL&gt;FT_SNF|ST_OH|L_OH|S03708|PD_MEDICARE| - 546.0000000000&lt;/CELL&gt;&lt;CELL&gt;FT_SNF|ST_CT|L_2845|S01301|T_CASH_AND_EQUIV| - 168763.0000000000&lt;/CELL&gt;&lt;CELL&gt;FT_SNF|ST_WV|L_GE_C|S01101|T_EXPENSES| - 555440.0000000000&lt;/CELL&gt;&lt;CELL&gt;FT_SNF|ST_NH|L_MA_NH|S03505|T_OTHER_CUR_LIAB| - 1082399&lt;/CELL&gt;&lt;CELL&gt;FT_SNF|ST_NH|L_GE_B|S00601|REV_OTHER| - 196&lt;/CELL&gt;&lt;CELL&gt;FT_SNF|ST_KY|L_KY|S02611|T_AR_GRO</t>
  </si>
  <si>
    <t>SS| - 1040071.0000000000&lt;/CELL&gt;&lt;CELL&gt;FT_SNF|ST_NH|L_MA_NH|S03504|T_OTHER_HOURS| - 3727.0000000000&lt;/CELL&gt;&lt;CELL&gt;FT_SNF|ST_NH|L_MA_NH|S03502|REV_MEDICARE| - 50881&lt;/CELL&gt;&lt;CELL&gt;FT_SNF|ST_GA|L_OTH|S03722|T_ANCIL_EXP| - 69451.0000000000&lt;/CELL&gt;&lt;CELL&gt;FT_CCRC|ST_NM|L_REV|S03601|T_TRADE_PAY| - 174064.0000000000&lt;/CELL&gt;&lt;CELL&gt;FT_ML_SNF|ST_CT|L_CT_REVOLVER|S03402|REV_MEDICAID| - 1538560&lt;/CELL&gt;&lt;CELL&gt;FT_MH|ST_ID|L_OTH|S03717|T_CAPEX| - 7440.0000000000&lt;/CELL&gt;&lt;CELL&gt;FT_SNF|ST_KY|L_KY|S02613|REV_CONT_ALLOW| - -294160&lt;/CELL&gt;&lt;CEL</t>
  </si>
  <si>
    <t>L&gt;FT_ALF|ST_WA|L_OTH|S03716|L_BEDS| - 36.0000000000&lt;/CELL&gt;&lt;CELL&gt;FT_ML_SNF|ST_KY|L_KY|S02606|T_RENT_EXP| - 52592.0000000000&lt;/CELL&gt;&lt;CELL&gt;FT_SNF|ST_WV|L_OTH|S03715|T_OTHER_HOURS| - 3193.0000000000&lt;/CELL&gt;&lt;CELL&gt;FT_ML_SNF|ST_NH|L_GE_B|S00701|T_MGMT_FEE| - 36598.0000000000&lt;/CELL&gt;&lt;CELL&gt;FT_ALF|ST_WA|L_OTH|S03716|T_CAPEX| - 1103.0000000000&lt;/CELL&gt;&lt;CELL&gt;FT_SNF|ST_NH|L_GE_B|S00601|T_TRADE_PAY| - 117068.0000000000&lt;/CELL&gt;&lt;CELL&gt;FT_SNF|ST_CA|L_REV|S01501|T_CAPEX| - 46204.0000000000&lt;/CELL&gt;&lt;CELL&gt;FT_SNF|ST_CT|L_CT|S03704|PD_CO</t>
  </si>
  <si>
    <t>MM_INS| - 246.0000000000&lt;/CELL&gt;&lt;CELL&gt;FT_SNF|ST_TN|L_OTH|S03721|T_RENT_EXP| - 31525.0000000000&lt;/CELL&gt;&lt;CELL&gt;FT_SNF|ST_KY|L_KY|S02613|PD_MEDICARE| - 831.0000000000&lt;/CELL&gt;&lt;CELL&gt;FT_SNF|ST_KY|L_REV|S02301|PD_PRIVATE| - 109.0000000000&lt;/CELL&gt;&lt;CELL&gt;FT_SNF|ST_NH|L_MA_NH|S03501|T_CASH_AND_EQUIV| - 99084.0000000000&lt;/CELL&gt;&lt;CELL&gt;FT_SNF|ST_RI|L_OTH|S03712|T_RENT_EXP| - 47426.0000000000&lt;/CELL&gt;&lt;CELL&gt;FT_ML_SNF|ST_CT|L_CT_REVOLVER|S03402|PD_COMM_INS| - 422.0000000000&lt;/CELL&gt;&lt;CELL&gt;FT_ALF|ST_WA|L_OTH|S03716|T_OTH_CUR_ASSETS| - 4</t>
  </si>
  <si>
    <t>479.0000000000&lt;/CELL&gt;&lt;CELL&gt;FT_SNF|ST_MT|L_GE_A|S00103|T_OTH_CUR_ASSETS| - 214810.0000000000&lt;/CELL&gt;&lt;CELL&gt;FT_SNF|ST_NH|L_MA_NH|S03503|T_OTHER_HOURS| - 3930.0000000000&lt;/CELL&gt;&lt;CELL&gt;FT_ML_SNF|ST_ID|L_REV|S01401|IPD_HOSPICE| - 256.0000000000&lt;/CELL&gt;&lt;CELL&gt;FT_SNF|ST_MT|L_GE_A|S00105|T_OTHER_CUR_LIAB| - 2180340&lt;/CELL&gt;&lt;CELL&gt;FT_SNF|ST_KY|L_KY|S02611|REV_COMM_INS| - 1575&lt;/CELL&gt;&lt;CELL&gt;FT_SNF|ST_NH|L_MA_NH|S03504|T_OTHER_CUR_LIAB| - 1267067&lt;/CELL&gt;&lt;CELL&gt;FT_ML_SNF|ST_NH|L_GE_B|S00401|T_ANCIL_EXP| - 68802.0000000000&lt;/CELL&gt;&lt;CE</t>
  </si>
  <si>
    <t>LL&gt;FT_SNF|ST_RI|L_OTH|S03712|PD_OTHER| - 339.0000000000&lt;/CELL&gt;&lt;CELL&gt;FT_SNF|ST_MT|L_GE_A|S00105|T_ANCIL_EXP| - 248553.0000000000&lt;/CELL&gt;&lt;CELL&gt;FT_ML_SNF|ST_NH|L_GE_B|S00401|T_MGMT_FEE| - 33830.0000000000&lt;/CELL&gt;&lt;CELL&gt;FT_SNF|ST_MT|L_GE_A|S00105|IP_REV_HOSPICE| - 20360&lt;/CELL&gt;&lt;CELL&gt;FT_SNF|ST_OH|L_OH|S03719|PD_OTHER| - 62.0000000000&lt;/CELL&gt;&lt;CELL&gt;FT_SNF|ST_KY|L_KY|S02613|REV_MEDICAID| - 176198&lt;/CELL&gt;&lt;CELL&gt;FT_SNF|ST_OH|L_OH|S03701|PD_PRIVATE| - 291.0000000000&lt;/CELL&gt;&lt;CELL&gt;FT_SNF|ST_CT|L_CT_REVOLVER|S03401|A_BEDS| - 141</t>
  </si>
  <si>
    <t>.0000000000&lt;/CELL&gt;&lt;CELL&gt;FT_ML_SNF|ST_KY|L_KY|S02606|T_OTHER_NN_LABOR| - 35716.0000000000&lt;/CELL&gt;&lt;CELL&gt;FT_SNF|ST_GA|L_GE_C|S01001|T_OTHER_HOURS| - 5790.0000000000&lt;/CELL&gt;&lt;CELL&gt;FT_ML_SNF|ST_KY|L_KY|S02606|IPD_SKILLED| - 1258.0000000000&lt;/CELL&gt;&lt;CELL&gt;FT_SNF|ST_OH|L_OH|S02521|IPD_SKILLED| - 3726.0000000000&lt;/CELL&gt;&lt;CELL&gt;FT_SNF|ST_OH|L_OH|S02511|IPD_SKILLED| - 2201.0000000000&lt;/CELL&gt;&lt;CELL&gt;FT_ILF|ST_CT|L_CT|S02401|T_BAD_DEBT| - 1273.0000000000&lt;/CELL&gt;&lt;CELL&gt;FT_SNF|ST_OH|L_OH|S03708|T_MGMT_FEE| - 30872.0000000000&lt;/CELL&gt;&lt;CE</t>
  </si>
  <si>
    <t>LL&gt;FT_ML_SNF|ST_KY|L_KY|S02606|T_NURSING_LABOR| - 67708.0000000000&lt;/CELL&gt;&lt;CELL&gt;FT_SNF|ST_NH|L_MA_NH|S03502|T_OTHER_HOURS| - 2667.0000000000&lt;/CELL&gt;&lt;CELL&gt;FT_ML_SNF|ST_NH|L_4116|S02961|PD_PRIVATE| - 3214.0000000000&lt;/CELL&gt;&lt;CELL&gt;FT_SNF|ST_NH|L_MA_NH|S03504|T_NURSING_HOURS| - 7743.0000000000&lt;/CELL&gt;&lt;CELL&gt;FT_ML_SNF|ST_ID|L_REV|S01401|T_OTH_CUR_ASSETS| - 1592.0000000000&lt;/CELL&gt;&lt;CELL&gt;FT_SNF|ST_KY|L_KY|S02605|REV_COMM_INS| - 1890&lt;/CELL&gt;&lt;CELL&gt;FT_SNF|ST_KY|L_KY|S02611|REV_CONT_ALLOW| - -94211&lt;/CELL&gt;&lt;CELL&gt;FT_SNF|ST_NH|L_M</t>
  </si>
  <si>
    <t>A_NH|S03504|T_RENT_EXP| - 59345.0000000000&lt;/CELL&gt;&lt;CELL&gt;FT_ALF|ST_NH|L_GE_B|S00801|T_BAD_DEBT| - 4343.0000000000&lt;/CELL&gt;&lt;CELL&gt;FT_SNF|ST_TN|L_OTH|S03721|PD_MEDICARE| - 467.0000000000&lt;/CELL&gt;&lt;CELL&gt;FT_SNF|ST_KY|L_KY|S02613|REV_MEDICARE| - 373556&lt;/CELL&gt;&lt;CELL&gt;FT_ML_SNF|ST_ID|L_REV|S01401|IP_REV_ASSISTED| - 39101&lt;/CELL&gt;&lt;CELL&gt;FT_SNF|ST_KY|L_REV|S02301|T_MGMT_FEE| - 55784.0000000000&lt;/CELL&gt;&lt;CELL&gt;FT_SNF|ST_WV|L_OTH|S03715|IPD_HOSPICE| - 203.0000000000&lt;/CELL&gt;&lt;CELL&gt;FT_SNF|ST_CT|L_2845|S01301|PD_PRIVATE| - 219.0000000000&lt;/</t>
  </si>
  <si>
    <t>CELL&gt;&lt;CELL&gt;FT_SNF|ST_CT|L_2842|S02911|PD_MEDICAID| - 7867.0000000000&lt;/CELL&gt;&lt;CELL&gt;FT_SNF|ST_OH|L_OH|S03708|IPD_HOSPICE| - 161.0000000000&lt;/CELL&gt;&lt;CELL&gt;FT_SNF|ST_NH|L_MA_NH|S03504|IPD_SKILLED| - 2213.0000000000&lt;/CELL&gt;&lt;CELL&gt;FT_ML_SNF|ST_NH|L_4116|S02961|PD_COMM_INS| - 21.0000000000&lt;/CELL&gt;&lt;CELL&gt;FT_SNF|ST_NH|L_2824|S02921|PD_PRIVATE| - 366.0000000000&lt;/CELL&gt;&lt;CELL&gt;FT_SNF|ST_WV|L_OTH|S03715|REV_PRIVATE| - 46263&lt;/CELL&gt;&lt;CELL&gt;FT_SNF|ST_NH|L_MA_NH|S03502|T_OTHER_CUR_LIAB| - 704042&lt;/CELL&gt;&lt;CELL&gt;FT_ML_SNF|ST_CT|L_CT_REVOLVE</t>
  </si>
  <si>
    <t>R|S03402|T_NURSING_HOURS| - 32312.0000000000&lt;/CELL&gt;&lt;CELL&gt;FT_SNF|ST_OH|L_OH|S03710|IPD_SKILLED| - 1947.0000000000&lt;/CELL&gt;&lt;CELL&gt;FT_SNF|ST_NH|L_MA_NH|S03503|T_RENT_EXP| - 79397.0000000000&lt;/CELL&gt;&lt;CELL&gt;FT_SNF|ST_NH|L_MA_NH|S03504|REV_PRIVATE| - 70510&lt;/CELL&gt;&lt;CELL&gt;FT_SNF|ST_KY|L_KY|S02611|REV_MEDICAID| - 225160&lt;/CELL&gt;&lt;CELL&gt;FT_SNF|ST_NH|L_MA_NH|S03504|T_OTHER_NN_LABOR| - 78292.0000000000&lt;/CELL&gt;&lt;CELL&gt;FT_SNF|ST_CT|L_CT|S03702|REV_MEDICAID| - 305508&lt;/CELL&gt;&lt;CELL&gt;FT_SNF|ST_OK|L_OK|S03713|IP_REV_HOSPICE| - 29365&lt;/CELL&gt;&lt;CE</t>
  </si>
  <si>
    <t>LL&gt;FT_SNF|ST_CT|L_REV|S02001|REV_MEDICARE| - 556332&lt;/CELL&gt;&lt;CELL&gt;FT_SNF|ST_OK|L_OK|S03713|T_TAX_INS| - 3347.0000000000&lt;/CELL&gt;&lt;CELL&gt;FT_SNF|ST_NH|L_GE_B|S00601|T_AR_VAL_RES| - -315927.0000000000&lt;/CELL&gt;&lt;CELL&gt;FT_SNF|ST_CT|L_2842|S02911|T_AR_VAL_RES| - -874456.0000000000&lt;/CELL&gt;&lt;CELL&gt;FT_SNF|ST_OH|L_OH|S03701|T_INT_INC_EXP| - -21.0000000000&lt;/CELL&gt;&lt;CELL&gt;FT_SNF|ST_OK|L_OK|S03713|IPD_OTHER| - 160.0000000000&lt;/CELL&gt;&lt;CELL&gt;FT_SNF|ST_KY|L_REV|S02301|T_NURSING_HOURS| - 13878.0000000000&lt;/CELL&gt;&lt;CELL&gt;FT_ML_SNF|ST_ID|L_REV|S014</t>
  </si>
  <si>
    <t>01|IP_REV_HOSPICE| - 46021&lt;/CELL&gt;&lt;CELL&gt;FT_ML_SNF|ST_OK|L_2703|S02941|IPD_SKILLED| - 1295.0000000000&lt;/CELL&gt;&lt;CELL&gt;FT_SNF|ST_CT|L_2845|S01301|IPD_SKILLED| - 2089.0000000000&lt;/CELL&gt;&lt;CELL&gt;FT_SNF|ST_CT|L_2842|S02911|T_NURSING_HOURS| - 33889.0000000000&lt;/CELL&gt;&lt;CELL&gt;FT_ML_SNF|ST_NH|L_GE_B|S00501|IPD_ASSISTED| - 823.0000000000&lt;/CELL&gt;&lt;CELL&gt;FT_ILF|ST_CT|L_CT|S02401|T_INV| - 17404.0000000000&lt;/CELL&gt;&lt;CELL&gt;FT_SNF|ST_NH|L_GE_B|S00601|PD_OTHER| - 39.0000000000&lt;/CELL&gt;&lt;CELL&gt;FT_SNF|ST_NH|L_MA_NH|S03503|T_OTHER_NN_LABOR| - 79773.</t>
  </si>
  <si>
    <t>0000000000&lt;/CELL&gt;&lt;CELL&gt;FT_SNF|ST_KY|L_KY|S02611|REV_MEDICARE| - 120626&lt;/CELL&gt;&lt;CELL&gt;FT_SNF|ST_NH|L_MA_NH|S03504|T_TRADE_PAY| - 48232.0000000000&lt;/CELL&gt;&lt;CELL&gt;FT_SNF|ST_WV|L_OTH|S03715|T_EXPENSES| - 281205.0000000000&lt;/CELL&gt;&lt;CELL&gt;FT_ML_SNF|ST_CT|L_CT_REVOLVER|S03402|REV_ANCILLARY| - 423416&lt;/CELL&gt;&lt;CELL&gt;FT_SNF|ST_MT|L_GE_A|S00105|IPD_HOSPICE| - 118.0000000000&lt;/CELL&gt;&lt;CELL&gt;FT_SNF|ST_CO|L_GE_C|S00301|T_OTHER_CUR_LIAB| - 1543762&lt;/CELL&gt;&lt;CELL&gt;FT_SNF|ST_CO|L_GE_C|S00301|T_CAPEX| - 4448.0000000000&lt;/CELL&gt;&lt;CELL&gt;FT_SNF|ST_CO</t>
  </si>
  <si>
    <t>|L_GE_C|S00301|REV_COMM_INS| - 65752&lt;/CELL&gt;&lt;CELL&gt;FT_SNF|ST_WV|L_OTH|S03715|T_TRADE_PAY| - 55214.0000000000&lt;/CELL&gt;&lt;CELL&gt;FT_SNF|ST_MT|L_GE_A|S00106|REV_MEDICAID| - 295289&lt;/CELL&gt;&lt;CELL&gt;FT_SNF|ST_MT|L_GE_A|S00106|T_DEPR_AMORT| - 15888.0000000000&lt;/CELL&gt;&lt;CELL&gt;FT_SNF|ST_NH|L_MA_NH|S03505|T_CASH_AND_EQUIV| - 83340.0000000000&lt;/CELL&gt;&lt;CELL&gt;FT_SNF|ST_CT|L_CT|S03403|T_CAPEX| - 2543.0000000000&lt;/CELL&gt;&lt;CELL&gt;FT_SNF|ST_FL|L_REV|S01601|IPD_HOSPICE| - 1.0000000000&lt;/CELL&gt;&lt;CELL&gt;FT_SNF|ST_CT|L_REV|S02001|T_INT_INC_EXP| - -51.00000</t>
  </si>
  <si>
    <t>00000&lt;/CELL&gt;&lt;CELL&gt;FT_SNF|ST_FL|L_REV|S01601|L_BEDS| - 180.0000000000&lt;/CELL&gt;&lt;CELL&gt;FT_SNF|ST_KY|L_KY|S02604|T_TAX_INS| - 6759.0000000000&lt;/CELL&gt;&lt;CELL&gt;FT_SNF|ST_FL|L_REV|S01801|L_BEDS| - 120.0000000000&lt;/CELL&gt;&lt;CELL&gt;FT_SNF|ST_FL|L_REV|S01701|L_BEDS| - 120.0000000000&lt;/CELL&gt;&lt;CELL&gt;FT_SNF|ST_NH|L_MA_NH|S03502|T_OTHER_NN_LABOR| - 58609.0000000000&lt;/CELL&gt;&lt;CELL&gt;FT_ML_SNF|ST_CT|L_CT_REVOLVER|S03402|T_CASH_AND_EQUIV| - 233420.0000000000&lt;/CELL&gt;&lt;CELL&gt;FT_SNF|ST_FL|L_REV|S02101|L_BEDS| - 120.0000000000&lt;/CELL&gt;&lt;CELL&gt;FT_SNF|ST_NH</t>
  </si>
  <si>
    <t>|L_MA_NH|S03503|T_TRADE_PAY| - 65139.0000000000&lt;/CELL&gt;&lt;CELL&gt;FT_SNF|ST_KY|L_KY|S02613|IPD_HOSPICE| - 31.0000000000&lt;/CELL&gt;&lt;CELL&gt;FT_SNF|ST_OH|L_OH|S03719|T_CAPEX| - 13478.0000000000&lt;/CELL&gt;&lt;CELL&gt;FT_SNF|ST_GA|L_GE_C|S01001|T_NURSING_HOURS| - 15312.0000000000&lt;/CELL&gt;&lt;CELL&gt;FT_SNF|ST_NH|L_2824|S02921|T_NURSING_LABOR| - 287280.0000000000&lt;/CELL&gt;&lt;CELL&gt;FT_SNF|ST_CT|L_CT|S03704|REV_COMM_INS| - 103361&lt;/CELL&gt;&lt;CELL&gt;FT_CCRC|ST_NM|L_REV|S03601|T_CAPEX| - 21956.0000000000&lt;/CELL&gt;&lt;CELL&gt;FT_SNF|ST_RI|L_OTH|S03712|L_BEDS| - 130.000</t>
  </si>
  <si>
    <t>0000000&lt;/CELL&gt;&lt;CELL&gt;FT_SNF|ST_CT|L_CT_REVOLVER|S03401|T_AR_VAL_RES| - -526833.0000000000&lt;/CELL&gt;&lt;CELL&gt;FT_SNF|ST_CT|L_CT|S03703|T_ANCIL_EXP| - 136182.0000000000&lt;/CELL&gt;&lt;CELL&gt;FT_SNF|ST_KY|L_REV|S02301|T_INV| - 53632.0000000000&lt;/CELL&gt;&lt;CELL&gt;FT_ML_SNF|ST_OK|L_2703|S02941|A_BEDS| - 157.0000000000&lt;/CELL&gt;&lt;CELL&gt;FT_MH|ST_OK|L_OK|S03201|T_OTHER_NN_LABOR| - 33515.0000000000&lt;/CELL&gt;&lt;CELL&gt;FT_SNF|ST_MT|L_GE_A|S00103|T_MGMT_FEE| - 35851.0000000000&lt;/CELL&gt;&lt;CELL&gt;FT_SNF|ST_MT|L_GE_A|S00103|IP_REV_HOSPICE| - 5754&lt;/CELL&gt;&lt;CELL&gt;FT_MH</t>
  </si>
  <si>
    <t>|ST_OK|L_OK|S03201|T_TRADE_PAY| - 34213.0000000000&lt;/CELL&gt;&lt;CELL&gt;FT_SNF|ST_NH|L_MA_NH|S03505|T_CAPEX| - 31928.0000000000&lt;/CELL&gt;&lt;CELL&gt;FT_SNF|ST_NH|L_GE_B|S00601|REV_PRIVATE| - 20770&lt;/CELL&gt;&lt;CELL&gt;FT_SNF|ST_KY|L_KY|S02601|T_TAX_INS| - 6130.0000000000&lt;/CELL&gt;&lt;CELL&gt;FT_SNF|ST_OK|L_2704|S02931|PD_MEDICARE| - 1285.0000000000&lt;/CELL&gt;&lt;CELL&gt;FT_ML_SNF|ST_KY|L_KY|S02606|REV_PRIVATE| - 64419&lt;/CELL&gt;&lt;CELL&gt;FT_SNF|ST_NH|L_MA_NH|S03502|T_TRADE_PAY| - 46016.0000000000&lt;/CELL&gt;&lt;CELL&gt;FT_ML_SNF|ST_CT|L_CT_REVOLVER|S03402|T_DEPR_AMORT| -</t>
  </si>
  <si>
    <t xml:space="preserve"> 5563.0000000000&lt;/CELL&gt;&lt;CELL&gt;FT_SNF|ST_MT|L_GE_A|S00106|T_ANCIL_EXP| - 66899.0000000000&lt;/CELL&gt;&lt;CELL&gt;FT_SNF|ST_NH|L_MA_NH|S03503|T_TAX_INS| - 7926.0000000000&lt;/CELL&gt;&lt;CELL&gt;FT_SNF|ST_OH|L_OH|S03701|T_OTHER_HOURS| - 3878.0000000000&lt;/CELL&gt;&lt;CELL&gt;FT_SNF|ST_MA|L_MA_NH|S03706|IP_REV_HOSPICE| - 29624&lt;/CELL&gt;&lt;CELL&gt;FT_SNF|ST_CT|L_CT|S03403|T_NURSING_HOURS| - 12990.0000000000&lt;/CELL&gt;&lt;CELL&gt;FT_SNF|ST_NH|L_MA_NH|S03504|IPD_HOSPICE| - 150.0000000000&lt;/CELL&gt;&lt;CELL&gt;FT_ML_SNF|ST_NH|L_GE_B|S00401|REV_OTHER| - 1998&lt;/CELL&gt;&lt;CELL&gt;FT_SNF</t>
  </si>
  <si>
    <t>|ST_NM|L_GE_A|S00101|T_AR_VAL_RES| - -240889.0000000000&lt;/CELL&gt;&lt;CELL&gt;FT_SNF|ST_MT|L_GE_A|S00105|REV_OTHER| - 281508&lt;/CELL&gt;&lt;CELL&gt;FT_SNF|ST_MT|L_GE_A|S00105|T_INT_INC_EXP| - -25.0000000000&lt;/CELL&gt;&lt;CELL&gt;FT_SNF|ST_MT|L_GE_A|S00105|T_TAX_INS| - 17071.0000000000&lt;/CELL&gt;&lt;CELL&gt;FT_ML_SNF|ST_NH|L_GE_B|S00401|IPD_ASSISTED| - 217.0000000000&lt;/CELL&gt;&lt;CELL&gt;FT_SNF|ST_GA|L_GE_C|S01001|IPD_OTHER| - 269.0000000000&lt;/CELL&gt;&lt;CELL&gt;FT_SNF|ST_OH|L_OH|S03701|T_NURSING_HOURS| - 7157.0000000000&lt;/CELL&gt;&lt;CELL&gt;FT_SNF|ST_CA|L_OTH|S03720|A_BEDS|</t>
  </si>
  <si>
    <t xml:space="preserve"> - 76.0000000000&lt;/CELL&gt;&lt;CELL&gt;FT_SNF|ST_KY|L_REV|S02301|T_DEPR_AMORT| - 3723.0000000000&lt;/CELL&gt;&lt;CELL&gt;FT_SNF|ST_KY|L_REV|S02301|REV_ANCILLARY| - 339530&lt;/CELL&gt;&lt;CELL&gt;FT_SNF|ST_CT|L_REV|S02001|PD_MEDICARE| - 905.0000000000&lt;/CELL&gt;&lt;CELL&gt;FT_SNF|ST_CT|L_CT|S03703|REV_COMM_INS| - 79378&lt;/CELL&gt;&lt;CELL&gt;FT_SNF|ST_OH|L_OH|S02521|T_BAD_DEBT| - 8665.0000000000&lt;/CELL&gt;&lt;CELL&gt;FT_SNF|ST_OK|L_2704|S02931|REV_MEDICAID| - 63679&lt;/CELL&gt;&lt;CELL&gt;FT_SNF|ST_OK|L_2704|S02931|REV_MEDICARE| - 544370&lt;/CELL&gt;&lt;CELL&gt;FT_SNF|ST_NH|L_MA_NH|S03503|T_CASH</t>
  </si>
  <si>
    <t xml:space="preserve">_AND_EQUIV| - 72368.0000000000&lt;/CELL&gt;&lt;CELL&gt;FT_SNF|ST_NH|L_MA_NH|S03505|T_TAX_INS| - 6049.0000000000&lt;/CELL&gt;&lt;CELL&gt;FT_ML_SNF|ST_KY|L_KY|S02606|REV_OTHER| - 285&lt;/CELL&gt;&lt;CELL&gt;FT_SNF|ST_NH|L_MA_NH|S03504|T_TAX_INS| - 6479.0000000000&lt;/CELL&gt;&lt;CELL&gt;FT_SNF|ST_OK|L_2704|S02931|T_AR_VAL_RES| - -487013.0000000000&lt;/CELL&gt;&lt;CELL&gt;FT_ML_SNF|ST_CT|L_CT_REVOLVER|S03402|T_EXPENSES| - 1942188.0000000000&lt;/CELL&gt;&lt;CELL&gt;FT_SNF|ST_NH|L_2824|S02921|T_OTHER_NN_LABOR| - 133361.0000000000&lt;/CELL&gt;&lt;CELL&gt;FT_SNF|ST_NH|L_MA_NH|S03503|IPD_HOSPICE| </t>
  </si>
  <si>
    <t>- 90.0000000000&lt;/CELL&gt;&lt;CELL&gt;FT_SNF|ST_OH|L_OH|S03701|T_OTHER_NN_LABOR| - 55158.0000000000&lt;/CELL&gt;&lt;CELL&gt;FT_SNF|ST_CT|L_CT_REVOLVER|S03401|IP_REV_SKILLED| - 1132787&lt;/CELL&gt;&lt;CELL&gt;FT_SNF|ST_NC|L_REV|S02201|PD_PRIVATE| - 156.0000000000&lt;/CELL&gt;&lt;CELL&gt;FT_SNF|ST_GA|L_GE_C|S01001|T_OTHER_CUR_LIAB| - 1042989&lt;/CELL&gt;&lt;CELL&gt;FT_SNF|ST_CO|L_GE_C|S01201|T_OTHER_HOURS| - 7536.0000000000&lt;/CELL&gt;&lt;CELL&gt;FT_SNF|ST_RI|L_OTH|S03712|T_OTHER_NN_LABOR| - 127999.0000000000&lt;/CELL&gt;&lt;CELL&gt;FT_SNF|ST_RI|L_OTH|S03712|T_OTHER_CUR_LIAB| - 3954&lt;/CELL</t>
  </si>
  <si>
    <t>&gt;&lt;CELL&gt;FT_SNF|ST_RI|L_OTH|S03712|IPD_HOSPICE| - 354.0000000000&lt;/CELL&gt;&lt;CELL&gt;FT_SNF|ST_KY|L_REV|S02301|T_EXPENSES| - 659002.0000000000&lt;/CELL&gt;&lt;CELL&gt;FT_SNF|ST_NH|L_MA_NH|S03502|T_TAX_INS| - 2834.0000000000&lt;/CELL&gt;&lt;CELL&gt;FT_SNF|ST_NH|L_MA_NH|S03502|T_CASH_AND_EQUIV| - 29723.0000000000&lt;/CELL&gt;&lt;CELL&gt;FT_SNF|ST_CT|L_2842|S02911|L_BEDS| - 360.0000000000&lt;/CELL&gt;&lt;CELL&gt;FT_SNF|ST_KY|L_KY|S02613|T_ANCIL_EXP| - 143127.0000000000&lt;/CELL&gt;&lt;CELL&gt;FT_ML_SNF|ST_NH|L_4114|S02951|T_AR_VAL_RES| - -314015.0000000000&lt;/CELL&gt;&lt;CELL&gt;FT_ML_SNF|</t>
  </si>
  <si>
    <t>ST_KY|L_KY|S02606|T_AR_GROSS| - 216149.0000000000&lt;/CELL&gt;&lt;CELL&gt;FT_SNF|ST_MT|L_GE_A|S00103|T_EXPENSES| - 368185.0000000000&lt;/CELL&gt;&lt;CELL&gt;FT_SNF|ST_MT|L_GE_A|S00103|T_RENT_EXP| - 118134.0000000000&lt;/CELL&gt;&lt;CELL&gt;FT_SNF|ST_NH|L_MA_NH|S03502|IPD_HOSPICE| - 195.0000000000&lt;/CELL&gt;&lt;CELL&gt;FT_SNF|ST_OH|L_OH|S03709|IPD_OTHER| - 93.0000000000&lt;/CELL&gt;&lt;CELL&gt;FT_SNF|ST_GA|L_GE_C|S01001|T_INT_INC_EXP| - -1.0000000000&lt;/CELL&gt;&lt;CELL&gt;FT_ALF|ST_NH|L_GE_B|S00801|T_OTHER_CUR_LIAB| - 605346&lt;/CELL&gt;&lt;CELL&gt;FT_SNF|ST_CA|L_REV|S01501|REV_ANCILLAR</t>
  </si>
  <si>
    <t>Y| - 198185&lt;/CELL&gt;&lt;CELL&gt;FT_SNF|ST_MA|L_MA_NH|S03705|PD_MEDICAID| - 2373.0000000000&lt;/CELL&gt;&lt;CELL&gt;FT_SNF|ST_KY|L_REV|S02301|IP_REV_HOSPICE| - 18677&lt;/CELL&gt;&lt;CELL&gt;FT_MH|ST_ID|L_OTH|S03717|T_INV| - 7814.0000000000&lt;/CELL&gt;&lt;CELL&gt;FT_MH|ST_ID|L_OTH|S03717|T_OTH_CUR_ASSETS| - -10741.0000000000&lt;/CELL&gt;&lt;CELL&gt;FT_ALF|ST_WA|L_OTH|S03716|PD_PRIVATE| - 1116.0000000000&lt;/CELL&gt;&lt;CELL&gt;FT_SNF|ST_CT|L_2845|S01301|T_OTHER_NN_LABOR| - 117077.0000000000&lt;/CELL&gt;&lt;CELL&gt;FT_SNF|ST_OH|L_OH|S03719|PD_PRIVATE| - 309.0000000000&lt;/CELL&gt;&lt;CELL&gt;FT_SNF|</t>
  </si>
  <si>
    <t>ST_CT|L_CT|S03703|L_BEDS| - 90.0000000000&lt;/CELL&gt;&lt;CELL&gt;FT_SNF|ST_KY|L_REV|S02301|T_CAPEX| - 9766.0000000000&lt;/CELL&gt;&lt;CELL&gt;FT_ML_SNF|ST_ID|L_REV|S01401|T_ANCIL_EXP| - 194239.0000000000&lt;/CELL&gt;&lt;CELL&gt;FT_SNF|ST_NH|L_MA_NH|S03502|T_CAPEX| - 21090.0000000000&lt;/CELL&gt;&lt;CELL&gt;FT_ML_SNF|ST_CT|L_CT_REVOLVER|S03402|IPD_HOSPICE| - 311.0000000000&lt;/CELL&gt;&lt;CELL&gt;FT_SNF|ST_TN|L_OTH|S03721|PD_VETERANS| - 62.0000000000&lt;/CELL&gt;&lt;CELL&gt;FT_SNF|ST_NH|L_MA_NH|S03503|T_EXPENSES| - 457062.0000000000&lt;/CELL&gt;&lt;CELL&gt;FT_SNF|ST_CA|L_REV|S01501|IP_REV_</t>
  </si>
  <si>
    <t>HOSPICE| - 48093&lt;/CELL&gt;&lt;CELL&gt;FT_SNF|ST_CT|L_CT|S03702|T_OTHER_CUR_LIAB| - 867384&lt;/CELL&gt;&lt;CELL&gt;FT_ML_SNF|ST_KY|L_KY|S02606|T_ANCIL_EXP| - 22619.0000000000&lt;/CELL&gt;&lt;CELL&gt;FT_SNF|ST_WV|L_OTH|S03715|REV_MEDICAID| - 266744&lt;/CELL&gt;&lt;CELL&gt;FT_SNF|ST_RI|L_OTH|S03712|IPD_SKILLED| - 3186.0000000000&lt;/CELL&gt;&lt;CELL&gt;FT_SNF|ST_NH|L_MA_NH|S03502|IP_REV_HOSPICE| - 33905&lt;/CELL&gt;&lt;CELL&gt;FT_SNF|ST_MA|L_MA_NH|S03707|REV_MEDICARE| - 243007&lt;/CELL&gt;&lt;CELL&gt;FT_SNF|ST_MA|L_MA_NH|S03707|REV_MEDICAID| - 499447&lt;/CELL&gt;&lt;CELL&gt;FT_SNF|ST_NH|L_GE_B|S00601|</t>
  </si>
  <si>
    <t>T_BAD_DEBT| - 7670.0000000000&lt;/CELL&gt;&lt;CELL&gt;FT_SNF|ST_CT|L_CT_REVOLVER|S03401|REV_ANCILLARY| - 233673&lt;/CELL&gt;&lt;CELL&gt;FT_SNF|ST_OH|L_OH|S03701|T_TAX_INS| - 5991.0000000000&lt;/CELL&gt;&lt;CELL&gt;FT_SNF|ST_KY|L_KY|S02612|T_BAD_DEBT| - 5075.0000000000&lt;/CELL&gt;&lt;CELL&gt;FT_SNF|ST_KY|L_REV|S02301|IPD_HOSPICE| - 93.0000000000&lt;/CELL&gt;&lt;CELL&gt;FT_SNF|ST_NH|L_MA_NH|S03501|IPD_SKILLED| - 1956.0000000000&lt;/CELL&gt;&lt;CELL&gt;FT_SNF|ST_OH|L_REV|S01901|A_BEDS| - 142.0000000000&lt;/CELL&gt;&lt;CELL&gt;FT_SNF|ST_CO|L_GE_C|S01201|REV_ANCILLARY| - 320549&lt;/CELL&gt;&lt;CELL&gt;FT_</t>
  </si>
  <si>
    <t>SNF|ST_MA|L_MA_NH|S03707|T_BAD_DEBT| - 9257.0000000000&lt;/CELL&gt;&lt;CELL&gt;FT_SNF|ST_MA|L_MA_NH|S03707|T_AR_VAL_RES| - -369587.0000000000&lt;/CELL&gt;&lt;CELL&gt;FT_SNF|ST_FL|L_REV|S01701|IPD_HOSPICE| - 176.0000000000&lt;/CELL&gt;&lt;CELL&gt;FT_ALF|ST_NH|L_4113|S02971|T_NURSING_LABOR| - 99848.0000000000&lt;/CELL&gt;&lt;CELL&gt;FT_SNF|ST_CO|L_GE_C|S00301|IP_REV_HOSPICE| - 37731&lt;/CELL&gt;&lt;CELL&gt;FT_SNF|ST_CO|L_GE_C|S00301|T_MGMT_FEE| - 32640.0000000000&lt;/CELL&gt;&lt;CELL&gt;FT_SNF|ST_CO|L_GE_C|S00301|T_ANCIL_EXP| - 52135.0000000000&lt;/CELL&gt;&lt;CELL&gt;FT_SNF|ST_KY|L_REV|S023</t>
  </si>
  <si>
    <t>01|T_CASH_AND_EQUIV| - 70322.0000000000&lt;/CELL&gt;&lt;CELL&gt;FT_SNF|ST_CA|L_GE_A|S00201|T_BAD_DEBT| - 9296.0000000000&lt;/CELL&gt;&lt;CELL&gt;FT_SNF|ST_WV|L_OTH|S03715|T_NURSING_HOURS| - 5452.0000000000&lt;/CELL&gt;&lt;CELL&gt;FT_SNF|ST_KY|L_KY|S02603|REV_OTHER| - 1718&lt;/CELL&gt;&lt;CELL&gt;FT_ML_SNF|ST_CT|L_CT_REVOLVER|S03402|T_OTHER_CUR_LIAB| - 4244796&lt;/CELL&gt;&lt;CELL&gt;FT_SNF|ST_NH|L_MA_NH|S03503|T_DEPR_AMORT| - 2958.0000000000&lt;/CELL&gt;&lt;CELL&gt;FT_SNF|ST_ID|L_OTH|S03718|PD_OTHER| - 31.0000000000&lt;/CELL&gt;&lt;CELL&gt;FT_SNF|ST_CT|L_CT_REVOLVER|S03401|T_BAD_DEBT| - 13</t>
  </si>
  <si>
    <t>776.0000000000&lt;/CELL&gt;&lt;CELL&gt;FT_ML_SNF|ST_KY|L_KY|S02606|REV_CONT_ALLOW| - -47343&lt;/CELL&gt;&lt;CELL&gt;FT_SNF|ST_WV|L_OTH|S03715|REV_MEDICARE| - 95387&lt;/CELL&gt;&lt;CELL&gt;FT_SNF|ST_GA|L_OTH|S03722|T_EXPENSES| - 377301.0000000000&lt;/CELL&gt;&lt;CELL&gt;FT_SNF|ST_NH|L_2824|S02921|T_DEPR_AMORT| - 2286.0000000000&lt;/CELL&gt;&lt;CELL&gt;FT_SNF|ST_TN|L_OTH|S03721|REV_ANCILLARY| - 215254&lt;/CELL&gt;&lt;CELL&gt;FT_SNF|ST_OH|L_OH|S03701|T_TRADE_PAY| - 113589.0000000000&lt;/CELL&gt;&lt;CELL&gt;FT_SNF|ST_OH|L_OH|S03701|IPD_SKILLED| - 1883.0000000000&lt;/CELL&gt;&lt;CELL&gt;FT_SNF|ST_KY|L_REV|</t>
  </si>
  <si>
    <t>290.0000000000&lt;/CELL&gt;&lt;CELL&gt;FT_SNF|ST_OH|L_OH|S03701|T_ANCIL_EXP| - 93986.0000000000&lt;/CELL&gt;&lt;CELL&gt;FT_SNF|ST_NC|L_REV|S02201|T_INT_INC_EXP| - -8.0000000000&lt;/CELL&gt;&lt;CELL&gt;FT_SNF|ST_KY|L_REV|S02301|REV_PRIVATE| - 23144&lt;/CELL&gt;&lt;CELL&gt;FT_SNF|ST_OK|L_OK|S03713|T_CONTRACT_LABOR| - 29725.0000000000&lt;/CELL&gt;&lt;CELL&gt;FT_SNF|ST_WV|L_GE_C|S01101|T_NURSING_HOURS| - 10776.0000000000&lt;/CELL&gt;&lt;CELL&gt;FT_ALF|ST_KY|L_KY|S02614|T_INV| - 24152.0000000000&lt;/CELL&gt;&lt;CELL&gt;FT_SNF|ST_CA|L_OTH|S03720|T_OTH_CUR_ASSETS| - 11324.0000000000&lt;/CELL&gt;&lt;CELL&gt;F</t>
  </si>
  <si>
    <t>T_SNF|ST_KY|L_KY|S02610|IP_REV_SKILLED| - 401631&lt;/CELL&gt;&lt;CELL&gt;FT_SNF|ST_CT|L_CT|S03703|REV_ANCILLARY| - 259745&lt;/CELL&gt;&lt;CELL&gt;FT_SNF|ST_KY|L_KY|S02612|IP_REV_SKILLED| - 451824&lt;/CELL&gt;&lt;CELL&gt;FT_SNF|ST_FL|L_REV|S02101|T_AR_GROSS| - 2059624.0000000000&lt;/CELL&gt;&lt;CELL&gt;FT_SNF|ST_NH|L_GE_B|S00901|REV_CONT_ALLOW| - -241809&lt;/CELL&gt;&lt;CELL&gt;FT_SNF|ST_NC|L_REV|S02201|T_OTHER_HOURS| - 4443.0000000000&lt;/CELL&gt;&lt;CELL&gt;FT_SNF|ST_CT|L_CT|S03403|T_NURSING_LABOR| - 333907.0000000000&lt;/CELL&gt;&lt;CELL&gt;FT_SNF|ST_KY|L_REV|S02301|PD_OTHER| - 88.000000</t>
  </si>
  <si>
    <t>0000&lt;/CELL&gt;&lt;CELL&gt;FT_SNF|ST_KY|L_KY|S02602|T_CAPEX| - 7201.0000000000&lt;/CELL&gt;&lt;CELL&gt;FT_SNF|ST_CA|L_REV|S01501|T_TRADE_PAY| - 144096.0000000000&lt;/CELL&gt;&lt;CELL&gt;FT_SNF|ST_MA|L_MA_NH|S03706|T_EXPENSES| - 404669.0000000000&lt;/CELL&gt;&lt;CELL&gt;FT_SNF|ST_MA|L_MA_NH|S03706|T_DEPR_AMORT| - 2471.0000000000&lt;/CELL&gt;&lt;CELL&gt;FT_SNF|ST_MA|L_MA_NH|S03706|T_CASH_AND_EQUIV| - 46629.0000000000&lt;/CELL&gt;&lt;CELL&gt;FT_SNF|ST_OH|L_REV|S01901|IPD_HOSPICE| - 162.0000000000&lt;/CELL&gt;&lt;CELL&gt;FT_SNF|ST_MA|L_MA_NH|S03706|T_NURSING_HOURS| - 7709.0000000000&lt;/CELL&gt;&lt;C</t>
  </si>
  <si>
    <t>ELL&gt;FT_SNF|ST_KY|L_REV|S02301|REV_MEDICAID| - 682728&lt;/CELL&gt;&lt;CELL&gt;FT_SNF|ST_MA|L_MA_NH|S03706|T_INV| - 28414.0000000000&lt;/CELL&gt;&lt;CELL&gt;FT_SNF|ST_GA|L_GE_C|S01001|T_ANCIL_EXP| - 110812.0000000000&lt;/CELL&gt;&lt;CELL&gt;FT_SNF|ST_NH|L_GE_B|S00901|T_OTHER_NN_LABOR| - 92268.0000000000&lt;/CELL&gt;&lt;CELL&gt;FT_SNF|ST_OH|L_OH|S03708|IPD_SKILLED| - 2399.0000000000&lt;/CELL&gt;&lt;CELL&gt;FT_SNF|ST_MA|L_MA_NH|S03706|T_OTH_CUR_ASSETS| - 4506.0000000000&lt;/CELL&gt;&lt;CELL&gt;FT_SNF|ST_MA|L_MA_NH|S03706|T_NURSING_LABOR| - 171483.0000000000&lt;/CELL&gt;&lt;CELL&gt;FT_ALF|ST_KY</t>
  </si>
  <si>
    <t>|L_KY|S02614|T_MGMT_FEE| - 7963.0000000000&lt;/CELL&gt;&lt;CELL&gt;FT_SNF|ST_GA|L_GE_C|S01001|PD_COMM_INS| - 33.0000000000&lt;/CELL&gt;&lt;CELL&gt;FT_SNF|ST_NH|L_MA_NH|S03501|REV_ANCILLARY| - 172273&lt;/CELL&gt;&lt;CELL&gt;FT_ML_SNF|ST_KY|L_KY|S02606|IPD_ASSISTED| - 575.0000000000&lt;/CELL&gt;&lt;CELL&gt;FT_SNF|ST_KY|L_KY|S02602|T_TRADE_PAY| - 35994.0000000000&lt;/CELL&gt;&lt;CELL&gt;FT_SNF|ST_CT|L_CT|S03703|REV_MEDICAID| - 365789&lt;/CELL&gt;&lt;CELL&gt;FT_ML_SNF|ST_KY|L_KY|S02607|PD_MEDICARE| - 480.0000000000&lt;/CELL&gt;&lt;CELL&gt;FT_SNF|ST_OK|L_OK|S03713|REV_MEDICAID| - 234543&lt;/CELL&gt;&lt;</t>
  </si>
  <si>
    <t>CELL&gt;FT_SNF|ST_OK|L_OK|S03713|REV_CONT_ALLOW| - -101268&lt;/CELL&gt;&lt;CELL&gt;FT_SNF|ST_CT|L_CT|S03702|L_BEDS| - 73.0000000000&lt;/CELL&gt;&lt;CELL&gt;FT_SNF|ST_OK|L_OK|S03713|T_AR_GROSS| - 601665.0000000000&lt;/CELL&gt;&lt;CELL&gt;FT_ILF|ST_CT|L_CT|S02401|REV_PRIVATE| - 110767&lt;/CELL&gt;&lt;CELL&gt;FT_SNF|ST_NC|L_REV|S02201|T_OTHER_CUR_LIAB| - 650481&lt;/CELL&gt;&lt;CELL&gt;FT_SNF|ST_CT|L_CT|S03703|IP_REV_HOSPICE| - 28524&lt;/CELL&gt;&lt;CELL&gt;FT_SNF|ST_CT|L_REV|S02001|A_BEDS| - 100.0000000000&lt;/CELL&gt;&lt;CELL&gt;FT_SNF|ST_GA|L_GE_C|S01001|T_TRADE_PAY| - 129178.0000000000&lt;/CELL&gt;</t>
  </si>
  <si>
    <t>&lt;CELL&gt;FT_SNF|ST_CO|L_GE_C|S01201|T_OTHER_NN_LABOR| - 167949.0000000000&lt;/CELL&gt;&lt;CELL&gt;FT_ML_SNF|ST_KY|L_KY|S02606|PD_MEDICARE| - 150.0000000000&lt;/CELL&gt;&lt;CELL&gt;FT_SNF|ST_IN|L_OTH|S03714|REV_VETERANS| - 22577&lt;/CELL&gt;&lt;CELL&gt;FT_SNF|ST_IN|L_OTH|S03714|PD_VETERANS| - 107.0000000000&lt;/CELL&gt;&lt;CELL&gt;FT_SNF|ST_OH|L_OH|S02521|PD_MEDICARE| - 264.0000000000&lt;/CELL&gt;&lt;CELL&gt;FT_SNF|ST_OH|L_OH|S02511|PD_MEDICARE| - 347.0000000000&lt;/CELL&gt;&lt;CELL&gt;FT_SNF|ST_MA|L_MA_NH|S03706|T_OTHER_HOURS| - 3413.0000000000&lt;/CELL&gt;&lt;CELL&gt;FT_SNF|ST_MA|L_MA_NH|S03</t>
  </si>
  <si>
    <t>706|T_OTHER_CUR_LIAB| - 1246621&lt;/CELL&gt;&lt;CELL&gt;FT_ALF|ST_NH|L_GE_B|S00801|L_BEDS| - 89.0000000000&lt;/CELL&gt;&lt;CELL&gt;FT_SNF|ST_KY|L_REV|S02301|REV_MEDICARE| - 321167&lt;/CELL&gt;&lt;CELL&gt;FT_SNF|ST_MA|L_MA_NH|S03706|T_TRADE_PAY| - 82685.0000000000&lt;/CELL&gt;&lt;CELL&gt;FT_SNF|ST_MA|L_MA_NH|S03706|T_TAX_INS| - 2819.0000000000&lt;/CELL&gt;&lt;CELL&gt;FT_SNF|ST_KY|L_KY|S02603|T_NURSING_HOURS| - 5635.0000000000&lt;/CELL&gt;&lt;CELL&gt;FT_SNF|ST_MA|L_MA_NH|S03706|IPD_OTHER| - 169.0000000000&lt;/CELL&gt;&lt;CELL&gt;FT_ALF|ST_KY|L_KY|S02614|T_NURSING_HOURS| - 2412.0000000000&lt;/CE</t>
  </si>
  <si>
    <t>LL&gt;&lt;CELL&gt;FT_ML_SNF|ST_ID|L_REV|S01401|T_INV| - 58604.0000000000&lt;/CELL&gt;&lt;CELL&gt;FT_SNF|ST_MT|L_GE_A|S00104|REV_MEDICARE| - 81528&lt;/CELL&gt;&lt;CELL&gt;FT_SNF|ST_MT|L_GE_A|S00104|T_EXPENSES| - 194813.0000000000&lt;/CELL&gt;&lt;CELL&gt;FT_SNF|ST_MT|L_GE_A|S00104|T_RENT_EXP| - 44142.0000000000&lt;/CELL&gt;&lt;CELL&gt;FT_SNF|ST_KY|L_KY|S02602|T_TAX_INS| - 4256.0000000000&lt;/CELL&gt;&lt;CELL&gt;FT_SNF|ST_TN|L_OTH|S03721|REV_MEDICARE| - 185102&lt;/CELL&gt;&lt;CELL&gt;FT_SNF|ST_CT|L_CT|S03704|T_ANCIL_EXP| - 185240.0000000000&lt;/CELL&gt;&lt;CELL&gt;FT_SNF|ST_OH|L_OH|S03719|REV_MEDICAID</t>
  </si>
  <si>
    <t>| - 288999&lt;/CELL&gt;&lt;CELL&gt;FT_SNF|ST_OH|L_OH|S03719|T_RENT_EXP| - 41138.0000000000&lt;/CELL&gt;&lt;CELL&gt;FT_SNF|ST_NC|L_REV|S02201|IPD_HOSPICE| - 155.0000000000&lt;/CELL&gt;&lt;CELL&gt;FT_ML_SNF|ST_NH|L_GE_B|S00701|T_BAD_DEBT| - 7132.0000000000&lt;/CELL&gt;&lt;CELL&gt;FT_SNF|ST_KY|L_KY|S02602|T_DEPR_AMORT| - 2661.0000000000&lt;/CELL&gt;&lt;CELL&gt;FT_SNF|ST_ID|L_OTH|S03718|REV_OTHER| - 24311&lt;/CELL&gt;&lt;CELL&gt;FT_ALF|ST_KY|L_KY|S02609|T_INV| - 21311.0000000000&lt;/CELL&gt;&lt;CELL&gt;FT_SNF|ST_MA|L_MA_NH|S03707|REV_CONT_ALLOW| - -194172&lt;/CELL&gt;&lt;CELL&gt;FT_SNF|ST_WV|L_OTH|S03715|</t>
  </si>
  <si>
    <t>T_CASH_AND_EQUIV| - 78349.0000000000&lt;/CELL&gt;&lt;CELL&gt;FT_SNF|ST_CA|L_OTH|S03720|PD_MEDICAID| - 1963.0000000000&lt;/CELL&gt;&lt;CELL&gt;FT_SNF|ST_NH|L_MA_NH|S03504|T_MGMT_FEE| - 29291.0000000000&lt;/CELL&gt;&lt;CELL&gt;FT_SNF|ST_KY|L_REV|S02301|REV_COMM_INS| - 41813&lt;/CELL&gt;&lt;CELL&gt;FT_SNF|ST_CA|L_REV|S01501|T_CASH_AND_EQUIV| - 28318.0000000000&lt;/CELL&gt;&lt;CELL&gt;FT_ML_SNF|ST_ID|L_REV|S01401|REV_CONT_ALLOW| - -341420&lt;/CELL&gt;&lt;CELL&gt;FT_SNF|ST_CT|L_CT|S03403|IPD_SKILLED| - 3418.0000000000&lt;/CELL&gt;&lt;CELL&gt;FT_SNF|ST_CT|L_CT|S03704|IPD_HOSPICE| - 35.0000000000</t>
  </si>
  <si>
    <t xml:space="preserve">&lt;/CELL&gt;&lt;CELL&gt;FT_SNF|ST_KY|L_KY|S02603|T_MGMT_FEE| - 20812.0000000000&lt;/CELL&gt;&lt;CELL&gt;FT_SNF|ST_CT|L_CT|S03403|REV_MEDICAID| - 704319&lt;/CELL&gt;&lt;CELL&gt;FT_ALF|ST_KY|L_KY|S02614|T_CAPEX| - 8004.0000000000&lt;/CELL&gt;&lt;CELL&gt;FT_SNF|ST_GA|L_GE_C|S01001|REV_CONT_ALLOW| - -145804&lt;/CELL&gt;&lt;CELL&gt;FT_SNF|ST_CT|L_2845|S01301|T_OTH_CUR_ASSETS| - 13945.0000000000&lt;/CELL&gt;&lt;CELL&gt;FT_SNF|ST_KY|L_KY|S02602|IPD_HOSPICE| - 5.0000000000&lt;/CELL&gt;&lt;CELL&gt;FT_SNF|ST_FL|L_OTH|S03301|REV_MEDICARE| - 165136&lt;/CELL&gt;&lt;CELL&gt;FT_SNF|ST_CT|L_REV|S02001|T_AR_GROSS| - </t>
  </si>
  <si>
    <t>1411226.0000000000&lt;/CELL&gt;&lt;CELL&gt;FT_SNF|ST_NH|L_MA_NH|S03502|IPD_OTHER| - 195.0000000000&lt;/CELL&gt;&lt;CELL&gt;FT_SNF|ST_OH|L_OH|S03719|T_EXPENSES| - 389695.0000000000&lt;/CELL&gt;&lt;CELL&gt;FT_SNF|ST_FL|L_OTH|S03301|T_BAD_DEBT| - 9508.0000000000&lt;/CELL&gt;&lt;CELL&gt;FT_SNF|ST_FL|L_OTH|S03301|T_AR_VAL_RES| - -319459.0000000000&lt;/CELL&gt;&lt;CELL&gt;FT_SNF|ST_NC|L_REV|S02201|IP_REV_HOSPICE| - 27096&lt;/CELL&gt;&lt;CELL&gt;FT_SNF|ST_ID|L_OTH|S03718|T_MGMT_FEE| - 13873.0000000000&lt;/CELL&gt;&lt;CELL&gt;FT_SNF|ST_OH|L_REV|S01901|L_BEDS| - 150.0000000000&lt;/CELL&gt;&lt;CELL&gt;FT_SNF|ST</t>
  </si>
  <si>
    <t>_NH|L_MA_NH|S03504|REV_ANCILLARY| - 180778&lt;/CELL&gt;&lt;CELL&gt;FT_SNF|ST_GA|L_OTH|S03722|REV_VETERANS| - 10819&lt;/CELL&gt;&lt;CELL&gt;FT_SNF|ST_KY|L_KY|S02611|IP_REV_SKILLED| - 389704&lt;/CELL&gt;&lt;CELL&gt;FT_SNF|ST_KY|L_KY|S02613|IP_REV_SKILLED| - 687993&lt;/CELL&gt;&lt;CELL&gt;FT_SNF|ST_FL|L_REV|S01801|T_OTH_CUR_ASSETS| - 11200.0000000000&lt;/CELL&gt;&lt;CELL&gt;FT_SNF|ST_KY|L_KY|S02601|T_NURSING_HOURS| - 9509.0000000000&lt;/CELL&gt;&lt;CELL&gt;FT_SNF|ST_NC|L_REV|S02201|T_BAD_DEBT| - 7298.0000000000&lt;/CELL&gt;&lt;CELL&gt;FT_SNF|ST_GA|L_OTH|S03722|L_BEDS| - 100.0000000000&lt;/CELL&gt;&lt;</t>
  </si>
  <si>
    <t>CELL&gt;FT_SNF|ST_KY|L_REV|S02301|REV_CONT_ALLOW| - -299361&lt;/CELL&gt;&lt;CELL&gt;FT_SNF|ST_KY|L_KY|S02604|T_MGMT_FEE| - 36532.0000000000&lt;/CELL&gt;&lt;CELL&gt;FT_SNF|ST_KY|L_KY|S02601|T_EXPENSES| - 389581.0000000000&lt;/CELL&gt;&lt;CELL&gt;FT_SNF|ST_KY|L_KY|S02603|T_CASH_AND_EQUIV| - 64973.0000000000&lt;/CELL&gt;&lt;CELL&gt;FT_ALF|ST_KY|L_KY|S02614|T_CASH_AND_EQUIV| - 69971.0000000000&lt;/CELL&gt;&lt;CELL&gt;FT_SNF|ST_WV|L_OTH|S03715|IPD_SKILLED| - 1491.0000000000&lt;/CELL&gt;&lt;CELL&gt;FT_SNF|ST_NM|L_GE_A|S00101|REV_MEDICARE| - 157898&lt;/CELL&gt;&lt;CELL&gt;FT_SNF|ST_NM|L_GE_A|S00101|</t>
  </si>
  <si>
    <t>CELL&gt;&lt;CELL&gt;FT_SNF|ST_OH|L_OH|S02521|REV_MEDICAID| - 392352&lt;/CELL&gt;&lt;CELL&gt;FT_SNF|ST_CT|L_CT|S03702|PD_PRIVATE| - 221.0000000000&lt;/CELL&gt;&lt;CELL&gt;FT_SNF|ST_GA|L_OTH|S03722|PD_MEDICAID| - 1906.0000000000&lt;/CELL&gt;&lt;CELL&gt;FT_ML_SNF|ST_NH|L_4114|S02951|IP_REV_ASSISTED| - 445825&lt;/CELL&gt;&lt;CELL&gt;FT_SNF|ST_OH|L_OH|S02521|T_MGMT_FEE| - 36504.0000000000&lt;/CELL&gt;&lt;CELL&gt;FT_SNF|ST_WV|L_OTH|S03715|PD_COMM_INS| - 17.0000000000&lt;/CELL&gt;&lt;CELL&gt;FT_SNF|ST_WV|L_GE_C|S01101|T_MGMT_FEE| - 38573.0000000000&lt;/CELL&gt;&lt;CELL&gt;FT_ALF|ST_NH|L_GE_B|S00801|PD_PRI</t>
  </si>
  <si>
    <t>VATE| - 2677.0000000000&lt;/CELL&gt;&lt;CELL&gt;FT_SNF|ST_NM|L_GE_A|S00102|REV_COMM_INS| - 7035&lt;/CELL&gt;&lt;CELL&gt;FT_SNF|ST_NM|L_GE_A|S00102|T_CAPEX| - 1006.0000000000&lt;/CELL&gt;&lt;CELL&gt;FT_SNF|ST_NM|L_GE_A|S00102|T_OTHER_CUR_LIAB| - 854453&lt;/CELL&gt;&lt;CELL&gt;FT_ML_SNF|ST_NH|L_GE_B|S00501|T_INV| - 53632.0000000000&lt;/CELL&gt;&lt;CELL&gt;FT_SNF|ST_NH|L_GE_B|S00901|REV_COMM_INS| - 16385&lt;/CELL&gt;&lt;CELL&gt;FT_ML_SH|ST_OK|L_2704|S02932|T_OTHER_NN_LABOR| - 31935.0000000000&lt;/CELL&gt;&lt;CELL&gt;FT_SNF|ST_OH|L_OH|S03708|T_DEPR_AMORT| - 24400.0000000000&lt;/CELL&gt;&lt;CELL&gt;FT_ML_S</t>
  </si>
  <si>
    <t>H|ST_OK|L_2704|S02932|T_OTHER_HOURS| - 1450.0000000000&lt;/CELL&gt;&lt;CELL&gt;FT_SNF|ST_OH|L_REV|S01901|T_INV| - 53277.0000000000&lt;/CELL&gt;&lt;CELL&gt;FT_ML_SNF|ST_NH|L_4114|S02951|T_DEPR_AMORT| - 2130.0000000000&lt;/CELL&gt;&lt;CELL&gt;FT_SNF|ST_OK|L_OK|S03713|PD_OTHER| - 160.0000000000&lt;/CELL&gt;&lt;CELL&gt;FT_SNF|ST_OH|L_OH|S03710|T_DEPR_AMORT| - 1437.0000000000&lt;/CELL&gt;&lt;CELL&gt;FT_SNF|ST_CT|L_2845|S01301|IP_REV_SKILLED| - 874968&lt;/CELL&gt;&lt;CELL&gt;FT_ALF|ST_KY|L_KY|S02614|T_NURSING_LABOR| - 21190.0000000000&lt;/CELL&gt;&lt;CELL&gt;FT_SNF|ST_IN|L_OTH|S03714|PD_MEDICAID</t>
  </si>
  <si>
    <t>| - 1566.0000000000&lt;/CELL&gt;&lt;CELL&gt;FT_SNF|ST_CT|L_CT|S03703|T_AR_VAL_RES| - -229750.0000000000&lt;/CELL&gt;&lt;CELL&gt;FT_SNF|ST_MT|L_GE_A|S00103|T_AR_GROSS| - 1073222.0000000000&lt;/CELL&gt;&lt;CELL&gt;FT_SNF|ST_MT|L_GE_A|S00103|T_NURSING_HOURS| - 8011.0000000000&lt;/CELL&gt;&lt;CELL&gt;FT_SNF|ST_CO|L_GE_C|S01201|REV_COMM_INS| - 190548&lt;/CELL&gt;&lt;CELL&gt;FT_SNF|ST_OH|L_OH|S03701|T_INV| - 35518.0000000000&lt;/CELL&gt;&lt;CELL&gt;FT_SNF|ST_TN|L_OTH|S03721|IPD_HOSPICE| - 125.0000000000&lt;/CELL&gt;&lt;CELL&gt;FT_SNF|ST_KY|L_KY|S02602|T_INV| - 21666.0000000000&lt;/CELL&gt;&lt;CELL&gt;FT_SNF</t>
  </si>
  <si>
    <t>|ST_CA|L_GE_A|S00201|T_MGMT_FEE| - 40896.0000000000&lt;/CELL&gt;&lt;CELL&gt;FT_SNF|ST_OH|L_OH|S03709|T_BAD_DEBT| - 6990.0000000000&lt;/CELL&gt;&lt;CELL&gt;FT_SNF|ST_OH|L_OH|S03710|T_MGMT_FEE| - 19142.0000000000&lt;/CELL&gt;&lt;CELL&gt;FT_SNF|ST_OH|L_REV|S01901|T_MGMT_FEE| - 42597.0000000000&lt;/CELL&gt;&lt;CELL&gt;FT_ML_SNF|ST_NH|L_4114|S02951|T_EXPENSES| - 503028.0000000000&lt;/CELL&gt;&lt;CELL&gt;FT_SNF|ST_KY|L_KY|S02604|T_DEPR_AMORT| - 3561.0000000000&lt;/CELL&gt;&lt;CELL&gt;FT_SNF|ST_CO|L_GE_C|S01201|T_RENT_EXP| - 200009.0000000000&lt;/CELL&gt;&lt;CELL&gt;FT_SNF|ST_MA|L_MA_NH|S03706|IP</t>
  </si>
  <si>
    <t>_REV_SKILLED| - 524460&lt;/CELL&gt;&lt;CELL&gt;FT_ALF|ST_KY|L_KY|S02614|T_OTH_CUR_ASSETS| - 147.0000000000&lt;/CELL&gt;&lt;CELL&gt;FT_SNF|ST_MT|L_GE_A|S00105|PD_MEDICARE| - 901.0000000000&lt;/CELL&gt;&lt;CELL&gt;FT_SNF|ST_NH|L_GE_B|S00901|T_INV| - 28769.0000000000&lt;/CELL&gt;&lt;CELL&gt;FT_SNF|ST_GA|L_OTH|S03722|T_TRADE_PAY| - 83552.0000000000&lt;/CELL&gt;&lt;CELL&gt;FT_SNF|ST_RI|L_OTH|S03712|PD_PRIVATE| - 190.0000000000&lt;/CELL&gt;&lt;CELL&gt;FT_SNF|ST_GA|L_OTH|S03722|T_AR_GROSS| - 1444297.0000000000&lt;/CELL&gt;&lt;CELL&gt;FT_SNF|ST_FL|L_OTH|S03301|REV_ANCILLARY| - 207541&lt;/CELL&gt;&lt;CELL&gt;F</t>
  </si>
  <si>
    <t>T_SNF|ST_OH|L_REV|S01901|PD_OTHER| - 162.0000000000&lt;/CELL&gt;&lt;CELL&gt;FT_SNF|ST_MT|L_GE_A|S00103|T_TRADE_PAY| - 210101.0000000000&lt;/CELL&gt;&lt;CELL&gt;FT_SNF|ST_KY|L_KY|S02602|T_INT_INC_EXP| - 900.0000000000&lt;/CELL&gt;&lt;CELL&gt;FT_ML_SNF|ST_NH|L_GE_B|S00401|T_INT_INC_EXP| - -58.0000000000&lt;/CELL&gt;&lt;CELL&gt;FT_SNF|ST_CT|L_CT|S03702|T_TRADE_PAY| - 137407.0000000000&lt;/CELL&gt;&lt;CELL&gt;FT_SNF|ST_KY|L_KY|S02602|T_OTHER_CUR_LIAB| - 639301&lt;/CELL&gt;&lt;CELL&gt;FT_SNF|ST_CT|L_CT|S03703|T_INV| - 31966.0000000000&lt;/CELL&gt;&lt;CELL&gt;FT_SNF|ST_OH|L_REV|S01901|T_NURSING_</t>
  </si>
  <si>
    <t>HOURS| - 12024.0000000000&lt;/CELL&gt;&lt;CELL&gt;FT_SNF|ST_OH|L_OH|S03701|REV_MEDICARE| - 58438&lt;/CELL&gt;&lt;CELL&gt;FT_CCRC|ST_NM|L_REV|S03601|T_AR_VAL_RES| - -168574.0000000000&lt;/CELL&gt;&lt;CELL&gt;FT_SNF|ST_MA|L_MA_NH|S03705|IPD_HOSPICE| - 265.0000000000&lt;/CELL&gt;&lt;CELL&gt;FT_SNF|ST_MA|L_MA_NH|S03705|T_OTHER_CUR_LIAB| - 651750&lt;/CELL&gt;&lt;CELL&gt;FT_SNF|ST_MA|L_MA_NH|S03705|T_OTHER_NN_LABOR| - 103252.0000000000&lt;/CELL&gt;&lt;CELL&gt;FT_SNF|ST_MA|L_MA_NH|S03705|T_RENT_EXP| - 17137.0000000000&lt;/CELL&gt;&lt;CELL&gt;FT_SNF|ST_FL|L_REV|S01801|REV_VETERANS| - 38217&lt;/CELL&gt;&lt;</t>
  </si>
  <si>
    <t>CELL&gt;FT_SNF|ST_MA|L_MA_NH|S03705|IPD_OTHER| - 249.0000000000&lt;/CELL&gt;&lt;CELL&gt;FT_ML_SNF|ST_ID|L_REV|S01401|REV_COMM_INS| - 222386&lt;/CELL&gt;&lt;CELL&gt;FT_MH|ST_OK|L_OK|S03201|L_BEDS| - 60.0000000000&lt;/CELL&gt;&lt;CELL&gt;FT_SNF|ST_NH|L_GE_B|S00601|IPD_OTHER| - 39.0000000000&lt;/CELL&gt;&lt;CELL&gt;FT_SNF|ST_CT|L_CT_REVOLVER|S03401|IPD_OTHER| - 578.0000000000&lt;/CELL&gt;&lt;CELL&gt;FT_SNF|ST_CT|L_CT|S03403|PD_COMM_INS| - 156.0000000000&lt;/CELL&gt;&lt;CELL&gt;FT_SNF|ST_OH|L_OH|S03709|IPD_HOSPICE| - 93.0000000000&lt;/CELL&gt;&lt;CELL&gt;FT_SNF|ST_CT|L_CT|S03704|PD_OTHER| - 35.00</t>
  </si>
  <si>
    <t>00000000&lt;/CELL&gt;&lt;CELL&gt;FT_ALF|ST_KY|L_KY|S02609|T_NURSING_LABOR| - 23457.0000000000&lt;/CELL&gt;&lt;CELL&gt;FT_ALF|ST_WA|L_OTH|S03716|T_OTHER_NN_LABOR| - 18445.0000000000&lt;/CELL&gt;&lt;CELL&gt;FT_ALF|ST_WA|L_OTH|S03716|T_RENT_EXP| - 15015.0000000000&lt;/CELL&gt;&lt;CELL&gt;FT_SNF|ST_OH|L_OH|S03701|REV_OTHER| - 9288&lt;/CELL&gt;&lt;CELL&gt;FT_ALF|ST_WA|L_OTH|S03716|T_TRADE_PAY| - 5476.0000000000&lt;/CELL&gt;&lt;CELL&gt;FT_SNF|ST_NH|L_MA_NH|S03501|PD_VETERANS| - 73.0000000000&lt;/CELL&gt;&lt;CELL&gt;FT_SNF|ST_CA|L_REV|S01501|REV_MEDICAID| - 335532&lt;/CELL&gt;&lt;CELL&gt;FT_SNF|ST_FL|L_REV|S</t>
  </si>
  <si>
    <t>01801|PD_VETERANS| - 155.0000000000&lt;/CELL&gt;&lt;CELL&gt;FT_SNF|ST_RI|L_OTH|S03711|REV_MEDICAID| - 432&lt;/CELL&gt;&lt;CELL&gt;FT_SNF|ST_CT|L_CT|S03704|T_DEPR_AMORT| - 4557.0000000000&lt;/CELL&gt;&lt;CELL&gt;FT_SNF|ST_RI|L_OTH|S03711|REV_COMM_INS| - -1000&lt;/CELL&gt;&lt;CELL&gt;FT_SNF|ST_KY|L_KY|S02611|T_NURSING_HOURS| - 6145.0000000000&lt;/CELL&gt;&lt;CELL&gt;FT_SNF|ST_KY|L_KY|S02601|PD_PRIVATE| - 66.0000000000&lt;/CELL&gt;&lt;CELL&gt;FT_SNF|ST_KY|L_KY|S02604|PD_PRIVATE| - 107.0000000000&lt;/CELL&gt;&lt;CELL&gt;FT_SNF|ST_KY|L_KY|S02603|PD_PRIVATE| - 62.0000000000&lt;/CELL&gt;&lt;CELL&gt;FT_SNF|ST</t>
  </si>
  <si>
    <t>_KY|L_KY|S02605|PD_PRIVATE| - 413.0000000000&lt;/CELL&gt;&lt;CELL&gt;FT_SNF|ST_KY|L_KY|S02608|PD_PRIVATE| - 245.0000000000&lt;/CELL&gt;&lt;CELL&gt;FT_SNF|ST_CT|L_CT|S03403|REV_OTHER| - 5876&lt;/CELL&gt;&lt;CELL&gt;FT_SNF|ST_NH|L_2824|S02921|T_EXPENSES| - 760693.0000000000&lt;/CELL&gt;&lt;CELL&gt;FT_MH|ST_ID|L_OTH|S03717|IP_REV_SKILLED| - 317428&lt;/CELL&gt;&lt;CELL&gt;FT_SNF|ST_CT|L_CT_REVOLVER|S03401|PD_OTHER| - 578.0000000000&lt;/CELL&gt;&lt;CELL&gt;FT_SNF|ST_NH|L_2824|S02921|T_TRADE_PAY| - 169794.0000000000&lt;/CELL&gt;&lt;CELL&gt;FT_ML_SNF|ST_NH|L_GE_B|S00501|IP_REV_SKILLED| - 808685&lt;/</t>
  </si>
  <si>
    <t>CELL&gt;&lt;CELL&gt;FT_SNF|ST_CA|L_GE_A|S00201|T_AR_GROSS| - 947004.0000000000&lt;/CELL&gt;&lt;CELL&gt;FT_SNF|ST_CA|L_GE_A|S00201|T_NURSING_HOURS| - 9099.0000000000&lt;/CELL&gt;&lt;CELL&gt;FT_SNF|ST_CA|L_GE_A|S00201|IPD_HOSPICE| - 53.0000000000&lt;/CELL&gt;&lt;CELL&gt;FT_SNF|ST_OH|L_OH|S03701|REV_PRIVATE| - 62690&lt;/CELL&gt;&lt;CELL&gt;FT_ALF|ST_WA|L_OTH|S03716|T_INV| - 12786.0000000000&lt;/CELL&gt;&lt;CELL&gt;FT_ALF|ST_WA|L_OTH|S03716|T_MGMT_FEE| - 4881.0000000000&lt;/CELL&gt;&lt;CELL&gt;FT_ALF|ST_WA|L_OTH|S03716|T_NURSING_HOURS| - 711.0000000000&lt;/CELL&gt;&lt;CELL&gt;FT_SNF|ST_NH|L_GE_B|S00901</t>
  </si>
  <si>
    <t>|T_MGMT_FEE| - 33912.0000000000&lt;/CELL&gt;&lt;CELL&gt;FT_ALF|ST_NH|L_GE_B|S00801|IP_REV_ASSISTED| - 373076&lt;/CELL&gt;&lt;CELL&gt;FT_SNF|ST_OH|L_OH|S03709|T_TAX_INS| - 6881.0000000000&lt;/CELL&gt;&lt;CELL&gt;FT_SNF|ST_CT|L_2845|S01301|T_TRADE_PAY| - 157472.0000000000&lt;/CELL&gt;&lt;CELL&gt;FT_ILF|ST_CT|L_CT|S02401|T_AR_VAL_RES| - -14014.0000000000&lt;/CELL&gt;&lt;CELL&gt;FT_SNF|ST_CT|L_CT_REVOLVER|S03401|PD_PRIVATE| - 238.0000000000&lt;/CELL&gt;&lt;CELL&gt;FT_SNF|ST_ID|L_OTH|S03718|T_RENT_EXP| - 8673.0000000000&lt;/CELL&gt;&lt;CELL&gt;FT_SNF|ST_NC|L_REV|S02201|IP_REV_SKILLED| - 633066&lt;</t>
  </si>
  <si>
    <t>/CELL&gt;&lt;CELL&gt;FT_ALF|ST_KY|L_KY|S02609|PD_MEDICAID| - 124.0000000000&lt;/CELL&gt;&lt;CELL&gt;FT_SNF|ST_NH|L_MA_NH|S03505|T_BAD_DEBT| - 5192.0000000000&lt;/CELL&gt;&lt;CELL&gt;FT_ML_SNF|ST_KY|L_KY|S02607|REV_COMM_INS| - 3854&lt;/CELL&gt;&lt;CELL&gt;FT_SNF|ST_ID|L_OTH|S03718|IP_REV_HOSPICE| - 5906&lt;/CELL&gt;&lt;CELL&gt;FT_SNF|ST_NH|L_GE_B|S00901|T_OTH_CUR_ASSETS| - 8833.0000000000&lt;/CELL&gt;&lt;CELL&gt;FT_SNF|ST_OH|L_REV|S01901|T_TAX_INS| - 6606.0000000000&lt;/CELL&gt;&lt;CELL&gt;FT_SNF|ST_NM|L_GE_A|S00102|T_ANCIL_EXP| - 55752.0000000000&lt;/CELL&gt;&lt;CELL&gt;FT_SNF|ST_NM|L_GE_A|S00102|T</t>
  </si>
  <si>
    <t>_MGMT_FEE| - 18079.0000000000&lt;/CELL&gt;&lt;CELL&gt;FT_SNF|ST_NM|L_GE_A|S00102|IP_REV_HOSPICE| - 20260&lt;/CELL&gt;&lt;CELL&gt;FT_SNF|ST_KY|L_KY|S02608|T_DEPR_AMORT| - 1867.0000000000&lt;/CELL&gt;&lt;CELL&gt;FT_ML_SNF|ST_NH|L_GE_B|S00701|T_AR_VAL_RES| - -215352.0000000000&lt;/CELL&gt;&lt;CELL&gt;FT_SNF|ST_CT|L_CT|S03403|T_OTHER_CUR_LIAB| - -478432&lt;/CELL&gt;&lt;CELL&gt;FT_SNF|ST_MA|L_MA_NH|S03706|A_BEDS| - 80.0000000000&lt;/CELL&gt;&lt;CELL&gt;FT_SNF|ST_NH|L_MA_NH|S03505|REV_PRIVATE| - 14900&lt;/CELL&gt;&lt;CELL&gt;FT_SNF|ST_OH|L_REV|S01901|T_DEPR_AMORT| - 1402.0000000000&lt;/CELL&gt;&lt;CELL&gt;F</t>
  </si>
  <si>
    <t>T_ALF|ST_WA|L_OTH|S03716|REV_OTHER| - 7903&lt;/CELL&gt;&lt;CELL&gt;FT_ML_SNF|ST_NH|L_GE_B|S00701|T_OTHER_NN_LABOR| - 86928.0000000000&lt;/CELL&gt;&lt;CELL&gt;FT_ML_SNF|ST_NH|L_4116|S02961|IP_REV_SKILLED| - 353369&lt;/CELL&gt;&lt;CELL&gt;FT_ML_SNF|ST_ID|L_REV|S01401|L_BEDS| - 165.0000000000&lt;/CELL&gt;&lt;CELL&gt;FT_ALF|ST_WA|L_OTH|S03716|T_BAD_DEBT| - 972.0000000000&lt;/CELL&gt;&lt;CELL&gt;FT_SNF|ST_KY|L_KY|S02603|T_INV| - 22021.0000000000&lt;/CELL&gt;&lt;CELL&gt;FT_SNF|ST_OH|L_OH|S03710|REV_CONT_ALLOW| - -83693&lt;/CELL&gt;&lt;CELL&gt;FT_SNF|ST_NH|L_2824|S02921|PD_COMM_INS| - 76.00000000</t>
  </si>
  <si>
    <t>00&lt;/CELL&gt;&lt;CELL&gt;FT_SNF|ST_OH|L_OH|S02521|T_OTHER_CUR_LIAB| - 1997366&lt;/CELL&gt;&lt;CELL&gt;FT_SNF|ST_RI|L_OTH|S03711|T_OTHER_HOURS| - 13.0000000000&lt;/CELL&gt;&lt;CELL&gt;FT_SNF|ST_RI|L_OTH|S03711|T_OTHER_CUR_LIAB| - 47063&lt;/CELL&gt;&lt;CELL&gt;FT_SNF|ST_MT|L_GE_A|S00103|REV_PRIVATE| - 77062&lt;/CELL&gt;&lt;CELL&gt;FT_ML_SNF|ST_NH|L_GE_B|S00501|T_MGMT_FEE| - 49093.0000000000&lt;/CELL&gt;&lt;CELL&gt;FT_ML_SNF|ST_KY|L_KY|S02607|REV_MEDICARE| - 219187&lt;/CELL&gt;&lt;CELL&gt;FT_SNF|ST_FL|L_REV|S01701|T_CASH_AND_EQUIV| - 32576.0000000000&lt;/CELL&gt;&lt;CELL&gt;FT_ML_SNF|ST_KY|L_KY|S02607|</t>
  </si>
  <si>
    <t>IPD_SKILLED| - 2246.0000000000&lt;/CELL&gt;&lt;CELL&gt;FT_SNF|ST_NH|L_MA_NH|S03505|IP_REV_HOSPICE| - 1225&lt;/CELL&gt;&lt;CELL&gt;FT_SNF|ST_OH|L_REV|S01901|T_TRADE_PAY| - 118213.0000000000&lt;/CELL&gt;&lt;CELL&gt;FT_SNF|ST_KY|L_KY|S02605|T_DEPR_AMORT| - 1857.0000000000&lt;/CELL&gt;&lt;CELL&gt;FT_SNF|ST_CA|L_REV|S01501|IPD_SKILLED| - 2433.0000000000&lt;/CELL&gt;&lt;CELL&gt;FT_MH|ST_ID|L_OTH|S03717|IPD_SKILLED| - 355.0000000000&lt;/CELL&gt;&lt;CELL&gt;FT_SNF|ST_MA|L_MA_NH|S03706|PD_MEDICAID| - 1433.0000000000&lt;/CELL&gt;&lt;CELL&gt;FT_SNF|ST_OH|L_REV|S01901|T_EXPENSES| - 570005.0000000000&lt;/</t>
  </si>
  <si>
    <t>CELL&gt;&lt;CELL&gt;FT_ML_SNF|ST_NH|L_4114|S02951|T_NURSING_LABOR| - 177489.0000000000&lt;/CELL&gt;&lt;CELL&gt;FT_MH|ST_OK|L_OK|S03201|REV_CONT_ALLOW| - -2111&lt;/CELL&gt;&lt;CELL&gt;FT_SNF|ST_CT|L_2842|S02911|T_RENT_EXP| - 151712.0000000000&lt;/CELL&gt;&lt;CELL&gt;FT_SNF|ST_KY|L_KY|S02604|T_INV| - 39070.0000000000&lt;/CELL&gt;&lt;CELL&gt;FT_SNF|ST_CO|L_GE_C|S01201|REV_MEDICARE| - 285288&lt;/CELL&gt;&lt;CELL&gt;FT_SNF|ST_KY|L_KY|S02603|T_INT_INC_EXP| - -29.0000000000&lt;/CELL&gt;&lt;CELL&gt;FT_SNF|ST_RI|L_OTH|S03711|T_EXPENSES| - 516384.0000000000&lt;/CELL&gt;&lt;CELL&gt;FT_MH|ST_OK|L_OK|S03201|T_B</t>
  </si>
  <si>
    <t>AD_DEBT| - 2000.0000000000&lt;/CELL&gt;&lt;CELL&gt;FT_SNF|ST_RI|L_OTH|S03711|T_CASH_AND_EQUIV| - 367222.0000000000&lt;/CELL&gt;&lt;CELL&gt;FT_SNF|ST_RI|L_OTH|S03711|T_CAPEX| - 11283.0000000000&lt;/CELL&gt;&lt;CELL&gt;FT_SNF|ST_CT|L_CT|S03704|A_BEDS| - 90.0000000000&lt;/CELL&gt;&lt;CELL&gt;FT_SNF|ST_RI|L_OTH|S03711|T_MGMT_FEE| - 161.0000000000&lt;/CELL&gt;&lt;CELL&gt;FT_SNF|ST_RI|L_OTH|S03711|T_INV| - 46528.0000000000&lt;/CELL&gt;&lt;CELL&gt;FT_ML_SNF|ST_KY|L_KY|S02607|REV_MEDICAID| - 262142&lt;/CELL&gt;&lt;CELL&gt;FT_SNF|ST_RI|L_OTH|S03711|T_OTH_CUR_ASSETS| - 51861.0000000000&lt;/CELL&gt;&lt;CELL&gt;F</t>
  </si>
  <si>
    <t>T_SNF|ST_RI|L_OTH|S03711|T_NURSING_LABOR| - 12148.0000000000&lt;/CELL&gt;&lt;CELL&gt;FT_SNF|ST_OH|L_REV|S01901|IP_REV_HOSPICE| - 28206&lt;/CELL&gt;&lt;CELL&gt;FT_ML_SNF|ST_NH|L_GE_B|S00501|A_BEDS| - 129.0000000000&lt;/CELL&gt;&lt;CELL&gt;FT_SNF|ST_OH|L_OH|S03709|REV_PRIVATE| - 28341&lt;/CELL&gt;&lt;CELL&gt;FT_SNF|ST_NH|L_MA_NH|S03501|REV_VETERANS| - 21924&lt;/CELL&gt;&lt;CELL&gt;FT_SNF|ST_CO|L_GE_C|S01201|IPD_SKILLED| - 5252.0000000000&lt;/CELL&gt;&lt;CELL&gt;FT_SNF|ST_MA|L_MA_NH|S03706|PD_MEDICARE| - 537.0000000000&lt;/CELL&gt;&lt;CELL&gt;FT_SNF|ST_KY|L_KY|S02601|T_INV| - 35518.0000000000</t>
  </si>
  <si>
    <t>&lt;/CELL&gt;&lt;CELL&gt;FT_ML_SNF|ST_NH|L_4114|S02951|T_OTH_CUR_ASSETS| - 42458.0000000000&lt;/CELL&gt;&lt;CELL&gt;FT_SNF|ST_OH|L_OH|S03708|T_BAD_DEBT| - 7048.0000000000&lt;/CELL&gt;&lt;CELL&gt;FT_SNF|ST_CT|L_2842|S02911|REV_ANCILLARY| - 450054&lt;/CELL&gt;&lt;CELL&gt;FT_SNF|ST_CA|L_REV|S01501|PD_OTHER| - 233.0000000000&lt;/CELL&gt;&lt;CELL&gt;FT_SNF|ST_NC|L_REV|S02201|A_BEDS| - 100.0000000000&lt;/CELL&gt;&lt;CELL&gt;FT_SNF|ST_CT|L_CT_REVOLVER|S03401|PD_COMM_INS| - 93.0000000000&lt;/CELL&gt;&lt;CELL&gt;FT_SNF|ST_MT|L_GE_A|S00105|T_MGMT_FEE| - 69151.0000000000&lt;/CELL&gt;&lt;CELL&gt;FT_SNF|ST_ID|L_OT</t>
  </si>
  <si>
    <t>H|S03718|T_OTHER_CUR_LIAB| - 100609&lt;/CELL&gt;&lt;CELL&gt;FT_SNF|ST_IN|L_OTH|S03714|REV_MEDICAID| - 317659&lt;/CELL&gt;&lt;CELL&gt;FT_SNF|ST_IN|L_OTH|S03714|REV_PRIVATE| - 18509&lt;/CELL&gt;&lt;CELL&gt;FT_SNF|ST_CT|L_CT|S03703|T_DEPR_AMORT| - 3669.0000000000&lt;/CELL&gt;&lt;CELL&gt;FT_SNF|ST_CT|L_CT|S03403|IPD_OTHER| - 34.0000000000&lt;/CELL&gt;&lt;CELL&gt;FT_SNF|ST_CO|L_GE_C|S01201|T_MGMT_FEE| - 74412.0000000000&lt;/CELL&gt;&lt;CELL&gt;FT_SNF|ST_CT|L_CT|S03702|T_AR_VAL_RES| - -417420.0000000000&lt;/CELL&gt;&lt;CELL&gt;FT_SNF|ST_MA|L_MA_NH|S03705|T_INV| - 35873.0000000000&lt;/CELL&gt;&lt;CELL&gt;FT_</t>
  </si>
  <si>
    <t>ALF|ST_NH|L_4113|S02971|T_OTH_CUR_ASSETS| - 24511.0000000000&lt;/CELL&gt;&lt;CELL&gt;FT_SNF|ST_CA|L_OTH|S03720|T_AR_VAL_RES| - -69810.0000000000&lt;/CELL&gt;&lt;CELL&gt;FT_SNF|ST_CT|L_2842|S02911|REV_MEDICAID| - 1735723&lt;/CELL&gt;&lt;CELL&gt;FT_ALF|ST_NH|L_4113|S02971|IPD_ASSISTED| - 2794.0000000000&lt;/CELL&gt;&lt;CELL&gt;FT_SNF|ST_OH|L_OH|S03708|T_AR_VAL_RES| - -168032.0000000000&lt;/CELL&gt;&lt;CELL&gt;FT_SNF|ST_MA|L_MA_NH|S03705|T_OTH_CUR_ASSETS| - 5397.0000000000&lt;/CELL&gt;&lt;CELL&gt;FT_ML_SNF|ST_NH|L_GE_B|S00701|IPD_SKILLED| - 2505.0000000000&lt;/CELL&gt;&lt;CELL&gt;FT_SNF|ST_MT</t>
  </si>
  <si>
    <t>|L_GE_A|S00104|PD_MEDICARE| - 304.0000000000&lt;/CELL&gt;&lt;CELL&gt;FT_SNF|ST_GA|L_OTH|S03722|T_OTHER_HOURS| - 3536.0000000000&lt;/CELL&gt;&lt;CELL&gt;FT_SNF|ST_MA|L_MA_NH|S03706|REV_MEDICAID| - 288865&lt;/CELL&gt;&lt;CELL&gt;FT_SNF|ST_WV|L_GE_C|S01101|REV_OTHER| - 138&lt;/CELL&gt;&lt;CELL&gt;FT_SNF|ST_CA|L_GE_A|S00201|L_BEDS| - 99.0000000000&lt;/CELL&gt;&lt;CELL&gt;FT_SNF|ST_CA|L_GE_A|S00201|PD_COMM_INS| - 243.0000000000&lt;/CELL&gt;&lt;CELL&gt;FT_SNF|ST_CA|L_GE_A|S00201|PD_MEDICAID| - 1848.0000000000&lt;/CELL&gt;&lt;CELL&gt;FT_SNF|ST_CA|L_GE_A|S00201|PD_MEDICARE| - 390.0000000000&lt;/CELL&gt;</t>
  </si>
  <si>
    <t>&lt;CELL&gt;FT_SNF|ST_OH|L_REV|S01901|T_OTHER_CUR_LIAB| - 2069780&lt;/CELL&gt;&lt;CELL&gt;FT_SNF|ST_CA|L_GE_A|S00201|IP_REV_SKILLED| - 806006&lt;/CELL&gt;&lt;CELL&gt;FT_SNF|ST_CA|L_GE_A|S00201|IPD_SKILLED| - 2589.0000000000&lt;/CELL&gt;&lt;CELL&gt;FT_SNF|ST_OH|L_OH|S03710|T_TAX_INS| - 4758.0000000000&lt;/CELL&gt;&lt;CELL&gt;FT_SNF|ST_CT|L_CT|S03403|T_AR_VAL_RES| - -962400.0000000000&lt;/CELL&gt;&lt;CELL&gt;FT_SNF|ST_CA|L_GE_A|S00201|PD_PRIVATE| - 161.0000000000&lt;/CELL&gt;&lt;CELL&gt;FT_SNF|ST_CA|L_GE_A|S00201|REV_ANCILLARY| - 264822&lt;/CELL&gt;&lt;CELL&gt;FT_SNF|ST_CA|L_REV|S01501|REV_PRIVATE</t>
  </si>
  <si>
    <t>| - 30402&lt;/CELL&gt;&lt;CELL&gt;FT_SNF|ST_CA|L_GE_A|S00201|T_INV| - 35163.0000000000&lt;/CELL&gt;&lt;CELL&gt;FT_SNF|ST_CA|L_GE_A|S00201|T_TRADE_PAY| - 102426.0000000000&lt;/CELL&gt;&lt;CELL&gt;FT_SNF|ST_KY|L_KY|S02602|REV_ANCILLARY| - 100211&lt;/CELL&gt;&lt;CELL&gt;FT_SNF|ST_KY|L_KY|S02601|REV_ANCILLARY| - 158838&lt;/CELL&gt;&lt;CELL&gt;FT_SNF|ST_KY|L_KY|S02604|REV_ANCILLARY| - 210505&lt;/CELL&gt;&lt;CELL&gt;FT_SNF|ST_CT|L_REV|S02001|T_OTHER_CUR_LIAB| - 1591506&lt;/CELL&gt;&lt;CELL&gt;FT_SNF|ST_OH|L_OH|S02511|T_INV| - 35518.0000000000&lt;/CELL&gt;&lt;CELL&gt;FT_SNF|ST_KY|L_KY|S02605|REV_ANCILLARY| -</t>
  </si>
  <si>
    <t xml:space="preserve"> 95222&lt;/CELL&gt;&lt;CELL&gt;FT_SNF|ST_KY|L_KY|S02608|REV_ANCILLARY| - 70772&lt;/CELL&gt;&lt;CELL&gt;FT_SNF|ST_OH|L_OH|S03710|REV_MEDICAID| - 309121&lt;/CELL&gt;&lt;CELL&gt;FT_SNF|ST_CT|L_REV|S02001|REV_ANCILLARY| - 386862&lt;/CELL&gt;&lt;CELL&gt;FT_SNF|ST_NH|L_MA_NH|S03504|PD_MEDICARE| - 162.0000000000&lt;/CELL&gt;&lt;CELL&gt;FT_SNF|ST_NH|L_MA_NH|S03505|PD_MEDICARE| - 369.0000000000&lt;/CELL&gt;&lt;CELL&gt;FT_SNF|ST_TN|L_OTH|S03721|T_NURSING_LABOR| - 163370.0000000000&lt;/CELL&gt;&lt;CELL&gt;FT_MH|ST_ID|L_OTH|S03717|T_NURSING_LABOR| - 95012.0000000000&lt;/CELL&gt;&lt;CELL&gt;FT_SNF|ST_CA|L_REV|S015</t>
  </si>
  <si>
    <t>01|T_TAX_INS| - 6033.0000000000&lt;/CELL&gt;&lt;CELL&gt;FT_SNF|ST_OH|L_REV|S01901|T_OTHER_HOURS| - 5947.0000000000&lt;/CELL&gt;&lt;CELL&gt;FT_SNF|ST_NM|L_GE_A|S00102|REV_OTHER| - 138&lt;/CELL&gt;&lt;CELL&gt;FT_SNF|ST_NM|L_GE_A|S00102|T_INT_INC_EXP| - 111.0000000000&lt;/CELL&gt;&lt;CELL&gt;FT_SNF|ST_NM|L_GE_A|S00102|T_TAX_INS| - 836.0000000000&lt;/CELL&gt;&lt;CELL&gt;FT_ML_SNF|ST_ID|L_REV|S01401|PD_PRIVATE| - 407.0000000000&lt;/CELL&gt;&lt;CELL&gt;FT_ALF|ST_NH|L_GE_B|S00801|T_ANCIL_EXP| - 372.0000000000&lt;/CELL&gt;&lt;CELL&gt;FT_SNF|ST_CT|L_CT|S03403|REV_COMM_INS| - 59508&lt;/CELL&gt;&lt;CELL&gt;FT_SN</t>
  </si>
  <si>
    <t>F|ST_CT|L_2845|S01301|T_TAX_INS| - 12425.0000000000&lt;/CELL&gt;&lt;CELL&gt;FT_SNF|ST_IN|L_OTH|S03714|IPD_SKILLED| - 1832.0000000000&lt;/CELL&gt;&lt;CELL&gt;FT_SNF|ST_WV|L_OTH|S03715|T_OTHER_NN_LABOR| - 63800.0000000000&lt;/CELL&gt;&lt;CELL&gt;FT_ML_SNF|ST_NH|L_GE_B|S00701|REV_MEDICAID| - 369471&lt;/CELL&gt;&lt;CELL&gt;FT_SNF|ST_OH|L_OH|S03701|REV_ANCILLARY| - 156793&lt;/CELL&gt;&lt;CELL&gt;FT_SNF|ST_NH|L_GE_B|S00601|T_CASH_AND_EQUIV| - 16421.0000000000&lt;/CELL&gt;&lt;CELL&gt;FT_ALF|ST_NH|L_4113|S02971|A_BEDS| - 95.0000000000&lt;/CELL&gt;&lt;CELL&gt;FT_SNF|ST_CT|L_2845|S01301|PD_MEDICAID|</t>
  </si>
  <si>
    <t xml:space="preserve"> - 708.0000000000&lt;/CELL&gt;&lt;CELL&gt;FT_SNF|ST_OH|L_OH|S03710|T_CASH_AND_EQUIV| - 27024.0000000000&lt;/CELL&gt;&lt;CELL&gt;FT_SNF|ST_GA|L_OTH|S03722|IP_REV_HOSPICE| - 33649&lt;/CELL&gt;&lt;CELL&gt;FT_SNF|ST_MA|L_MA_NH|S03706|T_BAD_DEBT| - 6242.0000000000&lt;/CELL&gt;&lt;CELL&gt;FT_SNF|ST_CT|L_CT|S03403|T_RENT_EXP| - 6406.0000000000&lt;/CELL&gt;&lt;CELL&gt;FT_SNF|ST_KY|L_KY|S02605|T_INV| - 17759.0000000000&lt;/CELL&gt;&lt;CELL&gt;FT_SNF|ST_TN|L_OTH|S03721|T_AR_GROSS| - 1417160.0000000000&lt;/CELL&gt;&lt;CELL&gt;FT_SNF|ST_TN|L_OTH|S03721|REV_OTHER| - -1405&lt;/CELL&gt;&lt;CELL&gt;FT_SNF|ST_OH|L_REV</t>
  </si>
  <si>
    <t>|S01901|T_OTHER_NN_LABOR| - 89964.0000000000&lt;/CELL&gt;&lt;CELL&gt;FT_SNF|ST_ID|L_OTH|S03718|T_CAPEX| - 4562.0000000000&lt;/CELL&gt;&lt;CELL&gt;FT_SNF|ST_CA|L_REV|S01501|A_BEDS| - 126.0000000000&lt;/CELL&gt;&lt;CELL&gt;FT_SNF|ST_RI|L_OTH|S03711|REV_CONT_ALLOW| - -3117&lt;/CELL&gt;&lt;CELL&gt;FT_SNF|ST_RI|L_OTH|S03711|T_AR_GROSS| - 431226.0000000000&lt;/CELL&gt;&lt;CELL&gt;FT_SNF|ST_RI|L_OTH|S03711|T_ANCIL_EXP| - 6541.0000000000&lt;/CELL&gt;&lt;CELL&gt;FT_SNF|ST_RI|L_OTH|S03711|REV_PRIVATE| - 576&lt;/CELL&gt;&lt;CELL&gt;FT_SNF|ST_KY|L_KY|S02604|T_NURSING_HOURS| - 10210.0000000000&lt;/CELL&gt;&lt;C</t>
  </si>
  <si>
    <t>GE_C|S01001|PD_OTHER| - 269.0000000000&lt;/CELL&gt;&lt;CELL&gt;FT_SNF|ST_FL|L_REV|S02101|T_NURSING_LABOR| - 214458.0000000000&lt;/CELL&gt;&lt;CELL&gt;FT_SNF|ST_OH|L_OH|S03719|T_DEPR_AMORT| - 1905.0000000000&lt;/CELL&gt;&lt;CELL&gt;FT_SNF|ST_KY|L_KY|S02602|T_AR_GROSS| - 366696.0000000000&lt;/CELL&gt;&lt;CELL&gt;FT_ML_SNF|ST_KY|L_KY|S02606|PD_PRIVATE| - 805.0000000000&lt;/CELL&gt;&lt;CELL&gt;FT_SNF|ST_CA|L_OTH|S03720|REV_OTHER| - 919&lt;/CELL&gt;&lt;CELL&gt;FT_SNF|ST_WV|L_GE_C|S01101|T_OTH_CUR_ASSETS| - 14207.0000000000&lt;/CELL&gt;&lt;CELL&gt;FT_ALF|ST_KY|L_KY|S02609|T_AR_VAL_RES| - -13198.</t>
  </si>
  <si>
    <t>0000000000&lt;/CELL&gt;&lt;CELL&gt;FT_SNF|ST_OH|L_REV|S01901|REV_COMM_INS| - 73622&lt;/CELL&gt;&lt;CELL&gt;FT_SNF|ST_KY|L_KY|S02601|T_NURSING_LABOR| - 157994.0000000000&lt;/CELL&gt;&lt;CELL&gt;FT_SNF|ST_ID|L_OTH|S03718|T_OTH_CUR_ASSETS| - 4639.0000000000&lt;/CELL&gt;&lt;CELL&gt;FT_SNF|ST_CA|L_OTH|S03720|T_BAD_DEBT| - 5990.0000000000&lt;/CELL&gt;&lt;CELL&gt;FT_SNF|ST_KY|L_KY|S02605|T_OTHER_HOURS| - 2153.0000000000&lt;/CELL&gt;&lt;CELL&gt;FT_SNF|ST_NH|L_MA_NH|S03501|REV_COMM_INS| - -36&lt;/CELL&gt;&lt;CELL&gt;FT_SNF|ST_CA|L_REV|S01501|T_AR_GROSS| - 1060044.0000000000&lt;/CELL&gt;&lt;CELL&gt;FT_ALF|ST_NH</t>
  </si>
  <si>
    <t>|L_GE_B|S00801|T_INT_INC_EXP| - 48.0000000000&lt;/CELL&gt;&lt;CELL&gt;FT_SNF|ST_KY|L_KY|S02608|T_OTHER_CUR_LIAB| - 636042&lt;/CELL&gt;&lt;CELL&gt;FT_SNF|ST_CT|L_CT|S03704|T_CASH_AND_EQUIV| - 62772.0000000000&lt;/CELL&gt;&lt;CELL&gt;FT_SNF|ST_OK|L_2704|S02931|REV_OTHER| - 810&lt;/CELL&gt;&lt;CELL&gt;FT_SNF|ST_CT|L_CT|S03703|IPD_SKILLED| - 2312.0000000000&lt;/CELL&gt;&lt;CELL&gt;FT_MH|ST_ID|L_OTH|S03717|REV_ANCILLARY| - 125470&lt;/CELL&gt;&lt;CELL&gt;FT_SNF|ST_NH|L_MA_NH|S03501|T_NURSING_HOURS| - 7554.0000000000&lt;/CELL&gt;&lt;CELL&gt;FT_SNF|ST_RI|L_OTH|S03712|REV_MEDICARE| - 156628&lt;/CELL&gt;&lt;</t>
  </si>
  <si>
    <t xml:space="preserve">CELL&gt;FT_SNF|ST_RI|L_OTH|S03712|REV_MEDICAID| - 627279&lt;/CELL&gt;&lt;CELL&gt;FT_ML_SNF|ST_NH|L_GE_B|S00701|T_CAPEX| - 10760.0000000000&lt;/CELL&gt;&lt;CELL&gt;FT_SNF|ST_CT|L_2845|S01301|T_AR_GROSS| - 1197754.0000000000&lt;/CELL&gt;&lt;CELL&gt;FT_SNF|ST_RI|L_OTH|S03712|T_AR_GROSS| - 1444222.0000000000&lt;/CELL&gt;&lt;CELL&gt;FT_SNF|ST_RI|L_OTH|S03712|T_ANCIL_EXP| - 121854.0000000000&lt;/CELL&gt;&lt;CELL&gt;FT_SNF|ST_CA|L_OTH|S03720|PD_PRIVATE| - 62.0000000000&lt;/CELL&gt;&lt;CELL&gt;FT_SNF|ST_RI|L_OTH|S03712|REV_OTHER| - 1102&lt;/CELL&gt;&lt;CELL&gt;FT_SNF|ST_CA|L_OTH|S03720|REV_MEDICAID| </t>
  </si>
  <si>
    <t>- 408516&lt;/CELL&gt;&lt;CELL&gt;FT_SNF|ST_KY|L_REV|S02301|PD_MEDICAID| - 3304.0000000000&lt;/CELL&gt;&lt;CELL&gt;FT_SNF|ST_KY|L_KY|S02602|T_ANCIL_EXP| - 50207.0000000000&lt;/CELL&gt;&lt;CELL&gt;FT_SNF|ST_RI|L_OTH|S03712|T_AR_VAL_RES| - -473442.0000000000&lt;/CELL&gt;&lt;CELL&gt;FT_SNF|ST_WV|L_GE_C|S01101|PD_MEDICAID| - 2275.0000000000&lt;/CELL&gt;&lt;CELL&gt;FT_MH|ST_ID|L_OTH|S03717|T_CASH_AND_EQUIV| - 7375.0000000000&lt;/CELL&gt;&lt;CELL&gt;FT_ALF|ST_KY|L_KY|S02609|T_BAD_DEBT| - 1109.0000000000&lt;/CELL&gt;&lt;CELL&gt;FT_ML_SNF|ST_NH|L_GE_B|S00501|REV_OTHER| - 2549&lt;/CELL&gt;&lt;CELL&gt;FT_SNF|ST_</t>
  </si>
  <si>
    <t>CT|L_CT|S03703|REV_OTHER| - 1070&lt;/CELL&gt;&lt;CELL&gt;FT_SNF|ST_GA|L_OTH|S03722|IP_REV_SKILLED| - 540690&lt;/CELL&gt;&lt;CELL&gt;FT_SNF|ST_KY|L_KY|S02605|T_OTHER_CUR_LIAB| - 445434&lt;/CELL&gt;&lt;CELL&gt;FT_SNF|ST_CT|L_2845|S01301|IP_REV_HOSPICE| - 15562&lt;/CELL&gt;&lt;CELL&gt;FT_ALF|ST_KY|L_KY|S02614|REV_OTHER| - 1244&lt;/CELL&gt;&lt;CELL&gt;FT_SNF|ST_KY|L_KY|S02608|T_RENT_EXP| - 38615.0000000000&lt;/CELL&gt;&lt;CELL&gt;FT_SNF|ST_CO|L_GE_C|S00301|IPD_SKILLED| - 2777.0000000000&lt;/CELL&gt;&lt;CELL&gt;FT_SNF|ST_CO|L_GE_C|S00301|IP_REV_SKILLED| - 615071&lt;/CELL&gt;&lt;CELL&gt;FT_SNF|ST_CO|L_GE_C|</t>
  </si>
  <si>
    <t>S00301|A_BEDS| - 112.0000000000&lt;/CELL&gt;&lt;CELL&gt;FT_SNF|ST_CO|L_GE_C|S01201|IPD_OTHER| - 569.0000000000&lt;/CELL&gt;&lt;CELL&gt;FT_SNF|ST_CO|L_GE_C|S00301|PD_MEDICARE| - 90.0000000000&lt;/CELL&gt;&lt;CELL&gt;FT_SNF|ST_CO|L_GE_C|S00301|PD_MEDICAID| - 2184.0000000000&lt;/CELL&gt;&lt;CELL&gt;FT_SNF|ST_CO|L_GE_C|S00301|PD_COMM_INS| - 328.0000000000&lt;/CELL&gt;&lt;CELL&gt;FT_SNF|ST_CO|L_GE_C|S00301|L_BEDS| - 120.0000000000&lt;/CELL&gt;&lt;CELL&gt;FT_CCRC|ST_NM|L_REV|S03601|T_INV| - 76363.0000000000&lt;/CELL&gt;&lt;CELL&gt;FT_SNF|ST_CT|L_2845|S01301|T_RENT_EXP| - 112995.0000000000&lt;/CELL&gt;</t>
  </si>
  <si>
    <t>&lt;CELL&gt;FT_SNF|ST_CO|L_GE_C|S00301|REV_ANCILLARY| - 96174&lt;/CELL&gt;&lt;CELL&gt;FT_SNF|ST_CO|L_GE_C|S00301|PD_PRIVATE| - 385.0000000000&lt;/CELL&gt;&lt;CELL&gt;FT_SNF|ST_KY|L_KY|S02602|REV_CONT_ALLOW| - -81978&lt;/CELL&gt;&lt;CELL&gt;FT_SNF|ST_FL|L_OTH|S03301|T_INT_INC_EXP| - -2.0000000000&lt;/CELL&gt;&lt;CELL&gt;FT_SNF|ST_FL|L_OTH|S03301|T_NURSING_HOURS| - 13335.0000000000&lt;/CELL&gt;&lt;CELL&gt;FT_SNF|ST_OH|L_REV|S01901|REV_MEDICAID| - 497986&lt;/CELL&gt;&lt;CELL&gt;FT_SNF|ST_CT|L_CT|S03403|PD_PRIVATE| - 69.0000000000&lt;/CELL&gt;&lt;CELL&gt;FT_SNF|ST_KY|L_KY|S02603|REV_PRIVATE| - 6509&lt;</t>
  </si>
  <si>
    <t>/CELL&gt;&lt;CELL&gt;FT_SNF|ST_GA|L_GE_C|S01001|T_EXPENSES| - 671861.0000000000&lt;/CELL&gt;&lt;CELL&gt;FT_SNF|ST_NH|L_2824|S02921|PD_MEDICAID| - 2574.0000000000&lt;/CELL&gt;&lt;CELL&gt;FT_SNF|ST_KY|L_KY|S02608|T_OTHER_NN_LABOR| - 44576.0000000000&lt;/CELL&gt;&lt;CELL&gt;FT_SNF|ST_ID|L_OTH|S03718|T_CONTRACT_LABOR| - 23747.0000000000&lt;/CELL&gt;&lt;CELL&gt;FT_SNF|ST_MT|L_GE_A|S00104|REV_PRIVATE| - -18408&lt;/CELL&gt;&lt;CELL&gt;FT_SNF|ST_MT|L_GE_A|S00104|T_INV| - 21311.0000000000&lt;/CELL&gt;&lt;CELL&gt;FT_SNF|ST_MT|L_GE_A|S00104|T_TRADE_PAY| - 34698.0000000000&lt;/CELL&gt;&lt;CELL&gt;FT_SNF|ST_NH|</t>
  </si>
  <si>
    <t>L_GE_B|S00901|REV_OTHER| - 26&lt;/CELL&gt;&lt;CELL&gt;FT_ML_SNF|ST_NH|L_4116|S02961|REV_OTHER| - 11778&lt;/CELL&gt;&lt;CELL&gt;FT_SNF|ST_KY|L_KY|S02605|T_OTH_CUR_ASSETS| - 320.0000000000&lt;/CELL&gt;&lt;CELL&gt;FT_ML_SNF|ST_NH|L_4114|S02951|A_BEDS| - 134.0000000000&lt;/CELL&gt;&lt;CELL&gt;FT_SNF|ST_KY|L_KY|S02608|T_NURSING_LABOR| - 80868.0000000000&lt;/CELL&gt;&lt;CELL&gt;FT_SNF|ST_GA|L_OTH|S03722|IPD_OTHER| - 229.0000000000&lt;/CELL&gt;&lt;CELL&gt;FT_ILF|ST_CT|L_CT|S02401|T_CAPEX| - 2961.0000000000&lt;/CELL&gt;&lt;CELL&gt;FT_MH|ST_ID|L_OTH|S03717|L_BEDS| - 22.0000000000&lt;/CELL&gt;&lt;CELL&gt;FT_SNF</t>
  </si>
  <si>
    <t>|ST_GA|L_OTH|S03722|A_BEDS| - 100.0000000000&lt;/CELL&gt;&lt;CELL&gt;FT_SNF|ST_OH|L_REV|S01901|REV_MEDICARE| - 226266&lt;/CELL&gt;&lt;CELL&gt;FT_CCRC|ST_NM|L_REV|S03601|T_OTHER_CUR_LIAB| - 926698&lt;/CELL&gt;&lt;CELL&gt;FT_SNF|ST_KY|L_KY|S02604|REV_PRIVATE| - 25459&lt;/CELL&gt;&lt;CELL&gt;FT_SNF|ST_CA|L_REV|S01501|REV_VETERANS| - 134415&lt;/CELL&gt;&lt;CELL&gt;FT_SNF|ST_CO|L_GE_C|S01201|REV_OTHER| - 19976&lt;/CELL&gt;&lt;CELL&gt;FT_ML_SNF|ST_KY|L_KY|S02606|IP_REV_ASSISTED| - 10119&lt;/CELL&gt;&lt;CELL&gt;FT_ML_SNF|ST_NH|L_GE_B|S00401|REV_CONT_ALLOW| - -143367&lt;/CELL&gt;&lt;CELL&gt;FT_SNF|ST_NH|L_MA_</t>
  </si>
  <si>
    <t>NH|S03501|REV_MEDICARE| - 207515&lt;/CELL&gt;&lt;CELL&gt;FT_ML_SNF|ST_NH|L_GE_B|S00401|T_OTHER_HOURS| - 3531.0000000000&lt;/CELL&gt;&lt;CELL&gt;FT_ML_SNF|ST_NH|L_GE_B|S00401|T_CASH_AND_EQUIV| - 33080.0000000000&lt;/CELL&gt;&lt;CELL&gt;FT_SNF|ST_MT|L_GE_A|S00105|T_OTHER_HOURS| - 6828.0000000000&lt;/CELL&gt;&lt;CELL&gt;FT_SNF|ST_MA|L_MA_NH|S03706|PD_OTHER| - 169.0000000000&lt;/CELL&gt;&lt;CELL&gt;FT_ML_SNF|ST_ID|L_REV|S01401|IPD_OTHER| - 222.0000000000&lt;/CELL&gt;&lt;CELL&gt;FT_SNF|ST_NH|L_GE_B|S00901|PD_MEDICAID| - 1279.0000000000&lt;/CELL&gt;&lt;CELL&gt;FT_MH|ST_OK|L_OK|S03201|T_EXPENSES|</t>
  </si>
  <si>
    <t xml:space="preserve"> - 164539.0000000000&lt;/CELL&gt;&lt;CELL&gt;FT_SNF|ST_OH|L_OH|S03701|T_DEPR_AMORT| - 959.0000000000&lt;/CELL&gt;&lt;CELL&gt;FT_SNF|ST_KY|L_KY|S02605|T_NURSING_LABOR| - 76097.0000000000&lt;/CELL&gt;&lt;CELL&gt;FT_ALF|ST_NH|L_GE_B|S00801|T_NURSING_LABOR| - 84235.0000000000&lt;/CELL&gt;&lt;CELL&gt;FT_SNF|ST_WV|L_OTH|S03715|REV_VETERANS| - 13564&lt;/CELL&gt;&lt;CELL&gt;FT_SNF|ST_KY|L_KY|S02612|T_NURSING_LABOR| - 125703.0000000000&lt;/CELL&gt;&lt;CELL&gt;FT_SNF|ST_CO|L_GE_C|S01201|IPD_HOSPICE| - 564.0000000000&lt;/CELL&gt;&lt;CELL&gt;FT_CCRC|ST_NM|L_REV|S03601|IPD_SKILLED| - 813.0000000000&lt;/CE</t>
  </si>
  <si>
    <t>LL&gt;&lt;CELL&gt;FT_ALF|ST_KY|L_KY|S02609|REV_OTHER| - 1311&lt;/CELL&gt;&lt;CELL&gt;FT_SNF|ST_KY|L_KY|S02601|REV_PRIVATE| - 7066&lt;/CELL&gt;&lt;CELL&gt;FT_SNF|ST_NM|L_GE_A|S00102|T_BAD_DEBT| - 3783.0000000000&lt;/CELL&gt;&lt;CELL&gt;FT_SNF|ST_NM|L_GE_A|S00102|T_OTH_CUR_ASSETS| - 8800.0000000000&lt;/CELL&gt;&lt;CELL&gt;FT_SNF|ST_NM|L_GE_A|S00102|PD_OTHER| - 124.0000000000&lt;/CELL&gt;&lt;CELL&gt;FT_SNF|ST_KY|L_KY|S02603|IPD_SKILLED| - 1588.0000000000&lt;/CELL&gt;&lt;CELL&gt;FT_SNF|ST_KY|L_KY|S02603|T_AR_GROSS| - 968700.0000000000&lt;/CELL&gt;&lt;CELL&gt;FT_SNF|ST_CT|L_CT|S03704|T_TAX_INS| - 17820.</t>
  </si>
  <si>
    <t>0000000000&lt;/CELL&gt;&lt;CELL&gt;FT_ML_SNF|ST_NH|L_GE_B|S00501|T_AR_VAL_RES| - -406128.0000000000&lt;/CELL&gt;&lt;CELL&gt;FT_ML_SNF|ST_NH|L_GE_B|S00701|T_RENT_EXP| - 110866.0000000000&lt;/CELL&gt;&lt;CELL&gt;FT_SNF|ST_NM|L_GE_A|S00101|REV_PRIVATE| - 4787&lt;/CELL&gt;&lt;CELL&gt;FT_SNF|ST_NM|L_GE_A|S00101|T_INV| - 33032.0000000000&lt;/CELL&gt;&lt;CELL&gt;FT_SNF|ST_NM|L_GE_A|S00101|T_TRADE_PAY| - 141157.0000000000&lt;/CELL&gt;&lt;CELL&gt;FT_SNF|ST_NH|L_2824|S02921|IP_REV_HOSPICE| - 31063&lt;/CELL&gt;&lt;CELL&gt;FT_SNF|ST_CT|L_CT|S03703|T_CASH_AND_EQUIV| - 94544.0000000000&lt;/CELL&gt;&lt;CELL&gt;FT_SN</t>
  </si>
  <si>
    <t>7&lt;/CELL&gt;&lt;CELL&gt;FT_SNF|ST_MT|L_GE_A|S00106|T_CASH_AND_EQUIV| - 19338.0000000000&lt;/CELL&gt;&lt;CELL&gt;FT_SNF|ST_MT|L_GE_A|S00106|T_OTHER_HOURS| - 3839.0000000000&lt;/CELL&gt;&lt;CELL&gt;FT_SNF|ST_OH|L_OH|S03710|T_RENT_EXP| - 20927.0000000000&lt;/CELL&gt;&lt;CELL&gt;FT_SNF|ST_CT|L_CT|S03704|T_INV| - 31966.0000000000&lt;/CELL&gt;&lt;CELL&gt;FT_ML_SNF|ST_NH|L_GE_B|S00701|T_TAX_INS| - 3715.0000000000&lt;/CELL&gt;&lt;CELL&gt;FT_SNF|ST_CT|L_2845|S01301|T_EXPENSES| - 586462.0000000000&lt;/CELL&gt;&lt;CELL&gt;FT_SNF|ST_NH|L_GE_B|S00601|T_ANCIL_EXP| - 145076.0000000000&lt;/CELL&gt;&lt;CELL&gt;FT_SN</t>
  </si>
  <si>
    <t>F|ST_CT|L_CT|S03704|T_OTHER_CUR_LIAB| - 1141659&lt;/CELL&gt;&lt;CELL&gt;FT_ML_SNF|ST_CT|L_CT_REVOLVER|S03402|T_OTHER_NN_LABOR| - 443023.0000000000&lt;/CELL&gt;&lt;CELL&gt;FT_SNF|ST_CO|L_GE_C|S01201|PD_MEDICARE| - 596.0000000000&lt;/CELL&gt;&lt;CELL&gt;FT_ML_SNF|ST_OK|L_2703|S02941|L_BEDS| - 176.0000000000&lt;/CELL&gt;&lt;CELL&gt;FT_SNF|ST_NH|L_MA_NH|S03503|T_INT_INC_EXP| - -33.0000000000&lt;/CELL&gt;&lt;CELL&gt;FT_SNF|ST_NM|L_GE_A|S00101|T_BAD_DEBT| - 5422.0000000000&lt;/CELL&gt;&lt;CELL&gt;FT_SNF|ST_OH|L_REV|S01901|REV_PRIVATE| - 31253&lt;/CELL&gt;&lt;CELL&gt;FT_ML_SNF|ST_OK|L_2703|S02941</t>
  </si>
  <si>
    <t>|T_EXPENSES| - 451915.0000000000&lt;/CELL&gt;&lt;CELL&gt;FT_ML_SNF|ST_KY|L_KY|S02606|REV_MEDICARE| - 64402&lt;/CELL&gt;&lt;CELL&gt;FT_SNF|ST_WV|L_OTH|S03715|REV_CONT_ALLOW| - -89632&lt;/CELL&gt;&lt;CELL&gt;FT_SNF|ST_KY|L_KY|S02612|T_NURSING_HOURS| - 7531.0000000000&lt;/CELL&gt;&lt;CELL&gt;FT_ILF|ST_CT|L_CT|S02401|T_EXPENSES| - 67389.0000000000&lt;/CELL&gt;&lt;CELL&gt;FT_SNF|ST_FL|L_REV|S01601|T_TAX_INS| - 8819.0000000000&lt;/CELL&gt;&lt;CELL&gt;FT_ML_SNF|ST_CT|L_CT_REVOLVER|S03402|T_NURSING_LABOR| - 748399.0000000000&lt;/CELL&gt;&lt;CELL&gt;FT_SNF|ST_MA|L_MA_NH|S03705|REV_CONT_ALLOW| - -72</t>
  </si>
  <si>
    <t>152&lt;/CELL&gt;&lt;CELL&gt;FT_SNF|ST_NH|L_GE_B|S00601|IPD_HOSPICE| - 39.0000000000&lt;/CELL&gt;&lt;CELL&gt;FT_SNF|ST_KY|L_KY|S02604|PD_OTHER| - 97.0000000000&lt;/CELL&gt;&lt;CELL&gt;FT_SNF|ST_KY|L_KY|S02602|T_EXPENSES| - 201468.0000000000&lt;/CELL&gt;&lt;CELL&gt;FT_SNF|ST_CT|L_CT|S03403|T_DEPR_AMORT| - 3010.0000000000&lt;/CELL&gt;&lt;CELL&gt;FT_SNF|ST_NH|L_MA_NH|S03503|PD_VETERANS| - 84.0000000000&lt;/CELL&gt;&lt;CELL&gt;FT_SNF|ST_CT|L_CT|S03702|T_OTHER_HOURS| - 3889.0000000000&lt;/CELL&gt;&lt;CELL&gt;FT_ML_SNF|ST_KY|L_KY|S02607|IPD_ASSISTED| - 598.0000000000&lt;/CELL&gt;&lt;CELL&gt;FT_SNF|ST_FL|L_OT</t>
  </si>
  <si>
    <t>H|S03301|PD_PRIVATE| - 87.0000000000&lt;/CELL&gt;&lt;CELL&gt;FT_SNF|ST_KY|L_REV|S02301|PD_MEDICARE| - 695.0000000000&lt;/CELL&gt;&lt;CELL&gt;FT_SNF|ST_NC|L_REV|S02201|REV_ANCILLARY| - 207478&lt;/CELL&gt;&lt;CELL&gt;FT_SNF|ST_CT|L_2845|S01301|REV_MEDICAID| - 186367&lt;/CELL&gt;&lt;CELL&gt;FT_ML_SNF|ST_KY|L_KY|S02607|A_BEDS| - 94.0000000000&lt;/CELL&gt;&lt;CELL&gt;FT_ML_SNF|ST_CT|L_CT_REVOLVER|S03402|T_RENT_EXP| - 145440.0000000000&lt;/CELL&gt;&lt;CELL&gt;FT_SNF|ST_CA|L_REV|S01501|T_AR_VAL_RES| - -143880.0000000000&lt;/CELL&gt;&lt;CELL&gt;FT_SNF|ST_NH|L_MA_NH|S03503|T_NURSING_HOURS| - 9164.0</t>
  </si>
  <si>
    <t>000000000&lt;/CELL&gt;&lt;CELL&gt;FT_SNF|ST_NH|L_GE_B|S00901|T_TAX_INS| - 8639.0000000000&lt;/CELL&gt;&lt;CELL&gt;FT_SNF|ST_MA|L_MA_NH|S03707|A_BEDS| - 109.0000000000&lt;/CELL&gt;&lt;CELL&gt;FT_ML_SNF|ST_KY|L_KY|S02606|REV_MEDICAID| - 174896&lt;/CELL&gt;&lt;CELL&gt;FT_SNF|ST_KY|L_KY|S02601|IP_REV_SKILLED| - 601943&lt;/CELL&gt;&lt;CELL&gt;FT_SNF|ST_KY|L_KY|S02604|IP_REV_SKILLED| - 712291&lt;/CELL&gt;&lt;CELL&gt;FT_ML_SNF|ST_KY|L_KY|S02606|A_BEDS| - 69.0000000000&lt;/CELL&gt;&lt;CELL&gt;FT_SNF|ST_KY|L_KY|S02601|T_TRADE_PAY| - 78973.0000000000&lt;/CELL&gt;&lt;CELL&gt;FT_SNF|ST_KY|L_KY|S02605|IP_REV_SKILL</t>
  </si>
  <si>
    <t>ED| - 320989&lt;/CELL&gt;&lt;CELL&gt;FT_SNF|ST_OH|L_OH|S02521|A_BEDS| - 159.0000000000&lt;/CELL&gt;&lt;CELL&gt;FT_SNF|ST_OH|L_OH|S02511|A_BEDS| - 93.0000000000&lt;/CELL&gt;&lt;CELL&gt;FT_SNF|ST_CT|L_CT|S03702|REV_COMM_INS| - 16926&lt;/CELL&gt;&lt;CELL&gt;FT_SNF|ST_WV|L_OTH|S03715|PD_MEDICARE| - 244.0000000000&lt;/CELL&gt;&lt;CELL&gt;FT_ML_SNF|ST_NH|L_GE_B|S00701|PD_MEDICARE| - 379.0000000000&lt;/CELL&gt;&lt;CELL&gt;FT_SNF|ST_OH|L_OH|S03719|REV_ANCILLARY| - 244707&lt;/CELL&gt;&lt;CELL&gt;FT_SNF|ST_WV|L_OTH|S03715|T_NURSING_LABOR| - 85189.0000000000&lt;/CELL&gt;&lt;CELL&gt;FT_SNF|ST_WV|L_GE_C|S01101|PD_</t>
  </si>
  <si>
    <t>PRIVATE| - 317.0000000000&lt;/CELL&gt;&lt;CELL&gt;FT_SNF|ST_IN|L_OTH|S03714|REV_OTHER| - 2149&lt;/CELL&gt;&lt;CELL&gt;FT_SNF|ST_MA|L_MA_NH|S03706|T_MGMT_FEE| - 27704.0000000000&lt;/CELL&gt;&lt;CELL&gt;FT_SNF|ST_RI|L_OTH|S03711|T_AR_VAL_RES| - -291558.0000000000&lt;/CELL&gt;&lt;CELL&gt;FT_ILF|ST_CT|L_CT|S02401|T_TAX_INS| - 8557.0000000000&lt;/CELL&gt;&lt;CELL&gt;FT_ML_SNF|ST_NH|L_4116|S02961|IP_REV_ASSISTED| - 412319&lt;/CELL&gt;&lt;CELL&gt;FT_ML_SNF|ST_OK|L_2703|S02941|REV_ANCILLARY| - 61584&lt;/CELL&gt;&lt;CELL&gt;FT_SNF|ST_NH|L_MA_NH|S03502|T_NURSING_HOURS| - 4403.0000000000&lt;/CELL&gt;&lt;CELL&gt;</t>
  </si>
  <si>
    <t>FT_SNF|ST_NH|L_MA_NH|S03504|A_BEDS| - 85.0000000000&lt;/CELL&gt;&lt;CELL&gt;FT_SNF|ST_FL|L_REV|S02101|PD_PRIVATE| - 74.0000000000&lt;/CELL&gt;&lt;CELL&gt;FT_ML_SNF|ST_NH|L_GE_B|S00501|L_BEDS| - 151.0000000000&lt;/CELL&gt;&lt;CELL&gt;FT_SNF|ST_GA|L_GE_C|S01001|A_BEDS| - 178.0000000000&lt;/CELL&gt;&lt;CELL&gt;FT_SNF|ST_CT|L_2842|S02911|REV_OTHER| - 1884&lt;/CELL&gt;&lt;CELL&gt;FT_SNF|ST_KY|L_KY|S02610|REV_ANCILLARY| - 105998&lt;/CELL&gt;&lt;CELL&gt;FT_SNF|ST_FL|L_REV|S01801|T_INV| - 42621.0000000000&lt;/CELL&gt;&lt;CELL&gt;FT_SNF|ST_KY|L_KY|S02603|T_AR_VAL_RES| - -364030.0000000000&lt;/CELL&gt;&lt;CE</t>
  </si>
  <si>
    <t>LL&gt;FT_SNF|ST_KY|L_KY|S02611|REV_ANCILLARY| - 114781&lt;/CELL&gt;&lt;CELL&gt;FT_SNF|ST_KY|L_KY|S02613|REV_ANCILLARY| - 305159&lt;/CELL&gt;&lt;CELL&gt;FT_SNF|ST_OH|L_OH|S02511|T_CAPEX| - 15750.0000000000&lt;/CELL&gt;&lt;CELL&gt;FT_SNF|ST_OK|L_2704|S02931|T_INT_INC_EXP| - -40.0000000000&lt;/CELL&gt;&lt;CELL&gt;FT_SNF|ST_KY|L_KY|S02611|IP_REV_HOSPICE| - 4851&lt;/CELL&gt;&lt;CELL&gt;FT_SNF|ST_OK|L_2704|S02931|T_NURSING_LABOR| - 278399.0000000000&lt;/CELL&gt;&lt;CELL&gt;FT_SNF|ST_KY|L_REV|S02301|T_OTHER_CUR_LIAB| - 1277675&lt;/CELL&gt;&lt;CELL&gt;FT_SNF|ST_WV|L_OTH|S03715|T_OTH_CUR_ASSETS| - 864</t>
  </si>
  <si>
    <t>3.0000000000&lt;/CELL&gt;&lt;CELL&gt;FT_SNF|ST_KY|L_KY|S02601|A_BEDS| - 100.0000000000&lt;/CELL&gt;&lt;CELL&gt;FT_ML_SH|ST_OK|L_2704|S02932|T_TRADE_PAY| - 8039.0000000000&lt;/CELL&gt;&lt;CELL&gt;FT_SNF|ST_KY|L_KY|S02603|A_BEDS| - 62.0000000000&lt;/CELL&gt;&lt;CELL&gt;FT_ML_SH|ST_OK|L_2704|S02932|T_RENT_EXP| - 43743.0000000000&lt;/CELL&gt;&lt;CELL&gt;FT_ML_SH|ST_OK|L_2704|S02932|T_OTHER_CUR_LIAB| - -709339&lt;/CELL&gt;&lt;CELL&gt;FT_SNF|ST_KY|L_KY|S02608|A_BEDS| - 48.0000000000&lt;/CELL&gt;&lt;CELL&gt;FT_SNF|ST_FL|L_OTH|S03301|PD_MEDICAID| - 2534.0000000000&lt;/CELL&gt;&lt;CELL&gt;FT_SNF|ST_CT|L_2842|S</t>
  </si>
  <si>
    <t>02911|T_TRADE_PAY| - 259331.0000000000&lt;/CELL&gt;&lt;CELL&gt;FT_ML_SNF|ST_NH|L_GE_B|S00701|IPD_OTHER| - 183.0000000000&lt;/CELL&gt;&lt;CELL&gt;FT_ML_SNF|ST_OK|L_2703|S02941|PD_PRIVATE| - 62.0000000000&lt;/CELL&gt;&lt;CELL&gt;FT_SNF|ST_NH|L_MA_NH|S03502|T_MGMT_FEE| - 15985.0000000000&lt;/CELL&gt;&lt;CELL&gt;FT_SNF|ST_CT|L_REV|S02001|REV_CONT_ALLOW| - -377261&lt;/CELL&gt;&lt;CELL&gt;FT_SNF|ST_ID|L_OTH|S03718|T_TAX_INS| - 2966.0000000000&lt;/CELL&gt;&lt;CELL&gt;FT_SNF|ST_KY|L_KY|S02604|REV_OTHER| - 5264&lt;/CELL&gt;&lt;CELL&gt;FT_SNF|ST_KY|L_KY|S02604|T_AR_VAL_RES| - -446171.0000000000&lt;/CEL</t>
  </si>
  <si>
    <t>L&gt;&lt;CELL&gt;FT_SNF|ST_KY|L_KY|S02613|REV_PRIVATE| - 73783&lt;/CELL&gt;&lt;CELL&gt;FT_SNF|ST_OH|L_REV|S01901|PD_MEDICAID| - 2718.0000000000&lt;/CELL&gt;&lt;CELL&gt;FT_ML_SNF|ST_KY|L_KY|S02607|T_OTH_CUR_ASSETS| - 391.0000000000&lt;/CELL&gt;&lt;CELL&gt;FT_SNF|ST_KY|L_REV|S02301|T_OTHER_HOURS| - 5784.0000000000&lt;/CELL&gt;&lt;CELL&gt;FT_ML_SH|ST_OK|L_2704|S02932|T_MGMT_FEE| - 4938.0000000000&lt;/CELL&gt;&lt;CELL&gt;FT_ML_SH|ST_OK|L_2704|S02932|T_NURSING_HOURS| - 1599.0000000000&lt;/CELL&gt;&lt;CELL&gt;FT_ML_SH|ST_OK|L_2704|S02932|T_INV| - 29480.0000000000&lt;/CELL&gt;&lt;CELL&gt;FT_SNF|ST_CT|L_RE</t>
  </si>
  <si>
    <t>V|S02001|IP_REV_HOSPICE| - 45616&lt;/CELL&gt;&lt;CELL&gt;FT_SNF|ST_OH|L_OH|S02521|REV_ANCILLARY| - 223649&lt;/CELL&gt;&lt;CELL&gt;FT_ML_SH|ST_OK|L_2704|S02932|T_CASH_AND_EQUIV| - 54557.0000000000&lt;/CELL&gt;&lt;CELL&gt;FT_SNF|ST_FL|L_OTH|S03301|PD_COMM_INS| - 163.0000000000&lt;/CELL&gt;&lt;CELL&gt;FT_SNF|ST_NC|L_REV|S02201|T_EXPENSES| - 403731.0000000000&lt;/CELL&gt;&lt;CELL&gt;FT_CCRC|ST_NM|L_REV|S03601|REV_COMM_INS| - 45377&lt;/CELL&gt;&lt;CELL&gt;FT_SNF|ST_CA|L_REV|S01501|PD_COMM_INS| - 73.0000000000&lt;/CELL&gt;&lt;CELL&gt;FT_ML_SH|ST_OK|L_2704|S02932|T_NURSING_LABOR| - 20255.00000000</t>
  </si>
  <si>
    <t>00&lt;/CELL&gt;&lt;CELL&gt;FT_SNF|ST_NH|L_GE_B|S00601|T_INT_INC_EXP| - -81.0000000000&lt;/CELL&gt;&lt;CELL&gt;FT_SNF|ST_NH|L_MA_NH|S03503|T_NURSING_LABOR| - 165764.0000000000&lt;/CELL&gt;&lt;CELL&gt;FT_ML_SNF|ST_NH|L_4116|S02961|L_BEDS| - 181.0000000000&lt;/CELL&gt;&lt;CELL&gt;FT_SNF|ST_NH|L_GE_B|S00901|PD_PRIVATE| - 179.0000000000&lt;/CELL&gt;&lt;CELL&gt;FT_SNF|ST_CT|L_CT|S03702|T_BAD_DEBT| - 6703.0000000000&lt;/CELL&gt;&lt;CELL&gt;FT_SNF|ST_MT|L_GE_A|S00106|T_AR_GROSS| - 707168.0000000000&lt;/CELL&gt;&lt;CELL&gt;FT_SNF|ST_MT|L_GE_A|S00106|T_NURSING_HOURS| - 7234.0000000000&lt;/CELL&gt;&lt;CELL&gt;FT</t>
  </si>
  <si>
    <t>_SNF|ST_MT|L_GE_A|S00106|IPD_HOSPICE| - 36.0000000000&lt;/CELL&gt;&lt;CELL&gt;FT_SNF|ST_CT|L_REV|S02001|T_RENT_EXP| - 138508.0000000000&lt;/CELL&gt;&lt;CELL&gt;FT_SNF|ST_NC|L_REV|S02201|IPD_OTHER| - 62.0000000000&lt;/CELL&gt;&lt;CELL&gt;FT_SNF|ST_MA|L_MA_NH|S03707|REV_VETERANS| - 21411&lt;/CELL&gt;&lt;CELL&gt;FT_SNF|ST_WV|L_GE_C|S01101|T_OTHER_NN_LABOR| - 97798.0000000000&lt;/CELL&gt;&lt;CELL&gt;FT_ML_SNF|ST_NH|L_GE_B|S00701|REV_OTHER| - 151&lt;/CELL&gt;&lt;CELL&gt;FT_ALF|ST_KY|L_KY|S02609|T_OTH_CUR_ASSETS| - 1242.0000000000&lt;/CELL&gt;&lt;CELL&gt;FT_ML_SH|ST_OK|L_2704|S02932|REV_OTHER| -</t>
  </si>
  <si>
    <t xml:space="preserve"> 13927&lt;/CELL&gt;&lt;CELL&gt;FT_ML_SH|ST_OK|L_2704|S02932|REV_PRIVATE| - 84837&lt;/CELL&gt;&lt;CELL&gt;FT_ALF|ST_NH|L_4113|S02971|IPD_SKILLED| - 31.0000000000&lt;/CELL&gt;&lt;CELL&gt;FT_ML_SNF|ST_NH|L_GE_B|S00501|T_OTHER_HOURS| - 5969.0000000000&lt;/CELL&gt;&lt;CELL&gt;FT_SNF|ST_FL|L_OTH|S03301|L_BEDS| - 120.0000000000&lt;/CELL&gt;&lt;CELL&gt;FT_SNF|ST_NH|L_GE_B|S00601|PD_MEDICAID| - 1332.0000000000&lt;/CELL&gt;&lt;CELL&gt;FT_SNF|ST_KY|L_REV|S02301|T_NURSING_LABOR| - 252580.0000000000&lt;/CELL&gt;&lt;CELL&gt;FT_ML_SH|ST_OK|L_2704|S02932|T_AR_VAL_RES| - 2812.0000000000&lt;/CELL&gt;&lt;CELL&gt;FT_ML_S</t>
  </si>
  <si>
    <t>H|ST_OK|L_2704|S02932|T_BAD_DEBT| - 1067.0000000000&lt;/CELL&gt;&lt;CELL&gt;FT_SNF|ST_CT|L_CT|S03403|T_TRADE_PAY| - 155712.0000000000&lt;/CELL&gt;&lt;CELL&gt;FT_SNF|ST_CO|L_GE_C|S01201|PD_COMM_INS| - 837.0000000000&lt;/CELL&gt;&lt;CELL&gt;FT_SNF|ST_MA|L_MA_NH|S03707|PD_COMM_INS| - 23.0000000000&lt;/CELL&gt;&lt;CELL&gt;FT_ML_SNF|ST_NH|L_GE_B|S00701|T_TRADE_PAY| - 83748.0000000000&lt;/CELL&gt;&lt;CELL&gt;FT_SNF|ST_CT|L_2845|S01301|T_DEPR_AMORT| - 11055.0000000000&lt;/CELL&gt;&lt;CELL&gt;FT_SNF|ST_NH|L_GE_B|S00601|T_AR_GROSS| - 1114480.0000000000&lt;/CELL&gt;&lt;CELL&gt;FT_SNF|ST_OH|L_REV|S01</t>
  </si>
  <si>
    <t xml:space="preserve">901|T_CASH_AND_EQUIV| - 78411.0000000000&lt;/CELL&gt;&lt;CELL&gt;FT_CCRC|ST_NM|L_REV|S03601|REV_CONT_ALLOW| - -231767&lt;/CELL&gt;&lt;CELL&gt;FT_ML_SNF|ST_NH|L_GE_B|S00501|IP_REV_ASSISTED| - 108464&lt;/CELL&gt;&lt;CELL&gt;FT_SNF|ST_OH|L_OH|S03701|REV_CONT_ALLOW| - -87486&lt;/CELL&gt;&lt;CELL&gt;FT_SNF|ST_FL|L_OTH|S03301|IPD_SKILLED| - 3239.0000000000&lt;/CELL&gt;&lt;CELL&gt;FT_SNF|ST_NC|L_REV|S02201|T_CASH_AND_EQUIV| - 17879.0000000000&lt;/CELL&gt;&lt;CELL&gt;FT_SNF|ST_CT|L_CT_REVOLVER|S03401|T_TAX_INS| - 16013.0000000000&lt;/CELL&gt;&lt;CELL&gt;FT_SNF|ST_KY|L_REV|S02301|T_OTH_CUR_ASSETS| </t>
  </si>
  <si>
    <t>- 13839.0000000000&lt;/CELL&gt;&lt;CELL&gt;FT_ML_SNF|ST_CT|L_CT_REVOLVER|S03402|IPD_OTHER| - 249.0000000000&lt;/CELL&gt;&lt;CELL&gt;FT_SNF|ST_OH|L_OH|S03709|A_BEDS| - 119.0000000000&lt;/CELL&gt;&lt;CELL&gt;FT_SNF|ST_OK|L_OK|S03713|PD_COMM_INS| - 6.0000000000&lt;/CELL&gt;&lt;CELL&gt;FT_ML_SNF|ST_KY|L_KY|S02606|T_BAD_DEBT| - 3353.0000000000&lt;/CELL&gt;&lt;CELL&gt;FT_SNF|ST_GA|L_GE_C|S01001|T_AR_GROSS| - 1530928.0000000000&lt;/CELL&gt;&lt;CELL&gt;FT_SNF|ST_NH|L_GE_B|S00901|T_OTHER_HOURS| - 4373.0000000000&lt;/CELL&gt;&lt;CELL&gt;FT_SNF|ST_OH|L_OH|S03708|IP_REV_SKILLED| - 590610&lt;/CELL&gt;&lt;CELL&gt;F</t>
  </si>
  <si>
    <t>T_SNF|ST_OH|L_OH|S03710|IP_REV_SKILLED| - 365590&lt;/CELL&gt;&lt;CELL&gt;FT_SNF|ST_NH|L_MA_NH|S03505|T_EXPENSES| - 332609.0000000000&lt;/CELL&gt;&lt;CELL&gt;FT_ML_SNF|ST_NH|L_4114|S02951|L_BEDS| - 172.0000000000&lt;/CELL&gt;&lt;CELL&gt;FT_ML_SNF|ST_NH|L_GE_B|S00701|PD_COMM_INS| - 69.0000000000&lt;/CELL&gt;&lt;CELL&gt;FT_SNF|ST_KY|L_KY|S02608|T_EXPENSES| - 219195.0000000000&lt;/CELL&gt;&lt;CELL&gt;FT_ML_SNF|ST_KY|L_KY|S02607|PD_MEDICAID| - 2115.0000000000&lt;/CELL&gt;&lt;CELL&gt;FT_ML_SNF|ST_CT|L_CT_REVOLVER|S03402|IP_REV_ASSISTED| - 87185&lt;/CELL&gt;&lt;CELL&gt;FT_ML_SNF|ST_CT|L_CT_REVOLV</t>
  </si>
  <si>
    <t>ER|S03402|T_INV| - 105488.0000000000&lt;/CELL&gt;&lt;CELL&gt;FT_SNF|ST_NH|L_2824|S02921|T_NURSING_HOURS| - 14575.0000000000&lt;/CELL&gt;&lt;CELL&gt;FT_ML_SNF|ST_CT|L_CT_REVOLVER|S03402|T_OTH_CUR_ASSETS| - -27033.0000000000&lt;/CELL&gt;&lt;CELL&gt;FT_ILF|ST_CT|L_CT|S02401|REV_OTHER| - 880&lt;/CELL&gt;&lt;CELL&gt;FT_SNF|ST_CT|L_CT_REVOLVER|S03401|L_BEDS| - 141.0000000000&lt;/CELL&gt;&lt;CELL&gt;FT_SNF|ST_NH|L_MA_NH|S03501|REV_MEDICAID| - 279829&lt;/CELL&gt;&lt;CELL&gt;FT_SNF|ST_KY|L_KY|S02602|IPD_SKILLED| - 1527.0000000000&lt;/CELL&gt;&lt;CELL&gt;FT_SNF|ST_KY|L_KY|S02601|IPD_SKILLED| - 2870.</t>
  </si>
  <si>
    <t>0000000000&lt;/CELL&gt;&lt;CELL&gt;FT_SNF|ST_KY|L_KY|S02604|IPD_SKILLED| - 2884.0000000000&lt;/CELL&gt;&lt;CELL&gt;FT_ML_SNF|ST_KY|L_KY|S02606|PD_MEDICAID| - 941.0000000000&lt;/CELL&gt;&lt;CELL&gt;FT_SNF|ST_KY|L_KY|S02605|IPD_SKILLED| - 1455.0000000000&lt;/CELL&gt;&lt;CELL&gt;FT_SNF|ST_KY|L_KY|S02608|IPD_SKILLED| - 1401.0000000000&lt;/CELL&gt;&lt;CELL&gt;FT_SNF|ST_OH|L_OH|S02511|PD_MEDICAID| - 1530.0000000000&lt;/CELL&gt;&lt;CELL&gt;FT_SNF|ST_GA|L_GE_C|S01001|PD_MEDICARE| - 307.0000000000&lt;/CELL&gt;&lt;CELL&gt;FT_SNF|ST_GA|L_OTH|S03722|T_CAPEX| - 12310.0000000000&lt;/CELL&gt;&lt;CELL&gt;FT_ML_SNF|ST</t>
  </si>
  <si>
    <t>_KY|L_KY|S02606|T_AR_VAL_RES| - -53866.0000000000&lt;/CELL&gt;&lt;CELL&gt;FT_SNF|ST_WV|L_OTH|S03715|T_AR_VAL_RES| - -47222.0000000000&lt;/CELL&gt;&lt;CELL&gt;FT_ILF|ST_CT|L_CT|S02401|A_BEDS| - 49.0000000000&lt;/CELL&gt;&lt;CELL&gt;FT_SNF|ST_CT|L_CT|S03702|PD_MEDICAID| - 1130.0000000000&lt;/CELL&gt;&lt;CELL&gt;FT_ML_SNF|ST_ID|L_REV|S01401|T_INT_INC_EXP| - 67.0000000000&lt;/CELL&gt;&lt;CELL&gt;FT_ILF|ST_CT|L_CT|S02401|T_TRADE_PAY| - 21410.0000000000&lt;/CELL&gt;&lt;CELL&gt;FT_SNF|ST_CT|L_REV|S02001|IPD_SKILLED| - 2597.0000000000&lt;/CELL&gt;&lt;CELL&gt;FT_SNF|ST_NH|L_MA_NH|S03504|T_EXPENSES|</t>
  </si>
  <si>
    <t xml:space="preserve"> - 406621.0000000000&lt;/CELL&gt;&lt;CELL&gt;FT_SNF|ST_CT|L_CT|S03704|T_BAD_DEBT| - 11104.0000000000&lt;/CELL&gt;&lt;CELL&gt;FT_SNF|ST_FL|L_OTH|S03301|A_BEDS| - 120.0000000000&lt;/CELL&gt;&lt;CELL&gt;FT_SNF|ST_NC|L_REV|S02201|T_NURSING_HOURS| - 8357.0000000000&lt;/CELL&gt;&lt;CELL&gt;FT_SNF|ST_KY|L_REV|S02301|T_ANCIL_EXP| - 192424.0000000000&lt;/CELL&gt;&lt;CELL&gt;FT_ML_SNF|ST_ID|L_REV|S01401|IP_REV_SKILLED| - 949733&lt;/CELL&gt;&lt;CELL&gt;FT_SNF|ST_KY|L_KY|S02608|PD_COMM_INS| - 11.0000000000&lt;/CELL&gt;&lt;CELL&gt;FT_SNF|ST_OK|L_2704|S02931|T_OTHER_HOURS| - 5169.0000000000&lt;/CELL&gt;&lt;CELL&gt;</t>
  </si>
  <si>
    <t>FT_SNF|ST_CT|L_CT|S03704|PD_PRIVATE| - 50.0000000000&lt;/CELL&gt;&lt;CELL&gt;FT_ALF|ST_NH|L_4113|S02971|REV_OTHER| - 8110&lt;/CELL&gt;&lt;CELL&gt;FT_SNF|ST_CT|L_CT|S03704|IP_REV_HOSPICE| - 8293&lt;/CELL&gt;&lt;CELL&gt;FT_ML_SNF|ST_OK|L_2703|S02941|T_MGMT_FEE| - 10608.0000000000&lt;/CELL&gt;&lt;CELL&gt;FT_ML_SNF|ST_OK|L_2703|S02941|T_NURSING_HOURS| - 6711.0000000000&lt;/CELL&gt;&lt;CELL&gt;FT_ML_SNF|ST_OK|L_2703|S02941|T_CAPEX| - 18904.0000000000&lt;/CELL&gt;&lt;CELL&gt;FT_ML_SNF|ST_OK|L_2703|S02941|T_CASH_AND_EQUIV| - 5623.0000000000&lt;/CELL&gt;&lt;CELL&gt;FT_SNF|ST_NH|L_MA_NH|S03503|L_BE</t>
  </si>
  <si>
    <t>DS| - 99.0000000000&lt;/CELL&gt;&lt;CELL&gt;FT_SNF|ST_CT|L_2842|S02911|IP_REV_HOSPICE| - 58007&lt;/CELL&gt;&lt;CELL&gt;FT_ML_SNF|ST_NH|L_GE_B|S00701|PD_OTHER| - 183.0000000000&lt;/CELL&gt;&lt;CELL&gt;FT_SNF|ST_KY|L_KY|S02602|T_NURSING_HOURS| - 5261.0000000000&lt;/CELL&gt;&lt;CELL&gt;FT_SNF|ST_NH|L_MA_NH|S03504|REV_CONT_ALLOW| - -130236&lt;/CELL&gt;&lt;CELL&gt;FT_SNF|ST_CT|L_REV|S02001|T_ANCIL_EXP| - 180570.0000000000&lt;/CELL&gt;&lt;CELL&gt;FT_SNF|ST_CT|L_CT|S03702|T_DEPR_AMORT| - 4047.0000000000&lt;/CELL&gt;&lt;CELL&gt;FT_CCRC|ST_NM|L_REV|S03601|T_TAX_INS| - 9603.0000000000&lt;/CELL&gt;&lt;CELL&gt;FT</t>
  </si>
  <si>
    <t>_SNF|ST_NC|L_REV|S02201|T_MGMT_FEE| - 33008.0000000000&lt;/CELL&gt;&lt;CELL&gt;FT_SNF|ST_KY|L_REV|S02301|T_AR_GROSS| - 3069076.0000000000&lt;/CELL&gt;&lt;CELL&gt;FT_SNF|ST_CA|L_OTH|S03720|T_NURSING_LABOR| - 173798.0000000000&lt;/CELL&gt;&lt;CELL&gt;FT_SNF|ST_OH|L_REV|S01901|PD_MEDICARE| - 521.0000000000&lt;/CELL&gt;&lt;CELL&gt;FT_ML_SNF|ST_NH|L_GE_B|S00401|T_BAD_DEBT| - 7761.0000000000&lt;/CELL&gt;&lt;CELL&gt;FT_SNF|ST_MT|L_GE_A|S00105|T_BAD_DEBT| - 13774.0000000000&lt;/CELL&gt;&lt;CELL&gt;FT_SNF|ST_MT|L_GE_A|S00105|T_OTH_CUR_ASSETS| - 323228.0000000000&lt;/CELL&gt;&lt;CELL&gt;FT_SNF|ST_MT</t>
  </si>
  <si>
    <t>|L_GE_A|S00105|PD_OTHER| - 104.0000000000&lt;/CELL&gt;&lt;CELL&gt;FT_ML_SNF|ST_NH|L_4116|S02961|T_NURSING_LABOR| - 173739.0000000000&lt;/CELL&gt;&lt;CELL&gt;FT_SNF|ST_MA|L_MA_NH|S03707|REV_ANCILLARY| - 218194&lt;/CELL&gt;&lt;CELL&gt;FT_ML_SNF|ST_CT|L_CT_REVOLVER|S03402|PD_PRIVATE| - 498.0000000000&lt;/CELL&gt;&lt;CELL&gt;FT_ALF|ST_NH|L_4113|S02971|REV_PRIVATE| - 436294&lt;/CELL&gt;&lt;CELL&gt;FT_SNF|ST_MT|L_GE_A|S00106|REV_PRIVATE| - 34564&lt;/CELL&gt;&lt;CELL&gt;FT_SNF|ST_MT|L_GE_A|S00106|T_INV| - 35518.0000000000&lt;/CELL&gt;&lt;CELL&gt;FT_SNF|ST_MT|L_GE_A|S00106|T_TRADE_PAY| - 164667.00</t>
  </si>
  <si>
    <t>00000000&lt;/CELL&gt;&lt;CELL&gt;FT_SNF|ST_GA|L_OTH|S03722|T_OTHER_NN_LABOR| - 74768.0000000000&lt;/CELL&gt;&lt;CELL&gt;FT_SNF|ST_OH|L_OH|S03719|REV_OTHER| - 81&lt;/CELL&gt;&lt;CELL&gt;FT_SNF|ST_NC|L_REV|S02201|T_RENT_EXP| - 96793.0000000000&lt;/CELL&gt;&lt;CELL&gt;FT_SNF|ST_WV|L_GE_C|S01101|REV_MEDICAID| - 564445&lt;/CELL&gt;&lt;CELL&gt;FT_SNF|ST_KY|L_KY|S02602|T_MGMT_FEE| - 17779.0000000000&lt;/CELL&gt;&lt;CELL&gt;FT_SNF|ST_CT|L_REV|S02001|IPD_HOSPICE| - 155.0000000000&lt;/CELL&gt;&lt;CELL&gt;FT_SNF|ST_MT|L_GE_A|S00104|REV_VETERANS| - 5826&lt;/CELL&gt;&lt;CELL&gt;FT_ML_SH|ST_OK|L_2704|S02932|IP_REV_</t>
  </si>
  <si>
    <t xml:space="preserve">ASSISTED| - 84837&lt;/CELL&gt;&lt;CELL&gt;FT_ML_SNF|ST_NH|L_GE_B|S00501|REV_CONT_ALLOW| - -275675&lt;/CELL&gt;&lt;CELL&gt;FT_SNF|ST_CA|L_OTH|S03720|REV_PRIVATE| - 13330&lt;/CELL&gt;&lt;CELL&gt;FT_SNF|ST_NC|L_REV|S02201|T_INV| - 40980.0000000000&lt;/CELL&gt;&lt;CELL&gt;FT_SNF|ST_KY|L_REV|S02301|REV_OTHER| - 6657&lt;/CELL&gt;&lt;CELL&gt;FT_SNF|ST_GA|L_OTH|S03722|PD_MEDICARE| - 595.0000000000&lt;/CELL&gt;&lt;CELL&gt;FT_SNF|ST_KY|L_KY|S02610|PD_MEDICARE| - 278.0000000000&lt;/CELL&gt;&lt;CELL&gt;FT_SNF|ST_CT|L_CT|S03403|REV_PRIVATE| - 31533&lt;/CELL&gt;&lt;CELL&gt;FT_ALF|ST_KY|L_KY|S02614|T_INT_INC_EXP| - </t>
  </si>
  <si>
    <t>27.0000000000&lt;/CELL&gt;&lt;CELL&gt;FT_SNF|ST_MT|L_GE_A|S00103|L_BEDS| - 100.0000000000&lt;/CELL&gt;&lt;CELL&gt;FT_SNF|ST_MT|L_GE_A|S00103|PD_COMM_INS| - 33.0000000000&lt;/CELL&gt;&lt;CELL&gt;FT_SNF|ST_MT|L_GE_A|S00103|PD_MEDICAID| - 1420.0000000000&lt;/CELL&gt;&lt;CELL&gt;FT_SNF|ST_MT|L_GE_A|S00103|PD_MEDICARE| - 316.0000000000&lt;/CELL&gt;&lt;CELL&gt;FT_SNF|ST_MT|L_GE_A|S00103|A_BEDS| - 100.0000000000&lt;/CELL&gt;&lt;CELL&gt;FT_SNF|ST_MT|L_GE_A|S00103|IP_REV_SKILLED| - 711275&lt;/CELL&gt;&lt;CELL&gt;FT_SNF|ST_MT|L_GE_A|S00103|IPD_SKILLED| - 2369.0000000000&lt;/CELL&gt;&lt;CELL&gt;FT_SNF|ST_FL|L_RE</t>
  </si>
  <si>
    <t>V|S01601|T_RENT_EXP| - 231350.0000000000&lt;/CELL&gt;&lt;CELL&gt;FT_SNF|ST_MT|L_GE_A|S00105|REV_CONT_ALLOW| - -451729&lt;/CELL&gt;&lt;CELL&gt;FT_SNF|ST_MT|L_GE_A|S00105|T_CASH_AND_EQUIV| - 34369.0000000000&lt;/CELL&gt;&lt;CELL&gt;FT_SNF|ST_MT|L_GE_A|S00103|PD_PRIVATE| - 362.0000000000&lt;/CELL&gt;&lt;CELL&gt;FT_SNF|ST_MT|L_GE_A|S00103|REV_ANCILLARY| - 184113&lt;/CELL&gt;&lt;CELL&gt;FT_SNF|ST_NC|L_REV|S02201|T_OTHER_NN_LABOR| - 86344.0000000000&lt;/CELL&gt;&lt;CELL&gt;FT_SNF|ST_KY|L_REV|S02301|IPD_OTHER| - 88.0000000000&lt;/CELL&gt;&lt;CELL&gt;FT_SNF|ST_KY|L_KY|S02602|T_CASH_AND_EQUIV| - 41</t>
  </si>
  <si>
    <t>T_SNF|ST_IN|L_OTH|S03714|PD_COMM_INS| - 25.0000000000&lt;/CELL&gt;&lt;CELL&gt;FT_CCRC|ST_NM|L_REV|S03601|REV_OTHER| - 10382&lt;/CELL&gt;&lt;CELL&gt;FT_SNF|ST_CT|L_2842|S02911|T_AR_GROSS| - 3107853.0000000000&lt;/CELL&gt;&lt;CELL&gt;FT_SNF|ST_NH|L_2824|S02921|T_ANCIL_EXP| - 219656.0000000000&lt;/CELL&gt;&lt;CELL&gt;FT_SNF|ST_NH|L_GE_B|S00601|T_OTH_CUR_ASSETS| - 4801.0000000000&lt;/CELL&gt;&lt;CELL&gt;FT_SNF|ST_CT|L_CT|S03702|T_TAX_INS| - 13853.0000000000&lt;/CELL&gt;&lt;CELL&gt;FT_SNF|ST_OH|L_OH|S02511|T_NURSING_HOURS| - 7998.0000000000&lt;/CELL&gt;&lt;CELL&gt;FT_SNF|ST_MA|L_MA_NH|S03705|RE</t>
  </si>
  <si>
    <t>V_OTHER| - 10&lt;/CELL&gt;&lt;CELL&gt;FT_SNF|ST_MA|L_MA_NH|S03705|REV_PRIVATE| - 21170&lt;/CELL&gt;&lt;CELL&gt;FT_SNF|ST_MA|L_MA_NH|S03705|T_ANCIL_EXP| - 41075.0000000000&lt;/CELL&gt;&lt;CELL&gt;FT_SNF|ST_MA|L_MA_NH|S03705|T_AR_GROSS| - 994166.0000000000&lt;/CELL&gt;&lt;CELL&gt;FT_SNF|ST_MA|L_MA_NH|S03705|REV_COMM_INS| - 4800&lt;/CELL&gt;&lt;CELL&gt;FT_SNF|ST_MT|L_GE_A|S00106|A_BEDS| - 100.0000000000&lt;/CELL&gt;&lt;CELL&gt;FT_SNF|ST_CO|L_GE_C|S00301|IPD_HOSPICE| - 210.0000000000&lt;/CELL&gt;&lt;CELL&gt;FT_SNF|ST_CO|L_GE_C|S00301|T_NURSING_HOURS| - 9821.0000000000&lt;/CELL&gt;&lt;CELL&gt;FT_SNF|ST_CO|</t>
  </si>
  <si>
    <t>L_GE_C|S00301|T_AR_GROSS| - 897525.0000000000&lt;/CELL&gt;&lt;CELL&gt;FT_ML_SH|ST_OK|L_2704|S02932|T_OTH_CUR_ASSETS| - 5714.0000000000&lt;/CELL&gt;&lt;CELL&gt;FT_SNF|ST_NH|L_MA_NH|S03502|PD_MEDICAID| - 1109.0000000000&lt;/CELL&gt;&lt;CELL&gt;FT_SNF|ST_NH|L_MA_NH|S03503|PD_MEDICAID| - 1923.0000000000&lt;/CELL&gt;&lt;CELL&gt;FT_ML_SNF|ST_KY|L_KY|S02606|IP_REV_SKILLED| - 287392&lt;/CELL&gt;&lt;CELL&gt;FT_SNF|ST_NH|L_MA_NH|S03505|PD_MEDICAID| - 1428.0000000000&lt;/CELL&gt;&lt;CELL&gt;FT_SNF|ST_IN|L_OTH|S03714|T_OTHER_CUR_LIAB| - 895980&lt;/CELL&gt;&lt;CELL&gt;FT_SNF|ST_IN|L_OTH|S03714|IPD_HOSP</t>
  </si>
  <si>
    <t>ICE| - 235.0000000000&lt;/CELL&gt;&lt;CELL&gt;FT_SNF|ST_IN|L_OTH|S03714|IP_REV_HOSPICE| - 38822&lt;/CELL&gt;&lt;CELL&gt;FT_SNF|ST_IN|L_OTH|S03714|T_TRADE_PAY| - 81328.0000000000&lt;/CELL&gt;&lt;CELL&gt;FT_SNF|ST_IN|L_OTH|S03714|T_TAX_INS| - 3776.0000000000&lt;/CELL&gt;&lt;CELL&gt;FT_SNF|ST_CT|L_REV|S02001|REV_OTHER| - -33&lt;/CELL&gt;&lt;CELL&gt;FT_SNF|ST_IN|L_OTH|S03714|PD_OTHER| - 235.0000000000&lt;/CELL&gt;&lt;CELL&gt;FT_SNF|ST_IN|L_OTH|S03714|IPD_OTHER| - 235.0000000000&lt;/CELL&gt;&lt;CELL&gt;FT_SNF|ST_NH|L_2824|S02921|REV_PRIVATE| - 124159&lt;/CELL&gt;&lt;CELL&gt;FT_ALF|ST_NH|L_4113|S02971|T_AR_</t>
  </si>
  <si>
    <t>VAL_RES| - -42646.0000000000&lt;/CELL&gt;&lt;CELL&gt;FT_SNF|ST_OH|L_OH|S02521|T_NURSING_HOURS| - 12781.0000000000&lt;/CELL&gt;&lt;CELL&gt;FT_SNF|ST_CT|L_CT|S03403|IP_REV_SKILLED| - 1082169&lt;/CELL&gt;&lt;CELL&gt;FT_SNF|ST_FL|L_REV|S01801|PD_OTHER| - 161.0000000000&lt;/CELL&gt;&lt;CELL&gt;FT_SNF|ST_OH|L_OH|S03708|REV_ANCILLARY| - 235275&lt;/CELL&gt;&lt;CELL&gt;FT_ALF|ST_NH|L_4113|S02971|T_TRADE_PAY| - 49703.0000000000&lt;/CELL&gt;&lt;CELL&gt;FT_SNF|ST_GA|L_OTH|S03722|T_RENT_EXP| - 32935.0000000000&lt;/CELL&gt;&lt;CELL&gt;FT_SNF|ST_CT|L_REV|S02001|T_TRADE_PAY| - 141517.0000000000&lt;/CELL&gt;&lt;CEL</t>
  </si>
  <si>
    <t>L&gt;FT_ML_SNF|ST_NH|L_4116|S02961|T_ANCIL_EXP| - 94013.0000000000&lt;/CELL&gt;&lt;CELL&gt;FT_SNF|ST_CT|L_CT|S03702|T_INV| - 25928.0000000000&lt;/CELL&gt;&lt;CELL&gt;FT_SNF|ST_NH|L_MA_NH|S03504|T_OTH_CUR_ASSETS| - 8815.0000000000&lt;/CELL&gt;&lt;CELL&gt;FT_SNF|ST_NH|L_MA_NH|S03502|T_EXPENSES| - 247431.0000000000&lt;/CELL&gt;&lt;CELL&gt;FT_SNF|ST_WV|L_GE_C|S01101|REV_COMM_INS| - 22611&lt;/CELL&gt;&lt;CELL&gt;FT_SNF|ST_MT|L_GE_A|S00103|REV_MEDICARE| - 143216&lt;/CELL&gt;&lt;CELL&gt;FT_SNF|ST_MA|L_MA_NH|S03707|T_OTHER_NN_LABOR| - 110071.0000000000&lt;/CELL&gt;&lt;CELL&gt;FT_SNF|ST_MA|L_MA_NH|S03</t>
  </si>
  <si>
    <t>707|T_OTHER_HOURS| - 4594.0000000000&lt;/CELL&gt;&lt;CELL&gt;FT_SNF|ST_OH|L_OH|S02511|T_RENT_EXP| - 67303.0000000000&lt;/CELL&gt;&lt;CELL&gt;FT_SNF|ST_MA|L_MA_NH|S03707|T_TRADE_PAY| - 118180.0000000000&lt;/CELL&gt;&lt;CELL&gt;FT_SNF|ST_RI|L_OTH|S03711|T_NURSING_HOURS| - -353.0000000000&lt;/CELL&gt;&lt;CELL&gt;FT_SNF|ST_NH|L_2824|S02921|REV_OTHER| - 24848&lt;/CELL&gt;&lt;CELL&gt;FT_SNF|ST_CT|L_REV|S02001|T_CAPEX| - 1321.0000000000&lt;/CELL&gt;&lt;CELL&gt;FT_SNF|ST_CT|L_CT|S03403|T_AR_GROSS| - 3190716.0000000000&lt;/CELL&gt;&lt;CELL&gt;FT_SNF|ST_FL|L_REV|S01801|IPD_OTHER| - 161.0000000000&lt;/C</t>
  </si>
  <si>
    <t>ELL&gt;&lt;CELL&gt;FT_SNF|ST_FL|L_OTH|S03301|T_EXPENSES| - 593335.0000000000&lt;/CELL&gt;&lt;CELL&gt;FT_SNF|ST_KY|L_KY|S02613|T_EXPENSES| - 307807.0000000000&lt;/CELL&gt;&lt;CELL&gt;FT_ALF|ST_WA|L_OTH|S03716|T_NURSING_LABOR| - 11556.0000000000&lt;/CELL&gt;&lt;CELL&gt;FT_SNF|ST_WV|L_GE_C|S01101|T_OTHER_HOURS| - 5914.0000000000&lt;/CELL&gt;&lt;CELL&gt;FT_ML_SNF|ST_NH|L_GE_B|S00701|T_AR_GROSS| - 892871.0000000000&lt;/CELL&gt;&lt;CELL&gt;FT_SNF|ST_FL|L_OTH|S03301|T_MGMT_FEE| - 41654.0000000000&lt;/CELL&gt;&lt;CELL&gt;FT_SNF|ST_FL|L_OTH|S03301|T_OTH_CUR_ASSETS| - 16202.0000000000&lt;/CELL&gt;&lt;CELL</t>
  </si>
  <si>
    <t>&gt;FT_SNF|ST_FL|L_OTH|S03301|T_NURSING_LABOR| - 245108.0000000000&lt;/CELL&gt;&lt;CELL&gt;FT_SNF|ST_NC|L_REV|S02201|REV_MEDICAID| - 392183&lt;/CELL&gt;&lt;CELL&gt;FT_SNF|ST_KY|L_REV|S02301|T_AR_VAL_RES| - -969980.0000000000&lt;/CELL&gt;&lt;CELL&gt;FT_SNF|ST_CT|L_2842|S02911|REV_CONT_ALLOW| - -366773&lt;/CELL&gt;&lt;CELL&gt;FT_SNF|ST_TN|L_OTH|S03721|REV_MEDICAID| - 450066&lt;/CELL&gt;&lt;CELL&gt;FT_SNF|ST_OH|L_OH|S02521|T_RENT_EXP| - 60460.0000000000&lt;/CELL&gt;&lt;CELL&gt;FT_SNF|ST_CT|L_CT|S03403|IP_REV_HOSPICE| - 8633&lt;/CELL&gt;&lt;CELL&gt;FT_SNF|ST_OH|L_OH|S02511|T_OTHER_NN_LABOR| - 552</t>
  </si>
  <si>
    <t>14.0000000000&lt;/CELL&gt;&lt;CELL&gt;FT_CCRC|ST_NM|L_REV|S03601|PD_COMM_INS| - 147.0000000000&lt;/CELL&gt;&lt;CELL&gt;FT_SNF|ST_FL|L_REV|S01601|PD_OTHER| - 1.0000000000&lt;/CELL&gt;&lt;CELL&gt;FT_SNF|ST_FL|L_REV|S01701|IPD_SKILLED| - 3199.0000000000&lt;/CELL&gt;&lt;CELL&gt;FT_SNF|ST_NH|L_MA_NH|S03501|T_INV| - 29125.0000000000&lt;/CELL&gt;&lt;CELL&gt;FT_SNF|ST_NM|L_GE_A|S00102|REV_MEDICARE| - 95503&lt;/CELL&gt;&lt;CELL&gt;FT_SNF|ST_NM|L_GE_A|S00102|T_EXPENSES| - 224852.0000000000&lt;/CELL&gt;&lt;CELL&gt;FT_SNF|ST_NM|L_GE_A|S00102|T_RENT_EXP| - 28031.0000000000&lt;/CELL&gt;&lt;CELL&gt;FT_SNF|ST_OH|L_OH</t>
  </si>
  <si>
    <t xml:space="preserve">|S03710|IP_REV_HOSPICE| - 17258&lt;/CELL&gt;&lt;CELL&gt;FT_SNF|ST_GA|L_GE_C|S01001|T_CAPEX| - 2464.0000000000&lt;/CELL&gt;&lt;CELL&gt;FT_SNF|ST_CO|L_GE_C|S01201|T_CASH_AND_EQUIV| - 183864.0000000000&lt;/CELL&gt;&lt;CELL&gt;FT_SNF|ST_GA|L_OTH|S03722|T_NURSING_LABOR| - 126398.0000000000&lt;/CELL&gt;&lt;CELL&gt;FT_SNF|ST_MA|L_MA_NH|S03706|IPD_HOSPICE| - 169.0000000000&lt;/CELL&gt;&lt;CELL&gt;FT_MH|ST_OK|L_OK|S03201|PD_MEDICAID| - 1607.0000000000&lt;/CELL&gt;&lt;CELL&gt;FT_SNF|ST_OH|L_OH|S03710|T_NURSING_LABOR| - 119769.0000000000&lt;/CELL&gt;&lt;CELL&gt;FT_ALF|ST_KY|L_KY|S02614|T_RENT_EXP| - </t>
  </si>
  <si>
    <t>33126.0000000000&lt;/CELL&gt;&lt;CELL&gt;FT_SNF|ST_FL|L_REV|S01801|T_CASH_AND_EQUIV| - 38388.0000000000&lt;/CELL&gt;&lt;CELL&gt;FT_SNF|ST_NC|L_REV|S02201|REV_CONT_ALLOW| - -183704&lt;/CELL&gt;&lt;CELL&gt;FT_SNF|ST_CT|L_REV|S02001|T_NURSING_HOURS| - 10492.0000000000&lt;/CELL&gt;&lt;CELL&gt;FT_SNF|ST_KY|L_REV|S02301|T_BAD_DEBT| - 12062.0000000000&lt;/CELL&gt;&lt;CELL&gt;FT_SNF|ST_MA|L_MA_NH|S03707|IP_REV_SKILLED| - 831593&lt;/CELL&gt;&lt;CELL&gt;FT_SNF|ST_OH|L_OH|S02521|T_OTHER_NN_LABOR| - 83835.0000000000&lt;/CELL&gt;&lt;CELL&gt;FT_SNF|ST_ID|L_OTH|S03718|T_NURSING_LABOR| - 58332.0000000000&lt;</t>
  </si>
  <si>
    <t>/CELL&gt;&lt;CELL&gt;FT_SNF|ST_IN|L_OTH|S03714|REV_ANCILLARY| - 157730&lt;/CELL&gt;&lt;CELL&gt;FT_SNF|ST_MT|L_GE_A|S00103|REV_MEDICAID| - 239187&lt;/CELL&gt;&lt;CELL&gt;FT_SNF|ST_OH|L_OH|S02511|T_OTHER_HOURS| - 2769.0000000000&lt;/CELL&gt;&lt;CELL&gt;FT_SNF|ST_MT|L_GE_A|S00103|T_OTHER_NN_LABOR| - 55691.0000000000&lt;/CELL&gt;&lt;CELL&gt;FT_SNF|ST_KY|L_KY|S02612|T_OTHER_HOURS| - 3269.0000000000&lt;/CELL&gt;&lt;CELL&gt;FT_SNF|ST_FL|L_REV|S01601|IPD_OTHER| - 1.0000000000&lt;/CELL&gt;&lt;CELL&gt;FT_SNF|ST_GA|L_GE_C|S01001|REV_OTHER| - 1317&lt;/CELL&gt;&lt;CELL&gt;FT_SNF|ST_MA|L_MA_NH|S03705|T_MGMT_FEE|</t>
  </si>
  <si>
    <t xml:space="preserve"> - 29225.0000000000&lt;/CELL&gt;&lt;CELL&gt;FT_SNF|ST_CA|L_REV|S01501|PD_PRIVATE| - 120.0000000000&lt;/CELL&gt;&lt;CELL&gt;FT_ML_SNF|ST_CT|L_CT_REVOLVER|S03402|T_AR_VAL_RES| - -1800004.0000000000&lt;/CELL&gt;&lt;CELL&gt;FT_SNF|ST_MA|L_MA_NH|S03705|T_CASH_AND_EQUIV| - 38795.0000000000&lt;/CELL&gt;&lt;CELL&gt;FT_SNF|ST_RI|L_OTH|S03712|A_BEDS| - 130.0000000000&lt;/CELL&gt;&lt;CELL&gt;FT_SNF|ST_MA|L_MA_NH|S03705|T_EXPENSES| - 526157.0000000000&lt;/CELL&gt;&lt;CELL&gt;FT_SNF|ST_NH|L_MA_NH|S03504|T_NURSING_LABOR| - 147898.0000000000&lt;/CELL&gt;&lt;CELL&gt;FT_SNF|ST_NH|L_MA_NH|S03505|T_OTH_CUR_A</t>
  </si>
  <si>
    <t>SSETS| - 6648.0000000000&lt;/CELL&gt;&lt;CELL&gt;FT_SNF|ST_NH|L_MA_NH|S03501|T_EXPENSES| - 390486.0000000000&lt;/CELL&gt;&lt;CELL&gt;FT_ALF|ST_NH|L_4113|S02971|T_OTHER_CUR_LIAB| - 862057&lt;/CELL&gt;&lt;CELL&gt;FT_ML_SNF|ST_KY|L_KY|S02607|PD_COMM_INS| - 10.0000000000&lt;/CELL&gt;&lt;CELL&gt;FT_SNF|ST_OH|L_OH|S03719|T_ANCIL_EXP| - 123019.0000000000&lt;/CELL&gt;&lt;CELL&gt;FT_SNF|ST_NC|L_REV|S02201|REV_COMM_INS| - 61605&lt;/CELL&gt;&lt;CELL&gt;FT_SNF|ST_OH|L_OH|S03719|IPD_OTHER| - 62.0000000000&lt;/CELL&gt;&lt;CELL&gt;FT_SNF|ST_KY|L_KY|S02602|PD_MEDICAID| - 1142.0000000000&lt;/CELL&gt;&lt;CELL&gt;FT_SNF</t>
  </si>
  <si>
    <t>T_EXPENSES| - 335297.0000000000&lt;/CELL&gt;&lt;CELL&gt;FT_SNF|ST_NM|L_GE_A|S00101|T_RENT_EXP| - 49599.0000000000&lt;/CELL&gt;&lt;CELL&gt;FT_SNF|ST_KY|L_KY|S02602|IP_REV_HOSPICE| - 847&lt;/CELL&gt;&lt;CELL&gt;FT_ML_SNF|ST_KY|L_KY|S02606|T_OTH_CUR_ASSETS| - 9649.0000000000&lt;/CELL&gt;&lt;CELL&gt;FT_ILF|ST_CT|L_CT|S02401|IP_REV_ASSISTED| - 110767&lt;/CELL&gt;&lt;CELL&gt;FT_ML_SNF|ST_NH|L_GE_B|S00501|REV_MEDICAID| - 346463&lt;/CELL&gt;&lt;CELL&gt;FT_ML_SNF|ST_OK|L_2703|S02941|IPD_OTHER| - 62.0000000000&lt;/CELL&gt;&lt;CELL&gt;FT_SNF|ST_NC|L_REV|S02201|T_TRADE_PAY| - 95976.0000000000&lt;/CELL&gt;&lt;C</t>
  </si>
  <si>
    <t>ELL&gt;FT_ML_SNF|ST_OK|L_2703|S02941|T_TAX_INS| - 6114.0000000000&lt;/CELL&gt;&lt;CELL&gt;FT_ML_SNF|ST_OK|L_2703|S02941|T_TRADE_PAY| - 86167.0000000000&lt;/CELL&gt;&lt;CELL&gt;FT_ML_SNF|ST_OK|L_2703|S02941|IP_REV_HOSPICE| - 7946&lt;/CELL&gt;&lt;CELL&gt;FT_ML_SNF|ST_OK|L_2703|S02941|IPD_HOSPICE| - 61.0000000000&lt;/CELL&gt;&lt;CELL&gt;FT_ML_SNF|ST_OK|L_2703|S02941|T_OTHER_CUR_LIAB| - -955505&lt;/CELL&gt;&lt;CELL&gt;FT_ALF|ST_KY|L_KY|S02609|T_NURSING_HOURS| - 2014.0000000000&lt;/CELL&gt;&lt;CELL&gt;FT_SNF|ST_FL|L_REV|S01801|T_NURSING_LABOR| - 233596.0000000000&lt;/CELL&gt;&lt;CELL&gt;FT_SNF|ST_</t>
  </si>
  <si>
    <t>KY|L_KY|S02601|T_MGMT_FEE| - 30944.0000000000&lt;/CELL&gt;&lt;CELL&gt;FT_SNF|ST_NC|L_REV|S02201|T_AR_VAL_RES| - -53500.0000000000&lt;/CELL&gt;&lt;CELL&gt;FT_SNF|ST_NC|L_REV|S02201|IPD_SKILLED| - 2808.0000000000&lt;/CELL&gt;&lt;CELL&gt;FT_SNF|ST_FL|L_REV|S01601|PD_PRIVATE| - 115.0000000000&lt;/CELL&gt;&lt;CELL&gt;FT_SNF|ST_KY|L_KY|S02604|T_CASH_AND_EQUIV| - 80450.0000000000&lt;/CELL&gt;&lt;CELL&gt;FT_SNF|ST_FL|L_REV|S01801|PD_PRIVATE| - 174.0000000000&lt;/CELL&gt;&lt;CELL&gt;FT_SNF|ST_FL|L_REV|S01701|PD_PRIVATE| - 103.0000000000&lt;/CELL&gt;&lt;CELL&gt;FT_SNF|ST_KY|L_KY|S02603|T_CAPEX| - 75</t>
  </si>
  <si>
    <t>26.0000000000&lt;/CELL&gt;&lt;CELL&gt;FT_CCRC|ST_NM|L_REV|S03601|T_NURSING_HOURS| - 10295.0000000000&lt;/CELL&gt;&lt;CELL&gt;FT_ALF|ST_KY|L_KY|S02614|T_DEPR_AMORT| - 3440.0000000000&lt;/CELL&gt;&lt;CELL&gt;FT_ML_SNF|ST_NH|L_GE_B|S00501|T_RENT_EXP| - 48395.0000000000&lt;/CELL&gt;&lt;CELL&gt;FT_SNF|ST_GA|L_GE_C|S01001|IPD_HOSPICE| - 515.0000000000&lt;/CELL&gt;&lt;CELL&gt;FT_SNF|ST_OH|L_OH|S03719|IPD_SKILLED| - 2577.0000000000&lt;/CELL&gt;&lt;CELL&gt;FT_SNF|ST_CA|L_OTH|S03720|T_OTHER_HOURS| - 3226.0000000000&lt;/CELL&gt;&lt;CELL&gt;FT_SNF|ST_KY|L_KY|S02602|T_OTHER_HOURS| - 2319.0000000000&lt;/CE</t>
  </si>
  <si>
    <t>LL&gt;&lt;CELL&gt;FT_SNF|ST_OH|L_OH|S03708|REV_CONT_ALLOW| - -223036&lt;/CELL&gt;&lt;CELL&gt;FT_SNF|ST_NH|L_MA_NH|S03505|T_NURSING_LABOR| - 115415.0000000000&lt;/CELL&gt;&lt;CELL&gt;FT_SNF|ST_GA|L_OTH|S03722|T_DEPR_AMORT| - 2835.0000000000&lt;/CELL&gt;&lt;CELL&gt;FT_ML_SNF|ST_OK|L_2703|S02941|T_NURSING_LABOR| - 141889.0000000000&lt;/CELL&gt;&lt;CELL&gt;FT_ML_SNF|ST_OK|L_2703|S02941|T_OTH_CUR_ASSETS| - 21576.0000000000&lt;/CELL&gt;&lt;CELL&gt;FT_SNF|ST_FL|L_REV|S01601|T_OTH_CUR_ASSETS| - 7402.0000000000&lt;/CELL&gt;&lt;CELL&gt;FT_SNF|ST_RI|L_OTH|S03711|REV_OTHER| - 4320&lt;/CELL&gt;&lt;CELL&gt;FT_ML</t>
  </si>
  <si>
    <t>_SNF|ST_OK|L_2703|S02941|T_INT_INC_EXP| - 801.0000000000&lt;/CELL&gt;&lt;CELL&gt;FT_ML_SNF|ST_OK|L_2703|S02941|T_INV| - 62511.0000000000&lt;/CELL&gt;&lt;CELL&gt;FT_SNF|ST_WV|L_GE_C|S01101|IP_REV_SKILLED| - 732076&lt;/CELL&gt;&lt;CELL&gt;FT_SNF|ST_KY|L_KY|S02603|T_TRADE_PAY| - 47660.0000000000&lt;/CELL&gt;&lt;CELL&gt;FT_SNF|ST_WV|L_GE_C|S01101|T_INT_INC_EXP| - -20.0000000000&lt;/CELL&gt;&lt;CELL&gt;FT_ALF|ST_KY|L_KY|S02609|T_CAPEX| - 775.0000000000&lt;/CELL&gt;&lt;CELL&gt;FT_SNF|ST_NH|L_2824|S02921|L_BEDS| - 147.0000000000&lt;/CELL&gt;&lt;CELL&gt;FT_SNF|ST_KY|L_KY|S02601|T_CASH_AND_EQUIV| -</t>
  </si>
  <si>
    <t xml:space="preserve"> 64041.0000000000&lt;/CELL&gt;&lt;CELL&gt;FT_SNF|ST_KY|L_KY|S02610|IPD_SKILLED| - 1752.0000000000&lt;/CELL&gt;&lt;CELL&gt;FT_SNF|ST_CA|L_OTH|S03720|T_MGMT_FEE| - 27094.0000000000&lt;/CELL&gt;&lt;CELL&gt;FT_SNF|ST_KY|L_KY|S02612|IPD_SKILLED| - 2278.0000000000&lt;/CELL&gt;&lt;CELL&gt;FT_SNF|ST_KY|L_KY|S02604|T_CAPEX| - 4346.0000000000&lt;/CELL&gt;&lt;CELL&gt;FT_ALF|ST_WA|L_OTH|S03716|T_TAX_INS| - 3038.0000000000&lt;/CELL&gt;&lt;CELL&gt;FT_SNF|ST_NH|L_GE_B|S00901|REV_MEDICAID| - 259562&lt;/CELL&gt;&lt;CELL&gt;FT_SNF|ST_KY|L_KY|S02603|T_EXPENSES| - 256581.0000000000&lt;/CELL&gt;&lt;CELL&gt;FT_ML_SNF|ST_CT</t>
  </si>
  <si>
    <t>|L_CT_REVOLVER|S03402|IPD_SKILLED| - 7556.0000000000&lt;/CELL&gt;&lt;CELL&gt;FT_ALF|ST_KY|L_KY|S02614|T_EXPENSES| - 102530.0000000000&lt;/CELL&gt;&lt;CELL&gt;FT_SNF|ST_GA|L_OTH|S03722|T_OTH_CUR_ASSETS| - 4329.0000000000&lt;/CELL&gt;&lt;CELL&gt;FT_SNF|ST_CO|L_GE_C|S00301|PD_OTHER| - 134.0000000000&lt;/CELL&gt;&lt;CELL&gt;FT_SNF|ST_CO|L_GE_C|S00301|T_OTH_CUR_ASSETS| - 6395.0000000000&lt;/CELL&gt;&lt;CELL&gt;FT_SNF|ST_CO|L_GE_C|S00301|T_BAD_DEBT| - 6809.0000000000&lt;/CELL&gt;&lt;CELL&gt;FT_SNF|ST_CT|L_2842|S02911|REV_MEDICARE| - 377528&lt;/CELL&gt;&lt;CELL&gt;FT_SNF|ST_MA|L_MA_NH|S03705|PD_M</t>
  </si>
  <si>
    <t>EDICARE| - 173.0000000000&lt;/CELL&gt;&lt;CELL&gt;FT_SNF|ST_OH|L_REV|S01901|IP_REV_SKILLED| - 823730&lt;/CELL&gt;&lt;CELL&gt;FT_SNF|ST_OH|L_OH|S03719|REV_MEDICARE| - 207994&lt;/CELL&gt;&lt;CELL&gt;FT_SNF|ST_NH|L_MA_NH|S03505|T_ANCIL_EXP| - 84620.0000000000&lt;/CELL&gt;&lt;CELL&gt;FT_SNF|ST_KY|L_KY|S02608|T_NURSING_HOURS| - 4929.0000000000&lt;/CELL&gt;&lt;CELL&gt;FT_ML_SNF|ST_OK|L_2703|S02941|T_AR_VAL_RES| - -360497.0000000000&lt;/CELL&gt;&lt;CELL&gt;FT_ML_SNF|ST_OK|L_2703|S02941|T_BAD_DEBT| - 2689.0000000000&lt;/CELL&gt;&lt;CELL&gt;FT_SNF|ST_FL|L_REV|S01601|T_NURSING_LABOR| - 332701.000000</t>
  </si>
  <si>
    <t>0000&lt;/CELL&gt;&lt;CELL&gt;FT_SNF|ST_KY|L_KY|S02604|T_TRADE_PAY| - 101515.0000000000&lt;/CELL&gt;&lt;CELL&gt;FT_SNF|ST_GA|L_GE_C|S01001|REV_PRIVATE| - 1795&lt;/CELL&gt;&lt;CELL&gt;FT_SNF|ST_CO|L_GE_C|S01201|REV_MEDICAID| - 812276&lt;/CELL&gt;&lt;CELL&gt;FT_SNF|ST_CT|L_2842|S02911|T_OTHER_HOURS| - 12555.0000000000&lt;/CELL&gt;&lt;CELL&gt;FT_SNF|ST_KY|L_KY|S02603|T_TAX_INS| - 4698.0000000000&lt;/CELL&gt;&lt;CELL&gt;FT_SNF|ST_TN|L_OTH|S03721|L_BEDS| - 134.0000000000&lt;/CELL&gt;&lt;CELL&gt;FT_ALF|ST_KY|L_KY|S02609|T_CASH_AND_EQUIV| - 1812.0000000000&lt;/CELL&gt;&lt;CELL&gt;FT_ML_SNF|ST_OK|L_2703|S02941</t>
  </si>
  <si>
    <t>|REV_MEDICAID| - 156304&lt;/CELL&gt;&lt;CELL&gt;FT_SNF|ST_KY|L_KY|S02601|T_CAPEX| - 4375.0000000000&lt;/CELL&gt;&lt;CELL&gt;FT_SNF|ST_MA|L_MA_NH|S03705|PD_OTHER| - 249.0000000000&lt;/CELL&gt;&lt;CELL&gt;FT_SNF|ST_NH|L_MA_NH|S03501|PD_PRIVATE| - 206.0000000000&lt;/CELL&gt;&lt;CELL&gt;FT_SNF|ST_KY|L_KY|S02604|T_EXPENSES| - 466978.0000000000&lt;/CELL&gt;&lt;CELL&gt;FT_MH|ST_ID|L_OTH|S03717|T_BAD_DEBT| - 5115.0000000000&lt;/CELL&gt;&lt;CELL&gt;FT_ML_SNF|ST_ID|L_REV|S01401|PD_MEDICAID| - 2472.0000000000&lt;/CELL&gt;&lt;CELL&gt;FT_SNF|ST_KY|L_KY|S02603|T_DEPR_AMORT| - 3129.0000000000&lt;/CELL&gt;&lt;CELL</t>
  </si>
  <si>
    <t>&gt;FT_SNF|ST_OH|L_OH|S03709|T_NURSING_HOURS| - 10117.0000000000&lt;/CELL&gt;&lt;CELL&gt;FT_SNF|ST_MT|L_GE_A|S00104|REV_CONT_ALLOW| - -63650&lt;/CELL&gt;&lt;CELL&gt;FT_SNF|ST_MT|L_GE_A|S00104|T_CASH_AND_EQUIV| - 7474.0000000000&lt;/CELL&gt;&lt;CELL&gt;FT_SNF|ST_MT|L_GE_A|S00104|T_OTHER_HOURS| - 2514.0000000000&lt;/CELL&gt;&lt;CELL&gt;FT_SNF|ST_KY|L_KY|S02602|T_RENT_EXP| - 67158.0000000000&lt;/CELL&gt;&lt;CELL&gt;FT_SNF|ST_CO|L_GE_C|S01201|T_TRADE_PAY| - 218335.0000000000&lt;/CELL&gt;&lt;CELL&gt;FT_SNF|ST_CT|L_REV|S02001|IPD_OTHER| - 93.0000000000&lt;/CELL&gt;&lt;CELL&gt;FT_SNF|ST_KY|L_KY|S026</t>
  </si>
  <si>
    <t>05|T_NURSING_HOURS| - 4614.0000000000&lt;/CELL&gt;&lt;CELL&gt;FT_ALF|ST_KY|L_KY|S02609|T_TAX_INS| - 2700.0000000000&lt;/CELL&gt;&lt;CELL&gt;FT_SNF|ST_KY|L_KY|S02608|T_MGMT_FEE| - 15464.0000000000&lt;/CELL&gt;&lt;CELL&gt;FT_ML_SNF|ST_NH|L_GE_B|S00401|REV_ANCILLARY| - 157272&lt;/CELL&gt;&lt;CELL&gt;FT_ML_SNF|ST_NH|L_GE_B|S00401|PD_PRIVATE| - 401.0000000000&lt;/CELL&gt;&lt;CELL&gt;FT_SNF|ST_ID|L_OTH|S03718|T_EXPENSES| - 218662.0000000000&lt;/CELL&gt;&lt;CELL&gt;FT_SNF|ST_KY|L_KY|S02603|IPD_HOSPICE| - 93.0000000000&lt;/CELL&gt;&lt;CELL&gt;FT_ALF|ST_KY|L_KY|S02609|T_DEPR_AMORT| - 2947.000000000</t>
  </si>
  <si>
    <t>0&lt;/CELL&gt;&lt;CELL&gt;FT_SNF|ST_FL|L_REV|S01701|IP_REV_SKILLED| - 921480&lt;/CELL&gt;&lt;CELL&gt;FT_ML_SNF|ST_NH|L_GE_B|S00401|A_BEDS| - 95.0000000000&lt;/CELL&gt;&lt;CELL&gt;FT_SNF|ST_TN|L_OTH|S03721|T_OTHER_CUR_LIAB| - 1834121&lt;/CELL&gt;&lt;CELL&gt;FT_ML_SNF|ST_NH|L_GE_B|S00401|IPD_SKILLED| - 2465.0000000000&lt;/CELL&gt;&lt;CELL&gt;FT_SNF|ST_FL|L_REV|S02101|IP_REV_SKILLED| - 910002&lt;/CELL&gt;&lt;CELL&gt;FT_ML_SNF|ST_NH|L_GE_B|S00401|PD_COMM_INS| - 8.0000000000&lt;/CELL&gt;&lt;CELL&gt;FT_ML_SNF|ST_NH|L_GE_B|S00401|L_BEDS| - 103.0000000000&lt;/CELL&gt;&lt;CELL&gt;FT_ML_SNF|ST_NH|L_GE_B|S00401|</t>
  </si>
  <si>
    <t>PD_MEDICARE| - 441.0000000000&lt;/CELL&gt;&lt;CELL&gt;FT_ML_SNF|ST_NH|L_GE_B|S00401|PD_MEDICAID| - 1832.0000000000&lt;/CELL&gt;&lt;CELL&gt;FT_ML_SNF|ST_NH|L_4116|S02961|T_EXPENSES| - 521442.0000000000&lt;/CELL&gt;&lt;CELL&gt;FT_SNF|ST_NH|L_MA_NH|S03505|IPD_HOSPICE| - 8.0000000000&lt;/CELL&gt;&lt;CELL&gt;FT_SNF|ST_NH|L_GE_B|S00901|IP_REV_SKILLED| - 656253&lt;/CELL&gt;&lt;CELL&gt;FT_SNF|ST_KY|L_KY|S02602|T_OTHER_NN_LABOR| - 39518.0000000000&lt;/CELL&gt;&lt;CELL&gt;FT_SNF|ST_KY|L_KY|S02605|T_MGMT_FEE| - 16049.0000000000&lt;/CELL&gt;&lt;CELL&gt;FT_SNF|ST_ID|L_OTH|S03718|T_BAD_DEBT| - 3356.0000</t>
  </si>
  <si>
    <t>000000&lt;/CELL&gt;&lt;CELL&gt;FT_ALF|ST_KY|L_KY|S02609|T_TRADE_PAY| - 18846.0000000000&lt;/CELL&gt;&lt;CELL&gt;FT_SNF|ST_OH|L_OH|S03710|A_BEDS| - 87.0000000000&lt;/CELL&gt;&lt;CELL&gt;FT_SNF|ST_KY|L_KY|S02608|T_CASH_AND_EQUIV| - 21347.0000000000&lt;/CELL&gt;&lt;CELL&gt;FT_SNF|ST_RI|L_OTH|S03711|T_TRADE_PAY| - 55335.0000000000&lt;/CELL&gt;&lt;CELL&gt;FT_SNF|ST_RI|L_OTH|S03711|T_TAX_INS| - 581.0000000000&lt;/CELL&gt;&lt;CELL&gt;FT_SNF|ST_KY|L_KY|S02604|IPD_HOSPICE| - 97.0000000000&lt;/CELL&gt;&lt;CELL&gt;FT_ML_SNF|ST_ID|L_REV|S01401|REV_MEDICAID| - 419021&lt;/CELL&gt;&lt;CELL&gt;FT_SNF|ST_KY|L_KY|S0260</t>
  </si>
  <si>
    <t>3|IP_REV_HOSPICE| - 19976&lt;/CELL&gt;&lt;CELL&gt;FT_ALF|ST_KY|L_KY|S02609|T_EXPENSES| - 90444.0000000000&lt;/CELL&gt;&lt;CELL&gt;FT_SNF|ST_KY|L_KY|S02601|T_DEPR_AMORT| - 5275.0000000000&lt;/CELL&gt;&lt;CELL&gt;FT_SNF|ST_NH|L_MA_NH|S03503|PD_COMM_INS| - 28.0000000000&lt;/CELL&gt;&lt;CELL&gt;FT_SNF|ST_NH|L_MA_NH|S03504|PD_COMM_INS| - 51.0000000000&lt;/CELL&gt;&lt;CELL&gt;FT_SNF|ST_CT|L_2845|S01301|T_NURSING_LABOR| - 234578.0000000000&lt;/CELL&gt;&lt;CELL&gt;FT_SNF|ST_KY|L_KY|S02613|PD_MEDICAID| - 1057.0000000000&lt;/CELL&gt;&lt;CELL&gt;FT_SNF|ST_WV|L_GE_C|S01101|T_NURSING_LABOR| - 189641.00</t>
  </si>
  <si>
    <t>00000000&lt;/CELL&gt;&lt;CELL&gt;FT_SNF|ST_CT|L_CT|S03702|T_CAPEX| - 5849.0000000000&lt;/CELL&gt;&lt;CELL&gt;FT_SNF|ST_NM|L_GE_A|S00101|REV_CONT_ALLOW| - -151492&lt;/CELL&gt;&lt;CELL&gt;FT_SNF|ST_NM|L_GE_A|S00101|T_CASH_AND_EQUIV| - 6448.0000000000&lt;/CELL&gt;&lt;CELL&gt;FT_SNF|ST_NM|L_GE_A|S00101|T_OTHER_HOURS| - 3028.0000000000&lt;/CELL&gt;&lt;CELL&gt;FT_SNF|ST_OH|L_REV|S01901|PD_COMM_INS| - 231.0000000000&lt;/CELL&gt;&lt;CELL&gt;FT_SNF|ST_KY|L_KY|S02604|T_OTHER_HOURS| - 3908.0000000000&lt;/CELL&gt;&lt;CELL&gt;FT_ML_SNF|ST_CT|L_CT_REVOLVER|S03402|REV_MEDICARE| - 485135&lt;/CELL&gt;&lt;CELL&gt;FT_ML</t>
  </si>
  <si>
    <t>_SNF|ST_KY|L_KY|S02606|L_BEDS| - 45.0000000000&lt;/CELL&gt;&lt;CELL&gt;FT_ALF|ST_NH|L_GE_B|S00801|T_EXPENSES| - 285421.0000000000&lt;/CELL&gt;&lt;CELL&gt;FT_SNF|ST_KY|L_KY|S02608|T_CAPEX| - 602.0000000000&lt;/CELL&gt;&lt;CELL&gt;FT_SNF|ST_CT|L_CT|S03704|T_CAPEX| - 10110.0000000000&lt;/CELL&gt;&lt;CELL&gt;FT_SNF|ST_KY|L_KY|S02604|IP_REV_HOSPICE| - 18348&lt;/CELL&gt;&lt;CELL&gt;FT_ALF|ST_KY|L_KY|S02614|REV_PRIVATE| - 157938&lt;/CELL&gt;&lt;CELL&gt;FT_SNF|ST_KY|L_KY|S02603|T_OTHER_HOURS| - 2262.0000000000&lt;/CELL&gt;&lt;CELL&gt;FT_ALF|ST_KY|L_KY|S02614|T_OTHER_HOURS| - 2559.0000000000&lt;/CELL&gt;</t>
  </si>
  <si>
    <t>&lt;CELL&gt;FT_SNF|ST_CA|L_OTH|S03720|REV_ANCILLARY| - 133627&lt;/CELL&gt;&lt;CELL&gt;FT_SNF|ST_NC|L_REV|S02201|REV_MEDICARE| - 168302&lt;/CELL&gt;&lt;CELL&gt;FT_SNF|ST_CT|L_CT|S03703|PD_OTHER| - 125.0000000000&lt;/CELL&gt;&lt;CELL&gt;FT_SNF|ST_KY|L_REV|S02301|A_BEDS| - 151.0000000000&lt;/CELL&gt;&lt;CELL&gt;FT_SNF|ST_FL|L_REV|S01701|T_OTH_CUR_ASSETS| - 17494.0000000000&lt;/CELL&gt;&lt;CELL&gt;FT_SNF|ST_CA|L_REV|S01501|IPD_HOSPICE| - 240.0000000000&lt;/CELL&gt;&lt;CELL&gt;FT_SNF|ST_KY|L_KY|S02608|T_TRADE_PAY| - 33253.0000000000&lt;/CELL&gt;&lt;CELL&gt;FT_SNF|ST_ID|L_OTH|S03718|IPD_OTHER| - 31.00</t>
  </si>
  <si>
    <t>00000000&lt;/CELL&gt;&lt;CELL&gt;FT_SNF|ST_KY|L_KY|S02601|T_OTHER_HOURS| - 3468.0000000000&lt;/CELL&gt;&lt;CELL&gt;FT_SNF|ST_KY|L_KY|S02605|T_CAPEX| - 23881.0000000000&lt;/CELL&gt;&lt;CELL&gt;FT_SNF|ST_CT|L_2845|S01301|IPD_HOSPICE| - 31.0000000000&lt;/CELL&gt;&lt;CELL&gt;FT_CCRC|ST_NM|L_REV|S03601|T_ANCIL_EXP| - 99902.0000000000&lt;/CELL&gt;&lt;CELL&gt;FT_SNF|ST_KY|L_KY|S02601|IP_REV_HOSPICE| - 16938&lt;/CELL&gt;&lt;CELL&gt;FT_ML_SNF|ST_NH|L_GE_B|S00501|REV_ANCILLARY| - 303560&lt;/CELL&gt;&lt;CELL&gt;FT_SNF|ST_CA|L_OTH|S03720|T_AR_GROSS| - 545632.0000000000&lt;/CELL&gt;&lt;CELL&gt;FT_ALF|ST_KY|L_KY|S0</t>
  </si>
  <si>
    <t>2609|L_BEDS| - 60.0000000000&lt;/CELL&gt;&lt;CELL&gt;FT_SNF|ST_CO|L_GE_C|S01201|PD_OTHER| - 569.0000000000&lt;/CELL&gt;&lt;CELL&gt;FT_SNF|ST_FL|L_REV|S01801|REV_ANCILLARY| - 369493&lt;/CELL&gt;&lt;CELL&gt;FT_SNF|ST_FL|L_REV|S01701|REV_ANCILLARY| - 264987&lt;/CELL&gt;&lt;CELL&gt;FT_SNF|ST_NH|L_MA_NH|S03504|L_BEDS| - 85.0000000000&lt;/CELL&gt;&lt;CELL&gt;FT_SNF|ST_KY|L_KY|S02603|T_OTHER_CUR_LIAB| - 455258&lt;/CELL&gt;&lt;CELL&gt;FT_CCRC|ST_NM|L_REV|S03601|T_MGMT_FEE| - 38607.0000000000&lt;/CELL&gt;&lt;CELL&gt;FT_SNF|ST_FL|L_REV|S02101|REV_ANCILLARY| - 440088&lt;/CELL&gt;&lt;CELL&gt;FT_ML_SNF|ST_NH|L_GE_</t>
  </si>
  <si>
    <t>B|S00501|T_TAX_INS| - 10316.0000000000&lt;/CELL&gt;&lt;CELL&gt;FT_SNF|ST_OH|L_OH|S03710|PD_OTHER| - 109.0000000000&lt;/CELL&gt;&lt;CELL&gt;FT_SNF|ST_CA|L_OTH|S03720|T_CASH_AND_EQUIV| - 17788.0000000000&lt;/CELL&gt;&lt;CELL&gt;FT_SNF|ST_FL|L_REV|S01701|T_NURSING_LABOR| - 245993.0000000000&lt;/CELL&gt;&lt;CELL&gt;FT_SNF|ST_KY|L_KY|S02605|T_TRADE_PAY| - 31413.0000000000&lt;/CELL&gt;&lt;CELL&gt;FT_SNF|ST_NH|L_MA_NH|S03501|REV_OTHER| - 126&lt;/CELL&gt;&lt;CELL&gt;FT_SNF|ST_KY|L_KY|S02608|T_TAX_INS| - 1800.0000000000&lt;/CELL&gt;&lt;CELL&gt;FT_SNF|ST_OK|L_OK|S03713|PD_MEDICARE| - 207.0000000000&lt;</t>
  </si>
  <si>
    <t>/CELL&gt;&lt;CELL&gt;FT_SNF|ST_KY|L_KY|S02605|T_EXPENSES| - 201229.0000000000&lt;/CELL&gt;&lt;CELL&gt;FT_SNF|ST_WV|L_GE_C|S01101|T_INV| - 42621.0000000000&lt;/CELL&gt;&lt;CELL&gt;FT_ALF|ST_KY|L_KY|S02609|T_OTHER_CUR_LIAB| - 243566&lt;/CELL&gt;&lt;CELL&gt;FT_SNF|ST_NH|L_2824|S02921|PD_MEDICARE| - 936.0000000000&lt;/CELL&gt;&lt;CELL&gt;FT_ML_SNF|ST_ID|L_REV|S01401|IPD_ASSISTED| - 527.0000000000&lt;/CELL&gt;&lt;CELL&gt;FT_SNF|ST_CA|L_OTH|S03720|T_ANCIL_EXP| - 68334.0000000000&lt;/CELL&gt;&lt;CELL&gt;FT_SNF|ST_KY|L_KY|S02604|T_OTHER_CUR_LIAB| - 690586&lt;/CELL&gt;&lt;CELL&gt;FT_SNF|ST_OH|L_OH|S03719|T_</t>
  </si>
  <si>
    <t>NURSING_LABOR| - 153494.0000000000&lt;/CELL&gt;&lt;CELL&gt;FT_SNF|ST_NH|L_GE_B|S00901|REV_MEDICARE| - 284387&lt;/CELL&gt;&lt;CELL&gt;FT_SNF|ST_KY|L_KY|S02603|T_RENT_EXP| - 14288.0000000000&lt;/CELL&gt;&lt;CELL&gt;FT_ML_SNF|ST_NH|L_4114|S02951|PD_MEDICAID| - 62.0000000000&lt;/CELL&gt;&lt;CELL&gt;FT_ALF|ST_NH|L_4113|S02971|IP_REV_ASSISTED| - 428652&lt;/CELL&gt;&lt;CELL&gt;FT_SNF|ST_CA|L_OTH|S03720|T_CAPEX| - 19603.0000000000&lt;/CELL&gt;&lt;CELL&gt;FT_SNF|ST_IN|L_OTH|S03714|T_BAD_DEBT| - 5592.0000000000&lt;/CELL&gt;&lt;CELL&gt;FT_SNF|ST_IN|L_OTH|S03714|T_AR_VAL_RES| - -191919.0000000000&lt;/CEL</t>
  </si>
  <si>
    <t>L&gt;&lt;CELL&gt;FT_MH|ST_ID|L_OTH|S03717|PD_COMM_INS| - 147.0000000000&lt;/CELL&gt;&lt;CELL&gt;FT_SNF|ST_KY|L_KY|S02605|T_TAX_INS| - 2084.0000000000&lt;/CELL&gt;&lt;CELL&gt;FT_SNF|ST_KY|L_KY|S02603|T_OTH_CUR_ASSETS| - 117.0000000000&lt;/CELL&gt;&lt;CELL&gt;FT_ALF|ST_KY|L_KY|S02614|T_AR_VAL_RES| - -20314.0000000000&lt;/CELL&gt;&lt;CELL&gt;FT_SNF|ST_RI|L_OTH|S03712|REV_COMM_INS| - 72539&lt;/CELL&gt;&lt;CELL&gt;FT_SNF|ST_KY|L_KY|S02608|IPD_HOSPICE| - 10.0000000000&lt;/CELL&gt;&lt;CELL&gt;FT_SNF|ST_MT|L_GE_A|S00104|T_AR_GROSS| - 568549.0000000000&lt;/CELL&gt;&lt;CELL&gt;FT_SNF|ST_MT|L_GE_A|S00104|T_NU</t>
  </si>
  <si>
    <t>RSING_HOURS| - 4200.0000000000&lt;/CELL&gt;&lt;CELL&gt;FT_ALF|ST_WA|L_OTH|S03716|T_DEPR_AMORT| - 1542.0000000000&lt;/CELL&gt;&lt;CELL&gt;FT_SNF|ST_CO|L_GE_C|S01201|REV_PRIVATE| - 118621&lt;/CELL&gt;&lt;CELL&gt;FT_SNF|ST_CT|L_REV|S02001|T_AR_VAL_RES| - -497436.0000000000&lt;/CELL&gt;&lt;CELL&gt;FT_SNF|ST_KY|L_KY|S02602|IP_REV_ASSISTED| - 7028&lt;/CELL&gt;&lt;CELL&gt;FT_ALF|ST_KY|L_KY|S02609|T_OTHER_HOURS| - 1480.0000000000&lt;/CELL&gt;&lt;CELL&gt;FT_SNF|ST_OH|L_OH|S03719|IP_REV_SKILLED| - 586834&lt;/CELL&gt;&lt;CELL&gt;FT_SNF|ST_KY|L_KY|S02601|T_OTHER_CUR_LIAB| - 339612&lt;/CELL&gt;&lt;CELL&gt;FT_ML_SN</t>
  </si>
  <si>
    <t>F|ST_NH|L_GE_B|S00401|T_RENT_EXP| - 99102.0000000000&lt;/CELL&gt;&lt;CELL&gt;FT_ML_SNF|ST_NH|L_GE_B|S00401|T_EXPENSES| - 419052.0000000000&lt;/CELL&gt;&lt;CELL&gt;FT_SNF|ST_KY|L_KY|S02602|REV_PRIVATE| - 49975&lt;/CELL&gt;&lt;CELL&gt;FT_SNF|ST_NH|L_MA_NH|S03504|T_CASH_AND_EQUIV| - 112907.0000000000&lt;/CELL&gt;&lt;CELL&gt;FT_SNF|ST_KY|L_KY|S02603|T_OTHER_NN_LABOR| - 47475.0000000000&lt;/CELL&gt;&lt;CELL&gt;FT_SNF|ST_OH|L_REV|S01901|T_ANCIL_EXP| - 141504.0000000000&lt;/CELL&gt;&lt;CELL&gt;FT_SNF|ST_CT|L_CT|S03702|T_CONTRACT_LABOR| - -134.0000000000&lt;/CELL&gt;&lt;CELL&gt;FT_SNF|ST_CT|L_CT_R</t>
  </si>
  <si>
    <t>EVOLVER|S03401|PD_MEDICARE| - 616.0000000000&lt;/CELL&gt;&lt;CELL&gt;FT_SNF|ST_CT|L_CT|S03703|T_TAX_INS| - 17552.0000000000&lt;/CELL&gt;&lt;CELL&gt;FT_SNF|ST_KY|L_KY|S02604|T_OTH_CUR_ASSETS| - 3092.0000000000&lt;/CELL&gt;&lt;CELL&gt;FT_SNF|ST_CO|L_GE_C|S01201|T_TAX_INS| - 8712.0000000000&lt;/CELL&gt;&lt;CELL&gt;FT_ML_SNF|ST_NH|L_GE_B|S00401|REV_MEDICARE| - 206218&lt;/CELL&gt;&lt;CELL&gt;FT_SNF|ST_KY|L_KY|S02603|T_NURSING_LABOR| - 103543.0000000000&lt;/CELL&gt;&lt;CELL&gt;FT_SNF|ST_MT|L_GE_A|S00105|REV_MEDICARE| - 363779&lt;/CELL&gt;&lt;CELL&gt;FT_SNF|ST_MT|L_GE_A|S00105|T_EXPENSES| - 69257</t>
  </si>
  <si>
    <t>8.0000000000&lt;/CELL&gt;&lt;CELL&gt;FT_SNF|ST_KY|L_KY|S02608|IP_REV_HOSPICE| - 1627&lt;/CELL&gt;&lt;CELL&gt;FT_ML_SNF|ST_NH|L_GE_B|S00401|IP_REV_ASSISTED| - 47775&lt;/CELL&gt;&lt;CELL&gt;FT_SNF|ST_KY|L_KY|S02613|T_NURSING_HOURS| - 8143.0000000000&lt;/CELL&gt;&lt;CELL&gt;FT_MH|ST_ID|L_OTH|S03717|T_TRADE_PAY| - 27849.0000000000&lt;/CELL&gt;&lt;CELL&gt;FT_SNF|ST_OH|L_OH|S03710|T_ANCIL_EXP| - 45341.0000000000&lt;/CELL&gt;&lt;CELL&gt;FT_ALF|ST_KY|L_KY|S02609|T_OTHER_NN_LABOR| - 25799.0000000000&lt;/CELL&gt;&lt;CELL&gt;FT_SNF|ST_KY|L_KY|S02601|T_RENT_EXP| - 108554.0000000000&lt;/CELL&gt;&lt;CELL&gt;FT_SNF|</t>
  </si>
  <si>
    <t>ST_FL|L_REV|S02101|T_OTH_CUR_ASSETS| - 17327.0000000000&lt;/CELL&gt;&lt;CELL&gt;FT_SNF|ST_ID|L_OTH|S03718|PD_MEDICARE| - 234.0000000000&lt;/CELL&gt;&lt;CELL&gt;FT_SNF|ST_KY|L_KY|S02602|REV_OTHER| - -907&lt;/CELL&gt;&lt;CELL&gt;FT_ALF|ST_WA|L_OTH|S03716|REV_PRIVATE| - 89713&lt;/CELL&gt;&lt;CELL&gt;FT_ML_SNF|ST_CT|L_CT_REVOLVER|S03402|T_ANCIL_EXP| - 232056.0000000000&lt;/CELL&gt;&lt;CELL&gt;FT_SNF|ST_NH|L_MA_NH|S03502|REV_CONT_ALLOW| - -51641&lt;/CELL&gt;&lt;CELL&gt;FT_SNF|ST_OH|L_REV|S01901|T_AR_GROSS| - 2122908.0000000000&lt;/CELL&gt;&lt;CELL&gt;FT_SNF|ST_KY|L_KY|S02601|T_OTH_CUR_ASSETS| -</t>
  </si>
  <si>
    <t xml:space="preserve"> -17960.0000000000&lt;/CELL&gt;&lt;CELL&gt;FT_SNF|ST_CT|L_CT|S03704|IPD_OTHER| - 35.0000000000&lt;/CELL&gt;&lt;CELL&gt;FT_SNF|ST_CT|L_CT|S03702|PD_OTHER| - 62.0000000000&lt;/CELL&gt;&lt;CELL&gt;FT_SNF|ST_KY|L_KY|S02604|T_NURSING_LABOR| - 202531.0000000000&lt;/CELL&gt;&lt;CELL&gt;FT_SNF|ST_MA|L_MA_NH|S03707|PD_PRIVATE| - 212.0000000000&lt;/CELL&gt;&lt;CELL&gt;FT_SNF|ST_NH|L_MA_NH|S03501|T_AR_GROSS| - 774825.0000000000&lt;/CELL&gt;&lt;CELL&gt;FT_ML_SNF|ST_NH|L_GE_B|S00501|IPD_OTHER| - 288.0000000000&lt;/CELL&gt;&lt;CELL&gt;FT_SNF|ST_CA|L_REV|S01501|T_INV| - 44752.0000000000&lt;/CELL&gt;&lt;CELL&gt;FT_SN</t>
  </si>
  <si>
    <t>F|ST_KY|L_KY|S02608|T_OTHER_HOURS| - 2235.0000000000&lt;/CELL&gt;&lt;CELL&gt;FT_SNF|ST_NM|L_GE_A|S00101|T_AR_GROSS| - 879548.0000000000&lt;/CELL&gt;&lt;CELL&gt;FT_SNF|ST_NM|L_GE_A|S00101|T_NURSING_HOURS| - 8083.0000000000&lt;/CELL&gt;&lt;CELL&gt;FT_SNF|ST_CA|L_REV|S01501|T_EXPENSES| - 562841.0000000000&lt;/CELL&gt;&lt;CELL&gt;FT_ML_SNF|ST_ID|L_REV|S01401|REV_MEDICARE| - 201543&lt;/CELL&gt;&lt;CELL&gt;FT_ML_SNF|ST_ID|L_REV|S01401|T_OTHER_NN_LABOR| - 140771.0000000000&lt;/CELL&gt;&lt;CELL&gt;FT_SNF|ST_KY|L_KY|S02601|T_OTHER_NN_LABOR| - 75220.0000000000&lt;/CELL&gt;&lt;CELL&gt;FT_SNF|ST_GA|L_</t>
  </si>
  <si>
    <t>|ST_KY|L_KY|S02601|PD_MEDICAID| - 2450.0000000000&lt;/CELL&gt;&lt;CELL&gt;FT_SNF|ST_KY|L_KY|S02604|PD_MEDICAID| - 2274.0000000000&lt;/CELL&gt;&lt;CELL&gt;FT_SNF|ST_CT|L_REV|S02001|PD_OTHER| - 93.0000000000&lt;/CELL&gt;&lt;CELL&gt;FT_SNF|ST_KY|L_KY|S02605|PD_MEDICAID| - 777.0000000000&lt;/CELL&gt;&lt;CELL&gt;FT_SNF|ST_KY|L_KY|S02608|PD_MEDICAID| - 911.0000000000&lt;/CELL&gt;&lt;CELL&gt;FT_SNF|ST_OH|L_OH|S02511|PD_COMM_INS| - 216.0000000000&lt;/CELL&gt;&lt;CELL&gt;FT_SNF|ST_OK|L_2704|S02931|IPD_SKILLED| - 2984.0000000000&lt;/CELL&gt;&lt;CELL&gt;FT_SNF|ST_NH|L_GE_B|S00601|REV_ANCILLARY| - 285</t>
  </si>
  <si>
    <t>177&lt;/CELL&gt;&lt;CELL&gt;FT_SNF|ST_KY|L_KY|S02602|PD_OTHER| - 5.0000000000&lt;/CELL&gt;&lt;CELL&gt;FT_SNF|ST_CT|L_CT|S03702|REV_OTHER| - 20&lt;/CELL&gt;&lt;CELL&gt;FT_ML_SNF|ST_NH|L_4116|S02961|PD_MEDICAID| - 169.0000000000&lt;/CELL&gt;&lt;CELL&gt;FT_SNF|ST_MA|L_MA_NH|S03707|PD_MEDICAID| - 2350.0000000000&lt;/CELL&gt;&lt;CELL&gt;FT_ML_SNF|ST_ID|L_REV|S01401|T_NURSING_HOURS| - 14840.0000000000&lt;/CELL&gt;&lt;CELL&gt;FT_SNF|ST_CO|L_GE_C|S01201|PD_PRIVATE| - 488.0000000000&lt;/CELL&gt;&lt;CELL&gt;FT_SNF|ST_OH|L_OH|S03708|T_INT_INC_EXP| - -2.0000000000&lt;/CELL&gt;&lt;CELL&gt;FT_SNF|ST_FL|L_REV|S01601</t>
  </si>
  <si>
    <t xml:space="preserve">|T_CASH_AND_EQUIV| - 95555.0000000000&lt;/CELL&gt;&lt;CELL&gt;FT_ALF|ST_NH|L_4113|S02971|T_OTHER_HOURS| - 4434.0000000000&lt;/CELL&gt;&lt;CELL&gt;FT_SNF|ST_CO|L_GE_C|S00301|T_TRADE_PAY| - 96290.0000000000&lt;/CELL&gt;&lt;CELL&gt;FT_SNF|ST_CO|L_GE_C|S00301|T_INV| - 42621.0000000000&lt;/CELL&gt;&lt;CELL&gt;FT_SNF|ST_CO|L_GE_C|S00301|REV_PRIVATE| - 61380&lt;/CELL&gt;&lt;CELL&gt;FT_SNF|ST_FL|L_REV|S01801|T_EXPENSES| - 561942.0000000000&lt;/CELL&gt;&lt;CELL&gt;FT_SNF|ST_NC|L_REV|S02201|T_AR_GROSS| - 866071.0000000000&lt;/CELL&gt;&lt;/EVDRE&gt;&lt;/EVDRE_CACHE&gt;_x000D_
</t>
  </si>
  <si>
    <t>%,FBUSINESS_UNIT,V57188</t>
  </si>
  <si>
    <t>%,FBUSINESS_UNIT,V57152</t>
  </si>
  <si>
    <t>%,FBUSINESS_UNIT,V57156</t>
  </si>
  <si>
    <t>Tenant Straight Line Rent Adjustment</t>
  </si>
  <si>
    <t>%,ATF,FDESCR</t>
  </si>
  <si>
    <t>F|ST_CT|L_2842|S02911|A_BEDS| - 351.0000000000&lt;/CELL&gt;&lt;CELL&gt;FT_SNF|ST_CT|L_REV|S02001|T_DEPR_AMORT| - 3274.0000000000&lt;/CELL&gt;&lt;CELL&gt;FT_SNF|ST_FL|L_REV|S01601|IP_REV_SKILLED| - 1535684&lt;/CELL&gt;&lt;CELL&gt;FT_SNF|ST_FL|L_REV|S01801|IP_REV_SKILLED| - 944565&lt;/CELL&gt;&lt;CELL&gt;FT_SNF|ST_KY|L_KY|S02612|T_OTH_CUR_ASSETS| - 3763.0000000000&lt;/CELL&gt;&lt;CELL&gt;FT_SNF|ST_ID|L_OTH|S03718|T_OTHER_HOURS| - 2046.0000000000&lt;/CELL&gt;&lt;CELL&gt;FT_SNF|ST_MT|L_GE_A|S00103|T_AR_VAL_RES| - -333783.0000000000&lt;/CELL&gt;&lt;CELL&gt;FT_SNF|ST_MT|L_GE_A|S00103|T_NURSING_L</t>
  </si>
  <si>
    <t>ABOR| - 122970.0000000000&lt;/CELL&gt;&lt;CELL&gt;FT_SNF|ST_MT|L_GE_A|S00103|IPD_OTHER| - 31.0000000000&lt;/CELL&gt;&lt;CELL&gt;FT_ML_SNF|ST_NH|L_GE_B|S00501|PD_OTHER| - 288.0000000000&lt;/CELL&gt;&lt;CELL&gt;FT_SNF|ST_KY|L_KY|S02601|REV_OTHER| - -4695&lt;/CELL&gt;&lt;CELL&gt;FT_SNF|ST_CT|L_CT|S03704|T_AR_GROSS| - 1342026.0000000000&lt;/CELL&gt;&lt;CELL&gt;FT_SNF|ST_KY|L_KY|S02604|T_AR_GROSS| - 2003401.0000000000&lt;/CELL&gt;&lt;CELL&gt;FT_SNF|ST_FL|L_REV|S02101|IPD_SKILLED| - 3072.0000000000&lt;/CELL&gt;&lt;CELL&gt;FT_SNF|ST_OH|L_OH|S03710|T_BAD_DEBT| - 4960.0000000000&lt;/CELL&gt;&lt;CELL&gt;FT_SNF|</t>
  </si>
  <si>
    <t>ST_KY|L_KY|S02603|T_ANCIL_EXP| - 50910.0000000000&lt;/CELL&gt;&lt;CELL&gt;FT_ML_SNF|ST_NH|L_4114|S02951|REV_OTHER| - -375&lt;/CELL&gt;&lt;CELL&gt;FT_SNF|ST_CT|L_2842|S02911|T_CASH_AND_EQUIV| - 329062.0000000000&lt;/CELL&gt;&lt;CELL&gt;FT_SNF|ST_OK|L_2704|S02931|A_BEDS| - 147.0000000000&lt;/CELL&gt;&lt;CELL&gt;FT_SNF|ST_CT|L_CT|S03703|A_BEDS| - 90.0000000000&lt;/CELL&gt;&lt;CELL&gt;FT_SNF|ST_MA|L_MA_NH|S03707|PD_VETERANS| - 84.0000000000&lt;/CELL&gt;&lt;CELL&gt;FT_SNF|ST_OH|L_OH|S03719|REV_COMM_INS| - 11088&lt;/CELL&gt;&lt;CELL&gt;FT_SNF|ST_KY|L_KY|S02610|T_NURSING_LABOR| - 92886.0000000000</t>
  </si>
  <si>
    <t>&lt;/CELL&gt;&lt;CELL&gt;FT_SNF|ST_OH|L_OH|S03709|T_INT_INC_EXP| - -2.0000000000&lt;/CELL&gt;&lt;CELL&gt;FT_SNF|ST_NH|L_MA_NH|S03504|REV_VETERANS| - 35803&lt;/CELL&gt;&lt;CELL&gt;FT_SNF|ST_WV|L_GE_C|S01101|PD_COMM_INS| - 79.0000000000&lt;/CELL&gt;&lt;CELL&gt;FT_SNF|ST_NH|L_GE_B|S00901|T_AR_VAL_RES| - -372245.0000000000&lt;/CELL&gt;&lt;CELL&gt;FT_SNF|ST_WV|L_GE_C|S01101|L_BEDS| - 120.0000000000&lt;/CELL&gt;&lt;CELL&gt;FT_SNF|ST_OH|L_OH|S03719|T_AR_VAL_RES| - -87033.0000000000&lt;/CELL&gt;&lt;CELL&gt;FT_SNF|ST_CA|L_REV|S01501|T_ANCIL_EXP| - 104901.0000000000&lt;/CELL&gt;&lt;CELL&gt;FT_ALF|ST_NH|L_GE_B|S</t>
  </si>
  <si>
    <t>00801|T_INV| - 31611.0000000000&lt;/CELL&gt;&lt;CELL&gt;FT_SNF|ST_KY|L_KY|S02601|T_AR_GROSS| - 1239628.0000000000&lt;/CELL&gt;&lt;CELL&gt;FT_SNF|ST_CT|L_CT|S03403|T_CASH_AND_EQUIV| - 52927.0000000000&lt;/CELL&gt;&lt;CELL&gt;FT_SNF|ST_OK|L_2704|S02931|T_EXPENSES| - 627973.0000000000&lt;/CELL&gt;&lt;CELL&gt;FT_SNF|ST_KY|L_KY|S02604|T_ANCIL_EXP| - 117461.0000000000&lt;/CELL&gt;&lt;CELL&gt;FT_SNF|ST_KY|L_KY|S02603|REV_CONT_ALLOW| - -77983&lt;/CELL&gt;&lt;CELL&gt;FT_SNF|ST_KY|L_KY|S02603|T_BAD_DEBT| - 4499.0000000000&lt;/CELL&gt;&lt;CELL&gt;FT_SNF|ST_OH|L_OH|S03710|REV_MEDICARE| - 62365&lt;/CELL&gt;&lt;</t>
  </si>
  <si>
    <t>CELL&gt;FT_SNF|ST_FL|L_REV|S02101|T_NURSING_HOURS| - 13106.0000000000&lt;/CELL&gt;&lt;CELL&gt;FT_SNF|ST_WV|L_OTH|S03715|REV_ANCILLARY| - 98685&lt;/CELL&gt;&lt;CELL&gt;FT_SNF|ST_OK|L_2704|S02931|T_TAX_INS| - 14141.0000000000&lt;/CELL&gt;&lt;CELL&gt;FT_SNF|ST_CO|L_GE_C|S00301|T_RENT_EXP| - 76277.0000000000&lt;/CELL&gt;&lt;CELL&gt;FT_SNF|ST_CO|L_GE_C|S01201|T_AR_VAL_RES| - -557996.0000000000&lt;/CELL&gt;&lt;CELL&gt;FT_SNF|ST_CO|L_GE_C|S00301|REV_MEDICARE| - 29809&lt;/CELL&gt;&lt;CELL&gt;FT_SNF|ST_KY|L_KY|S02610|T_OTH_CUR_ASSETS| - 240.0000000000&lt;/CELL&gt;&lt;CELL&gt;FT_SNF|ST_NH|L_MA_NH|S0350</t>
  </si>
  <si>
    <t>3|REV_VETERANS| - 30476&lt;/CELL&gt;&lt;CELL&gt;FT_SNF|ST_KY|L_KY|S02608|REV_PRIVATE| - 46583&lt;/CELL&gt;&lt;CELL&gt;FT_SNF|ST_ID|L_OTH|S03718|T_ANCIL_EXP| - 34600.0000000000&lt;/CELL&gt;&lt;CELL&gt;FT_SNF|ST_CA|L_OTH|S03720|T_TRADE_PAY| - 120435.0000000000&lt;/CELL&gt;&lt;CELL&gt;FT_ML_SNF|ST_NH|L_4116|S02961|T_TRADE_PAY| - 111667.0000000000&lt;/CELL&gt;&lt;CELL&gt;FT_SNF|ST_OH|L_OH|S03708|A_BEDS| - 98.0000000000&lt;/CELL&gt;&lt;CELL&gt;FT_SNF|ST_CT|L_2845|S01301|T_OTHER_HOURS| - 5611.0000000000&lt;/CELL&gt;&lt;CELL&gt;FT_SNF|ST_KY|L_KY|S02601|T_ANCIL_EXP| - 76575.0000000000&lt;/CELL&gt;&lt;CELL&gt;</t>
  </si>
  <si>
    <t>FT_SNF|ST_WV|L_GE_C|S01101|T_RENT_EXP| - 89090.0000000000&lt;/CELL&gt;&lt;CELL&gt;FT_SNF|ST_NC|L_REV|S02201|PD_MEDICAID| - 2246.0000000000&lt;/CELL&gt;&lt;CELL&gt;FT_ALF|ST_NH|L_4113|S02971|T_ANCIL_EXP| - 174.0000000000&lt;/CELL&gt;&lt;CELL&gt;FT_SNF|ST_KY|L_KY|S02604|REV_CONT_ALLOW| - -188129&lt;/CELL&gt;&lt;CELL&gt;FT_SNF|ST_RI|L_OTH|S03711|A_BEDS| - 130.0000000000&lt;/CELL&gt;&lt;CELL&gt;FT_ALF|ST_NH|L_4113|S02971|IP_REV_SKILLED| - 15752&lt;/CELL&gt;&lt;CELL&gt;FT_SNF|ST_OH|L_OH|S02511|T_NURSING_LABOR| - 134040.0000000000&lt;/CELL&gt;&lt;CELL&gt;FT_CCRC|ST_NM|L_REV|S03601|T_INT_INC_EXP|</t>
  </si>
  <si>
    <t xml:space="preserve"> - -58.0000000000&lt;/CELL&gt;&lt;CELL&gt;FT_SNF|ST_CT|L_CT_REVOLVER|S03401|REV_OTHER| - 5906&lt;/CELL&gt;&lt;CELL&gt;FT_SNF|ST_FL|L_OTH|S03301|IP_REV_SKILLED| - 818065&lt;/CELL&gt;&lt;CELL&gt;FT_SNF|ST_TN|L_OTH|S03721|REV_VETERANS| - 14867&lt;/CELL&gt;&lt;CELL&gt;FT_SNF|ST_WV|L_OTH|S03715|T_BAD_DEBT| - 4266.0000000000&lt;/CELL&gt;&lt;CELL&gt;FT_SNF|ST_CT|L_CT|S03403|T_TAX_INS| - 9574.0000000000&lt;/CELL&gt;&lt;CELL&gt;FT_SNF|ST_KY|L_KY|S02605|REV_PRIVATE| - 72445&lt;/CELL&gt;&lt;CELL&gt;FT_SNF|ST_NH|L_MA_NH|S03501|T_TAX_INS| - 5611.0000000000&lt;/CELL&gt;&lt;CELL&gt;FT_SNF|ST_KY|L_KY|S02608|REV_OTHER</t>
  </si>
  <si>
    <t>| - 756&lt;/CELL&gt;&lt;CELL&gt;FT_SNF|ST_ID|L_OTH|S03718|PD_MEDICAID| - 698.0000000000&lt;/CELL&gt;&lt;CELL&gt;FT_ML_SNF|ST_NH|L_GE_B|S00701|IP_REV_HOSPICE| - 54654&lt;/CELL&gt;&lt;CELL&gt;FT_MH|ST_ID|L_OTH|S03717|T_NURSING_HOURS| - 5342.0000000000&lt;/CELL&gt;&lt;CELL&gt;FT_SNF|ST_CT|L_CT|S03704|PD_MEDICAID| - 1459.0000000000&lt;/CELL&gt;&lt;CELL&gt;FT_SNF|ST_NH|L_MA_NH|S03502|T_NURSING_LABOR| - 85615.0000000000&lt;/CELL&gt;&lt;CELL&gt;FT_SNF|ST_GA|L_GE_C|S01001|T_DEPR_AMORT| - 3183.0000000000&lt;/CELL&gt;&lt;CELL&gt;FT_SNF|ST_NH|L_2824|S02921|A_BEDS| - 147.0000000000&lt;/CELL&gt;&lt;CELL&gt;FT_SNF|</t>
  </si>
  <si>
    <t>ST_KY|L_KY|S02601|REV_CONT_ALLOW| - -138783&lt;/CELL&gt;&lt;CELL&gt;FT_ALF|ST_NH|L_4113|S02971|T_AR_GROSS| - -240887.0000000000&lt;/CELL&gt;&lt;CELL&gt;FT_SNF|ST_OH|L_OH|S02521|T_NURSING_LABOR| - 215100.0000000000&lt;/CELL&gt;&lt;CELL&gt;FT_SNF|ST_KY|L_KY|S02603|REV_ANCILLARY| - 96033&lt;/CELL&gt;&lt;CELL&gt;FT_SNF|ST_KY|L_KY|S02613|T_NURSING_LABOR| - 125651.0000000000&lt;/CELL&gt;&lt;CELL&gt;FT_SNF|ST_MT|L_GE_A|S00105|T_AR_GROSS| - 2998486.0000000000&lt;/CELL&gt;&lt;CELL&gt;FT_ML_SNF|ST_NH|L_GE_B|S00401|T_NURSING_HOURS| - 7761.0000000000&lt;/CELL&gt;&lt;CELL&gt;FT_SNF|ST_CA|L_GE_A|S00201|</t>
  </si>
  <si>
    <t>T_AR_VAL_RES| - -121564.0000000000&lt;/CELL&gt;&lt;CELL&gt;FT_SNF|ST_CA|L_GE_A|S00201|T_NURSING_LABOR| - 201234.0000000000&lt;/CELL&gt;&lt;CELL&gt;FT_SNF|ST_CA|L_GE_A|S00201|IPD_OTHER| - 45.0000000000&lt;/CELL&gt;&lt;CELL&gt;FT_ML_SNF|ST_ID|L_REV|S01401|T_AR_VAL_RES| - -411434.0000000000&lt;/CELL&gt;&lt;CELL&gt;FT_ILF|ST_CT|L_CT|S02401|T_CASH_AND_EQUIV| - 47526.0000000000&lt;/CELL&gt;&lt;CELL&gt;FT_MH|ST_ID|L_OTH|S03717|PD_MEDICARE| - 168.0000000000&lt;/CELL&gt;&lt;CELL&gt;FT_SNF|ST_KY|L_KY|S02605|REV_OTHER| - -622&lt;/CELL&gt;&lt;CELL&gt;FT_SNF|ST_NH|L_MA_NH|S03501|T_TRADE_PAY| - 95846.00</t>
  </si>
  <si>
    <t>00000000&lt;/CELL&gt;&lt;CELL&gt;FT_SNF|ST_KY|L_KY|S02608|T_AR_GROSS| - 313719.0000000000&lt;/CELL&gt;&lt;CELL&gt;FT_ALF|ST_NH|L_4113|S02971|T_OTHER_NN_LABOR| - 68593.0000000000&lt;/CELL&gt;&lt;CELL&gt;FT_SNF|ST_CA|L_REV|S01501|PD_VETERANS| - 580.0000000000&lt;/CELL&gt;&lt;CELL&gt;FT_SNF|ST_CO|L_GE_C|S01201|T_AR_GROSS| - 2155852.0000000000&lt;/CELL&gt;&lt;CELL&gt;FT_CCRC|ST_NM|L_REV|S03601|A_BEDS| - 211.0000000000&lt;/CELL&gt;&lt;CELL&gt;FT_ML_SNF|ST_ID|L_REV|S01401|PD_OTHER| - 222.0000000000&lt;/CELL&gt;&lt;CELL&gt;FT_ML_SNF|ST_NH|L_GE_B|S00501|PD_PRIVATE| - 1115.0000000000&lt;/CELL&gt;&lt;CELL&gt;FT</t>
  </si>
  <si>
    <t>_SNF|ST_TN|L_OTH|S03721|T_MGMT_FEE| - 38169.0000000000&lt;/CELL&gt;&lt;CELL&gt;FT_SNF|ST_TN|L_OTH|S03721|T_NURSING_HOURS| - 11225.0000000000&lt;/CELL&gt;&lt;CELL&gt;FT_SNF|ST_KY|L_KY|S02613|T_OTH_CUR_ASSETS| - 5635.0000000000&lt;/CELL&gt;&lt;CELL&gt;FT_ALF|ST_NH|L_GE_B|S00801|T_OTH_CUR_ASSETS| - 5593.0000000000&lt;/CELL&gt;&lt;CELL&gt;FT_SNF|ST_KY|L_KY|S02602|PD_MEDICARE| - 244.0000000000&lt;/CELL&gt;&lt;CELL&gt;FT_SNF|ST_TN|L_OTH|S03721|T_EXPENSES| - 473092.0000000000&lt;/CELL&gt;&lt;CELL&gt;FT_SNF|ST_TN|L_OTH|S03721|T_CAPEX| - 3443.0000000000&lt;/CELL&gt;&lt;CELL&gt;FT_SNF|ST_TN|L_OTH|S0</t>
  </si>
  <si>
    <t>3721|T_CASH_AND_EQUIV| - 23952.0000000000&lt;/CELL&gt;&lt;CELL&gt;FT_SNF|ST_ID|L_OTH|S03718|T_TRADE_PAY| - 34130.0000000000&lt;/CELL&gt;&lt;CELL&gt;FT_SNF|ST_KY|L_KY|S02605|PD_MEDICARE| - 259.0000000000&lt;/CELL&gt;&lt;CELL&gt;FT_SNF|ST_CT|L_2842|S02911|T_DEPR_AMORT| - 8556.0000000000&lt;/CELL&gt;&lt;CELL&gt;FT_SNF|ST_KY|L_KY|S02605|T_AR_GROSS| - 232097.0000000000&lt;/CELL&gt;&lt;CELL&gt;FT_SNF|ST_NH|L_MA_NH|S03501|IP_REV_HOSPICE| - 33908&lt;/CELL&gt;&lt;CELL&gt;FT_SNF|ST_TN|L_OTH|S03721|T_OTH_CUR_ASSETS| - 8038.0000000000&lt;/CELL&gt;&lt;CELL&gt;FT_SNF|ST_CT|L_2845|S01301|REV_ANCILLARY| -</t>
  </si>
  <si>
    <t xml:space="preserve"> 409877&lt;/CELL&gt;&lt;CELL&gt;FT_SNF|ST_KY|L_KY|S02608|T_ANCIL_EXP| - 31253.0000000000&lt;/CELL&gt;&lt;CELL&gt;FT_CCRC|ST_NM|L_REV|S03601|T_OTHER_HOURS| - 8409.0000000000&lt;/CELL&gt;&lt;CELL&gt;FT_ML_SNF|ST_NH|L_4116|S02961|REV_PRIVATE| - 468460&lt;/CELL&gt;&lt;CELL&gt;FT_SNF|ST_OH|L_OH|S03701|REV_COMM_INS| - 28294&lt;/CELL&gt;&lt;CELL&gt;FT_SNF|ST_OH|L_OH|S02511|T_ANCIL_EXP| - 118866.0000000000&lt;/CELL&gt;&lt;CELL&gt;FT_ML_SNF|ST_NH|L_GE_B|S00401|IP_REV_SKILLED| - 628827&lt;/CELL&gt;&lt;CELL&gt;FT_ML_SNF|ST_NH|L_GE_B|S00501|T_BAD_DEBT| - 9929.0000000000&lt;/CELL&gt;&lt;CELL&gt;FT_SNF|ST_KY|L_KY|S</t>
  </si>
  <si>
    <t>02611|T_NURSING_LABOR| - 92842.0000000000&lt;/CELL&gt;&lt;CELL&gt;FT_SNF|ST_IN|L_OTH|S03714|T_DEPR_AMORT| - 2646.0000000000&lt;/CELL&gt;&lt;CELL&gt;FT_SNF|ST_RI|L_OTH|S03711|IP_REV_SKILLED| - 3214&lt;/CELL&gt;&lt;CELL&gt;FT_SNF|ST_TN|L_OTH|S03721|IP_REV_HOSPICE| - 20141&lt;/CELL&gt;&lt;CELL&gt;FT_SNF|ST_NH|L_MA_NH|S03501|REV_PRIVATE| - 65886&lt;/CELL&gt;&lt;CELL&gt;FT_SNF|ST_TN|L_OTH|S03721|T_TAX_INS| - 6240.0000000000&lt;/CELL&gt;&lt;CELL&gt;FT_SNF|ST_TN|L_OTH|S03721|T_TRADE_PAY| - 126298.0000000000&lt;/CELL&gt;&lt;CELL&gt;FT_SNF|ST_TN|L_OTH|S03721|T_OTHER_NN_LABOR| - 89050.0000000000&lt;/CE</t>
  </si>
  <si>
    <t>LL&gt;&lt;CELL&gt;FT_SNF|ST_CT|L_CT|S03702|T_NURSING_HOURS| - 7200.0000000000&lt;/CELL&gt;&lt;CELL&gt;FT_SNF|ST_CT|L_REV|S02001|T_EXPENSES| - 621184.0000000000&lt;/CELL&gt;&lt;CELL&gt;FT_SNF|ST_TN|L_OTH|S03721|T_OTHER_HOURS| - 3860.0000000000&lt;/CELL&gt;&lt;CELL&gt;FT_SNF|ST_NH|L_GE_B|S00601|T_NURSING_LABOR| - 165151.0000000000&lt;/CELL&gt;&lt;CELL&gt;FT_SNF|ST_CT|L_CT|S03702|IPD_HOSPICE| - 102.0000000000&lt;/CELL&gt;&lt;CELL&gt;FT_SNF|ST_NH|L_MA_NH|S03501|T_INT_INC_EXP| - -43.0000000000&lt;/CELL&gt;&lt;CELL&gt;FT_SNF|ST_NH|L_MA_NH|S03501|T_NURSING_LABOR| - 146809.0000000000&lt;/CELL&gt;&lt;CEL</t>
  </si>
  <si>
    <t>L&gt;FT_SNF|ST_KY|L_KY|S02605|T_ANCIL_EXP| - 42333.0000000000&lt;/CELL&gt;&lt;CELL&gt;FT_SNF|ST_NH|L_MA_NH|S03501|IPD_HOSPICE| - 203.0000000000&lt;/CELL&gt;&lt;CELL&gt;FT_SNF|ST_TN|L_OTH|S03721|PD_OTHER| - 94.0000000000&lt;/CELL&gt;&lt;CELL&gt;FT_SNF|ST_KY|L_KY|S02608|REV_CONT_ALLOW| - -61312&lt;/CELL&gt;&lt;CELL&gt;FT_SNF|ST_NH|L_2824|S02921|T_CAPEX| - 19616.0000000000&lt;/CELL&gt;&lt;CELL&gt;FT_SNF|ST_OH|L_OH|S03719|T_TAX_INS| - 3865.0000000000&lt;/CELL&gt;&lt;CELL&gt;FT_SNF|ST_NH|L_MA_NH|S03502|PD_MEDICARE| - 143.0000000000&lt;/CELL&gt;&lt;CELL&gt;FT_SNF|ST_NH|L_MA_NH|S03503|PD_MEDICARE| -</t>
  </si>
  <si>
    <t xml:space="preserve"> 440.0000000000&lt;/CELL&gt;&lt;CELL&gt;FT_SNF|ST_CT|L_2842|S02911|IPD_HOSPICE| - 272.0000000000&lt;/CELL&gt;&lt;CELL&gt;FT_SNF|ST_KY|L_KY|S02611|T_OTH_CUR_ASSETS| - 621.0000000000&lt;/CELL&gt;&lt;CELL&gt;FT_SNF|ST_NH|L_2824|S02921|REV_MEDICARE| - 430927&lt;/CELL&gt;&lt;CELL&gt;FT_SNF|ST_NH|L_MA_NH|S03505|PD_COMM_INS| - 80.0000000000&lt;/CELL&gt;&lt;CELL&gt;FT_SNF|ST_GA|L_OTH|S03722|T_CASH_AND_EQUIV| - 6042.0000000000&lt;/CELL&gt;&lt;CELL&gt;FT_ML_SNF|ST_NH|L_4114|S02951|IPD_ASSISTED| - 3002.0000000000&lt;/CELL&gt;&lt;CELL&gt;FT_SNF|ST_CO|L_GE_C|S00301|T_OTHER_HOURS| - 4528.0000000000&lt;/CEL</t>
  </si>
  <si>
    <t>L&gt;&lt;CELL&gt;FT_SNF|ST_CO|L_GE_C|S00301|T_CASH_AND_EQUIV| - 88160.0000000000&lt;/CELL&gt;&lt;CELL&gt;FT_SNF|ST_CO|L_GE_C|S00301|REV_CONT_ALLOW| - -83322&lt;/CELL&gt;&lt;CELL&gt;FT_SNF|ST_KY|L_KY|S02602|REV_MEDICAID| - 172727&lt;/CELL&gt;&lt;CELL&gt;FT_SNF|ST_NH|L_MA_NH|S03501|T_OTHER_CUR_LIAB| - 1027759&lt;/CELL&gt;&lt;CELL&gt;FT_SNF|ST_MA|L_MA_NH|S03706|REV_CONT_ALLOW| - -161812&lt;/CELL&gt;&lt;CELL&gt;FT_SNF|ST_MA|L_MA_NH|S03706|T_AR_GROSS| - 853246.0000000000&lt;/CELL&gt;&lt;CELL&gt;FT_SNF|ST_MA|L_MA_NH|S03706|T_ANCIL_EXP| - 74159.0000000000&lt;/CELL&gt;&lt;CELL&gt;FT_ML_SNF|ST_NH|L_4116|S02</t>
  </si>
  <si>
    <t>961|T_AR_GROSS| - 17422.0000000000&lt;/CELL&gt;&lt;CELL&gt;FT_SNF|ST_NH|L_2824|S02921|REV_MEDICAID| - 498015&lt;/CELL&gt;&lt;CELL&gt;FT_SNF|ST_CT|L_REV|S02001|T_TAX_INS| - 8144.0000000000&lt;/CELL&gt;&lt;CELL&gt;FT_SNF|ST_MA|L_MA_NH|S03706|T_AR_VAL_RES| - -143226.0000000000&lt;/CELL&gt;&lt;CELL&gt;FT_SNF|ST_OH|L_OH|S02511|PD_OTHER| - 56.0000000000&lt;/CELL&gt;&lt;CELL&gt;FT_SNF|ST_CT|L_2845|S01301|REV_CONT_ALLOW| - -398465&lt;/CELL&gt;&lt;CELL&gt;FT_SNF|ST_WV|L_OTH|S03715|PD_PRIVATE| - 212.0000000000&lt;/CELL&gt;&lt;CELL&gt;FT_SNF|ST_WV|L_GE_C|S01101|REV_MEDICARE| - 111789&lt;/CELL&gt;&lt;CELL&gt;FT_S</t>
  </si>
  <si>
    <t>NF|ST_OH|L_OH|S03709|PD_COMM_INS| - 163.0000000000&lt;/CELL&gt;&lt;CELL&gt;FT_SNF|ST_OH|L_OH|S03708|PD_COMM_INS| - 202.0000000000&lt;/CELL&gt;&lt;CELL&gt;FT_SNF|ST_RI|L_OTH|S03711|L_BEDS| - 131.0000000000&lt;/CELL&gt;&lt;CELL&gt;FT_SNF|ST_TN|L_OTH|S03721|T_ANCIL_EXP| - 110144.0000000000&lt;/CELL&gt;&lt;CELL&gt;FT_ALF|ST_KY|L_KY|S02614|T_OTHER_NN_LABOR| - 27706.0000000000&lt;/CELL&gt;&lt;CELL&gt;FT_SNF|ST_OH|L_OH|S02511|T_EXPENSES| - 354005.0000000000&lt;/CELL&gt;&lt;CELL&gt;FT_SNF|ST_TN|L_OTH|S03721|REV_PRIVATE| - 34944&lt;/CELL&gt;&lt;CELL&gt;FT_SNF|ST_OK|L_OK|S03713|T_ANCIL_EXP| - 69846.</t>
  </si>
  <si>
    <t>0000000000&lt;/CELL&gt;&lt;CELL&gt;FT_SNF|ST_OH|L_OH|S03719|T_TRADE_PAY| - 81003.0000000000&lt;/CELL&gt;&lt;CELL&gt;FT_SNF|ST_TN|L_OTH|S03721|REV_COMM_INS| - 71954&lt;/CELL&gt;&lt;CELL&gt;FT_SNF|ST_TN|L_OTH|S03721|REV_CONT_ALLOW| - -207411&lt;/CELL&gt;&lt;CELL&gt;FT_ML_SNF|ST_OK|L_2703|S02941|T_OTHER_HOURS| - 3276.0000000000&lt;/CELL&gt;&lt;CELL&gt;FT_ML_SNF|ST_OK|L_2703|S02941|T_OTHER_NN_LABOR| - 75644.0000000000&lt;/CELL&gt;&lt;CELL&gt;FT_ML_SNF|ST_OK|L_2703|S02941|T_RENT_EXP| - 43615.0000000000&lt;/CELL&gt;&lt;CELL&gt;FT_SNF|ST_NH|L_MA_NH|S03501|T_OTHER_HOURS| - 3177.0000000000&lt;/CELL&gt;&lt;C</t>
  </si>
  <si>
    <t>ELL&gt;FT_SNF|ST_MT|L_GE_A|S00105|T_RENT_EXP| - 196411.0000000000&lt;/CELL&gt;&lt;CELL&gt;FT_SNF|ST_NH|L_GE_B|S00901|T_BAD_DEBT| - 7446.0000000000&lt;/CELL&gt;&lt;CELL&gt;FT_SNF|ST_IN|L_OTH|S03714|IP_REV_SKILLED| - 495405&lt;/CELL&gt;&lt;CELL&gt;FT_SNF|ST_WV|L_GE_C|S01101|T_OTHER_CUR_LIAB| - 649678&lt;/CELL&gt;&lt;CELL&gt;FT_ML_SNF|ST_NH|L_GE_B|S00701|T_ANCIL_EXP| - 79337.0000000000&lt;/CELL&gt;&lt;CELL&gt;FT_ML_SNF|ST_NH|L_4116|S02961|REV_COMM_INS| - 8915&lt;/CELL&gt;&lt;CELL&gt;FT_SNF|ST_NH|L_GE_B|S00601|T_INV| - 28059.0000000000&lt;/CELL&gt;&lt;CELL&gt;FT_SNF|ST_CT|L_CT|S03704|L_BEDS| - 90</t>
  </si>
  <si>
    <t>.0000000000&lt;/CELL&gt;&lt;CELL&gt;FT_SNF|ST_CA|L_OTH|S03720|T_INV| - 26994.0000000000&lt;/CELL&gt;&lt;CELL&gt;FT_SNF|ST_OH|L_OH|S02511|IPD_OTHER| - 56.0000000000&lt;/CELL&gt;&lt;CELL&gt;FT_SNF|ST_CA|L_REV|S01501|PD_MEDICAID| - 1444.0000000000&lt;/CELL&gt;&lt;CELL&gt;FT_SNF|ST_NH|L_2824|S02921|PD_OTHER| - 167.0000000000&lt;/CELL&gt;&lt;CELL&gt;FT_SNF|ST_MA|L_MA_NH|S03705|IP_REV_HOSPICE| - 56275&lt;/CELL&gt;&lt;CELL&gt;FT_SNF|ST_NH|L_2824|S02921|REV_CONT_ALLOW| - -372040&lt;/CELL&gt;&lt;CELL&gt;FT_SNF|ST_CA|L_REV|S01501|T_RENT_EXP| - 120271.0000000000&lt;/CELL&gt;&lt;CELL&gt;FT_SNF|ST_OH|L_OH|S02521|T</t>
  </si>
  <si>
    <t>_EXPENSES| - 575301.0000000000&lt;/CELL&gt;&lt;CELL&gt;FT_SNF|ST_CT|L_CT|S03403|IPD_HOSPICE| - 34.0000000000&lt;/CELL&gt;&lt;CELL&gt;FT_ML_SNF|ST_NH|L_GE_B|S00401|REV_PRIVATE| - 109783&lt;/CELL&gt;&lt;CELL&gt;FT_SNF|ST_CT|L_CT|S03703|PD_MEDICARE| - 516.0000000000&lt;/CELL&gt;&lt;CELL&gt;FT_SNF|ST_MT|L_GE_A|S00105|REV_PRIVATE| - 83617&lt;/CELL&gt;&lt;CELL&gt;FT_SNF|ST_MT|L_GE_A|S00105|T_INV| - 98739.0000000000&lt;/CELL&gt;&lt;CELL&gt;FT_SNF|ST_MT|L_GE_A|S00105|T_TRADE_PAY| - 180024.0000000000&lt;/CELL&gt;&lt;CELL&gt;FT_ML_SNF|ST_NH|L_GE_B|S00701|IPD_HOSPICE| - 251.0000000000&lt;/CELL&gt;&lt;CELL&gt;FT_</t>
  </si>
  <si>
    <t>SNF|ST_OH|L_OH|S03719|T_AR_GROSS| - 791274.0000000000&lt;/CELL&gt;&lt;CELL&gt;FT_SNF|ST_GA|L_OTH|S03722|REV_OTHER| - 599&lt;/CELL&gt;&lt;CELL&gt;FT_SNF|ST_GA|L_GE_C|S01001|T_CASH_AND_EQUIV| - 4422.0000000000&lt;/CELL&gt;&lt;CELL&gt;FT_ML_SNF|ST_OK|L_2703|S02941|REV_OTHER| - -12760&lt;/CELL&gt;&lt;CELL&gt;FT_ALF|ST_KY|L_KY|S02614|IP_REV_ASSISTED| - 157938&lt;/CELL&gt;&lt;CELL&gt;FT_SNF|ST_OH|L_OH|S03719|T_BAD_DEBT| - 6368.0000000000&lt;/CELL&gt;&lt;CELL&gt;FT_ML_SNF|ST_NH|L_4116|S02961|REV_CONT_ALLOW| - -167391&lt;/CELL&gt;&lt;CELL&gt;FT_ML_SNF|ST_OK|L_2703|S02941|REV_CONT_ALLOW| - -58524&lt;/</t>
  </si>
  <si>
    <t>CELL&gt;&lt;CELL&gt;FT_SNF|ST_MT|L_GE_A|S00104|T_NURSING_LABOR| - 57068.0000000000&lt;/CELL&gt;&lt;CELL&gt;FT_SNF|ST_NH|L_MA_NH|S03504|REV_MEDICAID| - 339207&lt;/CELL&gt;&lt;CELL&gt;FT_CCRC|ST_NM|L_REV|S03601|PD_MEDICARE| - 625.0000000000&lt;/CELL&gt;&lt;CELL&gt;FT_ML_SNF|ST_NH|L_4114|S02951|IPD_SKILLED| - 779.0000000000&lt;/CELL&gt;&lt;CELL&gt;FT_SNF|ST_NH|L_2824|S02921|REV_COMM_INS| - 26371&lt;/CELL&gt;&lt;CELL&gt;FT_ML_SNF|ST_ID|L_REV|S01401|T_BAD_DEBT| - 11648.0000000000&lt;/CELL&gt;&lt;CELL&gt;FT_SNF|ST_OH|L_OH|S02521|T_DEPR_AMORT| - 3159.0000000000&lt;/CELL&gt;&lt;CELL&gt;FT_SNF|ST_RI|L_OTH|S</t>
  </si>
  <si>
    <t>03711|PD_MEDICAID| - 2.0000000000&lt;/CELL&gt;&lt;CELL&gt;FT_SNF|ST_OH|L_OH|S02511|T_CASH_AND_EQUIV| - 84318.0000000000&lt;/CELL&gt;&lt;CELL&gt;FT_ML_SNF|ST_NH|L_GE_B|S00701|T_OTH_CUR_ASSETS| - 8891.0000000000&lt;/CELL&gt;&lt;CELL&gt;FT_SNF|ST_GA|L_OTH|S03722|T_AR_VAL_RES| - -313300.0000000000&lt;/CELL&gt;&lt;CELL&gt;FT_SNF|ST_NH|L_2824|S02921|T_OTHER_HOURS| - 5954.0000000000&lt;/CELL&gt;&lt;CELL&gt;FT_SNF|ST_OH|L_OH|S03719|T_CASH_AND_EQUIV| - 25609.0000000000&lt;/CELL&gt;&lt;CELL&gt;FT_SNF|ST_CT|L_2842|S02911|PD_COMM_INS| - 441.0000000000&lt;/CELL&gt;&lt;CELL&gt;FT_SNF|ST_TN|L_OTH|S03721|</t>
  </si>
  <si>
    <t>T_INT_INC_EXP| - 11.0000000000&lt;/CELL&gt;&lt;CELL&gt;FT_SNF|ST_TN|L_OTH|S03721|T_INV| - 47594.0000000000&lt;/CELL&gt;&lt;CELL&gt;FT_ML_SNF|ST_NH|L_4116|S02961|REV_MEDICAID| - 31840&lt;/CELL&gt;&lt;CELL&gt;FT_ML_SNF|ST_KY|L_KY|S02607|L_BEDS| - 94.0000000000&lt;/CELL&gt;&lt;CELL&gt;FT_MH|ST_OK|L_OK|S03201|REV_MEDICAID| - 188445&lt;/CELL&gt;&lt;CELL&gt;FT_MH|ST_OK|L_OK|S03201|REV_OTHER| - -1E-10&lt;/CELL&gt;&lt;CELL&gt;FT_SNF|ST_ID|L_OTH|S03718|A_BEDS| - 80.0000000000&lt;/CELL&gt;&lt;CELL&gt;FT_SNF|ST_OH|L_OH|S03709|PD_MEDICAID| - 2447.0000000000&lt;/CELL&gt;&lt;CELL&gt;FT_SNF|ST_OH|L_OH|S03708|PD_MEDI</t>
  </si>
  <si>
    <t>CAID| - 1811.0000000000&lt;/CELL&gt;&lt;CELL&gt;FT_SNF|ST_KY|L_KY|S02602|A_BEDS| - 61.0000000000&lt;/CELL&gt;&lt;CELL&gt;FT_SNF|ST_GA|L_GE_C|S01001|T_TAX_INS| - 4879.0000000000&lt;/CELL&gt;&lt;CELL&gt;FT_SNF|ST_KY|L_KY|S02604|A_BEDS| - 110.0000000000&lt;/CELL&gt;&lt;CELL&gt;FT_SNF|ST_OH|L_OH|S02521|T_CASH_AND_EQUIV| - 41853.0000000000&lt;/CELL&gt;&lt;CELL&gt;FT_SNF|ST_RI|L_OTH|S03711|REV_ANCILLARY| - 2003&lt;/CELL&gt;&lt;CELL&gt;FT_SNF|ST_KY|L_KY|S02605|A_BEDS| - 50.0000000000&lt;/CELL&gt;&lt;CELL&gt;FT_SNF|ST_OH|L_OH|S02521|L_BEDS| - 159.0000000000&lt;/CELL&gt;&lt;CELL&gt;FT_SNF|ST_OH|L_OH|S02511|L_B</t>
  </si>
  <si>
    <t>EDS| - 93.0000000000&lt;/CELL&gt;&lt;CELL&gt;FT_SNF|ST_WV|L_OTH|S03715|L_BEDS| - 65.0000000000&lt;/CELL&gt;&lt;CELL&gt;FT_ALF|ST_NH|L_GE_B|S00801|IPD_ASSISTED| - 2677.0000000000&lt;/CELL&gt;&lt;CELL&gt;FT_SNF|ST_CT|L_CT|S03702|T_AR_GROSS| - 1436812.0000000000&lt;/CELL&gt;&lt;CELL&gt;FT_SNF|ST_CT|L_CT|S03702|T_EXPENSES| - 445376.0000000000&lt;/CELL&gt;&lt;CELL&gt;FT_ML_SNF|ST_ID|L_REV|S01401|T_MGMT_FEE| - 51743.0000000000&lt;/CELL&gt;&lt;CELL&gt;FT_MH|ST_ID|L_OTH|S03717|T_INT_INC_EXP| - -28.0000000000&lt;/CELL&gt;&lt;CELL&gt;FT_ML_SNF|ST_NH|L_4116|S02961|REV_MEDICARE| - 207714&lt;/CELL&gt;&lt;CELL&gt;F</t>
  </si>
  <si>
    <t>Financials</t>
  </si>
  <si>
    <t>Assets</t>
  </si>
  <si>
    <t>Liabilities</t>
  </si>
  <si>
    <t>Debt</t>
  </si>
  <si>
    <t>Total Skilled Mix Revenue</t>
  </si>
  <si>
    <t>Total Other Revenue</t>
  </si>
  <si>
    <t>Total Tenant Operating Expenses</t>
  </si>
  <si>
    <t>Total Tenant Non-Operating Expense</t>
  </si>
  <si>
    <t>Additional Statistical Information</t>
  </si>
  <si>
    <t>A/R Write-Offs</t>
  </si>
  <si>
    <t>Patient Days</t>
  </si>
  <si>
    <t>Total Skilled Mix Patient Days</t>
  </si>
  <si>
    <t>Total Other Patient Days</t>
  </si>
  <si>
    <t>Total Tenant Hours</t>
  </si>
  <si>
    <t>Medicare Part B Revenue</t>
  </si>
  <si>
    <t>IL</t>
  </si>
  <si>
    <t>SNF</t>
  </si>
  <si>
    <t>Total Licensed Beds</t>
  </si>
  <si>
    <t>Operating Beds</t>
  </si>
  <si>
    <t>Total Operating Beds</t>
  </si>
  <si>
    <t>Balance Sheet</t>
  </si>
  <si>
    <t>Total Maintenance</t>
  </si>
  <si>
    <t>Total Marketing</t>
  </si>
  <si>
    <t>Total General &amp; Administrative</t>
  </si>
  <si>
    <t>Other Operating Expenses</t>
  </si>
  <si>
    <t>Dietary - Raw Food Cost</t>
  </si>
  <si>
    <t>Net A/R</t>
  </si>
  <si>
    <t xml:space="preserve">TOTAL </t>
  </si>
  <si>
    <t>Total Ancillary (Therapy, Pharmacy, etc.)</t>
  </si>
  <si>
    <t>Operating Expenses</t>
  </si>
  <si>
    <t>Revenues</t>
  </si>
  <si>
    <t>Facility Information</t>
  </si>
  <si>
    <t>Total Tenant Revenues</t>
  </si>
  <si>
    <t>Total Housekeeping &amp; Laundry</t>
  </si>
  <si>
    <t>ALF</t>
  </si>
  <si>
    <t>ALZ</t>
  </si>
  <si>
    <t>Nursing Contract Labor</t>
  </si>
  <si>
    <t>Property Taxes</t>
  </si>
  <si>
    <t>Insurance</t>
  </si>
  <si>
    <t>Legal (Fines, Penalties, CMP)</t>
  </si>
  <si>
    <t>Total Dietary (raw &amp; labor)</t>
  </si>
  <si>
    <t>Ancillary - Therapy</t>
  </si>
  <si>
    <t>Ancillary - Pharmacy</t>
  </si>
  <si>
    <t>Ancillary - Other</t>
  </si>
  <si>
    <t>L_IL</t>
  </si>
  <si>
    <t>L_ALF</t>
  </si>
  <si>
    <t>L_ALZ</t>
  </si>
  <si>
    <t>L_SNF</t>
  </si>
  <si>
    <t>A_IL</t>
  </si>
  <si>
    <t>A_ALF</t>
  </si>
  <si>
    <t>A_ALZ</t>
  </si>
  <si>
    <t>A_SNF</t>
  </si>
  <si>
    <t>Rev_Medicare_B</t>
  </si>
  <si>
    <t>T_Houskeeping</t>
  </si>
  <si>
    <t>T_Maintenance</t>
  </si>
  <si>
    <t>T_Marketing</t>
  </si>
  <si>
    <t>T_Ancillary_Therapy</t>
  </si>
  <si>
    <t>T_Ancillary_Other</t>
  </si>
  <si>
    <t>T_Ancillary_Pharmacy</t>
  </si>
  <si>
    <t>T_Dietary_Raw</t>
  </si>
  <si>
    <t>T_RE_Tax</t>
  </si>
  <si>
    <t>T_Insurance</t>
  </si>
  <si>
    <t>T_Legal</t>
  </si>
  <si>
    <t>Nursing Labor</t>
  </si>
  <si>
    <t>Other Non-Nursing Labor</t>
  </si>
  <si>
    <t>Healthcare/Nursing Labor &amp; Non-Labor</t>
  </si>
  <si>
    <t>T_Nursing</t>
  </si>
  <si>
    <t>Dietary - Other</t>
  </si>
  <si>
    <t>T_Dietary_Other</t>
  </si>
  <si>
    <t>Labor Expenses</t>
  </si>
  <si>
    <t>Tenant Labor Cost</t>
  </si>
  <si>
    <t>Dietary:</t>
  </si>
  <si>
    <t>General &amp; Administrative:</t>
  </si>
  <si>
    <t>Ancillary:</t>
  </si>
  <si>
    <t xml:space="preserve">General &amp; Administrative - Other </t>
  </si>
  <si>
    <t>Nursing Contract Hours</t>
  </si>
  <si>
    <t>Please Input Whole Value (Net Income) --&gt;</t>
  </si>
  <si>
    <t>Tenant Actual Management Fee</t>
  </si>
  <si>
    <t>T_N_Contract_Labor</t>
  </si>
  <si>
    <t>T_N_Contract_Hours</t>
  </si>
  <si>
    <t>Total Assisted Living (ALF)  Beds/Units per license</t>
  </si>
  <si>
    <t>Total Alzheimer beds/units dedicated for ALZ</t>
  </si>
  <si>
    <t>Total Skilled beds as per license</t>
  </si>
  <si>
    <t>Total Assisted Living (ALF)  Beds/Units available/operating</t>
  </si>
  <si>
    <t>Total Skilled Beds available/operating</t>
  </si>
  <si>
    <t>Total Medicare Part A Patient Days (traditional Part A)</t>
  </si>
  <si>
    <t>Total Veterans Administration Patient Days (VA)</t>
  </si>
  <si>
    <t>Total "Other" Patient Days (to include, Hospice, Respite, Workers Comp, etc.)</t>
  </si>
  <si>
    <t>Gross Medicare Revenue less Contractual Allowance</t>
  </si>
  <si>
    <t>Gross VA Revenue less Contractual Allowance</t>
  </si>
  <si>
    <t>Gross Part B Revenue less Contractual Allowance (PT-OT-ST)</t>
  </si>
  <si>
    <t>Total "Other" Revenue less Contractual Allowance (to include, Hospice, Respite, Workers Comp, etc.)   Any miscellaneous Revenue</t>
  </si>
  <si>
    <t xml:space="preserve">Total Raw Food Expense </t>
  </si>
  <si>
    <t>Total Dietary less Raw Food (to include dietary labor, supplements, supplies, kitchen replacements, etc.)</t>
  </si>
  <si>
    <t xml:space="preserve">Total Dietary </t>
  </si>
  <si>
    <t>Total Housekeeping and Laundry (to include labor, contract labor, supplies, chemicals, etc.)</t>
  </si>
  <si>
    <t>Total Maintenance (to include labor, contract labor, supplies, repairs, etc.)</t>
  </si>
  <si>
    <t>Total Marketing (to include labor, marketing collateral materials, etc.)</t>
  </si>
  <si>
    <t>Total Bad Debt Expense</t>
  </si>
  <si>
    <t>Total, fines, late fees, penalties, civil monetary penalties</t>
  </si>
  <si>
    <t>Total Property Tax Expense</t>
  </si>
  <si>
    <t>Total Insurance Expense (property, GLPL, etc.)</t>
  </si>
  <si>
    <t xml:space="preserve">Total therapy expense, labor, and/contract  (to include, PT, OT, ST &amp; RT, and related supplies)   </t>
  </si>
  <si>
    <t>Total Pharmacy expense (to include Rx and IV drugs)</t>
  </si>
  <si>
    <t>All non related therapy or pharmacy expense</t>
  </si>
  <si>
    <t>Contract/Agency Expense Nursing</t>
  </si>
  <si>
    <t>All Non Nursing labor dollars expense (to include, regular, overtime, shift differentials, etc.)  All productive Non Nursing labor expense</t>
  </si>
  <si>
    <t>Gross Ancillary revenue</t>
  </si>
  <si>
    <t>Total Ancillary Contractual Allowance</t>
  </si>
  <si>
    <t>Total Nursing Contract/Agency hours</t>
  </si>
  <si>
    <t>Total Non Nursing Labor hours</t>
  </si>
  <si>
    <t>Occupancy should not exceed 100% unless it is due to 2nd resident days - if exceeds 100% the number of available/operating beds should be adjusted</t>
  </si>
  <si>
    <t>Definitions</t>
  </si>
  <si>
    <t>Total operational Independent Living (IL) units</t>
  </si>
  <si>
    <t>Total  Alzheimer Beds available/operating</t>
  </si>
  <si>
    <t>The difference between GAAP rent expense and cash rent expense</t>
  </si>
  <si>
    <t>Total Labor dollars expense (to include, regular, overtime, shift differential, etc.). All productive nursing labor expense</t>
  </si>
  <si>
    <t>Must tie-out to Net-Income from Tenant's P&amp;L</t>
  </si>
  <si>
    <t>T_MGMT_Fee</t>
  </si>
  <si>
    <t>T_gen_Admin_other</t>
  </si>
  <si>
    <t>BPC/EPM Account Names</t>
  </si>
  <si>
    <t>Total Commercial Patient Days</t>
  </si>
  <si>
    <t>Total Medicare Managed Care Days</t>
  </si>
  <si>
    <t>Gross Commercial Revenue</t>
  </si>
  <si>
    <t>Gross Managed Care less Contractual Allowance</t>
  </si>
  <si>
    <t>Total Nursing Labor hours (to include, regular, overtime, shift differential, etc.)   All productive nursing labor hours</t>
  </si>
  <si>
    <t>TENANT</t>
  </si>
  <si>
    <t>Health Systems - Nursing Care</t>
  </si>
  <si>
    <t>L_HealthSys_LS0340</t>
  </si>
  <si>
    <t>S09066</t>
  </si>
  <si>
    <t>S09067</t>
  </si>
  <si>
    <t>S09068</t>
  </si>
  <si>
    <t>S09073</t>
  </si>
  <si>
    <t>S09074</t>
  </si>
  <si>
    <t>S09069</t>
  </si>
  <si>
    <t>S09070</t>
  </si>
  <si>
    <t>S09071</t>
  </si>
  <si>
    <t>S09072</t>
  </si>
  <si>
    <t>S09075</t>
  </si>
  <si>
    <t>S09076</t>
  </si>
  <si>
    <t>FT_SNF</t>
  </si>
  <si>
    <t>ST_MO</t>
  </si>
  <si>
    <t>Maryville</t>
  </si>
  <si>
    <t>Ashland Healthcare</t>
  </si>
  <si>
    <t>Bellefontaine Gardens</t>
  </si>
  <si>
    <t>Sliex Community Care</t>
  </si>
  <si>
    <t>South Hampton Place</t>
  </si>
  <si>
    <t>Current River Nursing Center</t>
  </si>
  <si>
    <t>Dixon Nursing &amp; Rehab</t>
  </si>
  <si>
    <t>Forsyth Nursing &amp; Rehab</t>
  </si>
  <si>
    <t>Glenwood Healthcare</t>
  </si>
  <si>
    <t>Stafford Care Center</t>
  </si>
  <si>
    <t>Windsor Healthcare &amp; Rehab</t>
  </si>
  <si>
    <t>All other operating expenses not captured in above expense categories</t>
  </si>
  <si>
    <t>Check there are zero blank entries remaining</t>
  </si>
  <si>
    <t>Total Private Pay Patient Days (to include ALF/IL and any paid Private bedhold days)</t>
  </si>
  <si>
    <t>Total Medicaid Patient Days (to include any Medicaid paid bedhold days)</t>
  </si>
  <si>
    <t>Total Medicaid Managed Care Days (to include any Medicaid Managed paid bedhold days)</t>
  </si>
  <si>
    <t>Gross Private Revenue less Contractual Allowance (to include ALF/IL and any paid Private bedhold revenue)</t>
  </si>
  <si>
    <t>Gross Medicaid Revenue less Contractual Allowance (to include any Medicaid paid bedhold revenue)</t>
  </si>
  <si>
    <t>Gross Medicaid Managed Care Revenue less Contractual Allowance (to include any Medicaid Managed paid bedhold revenue)</t>
  </si>
  <si>
    <t>Total Productive and Non-Productive Labor and any other  Non-Labor nursing related expenses</t>
  </si>
  <si>
    <t>G&amp;A - Total of Other Expenses (to include Benefits, Provider Tax, Non-Nursing Productive Labor, etc.)</t>
  </si>
  <si>
    <t>Any non-operating income or expense amounts not otherwise captured (cost report settlement, gain/loss of sale of assets, etc.)</t>
  </si>
  <si>
    <t>Tenant Non-Operating Expenses</t>
  </si>
  <si>
    <t>ASHLAND HEALTHCARE</t>
  </si>
  <si>
    <t>12 Month Summary of Revenue &amp; Expenses</t>
  </si>
  <si>
    <t>January</t>
  </si>
  <si>
    <t>February</t>
  </si>
  <si>
    <t>March</t>
  </si>
  <si>
    <t>April</t>
  </si>
  <si>
    <t xml:space="preserve">June </t>
  </si>
  <si>
    <t xml:space="preserve">July </t>
  </si>
  <si>
    <t>August</t>
  </si>
  <si>
    <t>September</t>
  </si>
  <si>
    <t>October</t>
  </si>
  <si>
    <t>November</t>
  </si>
  <si>
    <t xml:space="preserve">December </t>
  </si>
  <si>
    <t>Year to Date</t>
  </si>
  <si>
    <t>Average Census</t>
  </si>
  <si>
    <t xml:space="preserve"> </t>
  </si>
  <si>
    <t>Patient Days:</t>
  </si>
  <si>
    <t xml:space="preserve">PRIVATE  </t>
  </si>
  <si>
    <t>PRIVATE INSURANCE</t>
  </si>
  <si>
    <t xml:space="preserve">MEDICAID  </t>
  </si>
  <si>
    <t>MEDICAID PENDING</t>
  </si>
  <si>
    <t>MEDICAID RESERVE</t>
  </si>
  <si>
    <t>MEDICARE</t>
  </si>
  <si>
    <t>HOSPICE</t>
  </si>
  <si>
    <t>DAYCARE</t>
  </si>
  <si>
    <t>APARTMENT</t>
  </si>
  <si>
    <t>RESIDENTIAL CARE</t>
  </si>
  <si>
    <t>VA</t>
  </si>
  <si>
    <t>RESPITE</t>
  </si>
  <si>
    <t xml:space="preserve">     Total Patient Days</t>
  </si>
  <si>
    <t/>
  </si>
  <si>
    <t>Revenues:</t>
  </si>
  <si>
    <t>ROUTINE SERVICES</t>
  </si>
  <si>
    <t>ANCILLARY SERVICES</t>
  </si>
  <si>
    <t>OTHER REVENUES</t>
  </si>
  <si>
    <t xml:space="preserve">     Total Revenues</t>
  </si>
  <si>
    <t>Expenses:</t>
  </si>
  <si>
    <t>PATIENT CARE</t>
  </si>
  <si>
    <t>DIETARY</t>
  </si>
  <si>
    <t>LAUNDRY SERVICES</t>
  </si>
  <si>
    <t>HOUSEKEEPING</t>
  </si>
  <si>
    <t>PLANT OPERATION</t>
  </si>
  <si>
    <t>ADMINISTRATION</t>
  </si>
  <si>
    <t>CAPITAL RELATED EXPENSES</t>
  </si>
  <si>
    <t xml:space="preserve">     Total Expenses</t>
  </si>
  <si>
    <t xml:space="preserve">     Net Income (Loss)</t>
  </si>
  <si>
    <t xml:space="preserve">12 Month Summary of Revenue </t>
  </si>
  <si>
    <t>Routine Services:</t>
  </si>
  <si>
    <t>3010 MEDICAID REVENUE</t>
  </si>
  <si>
    <t>3015 MEDICAID PENDING REVENUE</t>
  </si>
  <si>
    <t>3020 MEDICAID/M'CARE DAYS</t>
  </si>
  <si>
    <t>3025 MEDICAID/M'CARE PENDING</t>
  </si>
  <si>
    <t>3030 MEDICAID/M'CARE CON ALLOW</t>
  </si>
  <si>
    <t>3040 MEDICAID MEDICAL SUPPLY</t>
  </si>
  <si>
    <t>3045 MEDICAID MEDICAL SUPPLY CA</t>
  </si>
  <si>
    <t>3050 MEDICAID RESERVE REVENUE</t>
  </si>
  <si>
    <t>3060 ROOM RATE DIFFERENCE</t>
  </si>
  <si>
    <t>3080 MEDICAID ADJUSTMENTS</t>
  </si>
  <si>
    <t>3085 MEDICAID PRIOR YEAR</t>
  </si>
  <si>
    <t>3090 MEDICAID MISC CHARGES</t>
  </si>
  <si>
    <t>3095 MEDICAID SETTLEMENT</t>
  </si>
  <si>
    <t>3110 MEDICARE PART A REVENUE</t>
  </si>
  <si>
    <t>3115 MEDICARE PART A REVENUE C/A</t>
  </si>
  <si>
    <t>3141 MEDICARE PART A PT</t>
  </si>
  <si>
    <t>3142 MEDICARE PART A OT</t>
  </si>
  <si>
    <t>3143 MEDICARE PART A ST</t>
  </si>
  <si>
    <t>3145 MEDICARE PART A TUBE FEED</t>
  </si>
  <si>
    <t>3147 MEDICARE PART A PHARMACY</t>
  </si>
  <si>
    <t>3148 MEDICARE PART A MED SURG</t>
  </si>
  <si>
    <t>3149 MEDICARE PART A RT</t>
  </si>
  <si>
    <t>3150 MEDICARE PART A LAB</t>
  </si>
  <si>
    <t>3151 MEDICARE PART A X RAY</t>
  </si>
  <si>
    <t>3152 HOSPITAL CHARGES PART A</t>
  </si>
  <si>
    <t>3153 MEDICARE PART A EQUIPMENT RENTAL</t>
  </si>
  <si>
    <t>3154 MEDICARE PART A AMBULANCE</t>
  </si>
  <si>
    <t>3155 C/A PASS THRU PAYMENT</t>
  </si>
  <si>
    <t>3160 MEDICARE PART A ANCILLARY C/A</t>
  </si>
  <si>
    <t>3180 MEDICARE PART A ADJUST</t>
  </si>
  <si>
    <t>3190 MEDICARE PART A 2% SEQUESTRATION</t>
  </si>
  <si>
    <t>3195 MEDICARE SETTLEMENT</t>
  </si>
  <si>
    <t>3310 PRIVATE REVENUE</t>
  </si>
  <si>
    <t>3311 PRIVATE INSURANCE REVENUE</t>
  </si>
  <si>
    <t>3321 PRIVATE INSURANCE CA</t>
  </si>
  <si>
    <t>3350 PRIVATE PHARMACY</t>
  </si>
  <si>
    <t>3380 PRIVATE ADJUSTMENTS</t>
  </si>
  <si>
    <t>3388 PRIVATE MEDICAL SUPPLY</t>
  </si>
  <si>
    <t>3390 PRIVATE MISC CHARGES</t>
  </si>
  <si>
    <t>3395 PRIVATE PRIOR YEAR</t>
  </si>
  <si>
    <t>3410 RESIDENTIAL REVENUE</t>
  </si>
  <si>
    <t>3450 RESIDENTIAL RESERVE REVENUE</t>
  </si>
  <si>
    <t>3480 RESIDENTIAL ADJUSTMENTS</t>
  </si>
  <si>
    <t>3490 RESIDENTIAL MISC CHARGES</t>
  </si>
  <si>
    <t>3500 PRIVATE APARTMENTS</t>
  </si>
  <si>
    <t>3510 HOSPICE REVENUE</t>
  </si>
  <si>
    <t>3550 HOSPICE RESERVE DAYS</t>
  </si>
  <si>
    <t>3580 HOSPICE ADJUSTMENT</t>
  </si>
  <si>
    <t>3590 HOSPICE MISC. CHARGES</t>
  </si>
  <si>
    <t>3595 HOSPICE PRIOR YEAR</t>
  </si>
  <si>
    <t>3596 HOSPICE MEDICAL SUPPLY CA</t>
  </si>
  <si>
    <t>3598 HOSPICE MEDICAL SUPPLY</t>
  </si>
  <si>
    <t>3610 DAY CARE REVENUE</t>
  </si>
  <si>
    <t>3650 DAY CARE RESERVE</t>
  </si>
  <si>
    <t>3680 DAY CARE ADJUSTMENT</t>
  </si>
  <si>
    <t>3690 DAY CARE MISC. CHARGES</t>
  </si>
  <si>
    <t>3700 VA REVENUE</t>
  </si>
  <si>
    <t>3750 VA RESERVE</t>
  </si>
  <si>
    <t>3780 VA ADJUSTMENT</t>
  </si>
  <si>
    <t>3790 VA MISC.</t>
  </si>
  <si>
    <t>3800 RESPITE REVENUE</t>
  </si>
  <si>
    <t xml:space="preserve">     Total Routine Services</t>
  </si>
  <si>
    <t>Ancillary Services:</t>
  </si>
  <si>
    <t>3241 MEDICARE PART B PT</t>
  </si>
  <si>
    <t>3242 MEDICARE PART B OT</t>
  </si>
  <si>
    <t>3243 MEDICARE PART B ST</t>
  </si>
  <si>
    <t>3248 MEDICARE PART B ORIGINATING SITE FACILITY FEE</t>
  </si>
  <si>
    <t>3249 MEDICARE PART B FLU SHOTS</t>
  </si>
  <si>
    <t>3250 MEDICARE PART B LAB</t>
  </si>
  <si>
    <t>3251 MEDICARE PART B X RAY</t>
  </si>
  <si>
    <t>3254 MEDICARE PART B MOQI</t>
  </si>
  <si>
    <t>3260 MEDICARE PART B C/A</t>
  </si>
  <si>
    <t>3280 MEDICARE PART B ADJUST</t>
  </si>
  <si>
    <t>3290 MEDICARE PART B 2% SEQUESTRATION</t>
  </si>
  <si>
    <t>3295 MEDICARE PART B PRIOR YR</t>
  </si>
  <si>
    <t>3941 OUTPATIENT PT</t>
  </si>
  <si>
    <t>3942 OUTPATIENT OT</t>
  </si>
  <si>
    <t>3943 OUTPATIENT ST</t>
  </si>
  <si>
    <t>3990 OUTPATIENT MISC. CHARGES</t>
  </si>
  <si>
    <t>3325 PT PRIVATE</t>
  </si>
  <si>
    <t>3326 OT PRIVATE</t>
  </si>
  <si>
    <t>3327 ST PRIVATE</t>
  </si>
  <si>
    <t xml:space="preserve">     Total Ancillary Services</t>
  </si>
  <si>
    <t>Other Revenues:</t>
  </si>
  <si>
    <t>4000 BARBER/BEAUTY INCOME</t>
  </si>
  <si>
    <t>4010 VENDING INCOME</t>
  </si>
  <si>
    <t>4020 GUEST MEALS INCOME</t>
  </si>
  <si>
    <t>4030 INTEREST INCOME</t>
  </si>
  <si>
    <t>4040 CNA EDUCATION INCOME</t>
  </si>
  <si>
    <t>4050 CABLE INCOME</t>
  </si>
  <si>
    <t>4060 BAD DEBTS</t>
  </si>
  <si>
    <t>4064 BAD DEBT CA PASS THRU</t>
  </si>
  <si>
    <t>4065 BAD DEBT SANCTIONS</t>
  </si>
  <si>
    <t>4070 PRIOR PERIOD INCOME</t>
  </si>
  <si>
    <t>4090 MISCELLANEOUS INCOME</t>
  </si>
  <si>
    <t>4510 MEDICARE PROBE AUDIT SETTLEMENT</t>
  </si>
  <si>
    <t xml:space="preserve">     Total Other Revenues</t>
  </si>
  <si>
    <t>12 Month Summary of Expenses</t>
  </si>
  <si>
    <t>Patient Care:</t>
  </si>
  <si>
    <t>5010 MEDICAL DIRECTOR</t>
  </si>
  <si>
    <t>5020 CONSULTANT RN</t>
  </si>
  <si>
    <t>5030 CONSULTANT DENTAL</t>
  </si>
  <si>
    <t>5040 CONSULTANT SOCIAL SERVICE</t>
  </si>
  <si>
    <t>5050 CONSULTANT MEDICAL RECORD</t>
  </si>
  <si>
    <t>5070 CONSULTANT PHARMACY</t>
  </si>
  <si>
    <t>5101 NURS SAL MCARE</t>
  </si>
  <si>
    <t>5111 LPN SAL MCARE</t>
  </si>
  <si>
    <t>5121 AIDES SAL MCARE</t>
  </si>
  <si>
    <t>5131 CMT SAL MCARE</t>
  </si>
  <si>
    <t>5210 ACTIVITY SALARIES</t>
  </si>
  <si>
    <t>5220 ACTIVITY SUPPLIES</t>
  </si>
  <si>
    <t>5230 SPECIAL EVENTS</t>
  </si>
  <si>
    <t>5250 ACTIVITY FICA EXPENSE</t>
  </si>
  <si>
    <t>5260 ACTIVITY STATE UNEMPLOY.</t>
  </si>
  <si>
    <t>5265 ACTIVITY FED'L UNEMP TAX</t>
  </si>
  <si>
    <t>5270 ACTIVITY VACATION PAY</t>
  </si>
  <si>
    <t>5274 ACTIVITY HOLIDAY PAY</t>
  </si>
  <si>
    <t>5276 ACTIVITY SICK PAY</t>
  </si>
  <si>
    <t>5280 ACTIVITY EMPLOYEE BENEFIT</t>
  </si>
  <si>
    <t>5290 ACTIVITY W/COMP</t>
  </si>
  <si>
    <t>5310 SOCIAL SERVICE SALARIES</t>
  </si>
  <si>
    <t>5320 SOCIAL SERV SUPPLIES</t>
  </si>
  <si>
    <t>5350 SOC SERV FICA EXPENSE</t>
  </si>
  <si>
    <t>5360 SOC SERV STATE UNEMP</t>
  </si>
  <si>
    <t>5365 SOC SERV FED'L UMEMP TAX</t>
  </si>
  <si>
    <t>5370 SOC SERV VACATION PAY</t>
  </si>
  <si>
    <t>5374 SOC SERV HOLIDAY PAY</t>
  </si>
  <si>
    <t>5376 SOC SERV SICK PAY</t>
  </si>
  <si>
    <t>5380 SOC SERV EMP BENEFITS</t>
  </si>
  <si>
    <t>5390 SOC SERV WORK COMP</t>
  </si>
  <si>
    <t>5410 DIRECTOR OF NURSES</t>
  </si>
  <si>
    <t>5415 DON SAL MCARE</t>
  </si>
  <si>
    <t>5420 ASSIST. DIRECTOR OF NURSE</t>
  </si>
  <si>
    <t>5421 RN INSTRUCTOR</t>
  </si>
  <si>
    <t>5430 R.N.'S</t>
  </si>
  <si>
    <t>5435 RN SAL MCARE</t>
  </si>
  <si>
    <t>5440 LPN'S</t>
  </si>
  <si>
    <t>5445 LPN MCARE</t>
  </si>
  <si>
    <t>5460 NURSING ASSISTANTS</t>
  </si>
  <si>
    <t>5462 RCF SALARIES</t>
  </si>
  <si>
    <t>5465 SHOWER AIDES</t>
  </si>
  <si>
    <t>5466 BEHAVIORAL HEALTH</t>
  </si>
  <si>
    <t>5470 MEDICAL TECHS</t>
  </si>
  <si>
    <t>5475 APARTMENT SALARIES</t>
  </si>
  <si>
    <t>5480 RESTORATIVE AIDES</t>
  </si>
  <si>
    <t>5485 REST SAL MCARE</t>
  </si>
  <si>
    <t>5520 NURSING SUPPLIES</t>
  </si>
  <si>
    <t>5525 MEDICAL SUPPLIES</t>
  </si>
  <si>
    <t>5526 MINOR MEDICAL EQUIPMENT</t>
  </si>
  <si>
    <t>5530 OXYGEN SUPPLIES</t>
  </si>
  <si>
    <t>5535 NURSING FORMS</t>
  </si>
  <si>
    <t>5540 NON PRESCRIPTION PHARMACY</t>
  </si>
  <si>
    <t>5545 INFECTIOUS WASTE</t>
  </si>
  <si>
    <t>5550 NURSING CONTRACTED SERV.</t>
  </si>
  <si>
    <t>5560 INCONTINENT SUPPLIES</t>
  </si>
  <si>
    <t>5570 CNA EDUCATION EXPENSE</t>
  </si>
  <si>
    <t>5650 PART D EXPENSES</t>
  </si>
  <si>
    <t>5651 INSURANCE PHARMACY</t>
  </si>
  <si>
    <t>5652 INSURANCE SUPPLIES</t>
  </si>
  <si>
    <t>5660 INSURANCE THERAPY</t>
  </si>
  <si>
    <t>5661 INSURANCE LAB</t>
  </si>
  <si>
    <t>5665 INSURANCE X RAY</t>
  </si>
  <si>
    <t>5666 INSURANCE PHYSICIAN SERVICES</t>
  </si>
  <si>
    <t>5670 NURSING VACATION PAY</t>
  </si>
  <si>
    <t>5671 MNS INSURANCE FEES</t>
  </si>
  <si>
    <t>5674 NURSING HOLIDAY PAY</t>
  </si>
  <si>
    <t>5675 NURS HOL MCARE</t>
  </si>
  <si>
    <t>5676 NURSING SICK PAY</t>
  </si>
  <si>
    <t>5677 NURS SICK MCARE</t>
  </si>
  <si>
    <t>5680 NURSING EMP BENEFITS</t>
  </si>
  <si>
    <t>5681 INSURANCE OTHER</t>
  </si>
  <si>
    <t>5682 DON EMP BEN MCARE</t>
  </si>
  <si>
    <t>5685 OSHA TRAINING</t>
  </si>
  <si>
    <t>5690 NURSING WORK COMP</t>
  </si>
  <si>
    <t>5693 NURS W/C MCARE</t>
  </si>
  <si>
    <t>6810 BARBER/BEAUTY SALARIES</t>
  </si>
  <si>
    <t>6815 BARBER/B CONTRACT SERVICE</t>
  </si>
  <si>
    <t>6820 BARBER/BEAUTY SUPPLIES</t>
  </si>
  <si>
    <t>6850 B SHOP FICA EXPENSE</t>
  </si>
  <si>
    <t>6860 B SHOP STATE UNEMPLOYMENT</t>
  </si>
  <si>
    <t>6865 B SHOP FED'L UNEMP TAX</t>
  </si>
  <si>
    <t>6870 B SHOP VACATION PAY</t>
  </si>
  <si>
    <t>6874 B SHOP HOLIDAY PAY</t>
  </si>
  <si>
    <t>6876 B SHOP SICK PAY</t>
  </si>
  <si>
    <t>6880 B SHOP EMP BENEFITS</t>
  </si>
  <si>
    <t>6890 B SHOP WORK COMP</t>
  </si>
  <si>
    <t xml:space="preserve">     Total Patient Care</t>
  </si>
  <si>
    <t>5710 DIETARY SALARIES</t>
  </si>
  <si>
    <t>5810 DIETARY CONSULTANT</t>
  </si>
  <si>
    <t>5815 DIETARY SUPPLEMENTS</t>
  </si>
  <si>
    <t>5820 DIETARY SUPPLIES</t>
  </si>
  <si>
    <t>5825 DIETARY RAW FOOD</t>
  </si>
  <si>
    <t>5830 DIETARY OUTSIDE SERVICES</t>
  </si>
  <si>
    <t>5835 DIETARY CHEMICALS</t>
  </si>
  <si>
    <t>5850 DIETARY FICA EXPENSE</t>
  </si>
  <si>
    <t>5860 DIETARY STATE UNEMPLOY.</t>
  </si>
  <si>
    <t>5865 DIETARY FED'L UNEMP TAX</t>
  </si>
  <si>
    <t>5870 DIETARY VACATION EXPENSE</t>
  </si>
  <si>
    <t>5874 DIETARY HOLIDAY PAY</t>
  </si>
  <si>
    <t>5876 DIETARY SICK PAY</t>
  </si>
  <si>
    <t>5880 DIETARY EMP BENEFITS</t>
  </si>
  <si>
    <t>5890 DIETARY WORK COMP</t>
  </si>
  <si>
    <t xml:space="preserve">     Total Dietary</t>
  </si>
  <si>
    <t>6020 CHARTING FEE</t>
  </si>
  <si>
    <t>6030 PART A PHYSICIAN SERVICES</t>
  </si>
  <si>
    <t>6040 PART A PHYSICAL THERAPY</t>
  </si>
  <si>
    <t>6041 RT SALARIES</t>
  </si>
  <si>
    <t>6042 PART A PHY.THER SUPPLIES</t>
  </si>
  <si>
    <t>6043 THERAPY SUPERVISOR SAL</t>
  </si>
  <si>
    <t>6044 PT SUPPLIES</t>
  </si>
  <si>
    <t>6050 PART A OCCUPATIONAL THER</t>
  </si>
  <si>
    <t>6051 OT SAL</t>
  </si>
  <si>
    <t>6052 PART A OCC.THER. SUPPLIES</t>
  </si>
  <si>
    <t>6054 OT SUPPLIES</t>
  </si>
  <si>
    <t>6060 PART A PHARMACY/DRUG</t>
  </si>
  <si>
    <t>6062 PART A MED SUPPLIES</t>
  </si>
  <si>
    <t>6065 IV THERAPY</t>
  </si>
  <si>
    <t>6070 PART A SPEECH THERAPY</t>
  </si>
  <si>
    <t>6071 ST SAL</t>
  </si>
  <si>
    <t>6072 PART A SPEECH TH SUPPLIES</t>
  </si>
  <si>
    <t>6074 ST SUPPLIES</t>
  </si>
  <si>
    <t>6080 PART A LAB</t>
  </si>
  <si>
    <t>6085 MEDICARE PART A X RAY</t>
  </si>
  <si>
    <t>6090 PART A INHALATION THERAPY</t>
  </si>
  <si>
    <t>6092 PART A INHAL. THER.SUPPLY</t>
  </si>
  <si>
    <t>6093 PART A AMBULANCE</t>
  </si>
  <si>
    <t>6100 PART A RENTAL</t>
  </si>
  <si>
    <t>6200 VA EXPENSES</t>
  </si>
  <si>
    <t>6310 FLU &amp; VACCINES</t>
  </si>
  <si>
    <t>6315 PART B PT</t>
  </si>
  <si>
    <t>6320 PART B ST</t>
  </si>
  <si>
    <t>6325 PART B OT</t>
  </si>
  <si>
    <t>6350 PART B AMBULANCE</t>
  </si>
  <si>
    <t>6373 GLUCOSE MCD/MCR COSTS</t>
  </si>
  <si>
    <t>6374 FEE/LAB COSTS</t>
  </si>
  <si>
    <t>6375 PART B X RAY</t>
  </si>
  <si>
    <t>6415 MEDICAID PT</t>
  </si>
  <si>
    <t>6420 MEDICAID ST</t>
  </si>
  <si>
    <t>6425 MEDICAID OT</t>
  </si>
  <si>
    <t>6435 PRIVATE PT</t>
  </si>
  <si>
    <t>6440 PRIVATE ST</t>
  </si>
  <si>
    <t>6445 PRIVATE OT</t>
  </si>
  <si>
    <t>6455 OUTPATIENT PT</t>
  </si>
  <si>
    <t>6460 OUTPATIENT ST</t>
  </si>
  <si>
    <t>6465 OUTPATIENT OT</t>
  </si>
  <si>
    <t>6550 CLAIMS PROCESSING</t>
  </si>
  <si>
    <t>6551 HOSPICE PHARMACY</t>
  </si>
  <si>
    <t>6552 HOSPICE SUPPLIES</t>
  </si>
  <si>
    <t>6560 HOSPICE THERAPY</t>
  </si>
  <si>
    <t>6561 HOSPICE LAB</t>
  </si>
  <si>
    <t>6565 HOSPICE X RAY</t>
  </si>
  <si>
    <t>6566 HOSPICE PHYSICIAN SERVICES</t>
  </si>
  <si>
    <t>6570 MEDICARE VACATION PAY</t>
  </si>
  <si>
    <t>6574 MEDICARE HOLIDAY PAY</t>
  </si>
  <si>
    <t>6576 MEDICARE SICK PAY</t>
  </si>
  <si>
    <t>6580 MEDICARE EMP BENEFITS</t>
  </si>
  <si>
    <t>6581 HOSPICE OTHER</t>
  </si>
  <si>
    <t>6590 MEDICARE WORK COMP</t>
  </si>
  <si>
    <t>6591 MCARE W/C</t>
  </si>
  <si>
    <t>Laundry:</t>
  </si>
  <si>
    <t>6610 LAUNDRY SALARIES</t>
  </si>
  <si>
    <t>6620 LAUNDRY SUPPLIES</t>
  </si>
  <si>
    <t>6625 LINEN AND BEDDING</t>
  </si>
  <si>
    <t>6630 OUTSIDE LAUNDRY SERVICE</t>
  </si>
  <si>
    <t>6635 LAUNDRY CHEMICALS</t>
  </si>
  <si>
    <t>6640 CONTRACTED LAUNDRY SERV.</t>
  </si>
  <si>
    <t>6650 LAUNDRY FICA EXPENSE</t>
  </si>
  <si>
    <t>6660 LAUNDRY STATE UNEMP TAX</t>
  </si>
  <si>
    <t>6665 LAUNDRY FED'L UNEMP TAX</t>
  </si>
  <si>
    <t>6670 LAUNDRY VACATION PAY</t>
  </si>
  <si>
    <t>6674 LAUNDRY HOLIDAY PAY</t>
  </si>
  <si>
    <t>6676 LAUNDRY SICK PAY</t>
  </si>
  <si>
    <t>6680 LAUNDRY EMP BENEFITS</t>
  </si>
  <si>
    <t>6690 LAUNDRY WORK COMP</t>
  </si>
  <si>
    <t xml:space="preserve">     Total Laundry</t>
  </si>
  <si>
    <t>Housekeeping:</t>
  </si>
  <si>
    <t>6710 HOUSEKEEPING SALARIES</t>
  </si>
  <si>
    <t>6720 HOUSEKEEPING SUPPLIES</t>
  </si>
  <si>
    <t>6730 OUTSIDE HOUSEKEEPING</t>
  </si>
  <si>
    <t>6735 HOUSEKEEPING CHEMICALS</t>
  </si>
  <si>
    <t>6740 CONTRACT HSKG SERVICE</t>
  </si>
  <si>
    <t>6750 HOUSEKEEPING FICA</t>
  </si>
  <si>
    <t>6760 HOUSEKEEPING STATE UNEMPL</t>
  </si>
  <si>
    <t>6765 HOUSEKPG FED'L UNEMP TAX</t>
  </si>
  <si>
    <t>6770 HOUSEKEEPING VACATION PAY</t>
  </si>
  <si>
    <t>6774 HOUSEKPG HOLIDAY PAY</t>
  </si>
  <si>
    <t>6776 HOUSEKPG SICK PAY</t>
  </si>
  <si>
    <t>6780 HOUSEKEEPING EMP. BENEFIT</t>
  </si>
  <si>
    <t>6790 HOUSEKEEPING W/COMP</t>
  </si>
  <si>
    <t xml:space="preserve">     Total Housekeeping</t>
  </si>
  <si>
    <t>Plant Operations:</t>
  </si>
  <si>
    <t>7010 PLANT SALARIES</t>
  </si>
  <si>
    <t>7015 PLANT REPAIRS &amp; MAINT.</t>
  </si>
  <si>
    <t>7020 PLANT SUPPLIES</t>
  </si>
  <si>
    <t>7025 PLANT OSHA SUPPLIES</t>
  </si>
  <si>
    <t>7030 PLANT PEST CONTROL</t>
  </si>
  <si>
    <t>7035 PLANT TRASH HAUL</t>
  </si>
  <si>
    <t>7040 PLANT CABLE</t>
  </si>
  <si>
    <t>7045 PLANT OUTSIDE LABOR</t>
  </si>
  <si>
    <t>7046 PLANT CONTRACTED SERVICES</t>
  </si>
  <si>
    <t>7050 PLANT GROUNDS MAINTENANCE</t>
  </si>
  <si>
    <t>7060 PLANT HOUSING MAINTENANCE</t>
  </si>
  <si>
    <t>7065 PLANT GROUNDS &amp; HOUSING SUPPLIES</t>
  </si>
  <si>
    <t>7070 PLANT VACATION PAY</t>
  </si>
  <si>
    <t>7074 PLANT HOLIDAY PAY</t>
  </si>
  <si>
    <t>7076 PLANT SICK PAY</t>
  </si>
  <si>
    <t>7080 PLANT EMP BENEFITS</t>
  </si>
  <si>
    <t>7085 PLANT STORAGE BLDG RENTAL</t>
  </si>
  <si>
    <t>7090 PLANT WORK COMP</t>
  </si>
  <si>
    <t>7100 PLANT ELECTRIC</t>
  </si>
  <si>
    <t>7110 PLANT GAS</t>
  </si>
  <si>
    <t>7120 PLANT WATER</t>
  </si>
  <si>
    <t xml:space="preserve">     Total Plant Operations</t>
  </si>
  <si>
    <t>Administration:</t>
  </si>
  <si>
    <t>7310 ADMINISTRATOR SALARY</t>
  </si>
  <si>
    <t>7315 BUSINESS OFFICE SALARY</t>
  </si>
  <si>
    <t>7320 MEDICAL RECORDS SALARY</t>
  </si>
  <si>
    <t>7325 MEDICAL RECORDS SUPPLIES</t>
  </si>
  <si>
    <t>7330 CLERICAL SALARIES</t>
  </si>
  <si>
    <t>7335 BILLING MANAGER SALARY</t>
  </si>
  <si>
    <t>7340 2011 NFRA TAX</t>
  </si>
  <si>
    <t>7350 ADMIN CONTRACT LABOR</t>
  </si>
  <si>
    <t>7355 UNION DUES</t>
  </si>
  <si>
    <t>7360 WOTC FEES</t>
  </si>
  <si>
    <t>7365 A/P REVIEW</t>
  </si>
  <si>
    <t>7370 ADMIN VACATION PAY</t>
  </si>
  <si>
    <t>7374 ADMIN HOLIDAY PAY</t>
  </si>
  <si>
    <t>7376 ADMIN SICK PAY</t>
  </si>
  <si>
    <t>7380 ADMIN EMP BENEFITS</t>
  </si>
  <si>
    <t>7390 W/COMP UNDER $500</t>
  </si>
  <si>
    <t>7400 PROPERTY TAX REVIEW</t>
  </si>
  <si>
    <t>7415 UNIFORMS</t>
  </si>
  <si>
    <t>7420 RECRUITER FEE</t>
  </si>
  <si>
    <t>7430 OWNER'S COMPENSATION</t>
  </si>
  <si>
    <t>7450 DIRECTORS FEES</t>
  </si>
  <si>
    <t>7460 CONSULTING FEES</t>
  </si>
  <si>
    <t>7510 LEGAL FEES</t>
  </si>
  <si>
    <t>7515 REHAB PROFESSIONAL FEES</t>
  </si>
  <si>
    <t>7520 ACCOUNTING FEES</t>
  </si>
  <si>
    <t>7530 ADVERTISING OTHER</t>
  </si>
  <si>
    <t>7535 ADVERTISING EMPLOYEE ADS</t>
  </si>
  <si>
    <t>7540 TELEPHONE</t>
  </si>
  <si>
    <t>7550 TRAVEL AND ENTERTAINMENT</t>
  </si>
  <si>
    <t>7555 SEMINARS</t>
  </si>
  <si>
    <t>7560 VEHICLE EXPENSE</t>
  </si>
  <si>
    <t>7565 VEHICLE DEPRECIATION</t>
  </si>
  <si>
    <t>7570 INTEREST PAID ON VEHICLE</t>
  </si>
  <si>
    <t>7575 INSURANCE PROPERTY</t>
  </si>
  <si>
    <t>7580 INSURANCE LIABILITY</t>
  </si>
  <si>
    <t>7585 INSURANCE VEHICLE</t>
  </si>
  <si>
    <t>7590 LEASE ABANDONMENT</t>
  </si>
  <si>
    <t>7595 WORKMEN'S COMPENSATION</t>
  </si>
  <si>
    <t>7615 POSTAGE</t>
  </si>
  <si>
    <t>7620 OFFICE SUPPLIES</t>
  </si>
  <si>
    <t>7625 DATA PROCESSING</t>
  </si>
  <si>
    <t>7630 DUES AND SUBSCRIPTIONS</t>
  </si>
  <si>
    <t>7635 FINES &amp; PENALTIES</t>
  </si>
  <si>
    <t>7640 TAXES AND LICENSES</t>
  </si>
  <si>
    <t>7645 PAYROLL TAXES</t>
  </si>
  <si>
    <t>7650 DECORATING</t>
  </si>
  <si>
    <t>7655 FLOWERS</t>
  </si>
  <si>
    <t>7670 SALES/USE TAX</t>
  </si>
  <si>
    <t>7680 RESIDENT EXPENSE</t>
  </si>
  <si>
    <t>7690 CONTRIBUTIONS</t>
  </si>
  <si>
    <t>7710 CREDIT CARD PROCESSING FEE</t>
  </si>
  <si>
    <t>7750 NFRA MONTHLY FEE</t>
  </si>
  <si>
    <t>7755 NFAC ADMINISTRATIVE FEE</t>
  </si>
  <si>
    <t>7760 COLLECTION FEES</t>
  </si>
  <si>
    <t>7872 INTERNET SERVICES</t>
  </si>
  <si>
    <t>7885 SETTLEMENTS</t>
  </si>
  <si>
    <t>7890 INCOME TAX</t>
  </si>
  <si>
    <t>7895 PRIOR PERIOD EXPENSE</t>
  </si>
  <si>
    <t xml:space="preserve">     Total Administration</t>
  </si>
  <si>
    <t>Capital Related Expenses:</t>
  </si>
  <si>
    <t>8000 MANAGEMENT FEES</t>
  </si>
  <si>
    <t>8010 AMORTIZATION</t>
  </si>
  <si>
    <t>8020 DEPRECIATION</t>
  </si>
  <si>
    <t>8030 FACILITY LEASE EXPENSE</t>
  </si>
  <si>
    <t>8040 EQUIPMENT RENTAL</t>
  </si>
  <si>
    <t>8115 INTEREST</t>
  </si>
  <si>
    <t>8120 INTEREST REAL ESTATE</t>
  </si>
  <si>
    <t>8125 INTEREST EQUIPMENT</t>
  </si>
  <si>
    <t>8130 REAL ESTATE TAXES</t>
  </si>
  <si>
    <t>8150 PERSONAL PROPERTY TAXES</t>
  </si>
  <si>
    <t xml:space="preserve">     Total Capital Related Expenses</t>
  </si>
  <si>
    <t>BELLEFONTAINE GARDENS NURSING &amp; REHAB</t>
  </si>
  <si>
    <t>CURRENT RIVER NURSING CENTER</t>
  </si>
  <si>
    <t>DIXON NURSING &amp; REHAB</t>
  </si>
  <si>
    <t>FORSYTH CARE CENTER</t>
  </si>
  <si>
    <t>GLENWOOD HEALTHCARE</t>
  </si>
  <si>
    <t>MARYVILLE LIVING CENTER</t>
  </si>
  <si>
    <t>7035 PLANT TRMLC HAUL</t>
  </si>
  <si>
    <t>SILEX COMMUNITY CARE</t>
  </si>
  <si>
    <t>SOUTH HAMPTON PLACE</t>
  </si>
  <si>
    <t>STRAFFORD CARE CENTER</t>
  </si>
  <si>
    <t>WINDSOR HEALTHCARE &amp; REHAB CENTER</t>
  </si>
  <si>
    <t>SABRA Properties Totals</t>
  </si>
  <si>
    <t>3153 SPECIALIZED BEDS PART A</t>
  </si>
  <si>
    <t>3321 PRIVATE IN MCARE BED CA</t>
  </si>
  <si>
    <t>3350 PRIVATE RESERVE REVENUE</t>
  </si>
  <si>
    <t>3248 MEDICARE PART B MED SUPP</t>
  </si>
  <si>
    <t>3254 MEDICARE PART B AMBULANCE</t>
  </si>
  <si>
    <t>5466 PSYCH WARD TEACHER</t>
  </si>
  <si>
    <t>5475 CMT SAL MCARE</t>
  </si>
  <si>
    <t>7710 VENDING EXPENSE</t>
  </si>
  <si>
    <t xml:space="preserve"> MEDICARE DAYS</t>
  </si>
  <si>
    <t xml:space="preserve"> MEDICAID DAYS</t>
  </si>
  <si>
    <t xml:space="preserve"> PRIVATE DAYS</t>
  </si>
  <si>
    <t>3110 MEDICARE PART A DAYS</t>
  </si>
  <si>
    <t>3115 MEDICARE PART A DAYS C/A</t>
  </si>
  <si>
    <t>3153 SPECIALIZED BED PART A</t>
  </si>
  <si>
    <t>3154 MEDICARE A AMBULANCE</t>
  </si>
  <si>
    <t>3160 MEDICARE PART A ANCIL C/A</t>
  </si>
  <si>
    <t>3190 MEDICARE PART A MISC</t>
  </si>
  <si>
    <t>3195 MEDICARE PART A PRIOR YR</t>
  </si>
  <si>
    <t>3254 MEDICARE B AMBULANCE</t>
  </si>
  <si>
    <t>3290 MEDICARE PART B MISC</t>
  </si>
  <si>
    <t>3153 SPEICALIZED BEDS PART A</t>
  </si>
  <si>
    <t>3195 MEDICARE SETTLEMENTS</t>
  </si>
  <si>
    <t>3045 MEDICAID MED. SUPPLY CA</t>
  </si>
  <si>
    <t>3050 MEDICAID RESERVE DAYS</t>
  </si>
  <si>
    <t>3080 MEDICAID DAYS ADJUSTMENTS</t>
  </si>
  <si>
    <t>3085 IGT MEDICAID INCOME</t>
  </si>
  <si>
    <t>3095 MEDICAID PRIOR YEARS</t>
  </si>
  <si>
    <t>3510 HOSPICE</t>
  </si>
  <si>
    <t>3596 HOSPICE MED. SUPPLY CA</t>
  </si>
  <si>
    <t>3700 VA DAYS</t>
  </si>
  <si>
    <t>3800 RESPITE DAYS</t>
  </si>
  <si>
    <t>3801 RESPITE DAYS</t>
  </si>
  <si>
    <t>3610 DAY CARE</t>
  </si>
  <si>
    <t>7585 INSURANCE LIFE/OFFICE</t>
  </si>
  <si>
    <t>5540 PHARMACY</t>
  </si>
  <si>
    <t>6060 PART A PHARMACY</t>
  </si>
  <si>
    <t>6085 PART A X RAY</t>
  </si>
  <si>
    <t>5671 NURS VAC MCARE</t>
  </si>
  <si>
    <t>7050 PLANT FICA EXPENSE</t>
  </si>
  <si>
    <t>7060 PLANT STATE UNEMP TAX</t>
  </si>
  <si>
    <t>7065 PLANT FED'L UNEMP TAX</t>
  </si>
  <si>
    <t>7060 PLANT HOUSING &amp; MAINTENANCE</t>
  </si>
  <si>
    <t>7065 PLANT GROUNDS &amp; HOUSING MAINTENANCE</t>
  </si>
  <si>
    <t>6062 PART A MEDICAL SUPPLIES</t>
  </si>
  <si>
    <t>6640 CONTRACT LAUNDRY SERVICE</t>
  </si>
  <si>
    <t>3310 PRIVATE DAYS</t>
  </si>
  <si>
    <t>3311 PRIVATE IN MCARE BED</t>
  </si>
  <si>
    <t>3350 PRIVATE RESERVE DAYS</t>
  </si>
  <si>
    <t>3380 PRIVATE CARE ADJUSTMENTS</t>
  </si>
  <si>
    <t>3410 RESIDENTIAL DAYS</t>
  </si>
  <si>
    <t>3450 RESIDENTIAL RESERVE DAYS</t>
  </si>
  <si>
    <t>7340 CMS USER FEE</t>
  </si>
  <si>
    <t>7760 NFAC REFUND</t>
  </si>
  <si>
    <t>7335 OTHER ADMIN SALARIES</t>
  </si>
  <si>
    <t>6041 PT SALARIES</t>
  </si>
  <si>
    <t>Mapping</t>
  </si>
  <si>
    <t>2nd Mapping</t>
  </si>
  <si>
    <t>**Automatically linked to Upload tab… No need to do anything!</t>
  </si>
  <si>
    <t>Days---------&gt;</t>
  </si>
  <si>
    <t>Property</t>
  </si>
  <si>
    <t>Account</t>
  </si>
  <si>
    <t>3942 LIKE PART B OT</t>
  </si>
  <si>
    <t>3943 LIKE PART B ST</t>
  </si>
  <si>
    <t>3990 LIKE PART B CA</t>
  </si>
  <si>
    <t>3390 PRIVATE LAB</t>
  </si>
  <si>
    <t>3395 PRIVATE X-RAY</t>
  </si>
  <si>
    <t>3248 MEDICARE PART B TELEHEALTH ORIGINATING SITE FACILITY FEE</t>
  </si>
  <si>
    <t>3941 LIKE PART B PT</t>
  </si>
  <si>
    <t>5435 MDS-RN</t>
  </si>
  <si>
    <t>5445 MDS-LPN</t>
  </si>
  <si>
    <t>6455 LIKE PART B PT</t>
  </si>
  <si>
    <t>6460 LIKE PART B ST</t>
  </si>
  <si>
    <t>6465 LIKE PART B OT</t>
  </si>
  <si>
    <t>3155 PASS THRU PAYMENT</t>
  </si>
  <si>
    <t>4064 BAD DEBT PASS THRU</t>
  </si>
  <si>
    <t>8000 CONSULTING &amp; ADMINISTRATIVE SERVICES</t>
  </si>
  <si>
    <t>5682 COVID19 EXPENSES</t>
  </si>
  <si>
    <t>3195-PPP REVENUE</t>
  </si>
  <si>
    <t>4510-HHS REVENUE</t>
  </si>
  <si>
    <t>3380 ISNP REVENUE</t>
  </si>
  <si>
    <t>5650 FUEL SURCHARGE</t>
  </si>
  <si>
    <t>Sabra_account</t>
  </si>
  <si>
    <t>Tenant_account</t>
  </si>
  <si>
    <t>Sabra_second_account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</si>
</sst>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#0.0%_);\(#0.0%\)"/>
    <numFmt numFmtId="166" formatCode="_(&quot;$&quot;* #,##0_);_(&quot;$&quot;* \(#,##0\);_(&quot;$&quot;* &quot;-&quot;??_);_(@_)"/>
    <numFmt numFmtId="167" formatCode="_([$€-2]* #,##0.00_);_([$€-2]* \(#,##0.00\);_([$€-2]* &quot;-&quot;??_)"/>
    <numFmt numFmtId="168" formatCode="[$-409]mmm\-yy;@"/>
    <numFmt numFmtId="169" formatCode="_-* #,##0.00_-;\-* #,##0.00_-;_-* &quot;-&quot;??_-;_-@_-"/>
    <numFmt numFmtId="170" formatCode="_-* #,##0_-;\-* #,##0_-;_-* &quot;-&quot;??_-;_-@_-"/>
  </numFmts>
  <fonts count="5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i/>
      <sz val="11"/>
      <color indexed="8"/>
      <name val="Calibri"/>
      <family val="2"/>
    </font>
    <font>
      <sz val="11"/>
      <name val="Calibri"/>
      <family val="2"/>
    </font>
    <font>
      <b/>
      <sz val="18"/>
      <color indexed="12"/>
      <name val="Calibri"/>
      <family val="2"/>
    </font>
    <font>
      <b/>
      <sz val="11"/>
      <color indexed="12"/>
      <name val="Calibri"/>
      <family val="2"/>
    </font>
    <font>
      <sz val="11"/>
      <color indexed="17"/>
      <name val="Calibri"/>
      <family val="2"/>
    </font>
    <font>
      <sz val="11"/>
      <color indexed="12"/>
      <name val="Calibri"/>
      <family val="2"/>
    </font>
    <font>
      <b/>
      <i/>
      <sz val="16"/>
      <name val="Calibri"/>
      <family val="2"/>
    </font>
    <font>
      <sz val="8"/>
      <name val="Calibri"/>
      <family val="2"/>
    </font>
    <font>
      <b/>
      <i/>
      <sz val="14"/>
      <name val="Calibri"/>
      <family val="2"/>
    </font>
    <font>
      <b/>
      <sz val="10"/>
      <color indexed="10"/>
      <name val="Calibri"/>
      <family val="2"/>
    </font>
    <font>
      <b/>
      <sz val="9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color indexed="12"/>
      <name val="Calibri"/>
      <family val="2"/>
    </font>
    <font>
      <sz val="10"/>
      <color indexed="12"/>
      <name val="Calibri"/>
      <family val="2"/>
    </font>
    <font>
      <b/>
      <sz val="12"/>
      <name val="Calibri"/>
      <family val="2"/>
    </font>
    <font>
      <sz val="10"/>
      <color indexed="8"/>
      <name val="Calibri"/>
      <family val="2"/>
    </font>
    <font>
      <b/>
      <sz val="11"/>
      <name val="Calibri"/>
      <family val="2"/>
    </font>
    <font>
      <sz val="10"/>
      <name val="Arial"/>
      <family val="2"/>
    </font>
    <font>
      <sz val="11"/>
      <color indexed="10"/>
      <name val="Calibri"/>
      <family val="2"/>
    </font>
    <font>
      <sz val="10"/>
      <color indexed="1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Calibri"/>
      <family val="2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indexed="10"/>
      <name val="Calibri"/>
      <family val="2"/>
      <scheme val="minor"/>
    </font>
    <font>
      <sz val="8"/>
      <name val="Calibri"/>
      <family val="2"/>
      <scheme val="minor"/>
    </font>
    <font>
      <sz val="8"/>
      <color indexed="8"/>
      <name val="Calibri"/>
      <family val="2"/>
      <scheme val="minor"/>
    </font>
    <font>
      <b/>
      <i/>
      <sz val="12"/>
      <name val="Calibri"/>
      <family val="2"/>
      <scheme val="minor"/>
    </font>
    <font>
      <b/>
      <sz val="8"/>
      <name val="Calibri"/>
      <family val="2"/>
      <scheme val="minor"/>
    </font>
    <font>
      <b/>
      <i/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indexed="8"/>
      <name val="Calibri"/>
      <family val="2"/>
      <scheme val="minor"/>
    </font>
    <font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0"/>
      <color indexed="8"/>
      <name val="Arial"/>
      <family val="2"/>
    </font>
    <font>
      <sz val="12"/>
      <name val="Arial"/>
      <family val="2"/>
    </font>
    <font>
      <b/>
      <i/>
      <sz val="14"/>
      <name val="Arial"/>
      <family val="2"/>
    </font>
    <font>
      <b/>
      <sz val="8"/>
      <color rgb="FFFF000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theme="0"/>
      <name val="Arial"/>
      <family val="2"/>
    </font>
    <font>
      <sz val="10"/>
      <color theme="0"/>
      <name val="Arial"/>
      <family val="2"/>
    </font>
    <font>
      <i/>
      <sz val="8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5">
    <xf numFmtId="0" fontId="0" fillId="0" borderId="0"/>
    <xf numFmtId="0" fontId="3" fillId="0" borderId="1">
      <alignment horizontal="left" wrapText="1"/>
    </xf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9" fillId="0" borderId="0"/>
    <xf numFmtId="0" fontId="2" fillId="0" borderId="0"/>
    <xf numFmtId="0" fontId="2" fillId="0" borderId="0"/>
    <xf numFmtId="0" fontId="29" fillId="0" borderId="0"/>
    <xf numFmtId="0" fontId="4" fillId="0" borderId="0"/>
    <xf numFmtId="0" fontId="5" fillId="0" borderId="0"/>
    <xf numFmtId="0" fontId="26" fillId="0" borderId="0"/>
    <xf numFmtId="0" fontId="2" fillId="0" borderId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3" fillId="0" borderId="0"/>
    <xf numFmtId="44" fontId="2" fillId="0" borderId="0" applyFont="0" applyFill="0" applyBorder="0" applyAlignment="0" applyProtection="0"/>
    <xf numFmtId="0" fontId="46" fillId="0" borderId="0"/>
    <xf numFmtId="0" fontId="2" fillId="0" borderId="0"/>
    <xf numFmtId="167" fontId="2" fillId="0" borderId="0"/>
    <xf numFmtId="0" fontId="2" fillId="0" borderId="0" applyNumberFormat="0" applyFont="0" applyFill="0" applyBorder="0" applyAlignment="0" applyProtection="0"/>
    <xf numFmtId="169" fontId="2" fillId="0" borderId="0" applyFont="0" applyFill="0" applyBorder="0" applyAlignment="0" applyProtection="0"/>
  </cellStyleXfs>
  <cellXfs count="292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30" fillId="5" borderId="0" xfId="0" applyFont="1" applyFill="1" applyProtection="1"/>
    <xf numFmtId="9" fontId="19" fillId="0" borderId="1" xfId="17" applyFont="1" applyFill="1" applyBorder="1" applyAlignment="1" applyProtection="1">
      <alignment vertical="top"/>
    </xf>
    <xf numFmtId="43" fontId="19" fillId="0" borderId="1" xfId="3" applyFont="1" applyFill="1" applyBorder="1" applyAlignment="1" applyProtection="1">
      <alignment vertical="top"/>
    </xf>
    <xf numFmtId="164" fontId="17" fillId="5" borderId="2" xfId="0" applyNumberFormat="1" applyFont="1" applyFill="1" applyBorder="1" applyAlignment="1" applyProtection="1">
      <alignment horizontal="left" vertical="center"/>
    </xf>
    <xf numFmtId="164" fontId="17" fillId="5" borderId="3" xfId="0" applyNumberFormat="1" applyFont="1" applyFill="1" applyBorder="1" applyAlignment="1" applyProtection="1">
      <alignment horizontal="left" vertical="center"/>
    </xf>
    <xf numFmtId="0" fontId="16" fillId="5" borderId="4" xfId="0" applyFont="1" applyFill="1" applyBorder="1" applyProtection="1"/>
    <xf numFmtId="164" fontId="1" fillId="6" borderId="0" xfId="2" applyNumberFormat="1" applyFont="1" applyFill="1" applyBorder="1" applyProtection="1">
      <protection locked="0"/>
    </xf>
    <xf numFmtId="164" fontId="1" fillId="6" borderId="5" xfId="2" applyNumberFormat="1" applyFont="1" applyFill="1" applyBorder="1" applyProtection="1">
      <protection locked="0"/>
    </xf>
    <xf numFmtId="164" fontId="1" fillId="6" borderId="6" xfId="2" applyNumberFormat="1" applyFont="1" applyFill="1" applyBorder="1" applyProtection="1">
      <protection locked="0"/>
    </xf>
    <xf numFmtId="164" fontId="1" fillId="6" borderId="7" xfId="2" applyNumberFormat="1" applyFont="1" applyFill="1" applyBorder="1" applyProtection="1">
      <protection locked="0"/>
    </xf>
    <xf numFmtId="164" fontId="17" fillId="5" borderId="8" xfId="0" applyNumberFormat="1" applyFont="1" applyFill="1" applyBorder="1" applyAlignment="1" applyProtection="1">
      <alignment horizontal="left" vertical="center"/>
    </xf>
    <xf numFmtId="165" fontId="19" fillId="0" borderId="9" xfId="17" applyNumberFormat="1" applyFont="1" applyFill="1" applyBorder="1" applyAlignment="1" applyProtection="1">
      <alignment vertical="top"/>
    </xf>
    <xf numFmtId="164" fontId="1" fillId="0" borderId="0" xfId="2" applyNumberFormat="1" applyFont="1" applyProtection="1"/>
    <xf numFmtId="0" fontId="30" fillId="2" borderId="0" xfId="0" applyFont="1" applyFill="1" applyBorder="1" applyAlignment="1" applyProtection="1">
      <alignment horizontal="left"/>
    </xf>
    <xf numFmtId="0" fontId="30" fillId="2" borderId="0" xfId="0" applyFont="1" applyFill="1" applyBorder="1" applyProtection="1"/>
    <xf numFmtId="0" fontId="30" fillId="5" borderId="0" xfId="0" applyFont="1" applyFill="1" applyBorder="1" applyProtection="1"/>
    <xf numFmtId="0" fontId="1" fillId="5" borderId="0" xfId="0" applyFont="1" applyFill="1" applyProtection="1"/>
    <xf numFmtId="0" fontId="1" fillId="0" borderId="0" xfId="0" applyFont="1" applyProtection="1"/>
    <xf numFmtId="0" fontId="30" fillId="0" borderId="0" xfId="0" applyFont="1" applyProtection="1"/>
    <xf numFmtId="0" fontId="30" fillId="5" borderId="0" xfId="0" applyFont="1" applyFill="1" applyBorder="1" applyAlignment="1" applyProtection="1">
      <alignment horizontal="left"/>
    </xf>
    <xf numFmtId="164" fontId="1" fillId="5" borderId="0" xfId="2" applyNumberFormat="1" applyFont="1" applyFill="1" applyProtection="1"/>
    <xf numFmtId="0" fontId="30" fillId="2" borderId="0" xfId="0" applyFont="1" applyFill="1" applyProtection="1"/>
    <xf numFmtId="0" fontId="1" fillId="2" borderId="0" xfId="0" applyFont="1" applyFill="1" applyProtection="1"/>
    <xf numFmtId="164" fontId="1" fillId="2" borderId="0" xfId="2" applyNumberFormat="1" applyFont="1" applyFill="1" applyProtection="1"/>
    <xf numFmtId="49" fontId="15" fillId="2" borderId="0" xfId="15" quotePrefix="1" applyNumberFormat="1" applyFont="1" applyFill="1" applyProtection="1"/>
    <xf numFmtId="0" fontId="11" fillId="3" borderId="1" xfId="0" applyFont="1" applyFill="1" applyBorder="1" applyAlignment="1" applyProtection="1">
      <alignment horizontal="center"/>
    </xf>
    <xf numFmtId="0" fontId="30" fillId="2" borderId="0" xfId="0" applyFont="1" applyFill="1" applyAlignment="1" applyProtection="1">
      <alignment horizontal="left"/>
    </xf>
    <xf numFmtId="0" fontId="7" fillId="2" borderId="0" xfId="0" applyFont="1" applyFill="1" applyBorder="1" applyAlignment="1" applyProtection="1">
      <alignment horizontal="left"/>
    </xf>
    <xf numFmtId="0" fontId="7" fillId="2" borderId="0" xfId="0" applyFont="1" applyFill="1" applyBorder="1" applyProtection="1"/>
    <xf numFmtId="0" fontId="7" fillId="5" borderId="0" xfId="0" applyFont="1" applyFill="1" applyBorder="1" applyProtection="1"/>
    <xf numFmtId="0" fontId="10" fillId="5" borderId="4" xfId="0" applyFont="1" applyFill="1" applyBorder="1" applyProtection="1"/>
    <xf numFmtId="0" fontId="1" fillId="5" borderId="10" xfId="0" applyFont="1" applyFill="1" applyBorder="1" applyProtection="1"/>
    <xf numFmtId="0" fontId="1" fillId="5" borderId="11" xfId="0" applyFont="1" applyFill="1" applyBorder="1" applyProtection="1"/>
    <xf numFmtId="164" fontId="7" fillId="5" borderId="0" xfId="2" applyNumberFormat="1" applyFont="1" applyFill="1" applyProtection="1"/>
    <xf numFmtId="0" fontId="8" fillId="5" borderId="0" xfId="0" applyFont="1" applyFill="1" applyProtection="1"/>
    <xf numFmtId="0" fontId="7" fillId="5" borderId="0" xfId="0" applyFont="1" applyFill="1" applyProtection="1"/>
    <xf numFmtId="14" fontId="1" fillId="5" borderId="0" xfId="0" applyNumberFormat="1" applyFont="1" applyFill="1" applyProtection="1"/>
    <xf numFmtId="0" fontId="7" fillId="5" borderId="0" xfId="0" applyFont="1" applyFill="1" applyBorder="1" applyAlignment="1" applyProtection="1">
      <alignment horizontal="center"/>
    </xf>
    <xf numFmtId="0" fontId="7" fillId="5" borderId="12" xfId="0" applyFont="1" applyFill="1" applyBorder="1" applyAlignment="1" applyProtection="1">
      <alignment horizontal="left" vertical="top"/>
    </xf>
    <xf numFmtId="0" fontId="1" fillId="5" borderId="13" xfId="0" applyFont="1" applyFill="1" applyBorder="1" applyAlignment="1" applyProtection="1">
      <alignment horizontal="center" vertical="center"/>
    </xf>
    <xf numFmtId="0" fontId="7" fillId="7" borderId="14" xfId="0" applyFont="1" applyFill="1" applyBorder="1" applyAlignment="1" applyProtection="1">
      <alignment horizontal="center" vertical="center" wrapText="1"/>
    </xf>
    <xf numFmtId="164" fontId="11" fillId="7" borderId="14" xfId="2" applyNumberFormat="1" applyFont="1" applyFill="1" applyBorder="1" applyAlignment="1" applyProtection="1">
      <alignment horizontal="center" vertical="center" wrapText="1"/>
    </xf>
    <xf numFmtId="164" fontId="11" fillId="7" borderId="15" xfId="2" applyNumberFormat="1" applyFont="1" applyFill="1" applyBorder="1" applyAlignment="1" applyProtection="1">
      <alignment horizontal="center" vertical="center" wrapText="1"/>
    </xf>
    <xf numFmtId="0" fontId="30" fillId="0" borderId="0" xfId="0" applyFont="1" applyAlignment="1" applyProtection="1">
      <alignment wrapText="1"/>
    </xf>
    <xf numFmtId="0" fontId="30" fillId="5" borderId="10" xfId="0" applyFont="1" applyFill="1" applyBorder="1" applyAlignment="1" applyProtection="1">
      <alignment wrapText="1"/>
    </xf>
    <xf numFmtId="0" fontId="1" fillId="0" borderId="10" xfId="0" applyFont="1" applyBorder="1" applyProtection="1"/>
    <xf numFmtId="164" fontId="1" fillId="5" borderId="10" xfId="2" applyNumberFormat="1" applyFont="1" applyFill="1" applyBorder="1" applyProtection="1"/>
    <xf numFmtId="0" fontId="30" fillId="5" borderId="0" xfId="0" applyFont="1" applyFill="1" applyAlignment="1" applyProtection="1">
      <alignment wrapText="1"/>
    </xf>
    <xf numFmtId="0" fontId="1" fillId="5" borderId="16" xfId="0" applyFont="1" applyFill="1" applyBorder="1" applyProtection="1"/>
    <xf numFmtId="0" fontId="1" fillId="5" borderId="0" xfId="0" applyFont="1" applyFill="1" applyBorder="1" applyProtection="1"/>
    <xf numFmtId="164" fontId="1" fillId="5" borderId="0" xfId="2" applyNumberFormat="1" applyFont="1" applyFill="1" applyBorder="1" applyProtection="1"/>
    <xf numFmtId="0" fontId="1" fillId="5" borderId="5" xfId="0" applyFont="1" applyFill="1" applyBorder="1" applyProtection="1"/>
    <xf numFmtId="0" fontId="1" fillId="5" borderId="9" xfId="0" applyFont="1" applyFill="1" applyBorder="1" applyProtection="1"/>
    <xf numFmtId="0" fontId="16" fillId="5" borderId="4" xfId="0" quotePrefix="1" applyFont="1" applyFill="1" applyBorder="1" applyProtection="1"/>
    <xf numFmtId="0" fontId="30" fillId="5" borderId="10" xfId="0" applyFont="1" applyFill="1" applyBorder="1" applyProtection="1"/>
    <xf numFmtId="0" fontId="30" fillId="5" borderId="11" xfId="0" applyFont="1" applyFill="1" applyBorder="1" applyProtection="1"/>
    <xf numFmtId="0" fontId="12" fillId="2" borderId="0" xfId="0" applyFont="1" applyFill="1" applyBorder="1" applyAlignment="1" applyProtection="1">
      <alignment horizontal="left"/>
    </xf>
    <xf numFmtId="0" fontId="20" fillId="2" borderId="0" xfId="0" quotePrefix="1" applyFont="1" applyFill="1" applyProtection="1"/>
    <xf numFmtId="0" fontId="20" fillId="5" borderId="0" xfId="0" quotePrefix="1" applyFont="1" applyFill="1" applyProtection="1"/>
    <xf numFmtId="0" fontId="25" fillId="5" borderId="2" xfId="0" quotePrefix="1" applyFont="1" applyFill="1" applyBorder="1" applyProtection="1"/>
    <xf numFmtId="0" fontId="1" fillId="5" borderId="0" xfId="0" applyFont="1" applyFill="1" applyBorder="1" applyAlignment="1" applyProtection="1">
      <alignment vertical="center" wrapText="1"/>
    </xf>
    <xf numFmtId="0" fontId="30" fillId="0" borderId="0" xfId="0" applyFont="1" applyFill="1" applyBorder="1" applyProtection="1"/>
    <xf numFmtId="0" fontId="30" fillId="5" borderId="5" xfId="0" applyFont="1" applyFill="1" applyBorder="1" applyProtection="1"/>
    <xf numFmtId="0" fontId="27" fillId="4" borderId="0" xfId="0" applyFont="1" applyFill="1" applyBorder="1" applyProtection="1"/>
    <xf numFmtId="0" fontId="30" fillId="5" borderId="2" xfId="0" applyFont="1" applyFill="1" applyBorder="1" applyProtection="1"/>
    <xf numFmtId="0" fontId="24" fillId="5" borderId="0" xfId="0" applyFont="1" applyFill="1" applyBorder="1" applyAlignment="1" applyProtection="1">
      <alignment vertical="center" wrapText="1"/>
    </xf>
    <xf numFmtId="164" fontId="1" fillId="7" borderId="0" xfId="0" applyNumberFormat="1" applyFont="1" applyFill="1" applyBorder="1" applyProtection="1"/>
    <xf numFmtId="0" fontId="28" fillId="4" borderId="0" xfId="0" quotePrefix="1" applyFont="1" applyFill="1" applyProtection="1"/>
    <xf numFmtId="0" fontId="9" fillId="5" borderId="2" xfId="0" quotePrefix="1" applyFont="1" applyFill="1" applyBorder="1" applyProtection="1"/>
    <xf numFmtId="0" fontId="24" fillId="5" borderId="0" xfId="0" applyFont="1" applyFill="1" applyBorder="1" applyAlignment="1" applyProtection="1">
      <alignment vertical="center"/>
    </xf>
    <xf numFmtId="0" fontId="9" fillId="5" borderId="17" xfId="0" quotePrefix="1" applyFont="1" applyFill="1" applyBorder="1" applyProtection="1"/>
    <xf numFmtId="0" fontId="24" fillId="5" borderId="6" xfId="0" applyFont="1" applyFill="1" applyBorder="1" applyAlignment="1" applyProtection="1">
      <alignment vertical="center" wrapText="1"/>
    </xf>
    <xf numFmtId="0" fontId="1" fillId="5" borderId="6" xfId="0" applyFont="1" applyFill="1" applyBorder="1" applyProtection="1"/>
    <xf numFmtId="164" fontId="1" fillId="7" borderId="6" xfId="0" applyNumberFormat="1" applyFont="1" applyFill="1" applyBorder="1" applyProtection="1"/>
    <xf numFmtId="0" fontId="27" fillId="2" borderId="0" xfId="0" applyFont="1" applyFill="1" applyBorder="1" applyAlignment="1" applyProtection="1">
      <alignment horizontal="left"/>
    </xf>
    <xf numFmtId="0" fontId="22" fillId="2" borderId="0" xfId="0" quotePrefix="1" applyFont="1" applyFill="1" applyProtection="1"/>
    <xf numFmtId="164" fontId="1" fillId="8" borderId="0" xfId="2" applyNumberFormat="1" applyFont="1" applyFill="1" applyBorder="1" applyProtection="1"/>
    <xf numFmtId="164" fontId="1" fillId="8" borderId="5" xfId="2" applyNumberFormat="1" applyFont="1" applyFill="1" applyBorder="1" applyProtection="1"/>
    <xf numFmtId="164" fontId="1" fillId="5" borderId="5" xfId="2" applyNumberFormat="1" applyFont="1" applyFill="1" applyBorder="1" applyProtection="1"/>
    <xf numFmtId="0" fontId="25" fillId="5" borderId="3" xfId="0" quotePrefix="1" applyFont="1" applyFill="1" applyBorder="1" applyProtection="1"/>
    <xf numFmtId="0" fontId="1" fillId="5" borderId="9" xfId="0" applyFont="1" applyFill="1" applyBorder="1" applyAlignment="1" applyProtection="1">
      <alignment vertical="center" wrapText="1"/>
    </xf>
    <xf numFmtId="164" fontId="1" fillId="7" borderId="9" xfId="0" applyNumberFormat="1" applyFont="1" applyFill="1" applyBorder="1" applyProtection="1"/>
    <xf numFmtId="164" fontId="1" fillId="8" borderId="9" xfId="2" applyNumberFormat="1" applyFont="1" applyFill="1" applyBorder="1" applyProtection="1"/>
    <xf numFmtId="164" fontId="1" fillId="8" borderId="18" xfId="2" applyNumberFormat="1" applyFont="1" applyFill="1" applyBorder="1" applyProtection="1"/>
    <xf numFmtId="0" fontId="1" fillId="5" borderId="0" xfId="0" applyFont="1" applyFill="1" applyAlignment="1" applyProtection="1">
      <alignment vertical="center" wrapText="1"/>
    </xf>
    <xf numFmtId="0" fontId="21" fillId="2" borderId="0" xfId="0" quotePrefix="1" applyFont="1" applyFill="1" applyProtection="1"/>
    <xf numFmtId="0" fontId="19" fillId="2" borderId="0" xfId="0" quotePrefix="1" applyFont="1" applyFill="1" applyProtection="1"/>
    <xf numFmtId="0" fontId="19" fillId="5" borderId="0" xfId="0" quotePrefix="1" applyFont="1" applyFill="1" applyProtection="1"/>
    <xf numFmtId="164" fontId="1" fillId="5" borderId="11" xfId="2" applyNumberFormat="1" applyFont="1" applyFill="1" applyBorder="1" applyProtection="1"/>
    <xf numFmtId="0" fontId="20" fillId="5" borderId="0" xfId="0" quotePrefix="1" applyFont="1" applyFill="1" applyBorder="1" applyProtection="1"/>
    <xf numFmtId="0" fontId="30" fillId="5" borderId="17" xfId="0" applyFont="1" applyFill="1" applyBorder="1" applyProtection="1"/>
    <xf numFmtId="0" fontId="20" fillId="5" borderId="6" xfId="0" quotePrefix="1" applyFont="1" applyFill="1" applyBorder="1" applyProtection="1"/>
    <xf numFmtId="0" fontId="31" fillId="5" borderId="2" xfId="0" applyFont="1" applyFill="1" applyBorder="1" applyProtection="1"/>
    <xf numFmtId="0" fontId="25" fillId="5" borderId="19" xfId="0" quotePrefix="1" applyFont="1" applyFill="1" applyBorder="1" applyProtection="1"/>
    <xf numFmtId="0" fontId="1" fillId="5" borderId="20" xfId="0" applyFont="1" applyFill="1" applyBorder="1" applyProtection="1"/>
    <xf numFmtId="164" fontId="1" fillId="7" borderId="20" xfId="0" applyNumberFormat="1" applyFont="1" applyFill="1" applyBorder="1" applyProtection="1"/>
    <xf numFmtId="164" fontId="1" fillId="8" borderId="20" xfId="2" applyNumberFormat="1" applyFont="1" applyFill="1" applyBorder="1" applyProtection="1"/>
    <xf numFmtId="164" fontId="1" fillId="8" borderId="21" xfId="2" applyNumberFormat="1" applyFont="1" applyFill="1" applyBorder="1" applyProtection="1"/>
    <xf numFmtId="0" fontId="19" fillId="5" borderId="19" xfId="0" quotePrefix="1" applyFont="1" applyFill="1" applyBorder="1" applyProtection="1"/>
    <xf numFmtId="164" fontId="1" fillId="5" borderId="20" xfId="2" applyNumberFormat="1" applyFont="1" applyFill="1" applyBorder="1" applyProtection="1"/>
    <xf numFmtId="164" fontId="1" fillId="5" borderId="21" xfId="2" applyNumberFormat="1" applyFont="1" applyFill="1" applyBorder="1" applyProtection="1"/>
    <xf numFmtId="0" fontId="23" fillId="5" borderId="3" xfId="0" quotePrefix="1" applyFont="1" applyFill="1" applyBorder="1" applyProtection="1"/>
    <xf numFmtId="0" fontId="14" fillId="5" borderId="0" xfId="0" quotePrefix="1" applyFont="1" applyFill="1" applyProtection="1"/>
    <xf numFmtId="0" fontId="13" fillId="2" borderId="0" xfId="0" applyFont="1" applyFill="1" applyBorder="1" applyProtection="1"/>
    <xf numFmtId="0" fontId="24" fillId="5" borderId="0" xfId="0" applyFont="1" applyFill="1" applyBorder="1" applyProtection="1"/>
    <xf numFmtId="0" fontId="7" fillId="5" borderId="2" xfId="0" applyFont="1" applyFill="1" applyBorder="1" applyProtection="1"/>
    <xf numFmtId="164" fontId="1" fillId="8" borderId="0" xfId="0" applyNumberFormat="1" applyFont="1" applyFill="1" applyBorder="1" applyProtection="1"/>
    <xf numFmtId="164" fontId="1" fillId="8" borderId="5" xfId="0" applyNumberFormat="1" applyFont="1" applyFill="1" applyBorder="1" applyProtection="1"/>
    <xf numFmtId="0" fontId="32" fillId="5" borderId="2" xfId="0" applyFont="1" applyFill="1" applyBorder="1" applyProtection="1"/>
    <xf numFmtId="0" fontId="25" fillId="5" borderId="22" xfId="0" quotePrefix="1" applyFont="1" applyFill="1" applyBorder="1" applyProtection="1"/>
    <xf numFmtId="0" fontId="1" fillId="5" borderId="23" xfId="0" applyFont="1" applyFill="1" applyBorder="1" applyAlignment="1" applyProtection="1">
      <alignment vertical="center" wrapText="1"/>
    </xf>
    <xf numFmtId="0" fontId="1" fillId="5" borderId="23" xfId="0" applyFont="1" applyFill="1" applyBorder="1" applyProtection="1"/>
    <xf numFmtId="164" fontId="1" fillId="7" borderId="23" xfId="0" applyNumberFormat="1" applyFont="1" applyFill="1" applyBorder="1" applyProtection="1"/>
    <xf numFmtId="164" fontId="1" fillId="8" borderId="23" xfId="0" applyNumberFormat="1" applyFont="1" applyFill="1" applyBorder="1" applyProtection="1"/>
    <xf numFmtId="164" fontId="1" fillId="8" borderId="24" xfId="0" applyNumberFormat="1" applyFont="1" applyFill="1" applyBorder="1" applyProtection="1"/>
    <xf numFmtId="0" fontId="20" fillId="5" borderId="0" xfId="9" applyFont="1" applyFill="1" applyBorder="1" applyAlignment="1" applyProtection="1">
      <alignment horizontal="left" vertical="top"/>
    </xf>
    <xf numFmtId="0" fontId="20" fillId="5" borderId="6" xfId="9" applyFont="1" applyFill="1" applyBorder="1" applyAlignment="1" applyProtection="1">
      <alignment horizontal="left" vertical="top"/>
    </xf>
    <xf numFmtId="164" fontId="1" fillId="5" borderId="7" xfId="2" applyNumberFormat="1" applyFont="1" applyFill="1" applyBorder="1" applyProtection="1"/>
    <xf numFmtId="164" fontId="7" fillId="7" borderId="0" xfId="0" applyNumberFormat="1" applyFont="1" applyFill="1" applyBorder="1" applyProtection="1"/>
    <xf numFmtId="0" fontId="25" fillId="5" borderId="17" xfId="0" quotePrefix="1" applyFont="1" applyFill="1" applyBorder="1" applyProtection="1"/>
    <xf numFmtId="164" fontId="1" fillId="5" borderId="6" xfId="2" applyNumberFormat="1" applyFont="1" applyFill="1" applyBorder="1" applyProtection="1"/>
    <xf numFmtId="0" fontId="25" fillId="5" borderId="25" xfId="0" quotePrefix="1" applyFont="1" applyFill="1" applyBorder="1" applyProtection="1"/>
    <xf numFmtId="0" fontId="9" fillId="5" borderId="26" xfId="9" applyFont="1" applyFill="1" applyBorder="1" applyAlignment="1" applyProtection="1">
      <alignment horizontal="left" vertical="top"/>
    </xf>
    <xf numFmtId="0" fontId="1" fillId="5" borderId="26" xfId="0" applyFont="1" applyFill="1" applyBorder="1" applyProtection="1"/>
    <xf numFmtId="164" fontId="7" fillId="7" borderId="26" xfId="0" applyNumberFormat="1" applyFont="1" applyFill="1" applyBorder="1" applyProtection="1"/>
    <xf numFmtId="164" fontId="1" fillId="8" borderId="26" xfId="2" applyNumberFormat="1" applyFont="1" applyFill="1" applyBorder="1" applyProtection="1"/>
    <xf numFmtId="164" fontId="1" fillId="8" borderId="27" xfId="2" applyNumberFormat="1" applyFont="1" applyFill="1" applyBorder="1" applyProtection="1"/>
    <xf numFmtId="0" fontId="9" fillId="5" borderId="0" xfId="9" applyFont="1" applyFill="1" applyBorder="1" applyAlignment="1" applyProtection="1">
      <alignment horizontal="left" vertical="top"/>
    </xf>
    <xf numFmtId="0" fontId="30" fillId="5" borderId="3" xfId="0" applyFont="1" applyFill="1" applyBorder="1" applyProtection="1"/>
    <xf numFmtId="0" fontId="20" fillId="5" borderId="9" xfId="0" quotePrefix="1" applyFont="1" applyFill="1" applyBorder="1" applyProtection="1"/>
    <xf numFmtId="164" fontId="1" fillId="5" borderId="18" xfId="2" applyNumberFormat="1" applyFont="1" applyFill="1" applyBorder="1" applyProtection="1"/>
    <xf numFmtId="0" fontId="23" fillId="5" borderId="0" xfId="0" quotePrefix="1" applyFont="1" applyFill="1" applyBorder="1" applyProtection="1"/>
    <xf numFmtId="0" fontId="14" fillId="5" borderId="4" xfId="0" quotePrefix="1" applyFont="1" applyFill="1" applyBorder="1" applyProtection="1"/>
    <xf numFmtId="0" fontId="23" fillId="5" borderId="2" xfId="0" quotePrefix="1" applyFont="1" applyFill="1" applyBorder="1" applyProtection="1"/>
    <xf numFmtId="0" fontId="25" fillId="5" borderId="28" xfId="0" quotePrefix="1" applyFont="1" applyFill="1" applyBorder="1" applyProtection="1"/>
    <xf numFmtId="0" fontId="9" fillId="5" borderId="29" xfId="9" applyFont="1" applyFill="1" applyBorder="1" applyAlignment="1" applyProtection="1">
      <alignment horizontal="left" vertical="top"/>
    </xf>
    <xf numFmtId="0" fontId="1" fillId="5" borderId="29" xfId="0" applyFont="1" applyFill="1" applyBorder="1" applyProtection="1"/>
    <xf numFmtId="164" fontId="7" fillId="7" borderId="29" xfId="0" applyNumberFormat="1" applyFont="1" applyFill="1" applyBorder="1" applyProtection="1"/>
    <xf numFmtId="164" fontId="1" fillId="8" borderId="29" xfId="2" applyNumberFormat="1" applyFont="1" applyFill="1" applyBorder="1" applyProtection="1"/>
    <xf numFmtId="164" fontId="1" fillId="8" borderId="30" xfId="2" applyNumberFormat="1" applyFont="1" applyFill="1" applyBorder="1" applyProtection="1"/>
    <xf numFmtId="0" fontId="25" fillId="5" borderId="31" xfId="0" quotePrefix="1" applyFont="1" applyFill="1" applyBorder="1" applyProtection="1"/>
    <xf numFmtId="0" fontId="1" fillId="5" borderId="32" xfId="0" applyFont="1" applyFill="1" applyBorder="1" applyProtection="1"/>
    <xf numFmtId="164" fontId="1" fillId="5" borderId="32" xfId="2" applyNumberFormat="1" applyFont="1" applyFill="1" applyBorder="1" applyProtection="1"/>
    <xf numFmtId="164" fontId="1" fillId="5" borderId="33" xfId="2" applyNumberFormat="1" applyFont="1" applyFill="1" applyBorder="1" applyProtection="1"/>
    <xf numFmtId="0" fontId="19" fillId="5" borderId="2" xfId="0" quotePrefix="1" applyFont="1" applyFill="1" applyBorder="1" applyProtection="1"/>
    <xf numFmtId="0" fontId="20" fillId="5" borderId="2" xfId="0" quotePrefix="1" applyFont="1" applyFill="1" applyBorder="1" applyProtection="1"/>
    <xf numFmtId="164" fontId="1" fillId="5" borderId="0" xfId="0" applyNumberFormat="1" applyFont="1" applyFill="1" applyBorder="1" applyProtection="1"/>
    <xf numFmtId="0" fontId="9" fillId="5" borderId="9" xfId="9" applyFont="1" applyFill="1" applyBorder="1" applyAlignment="1" applyProtection="1">
      <alignment horizontal="left"/>
    </xf>
    <xf numFmtId="0" fontId="9" fillId="5" borderId="0" xfId="9" applyFont="1" applyFill="1" applyAlignment="1" applyProtection="1">
      <alignment horizontal="left"/>
    </xf>
    <xf numFmtId="0" fontId="12" fillId="5" borderId="0" xfId="0" applyFont="1" applyFill="1" applyBorder="1" applyAlignment="1" applyProtection="1">
      <alignment horizontal="left"/>
    </xf>
    <xf numFmtId="0" fontId="22" fillId="5" borderId="0" xfId="0" quotePrefix="1" applyFont="1" applyFill="1" applyProtection="1"/>
    <xf numFmtId="0" fontId="21" fillId="5" borderId="0" xfId="0" quotePrefix="1" applyFont="1" applyFill="1" applyProtection="1"/>
    <xf numFmtId="0" fontId="13" fillId="5" borderId="0" xfId="0" applyFont="1" applyFill="1" applyProtection="1"/>
    <xf numFmtId="0" fontId="22" fillId="5" borderId="0" xfId="0" applyFont="1" applyFill="1" applyProtection="1"/>
    <xf numFmtId="0" fontId="20" fillId="5" borderId="0" xfId="0" applyFont="1" applyFill="1" applyProtection="1"/>
    <xf numFmtId="0" fontId="30" fillId="5" borderId="8" xfId="0" applyFont="1" applyFill="1" applyBorder="1" applyProtection="1"/>
    <xf numFmtId="0" fontId="20" fillId="5" borderId="16" xfId="0" quotePrefix="1" applyFont="1" applyFill="1" applyBorder="1" applyProtection="1"/>
    <xf numFmtId="164" fontId="1" fillId="7" borderId="16" xfId="0" applyNumberFormat="1" applyFont="1" applyFill="1" applyBorder="1" applyProtection="1"/>
    <xf numFmtId="164" fontId="1" fillId="6" borderId="16" xfId="2" applyNumberFormat="1" applyFont="1" applyFill="1" applyBorder="1" applyProtection="1">
      <protection locked="0"/>
    </xf>
    <xf numFmtId="164" fontId="1" fillId="6" borderId="34" xfId="2" applyNumberFormat="1" applyFont="1" applyFill="1" applyBorder="1" applyProtection="1">
      <protection locked="0"/>
    </xf>
    <xf numFmtId="0" fontId="31" fillId="5" borderId="3" xfId="0" applyFont="1" applyFill="1" applyBorder="1" applyProtection="1"/>
    <xf numFmtId="0" fontId="33" fillId="5" borderId="0" xfId="0" applyFont="1" applyFill="1"/>
    <xf numFmtId="0" fontId="34" fillId="5" borderId="0" xfId="0" applyFont="1" applyFill="1"/>
    <xf numFmtId="0" fontId="35" fillId="5" borderId="0" xfId="0" applyFont="1" applyFill="1"/>
    <xf numFmtId="0" fontId="36" fillId="5" borderId="0" xfId="9" applyFont="1" applyFill="1" applyBorder="1" applyAlignment="1" applyProtection="1">
      <alignment horizontal="left" vertical="top"/>
    </xf>
    <xf numFmtId="0" fontId="36" fillId="5" borderId="6" xfId="9" applyFont="1" applyFill="1" applyBorder="1" applyAlignment="1" applyProtection="1">
      <alignment horizontal="left" vertical="top"/>
    </xf>
    <xf numFmtId="0" fontId="33" fillId="5" borderId="0" xfId="0" applyFont="1" applyFill="1" applyAlignment="1">
      <alignment vertical="top"/>
    </xf>
    <xf numFmtId="164" fontId="37" fillId="5" borderId="0" xfId="0" applyNumberFormat="1" applyFont="1" applyFill="1" applyBorder="1" applyAlignment="1" applyProtection="1">
      <alignment vertical="top"/>
    </xf>
    <xf numFmtId="0" fontId="38" fillId="5" borderId="4" xfId="0" applyFont="1" applyFill="1" applyBorder="1" applyAlignment="1" applyProtection="1">
      <alignment vertical="top"/>
    </xf>
    <xf numFmtId="0" fontId="33" fillId="5" borderId="10" xfId="0" applyFont="1" applyFill="1" applyBorder="1" applyAlignment="1" applyProtection="1">
      <alignment vertical="top" wrapText="1"/>
    </xf>
    <xf numFmtId="0" fontId="37" fillId="5" borderId="10" xfId="0" applyFont="1" applyFill="1" applyBorder="1" applyAlignment="1" applyProtection="1">
      <alignment vertical="top"/>
    </xf>
    <xf numFmtId="0" fontId="39" fillId="5" borderId="2" xfId="0" quotePrefix="1" applyFont="1" applyFill="1" applyBorder="1" applyAlignment="1" applyProtection="1">
      <alignment vertical="top"/>
    </xf>
    <xf numFmtId="0" fontId="37" fillId="5" borderId="0" xfId="0" applyFont="1" applyFill="1" applyBorder="1" applyAlignment="1" applyProtection="1">
      <alignment vertical="top"/>
    </xf>
    <xf numFmtId="0" fontId="37" fillId="5" borderId="0" xfId="0" applyFont="1" applyFill="1" applyBorder="1" applyAlignment="1" applyProtection="1">
      <alignment vertical="top" wrapText="1"/>
    </xf>
    <xf numFmtId="0" fontId="33" fillId="5" borderId="0" xfId="0" applyFont="1" applyFill="1" applyBorder="1" applyAlignment="1" applyProtection="1">
      <alignment vertical="top"/>
    </xf>
    <xf numFmtId="0" fontId="33" fillId="5" borderId="2" xfId="0" applyFont="1" applyFill="1" applyBorder="1" applyAlignment="1" applyProtection="1">
      <alignment vertical="top"/>
    </xf>
    <xf numFmtId="0" fontId="36" fillId="5" borderId="2" xfId="0" quotePrefix="1" applyFont="1" applyFill="1" applyBorder="1" applyAlignment="1" applyProtection="1">
      <alignment vertical="top"/>
    </xf>
    <xf numFmtId="164" fontId="37" fillId="5" borderId="0" xfId="5" applyNumberFormat="1" applyFont="1" applyFill="1" applyBorder="1" applyAlignment="1" applyProtection="1">
      <alignment vertical="top"/>
    </xf>
    <xf numFmtId="0" fontId="36" fillId="5" borderId="0" xfId="0" quotePrefix="1" applyFont="1" applyFill="1" applyAlignment="1" applyProtection="1">
      <alignment vertical="top"/>
    </xf>
    <xf numFmtId="0" fontId="37" fillId="5" borderId="0" xfId="0" applyFont="1" applyFill="1" applyAlignment="1" applyProtection="1">
      <alignment vertical="top" wrapText="1"/>
    </xf>
    <xf numFmtId="0" fontId="37" fillId="5" borderId="0" xfId="0" applyFont="1" applyFill="1" applyAlignment="1" applyProtection="1">
      <alignment vertical="top"/>
    </xf>
    <xf numFmtId="164" fontId="37" fillId="5" borderId="0" xfId="5" applyNumberFormat="1" applyFont="1" applyFill="1" applyAlignment="1" applyProtection="1">
      <alignment vertical="top"/>
    </xf>
    <xf numFmtId="0" fontId="40" fillId="5" borderId="4" xfId="0" quotePrefix="1" applyFont="1" applyFill="1" applyBorder="1" applyAlignment="1" applyProtection="1">
      <alignment vertical="top"/>
    </xf>
    <xf numFmtId="164" fontId="37" fillId="5" borderId="10" xfId="5" applyNumberFormat="1" applyFont="1" applyFill="1" applyBorder="1" applyAlignment="1" applyProtection="1">
      <alignment vertical="top"/>
    </xf>
    <xf numFmtId="0" fontId="36" fillId="5" borderId="0" xfId="0" quotePrefix="1" applyFont="1" applyFill="1" applyBorder="1" applyAlignment="1" applyProtection="1">
      <alignment vertical="top"/>
    </xf>
    <xf numFmtId="0" fontId="41" fillId="5" borderId="2" xfId="0" applyFont="1" applyFill="1" applyBorder="1" applyAlignment="1" applyProtection="1">
      <alignment vertical="top"/>
    </xf>
    <xf numFmtId="0" fontId="36" fillId="5" borderId="6" xfId="0" quotePrefix="1" applyFont="1" applyFill="1" applyBorder="1" applyAlignment="1" applyProtection="1">
      <alignment vertical="top"/>
    </xf>
    <xf numFmtId="0" fontId="37" fillId="5" borderId="6" xfId="0" applyFont="1" applyFill="1" applyBorder="1" applyAlignment="1" applyProtection="1">
      <alignment vertical="top"/>
    </xf>
    <xf numFmtId="0" fontId="39" fillId="5" borderId="19" xfId="0" quotePrefix="1" applyFont="1" applyFill="1" applyBorder="1" applyAlignment="1" applyProtection="1">
      <alignment vertical="top"/>
    </xf>
    <xf numFmtId="0" fontId="37" fillId="5" borderId="20" xfId="0" applyFont="1" applyFill="1" applyBorder="1" applyAlignment="1" applyProtection="1">
      <alignment vertical="top"/>
    </xf>
    <xf numFmtId="164" fontId="37" fillId="5" borderId="20" xfId="5" applyNumberFormat="1" applyFont="1" applyFill="1" applyBorder="1" applyAlignment="1" applyProtection="1">
      <alignment vertical="top"/>
    </xf>
    <xf numFmtId="0" fontId="42" fillId="5" borderId="2" xfId="0" applyFont="1" applyFill="1" applyBorder="1" applyAlignment="1" applyProtection="1">
      <alignment vertical="top"/>
    </xf>
    <xf numFmtId="164" fontId="37" fillId="5" borderId="6" xfId="0" applyNumberFormat="1" applyFont="1" applyFill="1" applyBorder="1" applyAlignment="1" applyProtection="1">
      <alignment vertical="top"/>
    </xf>
    <xf numFmtId="164" fontId="42" fillId="5" borderId="0" xfId="0" applyNumberFormat="1" applyFont="1" applyFill="1" applyBorder="1" applyAlignment="1" applyProtection="1">
      <alignment vertical="top"/>
    </xf>
    <xf numFmtId="164" fontId="37" fillId="5" borderId="6" xfId="5" applyNumberFormat="1" applyFont="1" applyFill="1" applyBorder="1" applyAlignment="1" applyProtection="1">
      <alignment vertical="top"/>
    </xf>
    <xf numFmtId="0" fontId="36" fillId="5" borderId="9" xfId="0" quotePrefix="1" applyFont="1" applyFill="1" applyBorder="1" applyAlignment="1" applyProtection="1">
      <alignment vertical="top"/>
    </xf>
    <xf numFmtId="0" fontId="37" fillId="5" borderId="9" xfId="0" applyFont="1" applyFill="1" applyBorder="1" applyAlignment="1" applyProtection="1">
      <alignment vertical="top"/>
    </xf>
    <xf numFmtId="0" fontId="33" fillId="5" borderId="8" xfId="0" applyFont="1" applyFill="1" applyBorder="1" applyAlignment="1" applyProtection="1">
      <alignment vertical="top"/>
    </xf>
    <xf numFmtId="0" fontId="36" fillId="5" borderId="16" xfId="0" quotePrefix="1" applyFont="1" applyFill="1" applyBorder="1" applyAlignment="1" applyProtection="1">
      <alignment vertical="top"/>
    </xf>
    <xf numFmtId="0" fontId="37" fillId="5" borderId="16" xfId="0" applyFont="1" applyFill="1" applyBorder="1" applyAlignment="1" applyProtection="1">
      <alignment vertical="top"/>
    </xf>
    <xf numFmtId="164" fontId="37" fillId="5" borderId="16" xfId="0" applyNumberFormat="1" applyFont="1" applyFill="1" applyBorder="1" applyAlignment="1" applyProtection="1">
      <alignment vertical="top"/>
    </xf>
    <xf numFmtId="0" fontId="41" fillId="5" borderId="3" xfId="0" applyFont="1" applyFill="1" applyBorder="1" applyAlignment="1" applyProtection="1">
      <alignment vertical="top"/>
    </xf>
    <xf numFmtId="164" fontId="37" fillId="5" borderId="9" xfId="0" applyNumberFormat="1" applyFont="1" applyFill="1" applyBorder="1" applyAlignment="1" applyProtection="1">
      <alignment vertical="top"/>
    </xf>
    <xf numFmtId="0" fontId="39" fillId="5" borderId="0" xfId="0" quotePrefix="1" applyFont="1" applyFill="1" applyBorder="1" applyAlignment="1" applyProtection="1">
      <alignment vertical="top"/>
    </xf>
    <xf numFmtId="0" fontId="39" fillId="5" borderId="17" xfId="0" quotePrefix="1" applyFont="1" applyFill="1" applyBorder="1" applyAlignment="1" applyProtection="1">
      <alignment vertical="top"/>
    </xf>
    <xf numFmtId="0" fontId="36" fillId="5" borderId="0" xfId="9" applyFont="1" applyFill="1" applyAlignment="1" applyProtection="1">
      <alignment horizontal="left" vertical="top"/>
    </xf>
    <xf numFmtId="0" fontId="31" fillId="2" borderId="35" xfId="0" applyFont="1" applyFill="1" applyBorder="1" applyProtection="1"/>
    <xf numFmtId="14" fontId="11" fillId="6" borderId="36" xfId="0" applyNumberFormat="1" applyFont="1" applyFill="1" applyBorder="1" applyAlignment="1" applyProtection="1">
      <alignment horizontal="center"/>
      <protection locked="0"/>
    </xf>
    <xf numFmtId="37" fontId="18" fillId="0" borderId="37" xfId="6" applyNumberFormat="1" applyFont="1" applyFill="1" applyBorder="1" applyAlignment="1" applyProtection="1">
      <alignment horizontal="center" vertical="top"/>
      <protection locked="0"/>
    </xf>
    <xf numFmtId="9" fontId="19" fillId="0" borderId="1" xfId="16" applyFont="1" applyFill="1" applyBorder="1" applyAlignment="1" applyProtection="1">
      <alignment vertical="top"/>
    </xf>
    <xf numFmtId="164" fontId="1" fillId="5" borderId="1" xfId="5" applyNumberFormat="1" applyFont="1" applyFill="1" applyBorder="1" applyProtection="1"/>
    <xf numFmtId="0" fontId="44" fillId="0" borderId="0" xfId="18" applyFont="1"/>
    <xf numFmtId="164" fontId="44" fillId="0" borderId="0" xfId="4" applyNumberFormat="1" applyFont="1"/>
    <xf numFmtId="164" fontId="45" fillId="0" borderId="0" xfId="4" applyNumberFormat="1" applyFont="1" applyAlignment="1">
      <alignment horizontal="center"/>
    </xf>
    <xf numFmtId="164" fontId="44" fillId="0" borderId="0" xfId="4" applyNumberFormat="1" applyFont="1" applyAlignment="1">
      <alignment horizontal="center"/>
    </xf>
    <xf numFmtId="0" fontId="44" fillId="0" borderId="0" xfId="4" applyNumberFormat="1" applyFont="1" applyAlignment="1">
      <alignment horizontal="center"/>
    </xf>
    <xf numFmtId="164" fontId="44" fillId="0" borderId="35" xfId="4" applyNumberFormat="1" applyFont="1" applyBorder="1" applyAlignment="1">
      <alignment horizontal="right"/>
    </xf>
    <xf numFmtId="40" fontId="45" fillId="0" borderId="0" xfId="4" applyNumberFormat="1" applyFont="1" applyBorder="1"/>
    <xf numFmtId="164" fontId="44" fillId="0" borderId="0" xfId="4" applyNumberFormat="1" applyFont="1" applyBorder="1"/>
    <xf numFmtId="40" fontId="44" fillId="0" borderId="0" xfId="4" applyNumberFormat="1" applyFont="1" applyBorder="1"/>
    <xf numFmtId="164" fontId="44" fillId="0" borderId="38" xfId="4" applyNumberFormat="1" applyFont="1" applyBorder="1"/>
    <xf numFmtId="164" fontId="44" fillId="0" borderId="0" xfId="18" applyNumberFormat="1" applyFont="1"/>
    <xf numFmtId="166" fontId="44" fillId="0" borderId="38" xfId="19" applyNumberFormat="1" applyFont="1" applyBorder="1"/>
    <xf numFmtId="166" fontId="44" fillId="0" borderId="0" xfId="18" applyNumberFormat="1" applyFont="1"/>
    <xf numFmtId="166" fontId="45" fillId="0" borderId="38" xfId="19" applyNumberFormat="1" applyFont="1" applyBorder="1"/>
    <xf numFmtId="0" fontId="44" fillId="0" borderId="0" xfId="4" applyNumberFormat="1" applyFont="1"/>
    <xf numFmtId="166" fontId="44" fillId="0" borderId="39" xfId="19" applyNumberFormat="1" applyFont="1" applyBorder="1"/>
    <xf numFmtId="166" fontId="44" fillId="0" borderId="0" xfId="19" applyNumberFormat="1" applyFont="1" applyBorder="1"/>
    <xf numFmtId="164" fontId="44" fillId="0" borderId="0" xfId="3" applyNumberFormat="1" applyFont="1"/>
    <xf numFmtId="0" fontId="43" fillId="0" borderId="0" xfId="18"/>
    <xf numFmtId="0" fontId="2" fillId="0" borderId="0" xfId="21"/>
    <xf numFmtId="0" fontId="1" fillId="0" borderId="40" xfId="20" applyFont="1" applyFill="1" applyBorder="1" applyAlignment="1">
      <alignment wrapText="1"/>
    </xf>
    <xf numFmtId="0" fontId="47" fillId="0" borderId="0" xfId="18" applyFont="1"/>
    <xf numFmtId="0" fontId="47" fillId="9" borderId="0" xfId="18" applyFont="1" applyFill="1"/>
    <xf numFmtId="0" fontId="1" fillId="9" borderId="40" xfId="20" applyFont="1" applyFill="1" applyBorder="1" applyAlignment="1">
      <alignment wrapText="1"/>
    </xf>
    <xf numFmtId="0" fontId="1" fillId="0" borderId="0" xfId="20" applyFont="1" applyFill="1" applyBorder="1" applyAlignment="1">
      <alignment wrapText="1"/>
    </xf>
    <xf numFmtId="0" fontId="47" fillId="9" borderId="40" xfId="18" applyFont="1" applyFill="1" applyBorder="1"/>
    <xf numFmtId="0" fontId="1" fillId="11" borderId="40" xfId="20" applyFont="1" applyFill="1" applyBorder="1" applyAlignment="1">
      <alignment wrapText="1"/>
    </xf>
    <xf numFmtId="0" fontId="2" fillId="11" borderId="0" xfId="21" applyFill="1"/>
    <xf numFmtId="0" fontId="47" fillId="10" borderId="40" xfId="18" applyFont="1" applyFill="1" applyBorder="1"/>
    <xf numFmtId="0" fontId="22" fillId="0" borderId="0" xfId="0" quotePrefix="1" applyFont="1" applyFill="1" applyProtection="1"/>
    <xf numFmtId="0" fontId="28" fillId="0" borderId="0" xfId="0" quotePrefix="1" applyFont="1" applyFill="1" applyProtection="1"/>
    <xf numFmtId="0" fontId="44" fillId="12" borderId="0" xfId="18" applyFont="1" applyFill="1"/>
    <xf numFmtId="0" fontId="48" fillId="12" borderId="35" xfId="18" applyFont="1" applyFill="1" applyBorder="1" applyAlignment="1">
      <alignment horizontal="center"/>
    </xf>
    <xf numFmtId="0" fontId="44" fillId="12" borderId="0" xfId="14" applyFont="1" applyFill="1" applyAlignment="1">
      <alignment horizontal="left"/>
    </xf>
    <xf numFmtId="0" fontId="44" fillId="12" borderId="0" xfId="18" applyFont="1" applyFill="1" applyAlignment="1">
      <alignment horizontal="left"/>
    </xf>
    <xf numFmtId="0" fontId="48" fillId="12" borderId="35" xfId="18" applyFont="1" applyFill="1" applyBorder="1" applyAlignment="1">
      <alignment horizontal="left"/>
    </xf>
    <xf numFmtId="167" fontId="49" fillId="5" borderId="0" xfId="22" applyFont="1" applyFill="1"/>
    <xf numFmtId="0" fontId="50" fillId="0" borderId="0" xfId="13" applyFont="1" applyAlignment="1">
      <alignment horizontal="center"/>
    </xf>
    <xf numFmtId="0" fontId="50" fillId="0" borderId="0" xfId="13" applyFont="1"/>
    <xf numFmtId="0" fontId="51" fillId="5" borderId="0" xfId="23" applyFont="1" applyFill="1" applyAlignment="1">
      <alignment horizontal="left"/>
    </xf>
    <xf numFmtId="0" fontId="52" fillId="13" borderId="0" xfId="0" applyFont="1" applyFill="1"/>
    <xf numFmtId="0" fontId="53" fillId="13" borderId="0" xfId="0" applyFont="1" applyFill="1"/>
    <xf numFmtId="0" fontId="54" fillId="13" borderId="0" xfId="0" applyFont="1" applyFill="1" applyAlignment="1">
      <alignment horizontal="center"/>
    </xf>
    <xf numFmtId="168" fontId="2" fillId="12" borderId="0" xfId="0" applyNumberFormat="1" applyFont="1" applyFill="1"/>
    <xf numFmtId="0" fontId="50" fillId="0" borderId="0" xfId="13" applyFont="1" applyFill="1"/>
    <xf numFmtId="0" fontId="50" fillId="0" borderId="8" xfId="13" applyFont="1" applyBorder="1"/>
    <xf numFmtId="0" fontId="50" fillId="12" borderId="16" xfId="13" applyFont="1" applyFill="1" applyBorder="1" applyAlignment="1">
      <alignment horizontal="center"/>
    </xf>
    <xf numFmtId="0" fontId="50" fillId="0" borderId="16" xfId="13" applyFont="1" applyBorder="1" applyAlignment="1">
      <alignment horizontal="center"/>
    </xf>
    <xf numFmtId="0" fontId="50" fillId="0" borderId="16" xfId="13" applyFont="1" applyBorder="1"/>
    <xf numFmtId="169" fontId="50" fillId="0" borderId="16" xfId="13" applyNumberFormat="1" applyFont="1" applyBorder="1"/>
    <xf numFmtId="169" fontId="50" fillId="0" borderId="34" xfId="13" applyNumberFormat="1" applyFont="1" applyBorder="1"/>
    <xf numFmtId="0" fontId="50" fillId="0" borderId="2" xfId="13" applyFont="1" applyBorder="1"/>
    <xf numFmtId="0" fontId="50" fillId="0" borderId="0" xfId="13" applyFont="1" applyBorder="1" applyAlignment="1">
      <alignment horizontal="center"/>
    </xf>
    <xf numFmtId="0" fontId="50" fillId="0" borderId="0" xfId="13" applyFont="1" applyBorder="1"/>
    <xf numFmtId="169" fontId="50" fillId="0" borderId="0" xfId="13" applyNumberFormat="1" applyFont="1" applyBorder="1"/>
    <xf numFmtId="169" fontId="50" fillId="0" borderId="5" xfId="13" applyNumberFormat="1" applyFont="1" applyBorder="1"/>
    <xf numFmtId="0" fontId="50" fillId="0" borderId="3" xfId="13" applyFont="1" applyBorder="1"/>
    <xf numFmtId="0" fontId="50" fillId="0" borderId="9" xfId="13" applyFont="1" applyBorder="1" applyAlignment="1">
      <alignment horizontal="center"/>
    </xf>
    <xf numFmtId="0" fontId="50" fillId="0" borderId="9" xfId="13" applyFont="1" applyBorder="1"/>
    <xf numFmtId="169" fontId="50" fillId="0" borderId="9" xfId="13" applyNumberFormat="1" applyFont="1" applyBorder="1"/>
    <xf numFmtId="169" fontId="50" fillId="0" borderId="18" xfId="13" applyNumberFormat="1" applyFont="1" applyBorder="1"/>
    <xf numFmtId="0" fontId="9" fillId="0" borderId="16" xfId="0" applyFont="1" applyFill="1" applyBorder="1" applyProtection="1"/>
    <xf numFmtId="0" fontId="9" fillId="0" borderId="0" xfId="0" applyFont="1" applyFill="1" applyBorder="1" applyProtection="1"/>
    <xf numFmtId="0" fontId="20" fillId="0" borderId="0" xfId="0" quotePrefix="1" applyFont="1" applyFill="1" applyProtection="1"/>
    <xf numFmtId="170" fontId="50" fillId="0" borderId="0" xfId="24" applyNumberFormat="1" applyFont="1" applyFill="1" applyBorder="1"/>
    <xf numFmtId="0" fontId="20" fillId="0" borderId="0" xfId="0" quotePrefix="1" applyFont="1" applyFill="1" applyBorder="1" applyProtection="1"/>
    <xf numFmtId="0" fontId="20" fillId="0" borderId="9" xfId="0" quotePrefix="1" applyFont="1" applyFill="1" applyBorder="1" applyProtection="1"/>
    <xf numFmtId="0" fontId="20" fillId="12" borderId="0" xfId="0" quotePrefix="1" applyFont="1" applyFill="1" applyBorder="1" applyProtection="1"/>
    <xf numFmtId="0" fontId="2" fillId="0" borderId="40" xfId="21" applyBorder="1"/>
    <xf numFmtId="0" fontId="47" fillId="10" borderId="0" xfId="18" applyFont="1" applyFill="1" applyBorder="1"/>
    <xf numFmtId="43" fontId="1" fillId="5" borderId="9" xfId="2" applyFont="1" applyFill="1" applyBorder="1" applyProtection="1"/>
    <xf numFmtId="0" fontId="44" fillId="0" borderId="0" xfId="0" applyFont="1"/>
    <xf numFmtId="0" fontId="44" fillId="0" borderId="0" xfId="0" applyFont="1" applyAlignment="1">
      <alignment horizontal="center"/>
    </xf>
    <xf numFmtId="0" fontId="45" fillId="0" borderId="0" xfId="0" applyFont="1"/>
    <xf numFmtId="43" fontId="44" fillId="0" borderId="0" xfId="4" applyNumberFormat="1" applyFont="1"/>
    <xf numFmtId="0" fontId="2" fillId="0" borderId="0" xfId="18" applyFont="1"/>
    <xf numFmtId="166" fontId="44" fillId="0" borderId="0" xfId="0" applyNumberFormat="1" applyFont="1"/>
    <xf numFmtId="164" fontId="44" fillId="0" borderId="0" xfId="0" applyNumberFormat="1" applyFont="1"/>
  </cellXfs>
  <cellStyles count="25">
    <cellStyle name="****************************************** 2" xfId="23" xr:uid="{00000000-0005-0000-0000-000000000000}"/>
    <cellStyle name="ColumnHeading" xfId="1" xr:uid="{00000000-0005-0000-0000-000001000000}"/>
    <cellStyle name="Comma" xfId="2" builtinId="3"/>
    <cellStyle name="Comma 12" xfId="24" xr:uid="{00000000-0005-0000-0000-000003000000}"/>
    <cellStyle name="Comma 13" xfId="3" xr:uid="{00000000-0005-0000-0000-000004000000}"/>
    <cellStyle name="Comma 2" xfId="4" xr:uid="{00000000-0005-0000-0000-000005000000}"/>
    <cellStyle name="Comma 3" xfId="5" xr:uid="{00000000-0005-0000-0000-000006000000}"/>
    <cellStyle name="Currency" xfId="6" builtinId="4"/>
    <cellStyle name="Currency 2" xfId="7" xr:uid="{00000000-0005-0000-0000-000008000000}"/>
    <cellStyle name="Currency 2 2" xfId="19" xr:uid="{00000000-0005-0000-0000-000009000000}"/>
    <cellStyle name="Normal" xfId="0" builtinId="0"/>
    <cellStyle name="Normal 10" xfId="8" xr:uid="{00000000-0005-0000-0000-00000B000000}"/>
    <cellStyle name="Normal 10 2" xfId="21" xr:uid="{00000000-0005-0000-0000-00000C000000}"/>
    <cellStyle name="Normal 2" xfId="9" xr:uid="{00000000-0005-0000-0000-00000D000000}"/>
    <cellStyle name="Normal 2 2 2" xfId="10" xr:uid="{00000000-0005-0000-0000-00000E000000}"/>
    <cellStyle name="Normal 3" xfId="11" xr:uid="{00000000-0005-0000-0000-00000F000000}"/>
    <cellStyle name="Normal 4" xfId="12" xr:uid="{00000000-0005-0000-0000-000010000000}"/>
    <cellStyle name="Normal 5" xfId="13" xr:uid="{00000000-0005-0000-0000-000011000000}"/>
    <cellStyle name="Normal 6" xfId="14" xr:uid="{00000000-0005-0000-0000-000012000000}"/>
    <cellStyle name="Normal 7" xfId="18" xr:uid="{00000000-0005-0000-0000-000013000000}"/>
    <cellStyle name="Normal_Book1" xfId="22" xr:uid="{00000000-0005-0000-0000-000014000000}"/>
    <cellStyle name="Normal_Mapping" xfId="20" xr:uid="{00000000-0005-0000-0000-000015000000}"/>
    <cellStyle name="Normal_Sheet3" xfId="15" xr:uid="{00000000-0005-0000-0000-000016000000}"/>
    <cellStyle name="Percent" xfId="16" builtinId="5"/>
    <cellStyle name="Percent 2" xfId="17" xr:uid="{00000000-0005-0000-0000-000018000000}"/>
  </cellStyles>
  <dxfs count="6">
    <dxf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6402</xdr:colOff>
      <xdr:row>17</xdr:row>
      <xdr:rowOff>61631</xdr:rowOff>
    </xdr:from>
    <xdr:ext cx="5081069" cy="1137398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4544784" y="946896"/>
          <a:ext cx="5081069" cy="113739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cmpd="dbl">
          <a:solidFill>
            <a:schemeClr val="accent1">
              <a:lumMod val="50000"/>
            </a:schemeClr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171450" indent="-171450">
            <a:buFont typeface="Wingdings" pitchFamily="2" charset="2"/>
            <a:buChar char="ü"/>
          </a:pPr>
          <a:r>
            <a:rPr lang="en-US" sz="1100"/>
            <a:t>Please</a:t>
          </a:r>
          <a:r>
            <a:rPr lang="en-US" sz="1100" baseline="0"/>
            <a:t> enter Net Income (round to the nearest dollar) in row 27 and ensure that it is not red.  </a:t>
          </a:r>
        </a:p>
        <a:p>
          <a:pPr marL="171450" indent="-171450">
            <a:buFont typeface="Wingdings" pitchFamily="2" charset="2"/>
            <a:buChar char="ü"/>
          </a:pPr>
          <a:r>
            <a:rPr lang="en-US" sz="1100" baseline="0">
              <a:solidFill>
                <a:sysClr val="windowText" lastClr="000000"/>
              </a:solidFill>
            </a:rPr>
            <a:t>Please check Margins, Coverages, and Occupancy  and management fees (rows 28 through 32) for reasonableness prior to submitting.</a:t>
          </a:r>
        </a:p>
        <a:p>
          <a:pPr marL="171450" indent="-171450">
            <a:buFont typeface="Wingdings" pitchFamily="2" charset="2"/>
            <a:buChar char="ü"/>
          </a:pPr>
          <a:r>
            <a:rPr lang="en-US" sz="1100" baseline="0">
              <a:solidFill>
                <a:sysClr val="windowText" lastClr="000000"/>
              </a:solidFill>
            </a:rPr>
            <a:t>Please verify that there are no blank entries  (row 33)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6402</xdr:colOff>
      <xdr:row>0</xdr:row>
      <xdr:rowOff>0</xdr:rowOff>
    </xdr:from>
    <xdr:ext cx="5081069" cy="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 flipV="1">
          <a:off x="6402" y="0"/>
          <a:ext cx="5081069" cy="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cmpd="dbl">
          <a:solidFill>
            <a:schemeClr val="accent1">
              <a:lumMod val="50000"/>
            </a:schemeClr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171450" indent="-171450">
            <a:buFont typeface="Wingdings" pitchFamily="2" charset="2"/>
            <a:buChar char="ü"/>
          </a:pPr>
          <a:r>
            <a:rPr lang="en-US" sz="1100"/>
            <a:t>Please</a:t>
          </a:r>
          <a:r>
            <a:rPr lang="en-US" sz="1100" baseline="0"/>
            <a:t> enter Net Income (round to the nearest dollar) in row 27 and ensure that it is not red.  </a:t>
          </a:r>
        </a:p>
        <a:p>
          <a:pPr marL="171450" indent="-171450">
            <a:buFont typeface="Wingdings" pitchFamily="2" charset="2"/>
            <a:buChar char="ü"/>
          </a:pPr>
          <a:r>
            <a:rPr lang="en-US" sz="1100" baseline="0">
              <a:solidFill>
                <a:sysClr val="windowText" lastClr="000000"/>
              </a:solidFill>
            </a:rPr>
            <a:t>Please check Margins, Coverages, and Occupancy  and management fees (rows 28 through 34) for reasonableness prior to submitting.</a:t>
          </a:r>
        </a:p>
        <a:p>
          <a:pPr marL="171450" indent="-171450">
            <a:buFont typeface="Wingdings" pitchFamily="2" charset="2"/>
            <a:buChar char="ü"/>
          </a:pPr>
          <a:r>
            <a:rPr lang="en-US" sz="1100" baseline="0">
              <a:solidFill>
                <a:sysClr val="windowText" lastClr="000000"/>
              </a:solidFill>
            </a:rPr>
            <a:t>Please verify that there are no blank entries  (row 31)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Groups\Acquisitions\Shared%20Work\Acquisitions\Kensington%20Green%20-%20CT\Groups\Acquisitions\Shared%20Work\Acquisitions\Maybelle%20-%20TN%20(Madison)\Maybelle_3-25-0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Temp\Outlook\MC%202017%2007%2006%20-%20Master%20ReportingTemplate%20v7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Missouri\Cedarcrest\Cedarcrest%20&amp;%20Grandview%208-31-14-Rollup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ppsr02\nvision\Layout\CTRS_PAYR_OS_GHC_NSG.xn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forma"/>
      <sheetName val="Cheat Sheet"/>
      <sheetName val="Comps"/>
      <sheetName val="FTEs"/>
      <sheetName val="benefits"/>
      <sheetName val="Revenue"/>
      <sheetName val="Admin"/>
      <sheetName val="Assisted Living"/>
      <sheetName val="Dietary"/>
      <sheetName val="Cleaning"/>
      <sheetName val="Maintenance"/>
      <sheetName val="Mkting"/>
      <sheetName val="Activities"/>
      <sheetName val="Res Svcs"/>
      <sheetName val="Security"/>
      <sheetName val="Transportation"/>
      <sheetName val="Utilities"/>
      <sheetName val="Insurance"/>
      <sheetName val="Taxes"/>
      <sheetName val="Prof. Fees"/>
      <sheetName val="Unit Mix"/>
      <sheetName val="lease up"/>
      <sheetName val="incr. expense"/>
      <sheetName val="Amort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DRE_DATACACHE"/>
      <sheetName val="ReportingTemplate"/>
      <sheetName val="Definitions"/>
    </sheetNames>
    <sheetDataSet>
      <sheetData sheetId="0" refreshError="1"/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edarcrest"/>
      <sheetName val="Grandview"/>
    </sheetNames>
    <sheetDataSet>
      <sheetData sheetId="0">
        <row r="3">
          <cell r="H3" t="str">
            <v>Cedarcrest Manor</v>
          </cell>
        </row>
        <row r="4">
          <cell r="H4" t="str">
            <v>Schedule of Revenues and Expenses</v>
          </cell>
        </row>
        <row r="5">
          <cell r="H5" t="str">
            <v>8/31/2014</v>
          </cell>
        </row>
        <row r="7">
          <cell r="C7" t="str">
            <v xml:space="preserve">DEC </v>
          </cell>
          <cell r="D7" t="str">
            <v xml:space="preserve">NOV </v>
          </cell>
          <cell r="E7" t="str">
            <v xml:space="preserve">OCT </v>
          </cell>
          <cell r="F7" t="str">
            <v xml:space="preserve">SEP </v>
          </cell>
          <cell r="G7" t="str">
            <v xml:space="preserve">AUG </v>
          </cell>
          <cell r="H7" t="str">
            <v xml:space="preserve">JUL </v>
          </cell>
          <cell r="I7" t="str">
            <v xml:space="preserve">JUN </v>
          </cell>
          <cell r="J7" t="str">
            <v xml:space="preserve">MAY </v>
          </cell>
          <cell r="K7" t="str">
            <v xml:space="preserve">APR </v>
          </cell>
          <cell r="L7" t="str">
            <v xml:space="preserve">MAR </v>
          </cell>
          <cell r="M7" t="str">
            <v xml:space="preserve">FEB </v>
          </cell>
          <cell r="N7" t="str">
            <v xml:space="preserve">JAN </v>
          </cell>
          <cell r="O7" t="str">
            <v xml:space="preserve">YTD </v>
          </cell>
        </row>
        <row r="8">
          <cell r="A8" t="str">
            <v>Days in Month</v>
          </cell>
          <cell r="C8">
            <v>31</v>
          </cell>
          <cell r="D8">
            <v>30</v>
          </cell>
          <cell r="E8">
            <v>31</v>
          </cell>
          <cell r="F8">
            <v>30</v>
          </cell>
          <cell r="G8">
            <v>31</v>
          </cell>
          <cell r="H8">
            <v>31</v>
          </cell>
          <cell r="I8">
            <v>30</v>
          </cell>
          <cell r="J8">
            <v>31</v>
          </cell>
          <cell r="K8">
            <v>30</v>
          </cell>
          <cell r="L8">
            <v>31</v>
          </cell>
          <cell r="M8">
            <v>28</v>
          </cell>
          <cell r="N8">
            <v>31</v>
          </cell>
          <cell r="O8">
            <v>365</v>
          </cell>
        </row>
        <row r="10">
          <cell r="A10" t="str">
            <v>Average Census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113.12903225806451</v>
          </cell>
          <cell r="H10">
            <v>114.16129032258064</v>
          </cell>
          <cell r="I10">
            <v>115.3</v>
          </cell>
          <cell r="J10">
            <v>117.48387096774194</v>
          </cell>
          <cell r="K10">
            <v>111.73333333333333</v>
          </cell>
          <cell r="L10">
            <v>116</v>
          </cell>
          <cell r="M10">
            <v>116.32142857142857</v>
          </cell>
          <cell r="N10">
            <v>116.3225806451613</v>
          </cell>
          <cell r="O10" t="str">
            <v xml:space="preserve"> </v>
          </cell>
        </row>
        <row r="12">
          <cell r="A12" t="str">
            <v>Patient Days:</v>
          </cell>
        </row>
        <row r="14">
          <cell r="A14" t="str">
            <v xml:space="preserve">PRIVATE  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1420</v>
          </cell>
          <cell r="H14">
            <v>1247</v>
          </cell>
          <cell r="I14">
            <v>1173</v>
          </cell>
          <cell r="J14">
            <v>1278</v>
          </cell>
          <cell r="K14">
            <v>1243</v>
          </cell>
          <cell r="L14">
            <v>1292</v>
          </cell>
          <cell r="M14">
            <v>1026</v>
          </cell>
          <cell r="N14">
            <v>1127</v>
          </cell>
          <cell r="O14">
            <v>9806</v>
          </cell>
        </row>
        <row r="15">
          <cell r="A15" t="str">
            <v>PRIVATE INSURANCE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134</v>
          </cell>
          <cell r="H15">
            <v>69</v>
          </cell>
          <cell r="I15">
            <v>119</v>
          </cell>
          <cell r="J15">
            <v>111</v>
          </cell>
          <cell r="K15">
            <v>194</v>
          </cell>
          <cell r="L15">
            <v>212</v>
          </cell>
          <cell r="M15">
            <v>192</v>
          </cell>
          <cell r="N15">
            <v>246</v>
          </cell>
          <cell r="O15">
            <v>1277</v>
          </cell>
        </row>
        <row r="16">
          <cell r="A16" t="str">
            <v xml:space="preserve">MEDICAID  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1411</v>
          </cell>
          <cell r="H16">
            <v>1551</v>
          </cell>
          <cell r="I16">
            <v>1507</v>
          </cell>
          <cell r="J16">
            <v>1357</v>
          </cell>
          <cell r="K16">
            <v>1340</v>
          </cell>
          <cell r="L16">
            <v>1326</v>
          </cell>
          <cell r="M16">
            <v>1156</v>
          </cell>
          <cell r="N16">
            <v>1297</v>
          </cell>
          <cell r="O16">
            <v>10945</v>
          </cell>
        </row>
        <row r="17">
          <cell r="A17" t="str">
            <v>MEDICAID PENDING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-64</v>
          </cell>
          <cell r="H17">
            <v>101</v>
          </cell>
          <cell r="I17">
            <v>134</v>
          </cell>
          <cell r="J17">
            <v>138</v>
          </cell>
          <cell r="K17">
            <v>-67</v>
          </cell>
          <cell r="L17">
            <v>-21</v>
          </cell>
          <cell r="M17">
            <v>152</v>
          </cell>
          <cell r="N17">
            <v>100</v>
          </cell>
          <cell r="O17">
            <v>473</v>
          </cell>
        </row>
        <row r="18">
          <cell r="A18" t="str">
            <v>MEDICAID RESERVE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5</v>
          </cell>
          <cell r="H18">
            <v>1</v>
          </cell>
          <cell r="I18">
            <v>9</v>
          </cell>
          <cell r="J18">
            <v>0</v>
          </cell>
          <cell r="K18">
            <v>9</v>
          </cell>
          <cell r="L18">
            <v>3</v>
          </cell>
          <cell r="M18">
            <v>0</v>
          </cell>
          <cell r="N18">
            <v>2</v>
          </cell>
          <cell r="O18">
            <v>29</v>
          </cell>
        </row>
        <row r="19">
          <cell r="A19" t="str">
            <v>MEDICARE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142</v>
          </cell>
          <cell r="H19">
            <v>183</v>
          </cell>
          <cell r="I19">
            <v>108</v>
          </cell>
          <cell r="J19">
            <v>262</v>
          </cell>
          <cell r="K19">
            <v>162</v>
          </cell>
          <cell r="L19">
            <v>233</v>
          </cell>
          <cell r="M19">
            <v>293</v>
          </cell>
          <cell r="N19">
            <v>303</v>
          </cell>
          <cell r="O19">
            <v>1686</v>
          </cell>
        </row>
        <row r="20">
          <cell r="A20" t="str">
            <v>HOSPICE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432</v>
          </cell>
          <cell r="H20">
            <v>337</v>
          </cell>
          <cell r="I20">
            <v>349</v>
          </cell>
          <cell r="J20">
            <v>451</v>
          </cell>
          <cell r="K20">
            <v>441</v>
          </cell>
          <cell r="L20">
            <v>520</v>
          </cell>
          <cell r="M20">
            <v>410</v>
          </cell>
          <cell r="N20">
            <v>500</v>
          </cell>
          <cell r="O20">
            <v>3440</v>
          </cell>
        </row>
        <row r="21">
          <cell r="A21" t="str">
            <v>DAYCARE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</row>
        <row r="22">
          <cell r="A22" t="str">
            <v>APARTMENT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</row>
        <row r="23">
          <cell r="A23" t="str">
            <v>RESIDENTIAL CARE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</row>
        <row r="24">
          <cell r="A24" t="str">
            <v>VA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27</v>
          </cell>
          <cell r="H24">
            <v>50</v>
          </cell>
          <cell r="I24">
            <v>60</v>
          </cell>
          <cell r="J24">
            <v>40</v>
          </cell>
          <cell r="K24">
            <v>30</v>
          </cell>
          <cell r="L24">
            <v>31</v>
          </cell>
          <cell r="M24">
            <v>28</v>
          </cell>
          <cell r="N24">
            <v>31</v>
          </cell>
          <cell r="O24">
            <v>297</v>
          </cell>
        </row>
        <row r="25">
          <cell r="A25" t="str">
            <v>RESPITE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5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5</v>
          </cell>
        </row>
        <row r="26">
          <cell r="A26" t="str">
            <v xml:space="preserve">     Patient Days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3507</v>
          </cell>
          <cell r="H26">
            <v>3539</v>
          </cell>
          <cell r="I26">
            <v>3459</v>
          </cell>
          <cell r="J26">
            <v>3642</v>
          </cell>
          <cell r="K26">
            <v>3352</v>
          </cell>
          <cell r="L26">
            <v>3596</v>
          </cell>
          <cell r="M26">
            <v>3257</v>
          </cell>
          <cell r="N26">
            <v>3606</v>
          </cell>
          <cell r="O26">
            <v>27958</v>
          </cell>
        </row>
        <row r="28">
          <cell r="A28" t="str">
            <v/>
          </cell>
        </row>
        <row r="29">
          <cell r="A29" t="str">
            <v>Revenues:</v>
          </cell>
        </row>
        <row r="31">
          <cell r="A31" t="str">
            <v>ROUTINE SERVICES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588239.72</v>
          </cell>
          <cell r="H31">
            <v>620542.23</v>
          </cell>
          <cell r="I31">
            <v>580733.29</v>
          </cell>
          <cell r="J31">
            <v>634477.06999999995</v>
          </cell>
          <cell r="K31">
            <v>544890.91</v>
          </cell>
          <cell r="L31">
            <v>645550.4</v>
          </cell>
          <cell r="M31">
            <v>632594.79</v>
          </cell>
          <cell r="N31">
            <v>667027.23</v>
          </cell>
          <cell r="O31">
            <v>4914055.6399999997</v>
          </cell>
        </row>
        <row r="32">
          <cell r="A32" t="str">
            <v>ANCILLARY SERVICES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11118.33</v>
          </cell>
          <cell r="H32">
            <v>24384.49</v>
          </cell>
          <cell r="I32">
            <v>23715.73</v>
          </cell>
          <cell r="J32">
            <v>17102.97</v>
          </cell>
          <cell r="K32">
            <v>17939.87</v>
          </cell>
          <cell r="L32">
            <v>8617.5</v>
          </cell>
          <cell r="M32">
            <v>11144.79</v>
          </cell>
          <cell r="N32">
            <v>-2509.06</v>
          </cell>
          <cell r="O32">
            <v>111514.62</v>
          </cell>
        </row>
        <row r="33">
          <cell r="A33" t="str">
            <v>OTHER REVENUES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-4682.63</v>
          </cell>
          <cell r="H33">
            <v>-1953.31</v>
          </cell>
          <cell r="I33">
            <v>-4055.47</v>
          </cell>
          <cell r="J33">
            <v>-2038.93</v>
          </cell>
          <cell r="K33">
            <v>-3046.23</v>
          </cell>
          <cell r="L33">
            <v>-1720.25</v>
          </cell>
          <cell r="M33">
            <v>-12843.1</v>
          </cell>
          <cell r="N33">
            <v>-1693.64</v>
          </cell>
          <cell r="O33">
            <v>-32033.56</v>
          </cell>
        </row>
        <row r="34">
          <cell r="A34" t="str">
            <v xml:space="preserve">     Total Revenues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594675.41999999993</v>
          </cell>
          <cell r="H34">
            <v>642973.40999999992</v>
          </cell>
          <cell r="I34">
            <v>600393.55000000005</v>
          </cell>
          <cell r="J34">
            <v>649541.10999999987</v>
          </cell>
          <cell r="K34">
            <v>559784.55000000005</v>
          </cell>
          <cell r="L34">
            <v>652447.65</v>
          </cell>
          <cell r="M34">
            <v>630896.4800000001</v>
          </cell>
          <cell r="N34">
            <v>662824.52999999991</v>
          </cell>
          <cell r="O34">
            <v>4993536.7</v>
          </cell>
        </row>
        <row r="36">
          <cell r="A36" t="str">
            <v>Expenses:</v>
          </cell>
        </row>
        <row r="38">
          <cell r="A38" t="str">
            <v>PATIENT CARE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164521.12</v>
          </cell>
          <cell r="H38">
            <v>195817.51</v>
          </cell>
          <cell r="I38">
            <v>161079.43</v>
          </cell>
          <cell r="J38">
            <v>162242.32999999999</v>
          </cell>
          <cell r="K38">
            <v>149177.54999999999</v>
          </cell>
          <cell r="L38">
            <v>166023.24</v>
          </cell>
          <cell r="M38">
            <v>158855.94</v>
          </cell>
          <cell r="N38">
            <v>171653.98</v>
          </cell>
          <cell r="O38">
            <v>1329371.1000000001</v>
          </cell>
        </row>
        <row r="39">
          <cell r="A39" t="str">
            <v>DIETARY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48421.31</v>
          </cell>
          <cell r="H39">
            <v>54099.43</v>
          </cell>
          <cell r="I39">
            <v>49624.21</v>
          </cell>
          <cell r="J39">
            <v>52203.82</v>
          </cell>
          <cell r="K39">
            <v>44166.66</v>
          </cell>
          <cell r="L39">
            <v>48165.71</v>
          </cell>
          <cell r="M39">
            <v>42956</v>
          </cell>
          <cell r="N39">
            <v>48619.54</v>
          </cell>
          <cell r="O39">
            <v>388256.68</v>
          </cell>
        </row>
        <row r="40">
          <cell r="A40" t="str">
            <v>ANCILLARY SERVICES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38104.199999999997</v>
          </cell>
          <cell r="H40">
            <v>49221.19</v>
          </cell>
          <cell r="I40">
            <v>46427.83</v>
          </cell>
          <cell r="J40">
            <v>54705.8</v>
          </cell>
          <cell r="K40">
            <v>56699.71</v>
          </cell>
          <cell r="L40">
            <v>39635.919999999998</v>
          </cell>
          <cell r="M40">
            <v>69797.98</v>
          </cell>
          <cell r="N40">
            <v>71987</v>
          </cell>
          <cell r="O40">
            <v>426579.63</v>
          </cell>
        </row>
        <row r="41">
          <cell r="A41" t="str">
            <v>LAUNDRY SERVICES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8757.3799999999992</v>
          </cell>
          <cell r="H41">
            <v>10005.59</v>
          </cell>
          <cell r="I41">
            <v>8267.16</v>
          </cell>
          <cell r="J41">
            <v>7478.77</v>
          </cell>
          <cell r="K41">
            <v>7223.13</v>
          </cell>
          <cell r="L41">
            <v>8134.06</v>
          </cell>
          <cell r="M41">
            <v>7636.54</v>
          </cell>
          <cell r="N41">
            <v>7645.2</v>
          </cell>
          <cell r="O41">
            <v>65147.83</v>
          </cell>
        </row>
        <row r="42">
          <cell r="A42" t="str">
            <v>HOUSEKEEPING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10871.9</v>
          </cell>
          <cell r="H42">
            <v>14446.03</v>
          </cell>
          <cell r="I42">
            <v>12010.81</v>
          </cell>
          <cell r="J42">
            <v>12506.31</v>
          </cell>
          <cell r="K42">
            <v>10753.24</v>
          </cell>
          <cell r="L42">
            <v>10866.61</v>
          </cell>
          <cell r="M42">
            <v>10473.83</v>
          </cell>
          <cell r="N42">
            <v>12465.49</v>
          </cell>
          <cell r="O42">
            <v>94394.22</v>
          </cell>
        </row>
        <row r="43">
          <cell r="A43" t="str">
            <v>PLANT OPERATION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24367.08</v>
          </cell>
          <cell r="H43">
            <v>27851.1</v>
          </cell>
          <cell r="I43">
            <v>21705.93</v>
          </cell>
          <cell r="J43">
            <v>23187.1</v>
          </cell>
          <cell r="K43">
            <v>19069.22</v>
          </cell>
          <cell r="L43">
            <v>31054.84</v>
          </cell>
          <cell r="M43">
            <v>27724.3</v>
          </cell>
          <cell r="N43">
            <v>23212.639999999999</v>
          </cell>
          <cell r="O43">
            <v>198172.21</v>
          </cell>
        </row>
        <row r="44">
          <cell r="A44" t="str">
            <v>ADMINISTRATION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132162.1</v>
          </cell>
          <cell r="H44">
            <v>140921.84</v>
          </cell>
          <cell r="I44">
            <v>125422.62</v>
          </cell>
          <cell r="J44">
            <v>139347.32</v>
          </cell>
          <cell r="K44">
            <v>130711.76</v>
          </cell>
          <cell r="L44">
            <v>133330.25</v>
          </cell>
          <cell r="M44">
            <v>119190.97</v>
          </cell>
          <cell r="N44">
            <v>128943.82</v>
          </cell>
          <cell r="O44">
            <v>1050030.68</v>
          </cell>
        </row>
        <row r="45">
          <cell r="A45" t="str">
            <v>CAPITAL RELATED EXPENSES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111992.82</v>
          </cell>
          <cell r="H45">
            <v>112334.92</v>
          </cell>
          <cell r="I45">
            <v>109913.89</v>
          </cell>
          <cell r="J45">
            <v>110950.88</v>
          </cell>
          <cell r="K45">
            <v>107646.34</v>
          </cell>
          <cell r="L45">
            <v>108303.77</v>
          </cell>
          <cell r="M45">
            <v>107840.68</v>
          </cell>
          <cell r="N45">
            <v>106736.94</v>
          </cell>
          <cell r="O45">
            <v>875720.24</v>
          </cell>
        </row>
        <row r="46">
          <cell r="A46" t="str">
            <v xml:space="preserve">     Total Expenses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539197.91000000015</v>
          </cell>
          <cell r="H46">
            <v>604697.6100000001</v>
          </cell>
          <cell r="I46">
            <v>534451.87999999989</v>
          </cell>
          <cell r="J46">
            <v>562622.33000000007</v>
          </cell>
          <cell r="K46">
            <v>525447.61</v>
          </cell>
          <cell r="L46">
            <v>545514.4</v>
          </cell>
          <cell r="M46">
            <v>544476.24</v>
          </cell>
          <cell r="N46">
            <v>571264.6100000001</v>
          </cell>
          <cell r="O46">
            <v>4427672.5900000008</v>
          </cell>
        </row>
        <row r="47">
          <cell r="A47" t="str">
            <v xml:space="preserve">     Net Income (Loss)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55477.509999999776</v>
          </cell>
          <cell r="H47">
            <v>38275.799999999814</v>
          </cell>
          <cell r="I47">
            <v>65941.670000000158</v>
          </cell>
          <cell r="J47">
            <v>86918.779999999795</v>
          </cell>
          <cell r="K47">
            <v>34336.940000000061</v>
          </cell>
          <cell r="L47">
            <v>106933.25</v>
          </cell>
          <cell r="M47">
            <v>86420.240000000107</v>
          </cell>
          <cell r="N47">
            <v>91559.919999999809</v>
          </cell>
          <cell r="O47">
            <v>565864.1099999994</v>
          </cell>
        </row>
        <row r="48">
          <cell r="H48" t="str">
            <v>Cedarcrest Manor</v>
          </cell>
        </row>
      </sheetData>
      <sheetData sheetId="1">
        <row r="3">
          <cell r="H3" t="str">
            <v>Grandview Healthcare</v>
          </cell>
        </row>
        <row r="4">
          <cell r="H4" t="str">
            <v>Schedule of Revenues and Expenses</v>
          </cell>
        </row>
        <row r="5">
          <cell r="H5" t="str">
            <v>8/31/2014</v>
          </cell>
        </row>
        <row r="7">
          <cell r="C7" t="str">
            <v xml:space="preserve">DEC </v>
          </cell>
          <cell r="D7" t="str">
            <v xml:space="preserve">NOV </v>
          </cell>
          <cell r="E7" t="str">
            <v xml:space="preserve">OCT </v>
          </cell>
          <cell r="F7" t="str">
            <v xml:space="preserve">SEP </v>
          </cell>
          <cell r="G7" t="str">
            <v xml:space="preserve">AUG </v>
          </cell>
          <cell r="H7" t="str">
            <v xml:space="preserve">JUL </v>
          </cell>
          <cell r="I7" t="str">
            <v xml:space="preserve">JUN </v>
          </cell>
          <cell r="J7" t="str">
            <v xml:space="preserve">MAY </v>
          </cell>
          <cell r="K7" t="str">
            <v xml:space="preserve">APR </v>
          </cell>
          <cell r="L7" t="str">
            <v xml:space="preserve">MAR </v>
          </cell>
          <cell r="M7" t="str">
            <v xml:space="preserve">FEB </v>
          </cell>
          <cell r="N7" t="str">
            <v xml:space="preserve">JAN </v>
          </cell>
          <cell r="O7" t="str">
            <v xml:space="preserve">YTD </v>
          </cell>
        </row>
        <row r="8">
          <cell r="A8" t="str">
            <v>Days in Month</v>
          </cell>
          <cell r="C8">
            <v>31</v>
          </cell>
          <cell r="D8">
            <v>30</v>
          </cell>
          <cell r="E8">
            <v>31</v>
          </cell>
          <cell r="F8">
            <v>30</v>
          </cell>
          <cell r="G8">
            <v>31</v>
          </cell>
          <cell r="H8">
            <v>31</v>
          </cell>
          <cell r="I8">
            <v>30</v>
          </cell>
          <cell r="J8">
            <v>31</v>
          </cell>
          <cell r="K8">
            <v>30</v>
          </cell>
          <cell r="L8">
            <v>31</v>
          </cell>
          <cell r="M8">
            <v>28</v>
          </cell>
          <cell r="N8">
            <v>31</v>
          </cell>
          <cell r="O8">
            <v>365</v>
          </cell>
        </row>
        <row r="10">
          <cell r="A10" t="str">
            <v>Average Census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60.032258064516128</v>
          </cell>
          <cell r="H10">
            <v>54.258064516129032</v>
          </cell>
          <cell r="I10">
            <v>55.06666666666667</v>
          </cell>
          <cell r="J10">
            <v>60.193548387096776</v>
          </cell>
          <cell r="K10">
            <v>63.866666666666667</v>
          </cell>
          <cell r="L10">
            <v>65.903225806451616</v>
          </cell>
          <cell r="M10">
            <v>68.571428571428569</v>
          </cell>
          <cell r="N10">
            <v>72</v>
          </cell>
          <cell r="O10" t="str">
            <v xml:space="preserve"> </v>
          </cell>
        </row>
        <row r="12">
          <cell r="A12" t="str">
            <v>Patient Days:</v>
          </cell>
        </row>
        <row r="14">
          <cell r="A14" t="str">
            <v xml:space="preserve">PRIVATE  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596</v>
          </cell>
          <cell r="H14">
            <v>638</v>
          </cell>
          <cell r="I14">
            <v>559</v>
          </cell>
          <cell r="J14">
            <v>574</v>
          </cell>
          <cell r="K14">
            <v>677</v>
          </cell>
          <cell r="L14">
            <v>759</v>
          </cell>
          <cell r="M14">
            <v>657</v>
          </cell>
          <cell r="N14">
            <v>745</v>
          </cell>
          <cell r="O14">
            <v>5205</v>
          </cell>
        </row>
        <row r="15">
          <cell r="A15" t="str">
            <v>PRIVATE INSURANCE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229</v>
          </cell>
          <cell r="H15">
            <v>101</v>
          </cell>
          <cell r="I15">
            <v>92</v>
          </cell>
          <cell r="J15">
            <v>139</v>
          </cell>
          <cell r="K15">
            <v>79</v>
          </cell>
          <cell r="L15">
            <v>99</v>
          </cell>
          <cell r="M15">
            <v>127</v>
          </cell>
          <cell r="N15">
            <v>164</v>
          </cell>
          <cell r="O15">
            <v>1030</v>
          </cell>
        </row>
        <row r="16">
          <cell r="A16" t="str">
            <v xml:space="preserve">MEDICAID  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763</v>
          </cell>
          <cell r="H16">
            <v>669</v>
          </cell>
          <cell r="I16">
            <v>671</v>
          </cell>
          <cell r="J16">
            <v>773</v>
          </cell>
          <cell r="K16">
            <v>802</v>
          </cell>
          <cell r="L16">
            <v>770</v>
          </cell>
          <cell r="M16">
            <v>689</v>
          </cell>
          <cell r="N16">
            <v>805</v>
          </cell>
          <cell r="O16">
            <v>5942</v>
          </cell>
        </row>
        <row r="17">
          <cell r="A17" t="str">
            <v>MEDICAID PENDING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39</v>
          </cell>
          <cell r="H17">
            <v>41</v>
          </cell>
          <cell r="I17">
            <v>-31</v>
          </cell>
          <cell r="J17">
            <v>31</v>
          </cell>
          <cell r="K17">
            <v>0</v>
          </cell>
          <cell r="L17">
            <v>92</v>
          </cell>
          <cell r="M17">
            <v>54</v>
          </cell>
          <cell r="N17">
            <v>69</v>
          </cell>
          <cell r="O17">
            <v>295</v>
          </cell>
        </row>
        <row r="18">
          <cell r="A18" t="str">
            <v>MEDICAID RESERVE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2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1</v>
          </cell>
          <cell r="M18">
            <v>1</v>
          </cell>
          <cell r="N18">
            <v>0</v>
          </cell>
          <cell r="O18">
            <v>4</v>
          </cell>
        </row>
        <row r="19">
          <cell r="A19" t="str">
            <v>MEDICARE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125</v>
          </cell>
          <cell r="H19">
            <v>112</v>
          </cell>
          <cell r="I19">
            <v>219</v>
          </cell>
          <cell r="J19">
            <v>182</v>
          </cell>
          <cell r="K19">
            <v>189</v>
          </cell>
          <cell r="L19">
            <v>164</v>
          </cell>
          <cell r="M19">
            <v>164</v>
          </cell>
          <cell r="N19">
            <v>255</v>
          </cell>
          <cell r="O19">
            <v>1410</v>
          </cell>
        </row>
        <row r="20">
          <cell r="A20" t="str">
            <v>HOSPICE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107</v>
          </cell>
          <cell r="H20">
            <v>121</v>
          </cell>
          <cell r="I20">
            <v>142</v>
          </cell>
          <cell r="J20">
            <v>167</v>
          </cell>
          <cell r="K20">
            <v>169</v>
          </cell>
          <cell r="L20">
            <v>158</v>
          </cell>
          <cell r="M20">
            <v>228</v>
          </cell>
          <cell r="N20">
            <v>194</v>
          </cell>
          <cell r="O20">
            <v>1286</v>
          </cell>
        </row>
        <row r="21">
          <cell r="A21" t="str">
            <v>DAYCARE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</row>
        <row r="22">
          <cell r="A22" t="str">
            <v>APARTMENT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</row>
        <row r="23">
          <cell r="A23" t="str">
            <v>RESIDENTIAL CARE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</row>
        <row r="24">
          <cell r="A24" t="str">
            <v>VA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</row>
        <row r="25">
          <cell r="A25" t="str">
            <v>RESPITE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</row>
        <row r="26">
          <cell r="A26" t="str">
            <v xml:space="preserve">     Patient Days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1861</v>
          </cell>
          <cell r="H26">
            <v>1682</v>
          </cell>
          <cell r="I26">
            <v>1652</v>
          </cell>
          <cell r="J26">
            <v>1866</v>
          </cell>
          <cell r="K26">
            <v>1916</v>
          </cell>
          <cell r="L26">
            <v>2043</v>
          </cell>
          <cell r="M26">
            <v>1920</v>
          </cell>
          <cell r="N26">
            <v>2232</v>
          </cell>
          <cell r="O26">
            <v>15172</v>
          </cell>
        </row>
        <row r="28">
          <cell r="A28" t="str">
            <v/>
          </cell>
        </row>
        <row r="29">
          <cell r="A29" t="str">
            <v>Revenues:</v>
          </cell>
        </row>
        <row r="31">
          <cell r="A31" t="str">
            <v>ROUTINE SERVICES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372490.13</v>
          </cell>
          <cell r="H31">
            <v>309858.14</v>
          </cell>
          <cell r="I31">
            <v>340142.99</v>
          </cell>
          <cell r="J31">
            <v>363139.43</v>
          </cell>
          <cell r="K31">
            <v>355244.44</v>
          </cell>
          <cell r="L31">
            <v>317126.86</v>
          </cell>
          <cell r="M31">
            <v>372478.39</v>
          </cell>
          <cell r="N31">
            <v>449540.07</v>
          </cell>
          <cell r="O31">
            <v>2880020.45</v>
          </cell>
        </row>
        <row r="32">
          <cell r="A32" t="str">
            <v>ANCILLARY SERVICES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4013.51</v>
          </cell>
          <cell r="H32">
            <v>17234.72</v>
          </cell>
          <cell r="I32">
            <v>5870.01</v>
          </cell>
          <cell r="J32">
            <v>1741.29</v>
          </cell>
          <cell r="K32">
            <v>7572.21</v>
          </cell>
          <cell r="L32">
            <v>-1179.4100000000001</v>
          </cell>
          <cell r="M32">
            <v>4058.08</v>
          </cell>
          <cell r="N32">
            <v>9398.52</v>
          </cell>
          <cell r="O32">
            <v>48708.93</v>
          </cell>
        </row>
        <row r="33">
          <cell r="A33" t="str">
            <v>OTHER REVENUES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-15171.18</v>
          </cell>
          <cell r="H33">
            <v>1182.9100000000001</v>
          </cell>
          <cell r="I33">
            <v>-14640.52</v>
          </cell>
          <cell r="J33">
            <v>-11566.86</v>
          </cell>
          <cell r="K33">
            <v>-16012.23</v>
          </cell>
          <cell r="L33">
            <v>-14462.18</v>
          </cell>
          <cell r="M33">
            <v>-17214.79</v>
          </cell>
          <cell r="N33">
            <v>-16584.18</v>
          </cell>
          <cell r="O33">
            <v>-104469.03</v>
          </cell>
        </row>
        <row r="34">
          <cell r="A34" t="str">
            <v xml:space="preserve">     Total Revenues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361332.46</v>
          </cell>
          <cell r="H34">
            <v>328275.76999999996</v>
          </cell>
          <cell r="I34">
            <v>331372.48</v>
          </cell>
          <cell r="J34">
            <v>353313.86</v>
          </cell>
          <cell r="K34">
            <v>346804.42000000004</v>
          </cell>
          <cell r="L34">
            <v>301485.27</v>
          </cell>
          <cell r="M34">
            <v>359321.68000000005</v>
          </cell>
          <cell r="N34">
            <v>442354.41000000003</v>
          </cell>
          <cell r="O34">
            <v>2824260.3500000006</v>
          </cell>
        </row>
        <row r="36">
          <cell r="A36" t="str">
            <v>Expenses:</v>
          </cell>
        </row>
        <row r="38">
          <cell r="A38" t="str">
            <v>PATIENT CARE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97815.61</v>
          </cell>
          <cell r="H38">
            <v>108444.21</v>
          </cell>
          <cell r="I38">
            <v>89336.22</v>
          </cell>
          <cell r="J38">
            <v>111327.67999999999</v>
          </cell>
          <cell r="K38">
            <v>99308.88</v>
          </cell>
          <cell r="L38">
            <v>102815.98</v>
          </cell>
          <cell r="M38">
            <v>106851.83</v>
          </cell>
          <cell r="N38">
            <v>114924.92</v>
          </cell>
          <cell r="O38">
            <v>830825.33</v>
          </cell>
        </row>
        <row r="39">
          <cell r="A39" t="str">
            <v>DIETARY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25363.77</v>
          </cell>
          <cell r="H39">
            <v>35732.129999999997</v>
          </cell>
          <cell r="I39">
            <v>30105.72</v>
          </cell>
          <cell r="J39">
            <v>32263.1</v>
          </cell>
          <cell r="K39">
            <v>31731.52</v>
          </cell>
          <cell r="L39">
            <v>31519.46</v>
          </cell>
          <cell r="M39">
            <v>28299.06</v>
          </cell>
          <cell r="N39">
            <v>32974.089999999997</v>
          </cell>
          <cell r="O39">
            <v>247988.85</v>
          </cell>
        </row>
        <row r="40">
          <cell r="A40" t="str">
            <v>ANCILLARY SERVICES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40153.54</v>
          </cell>
          <cell r="H40">
            <v>33770.06</v>
          </cell>
          <cell r="I40">
            <v>40307.74</v>
          </cell>
          <cell r="J40">
            <v>33263.269999999997</v>
          </cell>
          <cell r="K40">
            <v>35932.620000000003</v>
          </cell>
          <cell r="L40">
            <v>21410.400000000001</v>
          </cell>
          <cell r="M40">
            <v>45334.37</v>
          </cell>
          <cell r="N40">
            <v>68484.7</v>
          </cell>
          <cell r="O40">
            <v>318656.7</v>
          </cell>
        </row>
        <row r="41">
          <cell r="A41" t="str">
            <v>LAUNDRY SERVICES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2613.85</v>
          </cell>
          <cell r="H41">
            <v>2869.26</v>
          </cell>
          <cell r="I41">
            <v>2661.26</v>
          </cell>
          <cell r="J41">
            <v>2635.72</v>
          </cell>
          <cell r="K41">
            <v>2372.94</v>
          </cell>
          <cell r="L41">
            <v>2950.07</v>
          </cell>
          <cell r="M41">
            <v>3010.04</v>
          </cell>
          <cell r="N41">
            <v>4550.96</v>
          </cell>
          <cell r="O41">
            <v>23664.1</v>
          </cell>
        </row>
        <row r="42">
          <cell r="A42" t="str">
            <v>HOUSEKEEPING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9522.5400000000009</v>
          </cell>
          <cell r="H42">
            <v>13114.72</v>
          </cell>
          <cell r="I42">
            <v>12341.11</v>
          </cell>
          <cell r="J42">
            <v>12198.99</v>
          </cell>
          <cell r="K42">
            <v>11349.26</v>
          </cell>
          <cell r="L42">
            <v>11675.08</v>
          </cell>
          <cell r="M42">
            <v>10707.53</v>
          </cell>
          <cell r="N42">
            <v>11412.53</v>
          </cell>
          <cell r="O42">
            <v>92321.76</v>
          </cell>
        </row>
        <row r="43">
          <cell r="A43" t="str">
            <v>PLANT OPERATION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18234.73</v>
          </cell>
          <cell r="H43">
            <v>21259.8</v>
          </cell>
          <cell r="I43">
            <v>20533.13</v>
          </cell>
          <cell r="J43">
            <v>14268.3</v>
          </cell>
          <cell r="K43">
            <v>14007.16</v>
          </cell>
          <cell r="L43">
            <v>17379.509999999998</v>
          </cell>
          <cell r="M43">
            <v>14421.95</v>
          </cell>
          <cell r="N43">
            <v>20165.46</v>
          </cell>
          <cell r="O43">
            <v>140270.04</v>
          </cell>
        </row>
        <row r="44">
          <cell r="A44" t="str">
            <v>ADMINISTRATION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76246.62</v>
          </cell>
          <cell r="H44">
            <v>79519.289999999994</v>
          </cell>
          <cell r="I44">
            <v>73607.13</v>
          </cell>
          <cell r="J44">
            <v>80895.92</v>
          </cell>
          <cell r="K44">
            <v>77181.149999999994</v>
          </cell>
          <cell r="L44">
            <v>80849.08</v>
          </cell>
          <cell r="M44">
            <v>80059.22</v>
          </cell>
          <cell r="N44">
            <v>90037.52</v>
          </cell>
          <cell r="O44">
            <v>638395.93000000005</v>
          </cell>
        </row>
        <row r="45">
          <cell r="A45" t="str">
            <v>CAPITAL RELATED EXPENSES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83591.69</v>
          </cell>
          <cell r="H45">
            <v>82606.289999999994</v>
          </cell>
          <cell r="I45">
            <v>82127.460000000006</v>
          </cell>
          <cell r="J45">
            <v>82137</v>
          </cell>
          <cell r="K45">
            <v>80031.81</v>
          </cell>
          <cell r="L45">
            <v>81889.77</v>
          </cell>
          <cell r="M45">
            <v>79784.17</v>
          </cell>
          <cell r="N45">
            <v>82384.12</v>
          </cell>
          <cell r="O45">
            <v>654552.31000000006</v>
          </cell>
        </row>
        <row r="46">
          <cell r="A46" t="str">
            <v xml:space="preserve">     Total Expenses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353542.35000000003</v>
          </cell>
          <cell r="H46">
            <v>377315.75999999995</v>
          </cell>
          <cell r="I46">
            <v>351019.77</v>
          </cell>
          <cell r="J46">
            <v>368989.98</v>
          </cell>
          <cell r="K46">
            <v>351915.34</v>
          </cell>
          <cell r="L46">
            <v>350489.35000000003</v>
          </cell>
          <cell r="M46">
            <v>368468.17</v>
          </cell>
          <cell r="N46">
            <v>424934.3</v>
          </cell>
          <cell r="O46">
            <v>2946675.02</v>
          </cell>
        </row>
        <row r="47">
          <cell r="A47" t="str">
            <v xml:space="preserve">     Net Income (Loss)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7790.109999999986</v>
          </cell>
          <cell r="H47">
            <v>-49039.989999999991</v>
          </cell>
          <cell r="I47">
            <v>-19647.290000000037</v>
          </cell>
          <cell r="J47">
            <v>-15676.119999999995</v>
          </cell>
          <cell r="K47">
            <v>-5110.9199999999837</v>
          </cell>
          <cell r="L47">
            <v>-49004.080000000016</v>
          </cell>
          <cell r="M47">
            <v>-9146.4899999999325</v>
          </cell>
          <cell r="N47">
            <v>17420.110000000044</v>
          </cell>
          <cell r="O47">
            <v>-122414.66999999946</v>
          </cell>
        </row>
        <row r="48">
          <cell r="H48" t="str">
            <v>Grandview Healthcare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nstance_Hook"/>
      <sheetName val="History"/>
      <sheetName val="Options"/>
      <sheetName val="Operating Statement"/>
    </sheetNames>
    <sheetDataSet>
      <sheetData sheetId="0" refreshError="1"/>
      <sheetData sheetId="1" refreshError="1"/>
      <sheetData sheetId="2" refreshError="1"/>
      <sheetData sheetId="3" refreshError="1">
        <row r="101">
          <cell r="A101" t="str">
            <v>%,FCHARTFIELD1,TPG_OP_STATE,X,NINS,FACCOUNT,VDAYS,FCURRENCY_CD,V,VUSD</v>
          </cell>
          <cell r="D101" t="str">
            <v>Insurance</v>
          </cell>
          <cell r="M101">
            <v>0</v>
          </cell>
          <cell r="T101">
            <v>0</v>
          </cell>
        </row>
        <row r="103">
          <cell r="A103" t="str">
            <v>%,FCHARTFIELD1,TPG_OP_STATE,X,NMCAID_SNF,FACCOUNT,VDAYS,FCURRENCY_CD,V,VUSD</v>
          </cell>
          <cell r="D103" t="str">
            <v>Medicaid</v>
          </cell>
          <cell r="M103">
            <v>0</v>
          </cell>
          <cell r="T103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8.bin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9.bin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0.bin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1.bin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2.bin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3.bin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4.bin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5.bin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6.bin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7.bin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V4"/>
  <sheetViews>
    <sheetView workbookViewId="0"/>
  </sheetViews>
  <sheetFormatPr defaultRowHeight="15" x14ac:dyDescent="0.25"/>
  <sheetData>
    <row r="1" spans="1:256" ht="409.5" x14ac:dyDescent="0.25">
      <c r="A1" s="2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0</v>
      </c>
      <c r="Y1" s="1" t="s">
        <v>1</v>
      </c>
      <c r="Z1" s="1" t="s">
        <v>2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  <c r="AI1" s="1" t="s">
        <v>11</v>
      </c>
      <c r="AJ1" s="1" t="s">
        <v>12</v>
      </c>
      <c r="AK1" s="1" t="s">
        <v>13</v>
      </c>
      <c r="AL1" s="1" t="s">
        <v>232</v>
      </c>
      <c r="AM1" s="1" t="s">
        <v>233</v>
      </c>
      <c r="AN1" s="1" t="s">
        <v>234</v>
      </c>
      <c r="AO1" s="1" t="s">
        <v>235</v>
      </c>
      <c r="AP1" s="1" t="s">
        <v>236</v>
      </c>
      <c r="AQ1" s="1" t="s">
        <v>237</v>
      </c>
      <c r="AR1" s="1" t="s">
        <v>238</v>
      </c>
      <c r="AS1" s="1" t="s">
        <v>239</v>
      </c>
      <c r="AT1" s="1" t="s">
        <v>240</v>
      </c>
      <c r="AU1" s="1" t="s">
        <v>241</v>
      </c>
      <c r="AV1" s="1" t="s">
        <v>242</v>
      </c>
      <c r="AW1" s="1" t="s">
        <v>243</v>
      </c>
      <c r="AX1" s="1" t="s">
        <v>244</v>
      </c>
      <c r="AY1" s="1" t="s">
        <v>245</v>
      </c>
      <c r="AZ1" s="1" t="s">
        <v>246</v>
      </c>
      <c r="BA1" s="1" t="s">
        <v>247</v>
      </c>
      <c r="BB1" s="1" t="s">
        <v>248</v>
      </c>
      <c r="BC1" s="1" t="s">
        <v>249</v>
      </c>
      <c r="BD1" s="1" t="s">
        <v>250</v>
      </c>
      <c r="BE1" s="1" t="s">
        <v>251</v>
      </c>
      <c r="BF1" s="1" t="s">
        <v>252</v>
      </c>
      <c r="BG1" s="1" t="s">
        <v>253</v>
      </c>
      <c r="BH1" s="1" t="s">
        <v>254</v>
      </c>
      <c r="BI1" s="1" t="s">
        <v>255</v>
      </c>
      <c r="BJ1" s="1" t="s">
        <v>256</v>
      </c>
      <c r="BK1" s="1" t="s">
        <v>257</v>
      </c>
      <c r="BL1" s="1" t="s">
        <v>258</v>
      </c>
      <c r="BM1" s="1" t="s">
        <v>259</v>
      </c>
      <c r="BN1" s="1" t="s">
        <v>260</v>
      </c>
      <c r="BO1" s="1" t="s">
        <v>261</v>
      </c>
      <c r="BP1" s="1" t="s">
        <v>262</v>
      </c>
      <c r="BQ1" s="1" t="s">
        <v>263</v>
      </c>
      <c r="BR1" s="1" t="s">
        <v>264</v>
      </c>
      <c r="BS1" s="1" t="s">
        <v>45</v>
      </c>
      <c r="BT1" s="1" t="s">
        <v>46</v>
      </c>
      <c r="BU1" s="1" t="s">
        <v>47</v>
      </c>
      <c r="BV1" s="1" t="s">
        <v>48</v>
      </c>
      <c r="BW1" s="1" t="s">
        <v>49</v>
      </c>
      <c r="BX1" s="1" t="s">
        <v>50</v>
      </c>
      <c r="BY1" s="1" t="s">
        <v>51</v>
      </c>
      <c r="BZ1" s="1" t="s">
        <v>52</v>
      </c>
      <c r="CA1" s="1" t="s">
        <v>53</v>
      </c>
      <c r="CB1" s="1" t="s">
        <v>54</v>
      </c>
      <c r="CC1" s="1" t="s">
        <v>55</v>
      </c>
      <c r="CD1" s="1" t="s">
        <v>56</v>
      </c>
      <c r="CE1" s="1" t="s">
        <v>57</v>
      </c>
      <c r="CF1" s="1" t="s">
        <v>58</v>
      </c>
      <c r="CG1" s="1" t="s">
        <v>59</v>
      </c>
      <c r="CH1" s="1" t="s">
        <v>280</v>
      </c>
      <c r="CI1" s="1" t="s">
        <v>281</v>
      </c>
      <c r="CJ1" s="1" t="s">
        <v>282</v>
      </c>
      <c r="CK1" s="1" t="s">
        <v>283</v>
      </c>
      <c r="CL1" s="1" t="s">
        <v>284</v>
      </c>
      <c r="CM1" s="1" t="s">
        <v>285</v>
      </c>
      <c r="CN1" s="1" t="s">
        <v>286</v>
      </c>
      <c r="CO1" s="1" t="s">
        <v>287</v>
      </c>
      <c r="CP1" s="1" t="s">
        <v>288</v>
      </c>
      <c r="CQ1" s="1" t="s">
        <v>289</v>
      </c>
      <c r="CR1" s="1" t="s">
        <v>290</v>
      </c>
      <c r="CS1" s="1" t="s">
        <v>291</v>
      </c>
      <c r="CT1" s="1" t="s">
        <v>292</v>
      </c>
      <c r="CU1" s="1" t="s">
        <v>293</v>
      </c>
      <c r="CV1" s="1" t="s">
        <v>294</v>
      </c>
      <c r="CW1" s="1" t="s">
        <v>295</v>
      </c>
      <c r="CX1" s="1" t="s">
        <v>296</v>
      </c>
      <c r="CY1" s="1" t="s">
        <v>297</v>
      </c>
      <c r="CZ1" s="1" t="s">
        <v>298</v>
      </c>
      <c r="DA1" s="1" t="s">
        <v>299</v>
      </c>
      <c r="DB1" s="1" t="s">
        <v>300</v>
      </c>
      <c r="DC1" s="1" t="s">
        <v>301</v>
      </c>
      <c r="DD1" s="1" t="s">
        <v>302</v>
      </c>
      <c r="DE1" s="1" t="s">
        <v>303</v>
      </c>
      <c r="DF1" s="1" t="s">
        <v>304</v>
      </c>
      <c r="DG1" s="1" t="s">
        <v>305</v>
      </c>
      <c r="DH1" s="1" t="s">
        <v>306</v>
      </c>
      <c r="DI1" s="1" t="s">
        <v>307</v>
      </c>
      <c r="DJ1" s="1" t="s">
        <v>308</v>
      </c>
      <c r="DK1" s="1" t="s">
        <v>309</v>
      </c>
      <c r="DL1" s="1" t="s">
        <v>310</v>
      </c>
      <c r="DM1" s="1" t="s">
        <v>311</v>
      </c>
      <c r="DN1" s="1" t="s">
        <v>312</v>
      </c>
      <c r="DO1" s="1" t="s">
        <v>217</v>
      </c>
      <c r="DP1" s="1" t="s">
        <v>218</v>
      </c>
      <c r="DQ1" s="1" t="s">
        <v>219</v>
      </c>
      <c r="DR1" s="1" t="s">
        <v>220</v>
      </c>
      <c r="DS1" s="1" t="s">
        <v>221</v>
      </c>
      <c r="DT1" s="1" t="s">
        <v>222</v>
      </c>
      <c r="DU1" s="1" t="s">
        <v>223</v>
      </c>
      <c r="DV1" s="1" t="s">
        <v>224</v>
      </c>
      <c r="DW1" s="1" t="s">
        <v>225</v>
      </c>
      <c r="DX1" s="1" t="s">
        <v>226</v>
      </c>
      <c r="DY1" s="1" t="s">
        <v>227</v>
      </c>
      <c r="DZ1" s="1" t="s">
        <v>228</v>
      </c>
      <c r="EA1" s="1" t="s">
        <v>229</v>
      </c>
      <c r="EB1" s="1" t="s">
        <v>230</v>
      </c>
      <c r="EC1" s="1" t="s">
        <v>231</v>
      </c>
      <c r="ED1" s="1" t="s">
        <v>328</v>
      </c>
      <c r="EE1" s="1" t="s">
        <v>329</v>
      </c>
      <c r="EF1" s="1" t="s">
        <v>330</v>
      </c>
      <c r="EG1" s="1" t="s">
        <v>331</v>
      </c>
      <c r="EH1" s="1" t="s">
        <v>332</v>
      </c>
      <c r="EI1" s="1" t="s">
        <v>333</v>
      </c>
      <c r="EJ1" s="1" t="s">
        <v>334</v>
      </c>
      <c r="EK1" s="1" t="s">
        <v>335</v>
      </c>
      <c r="EL1" s="1" t="s">
        <v>336</v>
      </c>
      <c r="EM1" s="1" t="s">
        <v>337</v>
      </c>
      <c r="EN1" s="1" t="s">
        <v>338</v>
      </c>
      <c r="EO1" s="1" t="s">
        <v>339</v>
      </c>
      <c r="EP1" s="1" t="s">
        <v>340</v>
      </c>
      <c r="EQ1" s="1" t="s">
        <v>341</v>
      </c>
      <c r="ER1" s="1" t="s">
        <v>342</v>
      </c>
      <c r="ES1" s="1" t="s">
        <v>343</v>
      </c>
      <c r="ET1" s="1" t="s">
        <v>344</v>
      </c>
      <c r="EU1" s="1" t="s">
        <v>345</v>
      </c>
      <c r="EV1" s="1" t="s">
        <v>346</v>
      </c>
      <c r="EW1" s="1" t="s">
        <v>347</v>
      </c>
      <c r="EX1" s="1" t="s">
        <v>348</v>
      </c>
      <c r="EY1" s="1" t="s">
        <v>349</v>
      </c>
      <c r="EZ1" s="1" t="s">
        <v>350</v>
      </c>
      <c r="FA1" s="1" t="s">
        <v>351</v>
      </c>
      <c r="FB1" s="1" t="s">
        <v>352</v>
      </c>
      <c r="FC1" s="1" t="s">
        <v>353</v>
      </c>
      <c r="FD1" s="1" t="s">
        <v>354</v>
      </c>
      <c r="FE1" s="1" t="s">
        <v>355</v>
      </c>
      <c r="FF1" s="1" t="s">
        <v>356</v>
      </c>
      <c r="FG1" s="1" t="s">
        <v>357</v>
      </c>
      <c r="FH1" s="1" t="s">
        <v>358</v>
      </c>
      <c r="FI1" s="1" t="s">
        <v>359</v>
      </c>
      <c r="FJ1" s="1" t="s">
        <v>360</v>
      </c>
      <c r="FK1" s="1" t="s">
        <v>265</v>
      </c>
      <c r="FL1" s="1" t="s">
        <v>266</v>
      </c>
      <c r="FM1" s="1" t="s">
        <v>267</v>
      </c>
      <c r="FN1" s="1" t="s">
        <v>268</v>
      </c>
      <c r="FO1" s="1" t="s">
        <v>269</v>
      </c>
      <c r="FP1" s="1" t="s">
        <v>270</v>
      </c>
      <c r="FQ1" s="1" t="s">
        <v>271</v>
      </c>
      <c r="FR1" s="1" t="s">
        <v>272</v>
      </c>
      <c r="FS1" s="1" t="s">
        <v>273</v>
      </c>
      <c r="FT1" s="1" t="s">
        <v>274</v>
      </c>
      <c r="FU1" s="1" t="s">
        <v>275</v>
      </c>
      <c r="FV1" s="1" t="s">
        <v>276</v>
      </c>
      <c r="FW1" s="1" t="s">
        <v>277</v>
      </c>
      <c r="FX1" s="1" t="s">
        <v>278</v>
      </c>
      <c r="FY1" s="1" t="s">
        <v>279</v>
      </c>
      <c r="FZ1" s="1" t="s">
        <v>376</v>
      </c>
      <c r="GA1" s="1" t="s">
        <v>377</v>
      </c>
      <c r="GB1" s="1" t="s">
        <v>378</v>
      </c>
      <c r="GC1" s="1" t="s">
        <v>379</v>
      </c>
      <c r="GD1" s="1" t="s">
        <v>380</v>
      </c>
      <c r="GE1" s="1" t="s">
        <v>381</v>
      </c>
      <c r="GF1" s="1" t="s">
        <v>382</v>
      </c>
      <c r="GG1" s="1" t="s">
        <v>383</v>
      </c>
      <c r="GH1" s="1" t="s">
        <v>384</v>
      </c>
      <c r="GI1" s="1" t="s">
        <v>385</v>
      </c>
      <c r="GJ1" s="1" t="s">
        <v>386</v>
      </c>
      <c r="GK1" s="1" t="s">
        <v>387</v>
      </c>
      <c r="GL1" s="1" t="s">
        <v>388</v>
      </c>
      <c r="GM1" s="1" t="s">
        <v>389</v>
      </c>
      <c r="GN1" s="1" t="s">
        <v>390</v>
      </c>
      <c r="GO1" s="1" t="s">
        <v>391</v>
      </c>
      <c r="GP1" s="1" t="s">
        <v>392</v>
      </c>
      <c r="GQ1" s="1" t="s">
        <v>393</v>
      </c>
      <c r="GR1" s="1" t="s">
        <v>394</v>
      </c>
      <c r="GS1" s="1" t="s">
        <v>395</v>
      </c>
      <c r="GT1" s="1" t="s">
        <v>396</v>
      </c>
      <c r="GU1" s="1" t="s">
        <v>397</v>
      </c>
      <c r="GV1" s="1" t="s">
        <v>398</v>
      </c>
      <c r="GW1" s="1" t="s">
        <v>399</v>
      </c>
      <c r="GX1" s="1" t="s">
        <v>400</v>
      </c>
      <c r="GY1" s="1" t="s">
        <v>401</v>
      </c>
      <c r="GZ1" s="1" t="s">
        <v>402</v>
      </c>
      <c r="HA1" s="1" t="s">
        <v>403</v>
      </c>
      <c r="HB1" s="1" t="s">
        <v>404</v>
      </c>
      <c r="HC1" s="1" t="s">
        <v>405</v>
      </c>
      <c r="HD1" s="1" t="s">
        <v>406</v>
      </c>
      <c r="HE1" s="1" t="s">
        <v>407</v>
      </c>
      <c r="HF1" s="1" t="s">
        <v>408</v>
      </c>
      <c r="HG1" s="1" t="s">
        <v>313</v>
      </c>
      <c r="HH1" s="1" t="s">
        <v>314</v>
      </c>
      <c r="HI1" s="1" t="s">
        <v>315</v>
      </c>
      <c r="HJ1" s="1" t="s">
        <v>316</v>
      </c>
      <c r="HK1" s="1" t="s">
        <v>317</v>
      </c>
      <c r="HL1" s="1" t="s">
        <v>318</v>
      </c>
      <c r="HM1" s="1" t="s">
        <v>319</v>
      </c>
      <c r="HN1" s="1" t="s">
        <v>320</v>
      </c>
      <c r="HO1" s="1" t="s">
        <v>321</v>
      </c>
      <c r="HP1" s="1" t="s">
        <v>322</v>
      </c>
      <c r="HQ1" s="1" t="s">
        <v>323</v>
      </c>
      <c r="HR1" s="1" t="s">
        <v>324</v>
      </c>
      <c r="HS1" s="1" t="s">
        <v>325</v>
      </c>
      <c r="HT1" s="1" t="s">
        <v>326</v>
      </c>
      <c r="HU1" s="1" t="s">
        <v>327</v>
      </c>
      <c r="HV1" s="1" t="s">
        <v>424</v>
      </c>
      <c r="HW1" s="1" t="s">
        <v>425</v>
      </c>
      <c r="HX1" s="1" t="s">
        <v>426</v>
      </c>
      <c r="HY1" s="1" t="s">
        <v>427</v>
      </c>
      <c r="HZ1" s="1" t="s">
        <v>428</v>
      </c>
      <c r="IA1" s="1" t="s">
        <v>429</v>
      </c>
      <c r="IB1" s="1" t="s">
        <v>430</v>
      </c>
      <c r="IC1" s="1" t="s">
        <v>431</v>
      </c>
      <c r="ID1" s="1" t="s">
        <v>432</v>
      </c>
      <c r="IE1" s="1" t="s">
        <v>433</v>
      </c>
      <c r="IF1" s="1" t="s">
        <v>434</v>
      </c>
      <c r="IG1" s="1" t="s">
        <v>435</v>
      </c>
      <c r="IH1" s="1" t="s">
        <v>436</v>
      </c>
      <c r="II1" s="1" t="s">
        <v>437</v>
      </c>
      <c r="IJ1" s="1" t="s">
        <v>438</v>
      </c>
      <c r="IK1" s="1" t="s">
        <v>439</v>
      </c>
      <c r="IL1" s="1" t="s">
        <v>440</v>
      </c>
      <c r="IM1" s="1" t="s">
        <v>441</v>
      </c>
      <c r="IN1" s="1" t="s">
        <v>442</v>
      </c>
      <c r="IO1" s="1" t="s">
        <v>443</v>
      </c>
      <c r="IP1" s="1" t="s">
        <v>444</v>
      </c>
      <c r="IQ1" s="1" t="s">
        <v>445</v>
      </c>
      <c r="IR1" s="1" t="s">
        <v>446</v>
      </c>
      <c r="IS1" s="1" t="s">
        <v>447</v>
      </c>
      <c r="IT1" s="1" t="s">
        <v>448</v>
      </c>
      <c r="IU1" s="1" t="s">
        <v>449</v>
      </c>
      <c r="IV1" s="1" t="s">
        <v>450</v>
      </c>
    </row>
    <row r="2" spans="1:256" ht="409.5" x14ac:dyDescent="0.25">
      <c r="A2" s="1" t="s">
        <v>451</v>
      </c>
      <c r="B2" s="1" t="s">
        <v>452</v>
      </c>
      <c r="C2" s="1" t="s">
        <v>453</v>
      </c>
      <c r="D2" s="1" t="s">
        <v>454</v>
      </c>
      <c r="E2" s="1" t="s">
        <v>455</v>
      </c>
      <c r="F2" s="1" t="s">
        <v>456</v>
      </c>
      <c r="G2" s="1" t="s">
        <v>361</v>
      </c>
      <c r="H2" s="1" t="s">
        <v>362</v>
      </c>
      <c r="I2" s="1" t="s">
        <v>363</v>
      </c>
      <c r="J2" s="1" t="s">
        <v>364</v>
      </c>
      <c r="K2" s="1" t="s">
        <v>365</v>
      </c>
      <c r="L2" s="1" t="s">
        <v>366</v>
      </c>
      <c r="M2" s="1" t="s">
        <v>367</v>
      </c>
      <c r="N2" s="1" t="s">
        <v>368</v>
      </c>
      <c r="O2" s="1" t="s">
        <v>369</v>
      </c>
      <c r="P2" s="1" t="s">
        <v>370</v>
      </c>
      <c r="Q2" s="1" t="s">
        <v>371</v>
      </c>
      <c r="R2" s="1" t="s">
        <v>372</v>
      </c>
      <c r="S2" s="1" t="s">
        <v>373</v>
      </c>
      <c r="T2" s="1" t="s">
        <v>374</v>
      </c>
      <c r="U2" s="1" t="s">
        <v>375</v>
      </c>
      <c r="V2" s="1" t="s">
        <v>472</v>
      </c>
      <c r="W2" s="1" t="s">
        <v>473</v>
      </c>
      <c r="X2" s="1" t="s">
        <v>474</v>
      </c>
      <c r="Y2" s="1" t="s">
        <v>475</v>
      </c>
      <c r="Z2" s="1" t="s">
        <v>476</v>
      </c>
      <c r="AA2" s="1" t="s">
        <v>477</v>
      </c>
      <c r="AB2" s="1" t="s">
        <v>478</v>
      </c>
      <c r="AC2" s="1" t="s">
        <v>479</v>
      </c>
      <c r="AD2" s="1" t="s">
        <v>480</v>
      </c>
      <c r="AE2" s="1" t="s">
        <v>481</v>
      </c>
      <c r="AF2" s="1" t="s">
        <v>482</v>
      </c>
      <c r="AG2" s="1" t="s">
        <v>483</v>
      </c>
      <c r="AH2" s="1" t="s">
        <v>484</v>
      </c>
      <c r="AI2" s="1" t="s">
        <v>485</v>
      </c>
      <c r="AJ2" s="1" t="s">
        <v>486</v>
      </c>
      <c r="AK2" s="1" t="s">
        <v>487</v>
      </c>
      <c r="AL2" s="1" t="s">
        <v>488</v>
      </c>
      <c r="AM2" s="1" t="s">
        <v>489</v>
      </c>
      <c r="AN2" s="1" t="s">
        <v>490</v>
      </c>
      <c r="AO2" s="1" t="s">
        <v>491</v>
      </c>
      <c r="AP2" s="1" t="s">
        <v>492</v>
      </c>
      <c r="AQ2" s="1" t="s">
        <v>493</v>
      </c>
      <c r="AR2" s="1" t="s">
        <v>494</v>
      </c>
      <c r="AS2" s="1" t="s">
        <v>495</v>
      </c>
      <c r="AT2" s="1" t="s">
        <v>496</v>
      </c>
      <c r="AU2" s="1" t="s">
        <v>497</v>
      </c>
      <c r="AV2" s="1" t="s">
        <v>498</v>
      </c>
      <c r="AW2" s="1" t="s">
        <v>499</v>
      </c>
      <c r="AX2" s="1" t="s">
        <v>500</v>
      </c>
      <c r="AY2" s="1" t="s">
        <v>501</v>
      </c>
      <c r="AZ2" s="1" t="s">
        <v>502</v>
      </c>
      <c r="BA2" s="1" t="s">
        <v>503</v>
      </c>
      <c r="BB2" s="1" t="s">
        <v>504</v>
      </c>
      <c r="BC2" s="1" t="s">
        <v>409</v>
      </c>
      <c r="BD2" s="1" t="s">
        <v>410</v>
      </c>
      <c r="BE2" s="1" t="s">
        <v>411</v>
      </c>
      <c r="BF2" s="1" t="s">
        <v>412</v>
      </c>
      <c r="BG2" s="1" t="s">
        <v>413</v>
      </c>
      <c r="BH2" s="1" t="s">
        <v>414</v>
      </c>
      <c r="BI2" s="1" t="s">
        <v>415</v>
      </c>
      <c r="BJ2" s="1" t="s">
        <v>416</v>
      </c>
      <c r="BK2" s="1" t="s">
        <v>417</v>
      </c>
      <c r="BL2" s="1" t="s">
        <v>418</v>
      </c>
      <c r="BM2" s="1" t="s">
        <v>419</v>
      </c>
      <c r="BN2" s="1" t="s">
        <v>420</v>
      </c>
      <c r="BO2" s="1" t="s">
        <v>421</v>
      </c>
      <c r="BP2" s="1" t="s">
        <v>422</v>
      </c>
      <c r="BQ2" s="1" t="s">
        <v>423</v>
      </c>
      <c r="BR2" s="1" t="s">
        <v>520</v>
      </c>
      <c r="BS2" s="1" t="s">
        <v>521</v>
      </c>
      <c r="BT2" s="1" t="s">
        <v>522</v>
      </c>
      <c r="BU2" s="1" t="s">
        <v>523</v>
      </c>
      <c r="BV2" s="1" t="s">
        <v>524</v>
      </c>
      <c r="BW2" s="1" t="s">
        <v>525</v>
      </c>
      <c r="BX2" s="1" t="s">
        <v>526</v>
      </c>
      <c r="BY2" s="1" t="s">
        <v>527</v>
      </c>
      <c r="BZ2" s="1" t="s">
        <v>528</v>
      </c>
      <c r="CA2" s="1" t="s">
        <v>529</v>
      </c>
      <c r="CB2" s="1" t="s">
        <v>530</v>
      </c>
      <c r="CC2" s="1" t="s">
        <v>531</v>
      </c>
      <c r="CD2" s="1" t="s">
        <v>532</v>
      </c>
      <c r="CE2" s="1" t="s">
        <v>533</v>
      </c>
      <c r="CF2" s="1" t="s">
        <v>534</v>
      </c>
      <c r="CG2" s="1" t="s">
        <v>535</v>
      </c>
      <c r="CH2" s="1" t="s">
        <v>536</v>
      </c>
      <c r="CI2" s="1" t="s">
        <v>537</v>
      </c>
      <c r="CJ2" s="1" t="s">
        <v>538</v>
      </c>
      <c r="CK2" s="1" t="s">
        <v>539</v>
      </c>
      <c r="CL2" s="1" t="s">
        <v>540</v>
      </c>
      <c r="CM2" s="1" t="s">
        <v>541</v>
      </c>
      <c r="CN2" s="1" t="s">
        <v>542</v>
      </c>
      <c r="CO2" s="1" t="s">
        <v>543</v>
      </c>
      <c r="CP2" s="1" t="s">
        <v>544</v>
      </c>
      <c r="CQ2" s="1" t="s">
        <v>545</v>
      </c>
      <c r="CR2" s="1" t="s">
        <v>546</v>
      </c>
      <c r="CS2" s="1" t="s">
        <v>547</v>
      </c>
      <c r="CT2" s="1" t="s">
        <v>548</v>
      </c>
      <c r="CU2" s="1" t="s">
        <v>549</v>
      </c>
      <c r="CV2" s="1" t="s">
        <v>550</v>
      </c>
      <c r="CW2" s="1" t="s">
        <v>551</v>
      </c>
      <c r="CX2" s="1" t="s">
        <v>552</v>
      </c>
      <c r="CY2" s="1" t="s">
        <v>457</v>
      </c>
      <c r="CZ2" s="1" t="s">
        <v>458</v>
      </c>
      <c r="DA2" s="2" t="s">
        <v>459</v>
      </c>
      <c r="DB2" s="2" t="s">
        <v>460</v>
      </c>
      <c r="DC2" s="1" t="s">
        <v>461</v>
      </c>
      <c r="DD2" s="2" t="s">
        <v>462</v>
      </c>
      <c r="DE2" s="1" t="s">
        <v>463</v>
      </c>
      <c r="DF2" s="2" t="s">
        <v>464</v>
      </c>
      <c r="DG2" s="2" t="s">
        <v>465</v>
      </c>
      <c r="DH2" s="2" t="s">
        <v>466</v>
      </c>
      <c r="DI2" s="1" t="s">
        <v>467</v>
      </c>
      <c r="DJ2" s="2" t="s">
        <v>468</v>
      </c>
      <c r="DK2" s="1" t="s">
        <v>469</v>
      </c>
      <c r="DL2" s="2" t="s">
        <v>470</v>
      </c>
      <c r="DM2" s="2" t="s">
        <v>471</v>
      </c>
      <c r="DN2" s="1" t="s">
        <v>561</v>
      </c>
      <c r="DO2" s="1" t="s">
        <v>562</v>
      </c>
      <c r="DP2" s="1" t="s">
        <v>563</v>
      </c>
      <c r="DQ2" s="1" t="s">
        <v>564</v>
      </c>
      <c r="DR2" s="1" t="s">
        <v>565</v>
      </c>
      <c r="DS2" s="1" t="s">
        <v>566</v>
      </c>
      <c r="DT2" s="1" t="s">
        <v>567</v>
      </c>
      <c r="DU2" s="1" t="s">
        <v>568</v>
      </c>
      <c r="DV2" s="1" t="s">
        <v>569</v>
      </c>
      <c r="DW2" s="1" t="s">
        <v>570</v>
      </c>
      <c r="DX2" s="1" t="s">
        <v>571</v>
      </c>
      <c r="DY2" s="1" t="s">
        <v>572</v>
      </c>
      <c r="DZ2" s="1" t="s">
        <v>573</v>
      </c>
      <c r="EA2" s="1" t="s">
        <v>574</v>
      </c>
      <c r="EB2" s="1" t="s">
        <v>575</v>
      </c>
      <c r="EC2" s="1" t="s">
        <v>576</v>
      </c>
      <c r="ED2" s="1" t="s">
        <v>577</v>
      </c>
      <c r="EE2" s="1" t="s">
        <v>578</v>
      </c>
      <c r="EF2" s="1" t="s">
        <v>579</v>
      </c>
      <c r="EG2" s="1" t="s">
        <v>580</v>
      </c>
      <c r="EH2" s="1" t="s">
        <v>581</v>
      </c>
      <c r="EI2" s="1" t="s">
        <v>582</v>
      </c>
      <c r="EJ2" s="1" t="s">
        <v>583</v>
      </c>
      <c r="EK2" s="1" t="s">
        <v>584</v>
      </c>
      <c r="EL2" s="1" t="s">
        <v>585</v>
      </c>
      <c r="EM2" s="1" t="s">
        <v>586</v>
      </c>
      <c r="EN2" s="1" t="s">
        <v>587</v>
      </c>
      <c r="EO2" s="1" t="s">
        <v>588</v>
      </c>
      <c r="EP2" s="1" t="s">
        <v>589</v>
      </c>
      <c r="EQ2" s="1" t="s">
        <v>590</v>
      </c>
      <c r="ER2" s="1" t="s">
        <v>591</v>
      </c>
      <c r="ES2" s="1" t="s">
        <v>592</v>
      </c>
      <c r="ET2" s="1" t="s">
        <v>593</v>
      </c>
      <c r="EU2" s="1" t="s">
        <v>505</v>
      </c>
      <c r="EV2" s="1" t="s">
        <v>506</v>
      </c>
      <c r="EW2" s="1" t="s">
        <v>507</v>
      </c>
      <c r="EX2" s="1" t="s">
        <v>508</v>
      </c>
      <c r="EY2" s="1" t="s">
        <v>509</v>
      </c>
      <c r="EZ2" s="1" t="s">
        <v>510</v>
      </c>
      <c r="FA2" s="1" t="s">
        <v>511</v>
      </c>
      <c r="FB2" s="1" t="s">
        <v>512</v>
      </c>
      <c r="FC2" s="1" t="s">
        <v>513</v>
      </c>
      <c r="FD2" s="1" t="s">
        <v>514</v>
      </c>
      <c r="FE2" s="1" t="s">
        <v>515</v>
      </c>
      <c r="FF2" s="1" t="s">
        <v>516</v>
      </c>
      <c r="FG2" s="1" t="s">
        <v>517</v>
      </c>
      <c r="FH2" s="2" t="s">
        <v>518</v>
      </c>
      <c r="FI2" s="1" t="s">
        <v>519</v>
      </c>
      <c r="FJ2" s="2" t="s">
        <v>553</v>
      </c>
      <c r="FK2" s="2" t="s">
        <v>554</v>
      </c>
      <c r="FL2" s="2" t="s">
        <v>555</v>
      </c>
      <c r="FM2" s="1"/>
      <c r="FN2" s="1"/>
      <c r="FO2" s="2"/>
      <c r="FP2" s="2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2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2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2"/>
      <c r="HA3" s="1"/>
      <c r="HB3" s="2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2"/>
      <c r="HV3" s="2"/>
      <c r="HW3" s="2"/>
      <c r="HX3" s="2"/>
      <c r="HY3" s="1"/>
      <c r="HZ3" s="1"/>
      <c r="IA3" s="1"/>
      <c r="IB3" s="2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x14ac:dyDescent="0.25">
      <c r="A4" s="1"/>
      <c r="B4" s="1"/>
      <c r="C4" s="1"/>
      <c r="D4" s="1"/>
      <c r="E4" s="1"/>
      <c r="F4" s="1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2"/>
      <c r="AA4" s="1"/>
      <c r="AB4" s="1"/>
      <c r="AC4" s="2"/>
      <c r="AD4" s="1"/>
      <c r="AE4" s="2"/>
      <c r="AF4" s="2"/>
      <c r="AG4" s="2"/>
      <c r="AH4" s="1"/>
      <c r="AI4" s="2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2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</sheetData>
  <phoneticPr fontId="0" type="noConversion"/>
  <pageMargins left="0.7" right="0.7" top="0.75" bottom="0.75" header="0.3" footer="0.3"/>
  <customProperties>
    <customPr name="EpmWorksheetKeyString_GU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1"/>
  <dimension ref="A1:CE662"/>
  <sheetViews>
    <sheetView topLeftCell="B39" zoomScale="70" zoomScaleNormal="70" workbookViewId="0">
      <selection activeCell="H59" sqref="H59"/>
    </sheetView>
  </sheetViews>
  <sheetFormatPr defaultColWidth="9.140625" defaultRowHeight="20.25" customHeight="1" outlineLevelRow="1" outlineLevelCol="1" x14ac:dyDescent="0.25"/>
  <cols>
    <col min="1" max="1" width="7.85546875" style="21" hidden="1" customWidth="1"/>
    <col min="2" max="2" width="28.7109375" style="16" customWidth="1" outlineLevel="1"/>
    <col min="3" max="3" width="32.85546875" style="17" customWidth="1" outlineLevel="1"/>
    <col min="4" max="4" width="3.140625" style="17" customWidth="1" outlineLevel="1"/>
    <col min="5" max="5" width="3.140625" style="18" customWidth="1"/>
    <col min="6" max="6" width="4" style="3" customWidth="1"/>
    <col min="7" max="7" width="5" style="19" customWidth="1"/>
    <col min="8" max="8" width="36.28515625" style="19" customWidth="1"/>
    <col min="9" max="9" width="32.85546875" style="17" customWidth="1" outlineLevel="1"/>
    <col min="10" max="10" width="18.85546875" style="20" bestFit="1" customWidth="1"/>
    <col min="11" max="11" width="20.42578125" style="15" customWidth="1"/>
    <col min="12" max="21" width="20.42578125" style="20" customWidth="1"/>
    <col min="22" max="83" width="9.140625" style="3"/>
    <col min="84" max="16384" width="9.140625" style="21"/>
  </cols>
  <sheetData>
    <row r="1" spans="1:83" ht="27" hidden="1" customHeight="1" x14ac:dyDescent="0.25">
      <c r="A1" s="15"/>
      <c r="K1" s="15" t="s">
        <v>556</v>
      </c>
      <c r="L1" s="15" t="s">
        <v>557</v>
      </c>
      <c r="M1" s="15" t="s">
        <v>558</v>
      </c>
      <c r="N1" s="15" t="s">
        <v>558</v>
      </c>
      <c r="O1" s="15" t="s">
        <v>557</v>
      </c>
      <c r="P1" s="15" t="s">
        <v>558</v>
      </c>
      <c r="Q1" s="15" t="s">
        <v>558</v>
      </c>
      <c r="R1" s="15" t="s">
        <v>557</v>
      </c>
      <c r="S1" s="15" t="s">
        <v>558</v>
      </c>
      <c r="T1" s="15" t="s">
        <v>558</v>
      </c>
      <c r="U1" s="15" t="s">
        <v>558</v>
      </c>
    </row>
    <row r="2" spans="1:83" s="3" customFormat="1" ht="20.25" customHeight="1" x14ac:dyDescent="0.25">
      <c r="B2" s="22"/>
      <c r="C2" s="18"/>
      <c r="D2" s="18"/>
      <c r="E2" s="18"/>
      <c r="G2" s="19"/>
      <c r="H2" s="19"/>
      <c r="I2" s="18"/>
      <c r="J2" s="19"/>
      <c r="K2" s="23"/>
      <c r="L2" s="19"/>
      <c r="M2" s="19"/>
      <c r="N2" s="19"/>
      <c r="O2" s="19"/>
      <c r="P2" s="19"/>
      <c r="Q2" s="19"/>
      <c r="R2" s="19"/>
      <c r="S2" s="19"/>
      <c r="T2" s="19"/>
      <c r="U2" s="19"/>
    </row>
    <row r="3" spans="1:83" s="24" customFormat="1" ht="20.25" hidden="1" customHeight="1" outlineLevel="1" x14ac:dyDescent="0.25">
      <c r="B3" s="16" t="s">
        <v>145</v>
      </c>
      <c r="C3" s="17" t="s">
        <v>146</v>
      </c>
      <c r="D3" s="24">
        <v>1</v>
      </c>
      <c r="E3" s="24" t="s">
        <v>181</v>
      </c>
      <c r="I3" s="17" t="s">
        <v>146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</row>
    <row r="4" spans="1:83" s="24" customFormat="1" ht="20.25" hidden="1" customHeight="1" outlineLevel="1" x14ac:dyDescent="0.25">
      <c r="B4" s="16" t="s">
        <v>147</v>
      </c>
      <c r="C4" s="17" t="s">
        <v>148</v>
      </c>
      <c r="D4" s="24">
        <f>+D3+1</f>
        <v>2</v>
      </c>
      <c r="E4" s="24" t="s">
        <v>182</v>
      </c>
      <c r="I4" s="17" t="s">
        <v>148</v>
      </c>
      <c r="J4" s="25"/>
      <c r="K4" s="26"/>
      <c r="L4" s="25"/>
      <c r="M4" s="25"/>
      <c r="N4" s="25"/>
      <c r="O4" s="25"/>
      <c r="P4" s="25"/>
      <c r="Q4" s="25"/>
      <c r="R4" s="25"/>
      <c r="S4" s="25"/>
      <c r="T4" s="25"/>
      <c r="U4" s="25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</row>
    <row r="5" spans="1:83" s="24" customFormat="1" ht="20.25" hidden="1" customHeight="1" outlineLevel="1" x14ac:dyDescent="0.25">
      <c r="B5" s="16" t="s">
        <v>149</v>
      </c>
      <c r="C5" s="17" t="s">
        <v>150</v>
      </c>
      <c r="D5" s="24">
        <f t="shared" ref="D5:D14" si="0">+D4+1</f>
        <v>3</v>
      </c>
      <c r="E5" s="24" t="s">
        <v>183</v>
      </c>
      <c r="I5" s="17" t="s">
        <v>150</v>
      </c>
      <c r="J5" s="25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</row>
    <row r="6" spans="1:83" s="24" customFormat="1" ht="20.25" hidden="1" customHeight="1" outlineLevel="1" x14ac:dyDescent="0.25">
      <c r="B6" s="16" t="s">
        <v>151</v>
      </c>
      <c r="C6" s="17"/>
      <c r="D6" s="24">
        <f t="shared" si="0"/>
        <v>4</v>
      </c>
      <c r="E6" s="24" t="s">
        <v>184</v>
      </c>
      <c r="I6" s="17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</row>
    <row r="7" spans="1:83" s="24" customFormat="1" ht="20.25" hidden="1" customHeight="1" outlineLevel="1" x14ac:dyDescent="0.25">
      <c r="B7" s="16" t="s">
        <v>152</v>
      </c>
      <c r="C7" s="17"/>
      <c r="D7" s="24">
        <f t="shared" si="0"/>
        <v>5</v>
      </c>
      <c r="E7" s="24" t="s">
        <v>185</v>
      </c>
      <c r="I7" s="17"/>
      <c r="J7" s="25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</row>
    <row r="8" spans="1:83" s="24" customFormat="1" ht="20.25" hidden="1" customHeight="1" outlineLevel="1" x14ac:dyDescent="0.25">
      <c r="B8" s="16" t="s">
        <v>153</v>
      </c>
      <c r="C8" s="17" t="s">
        <v>154</v>
      </c>
      <c r="D8" s="24">
        <f t="shared" si="0"/>
        <v>6</v>
      </c>
      <c r="E8" s="24" t="s">
        <v>186</v>
      </c>
      <c r="I8" s="17" t="s">
        <v>154</v>
      </c>
      <c r="J8" s="24" t="s">
        <v>720</v>
      </c>
      <c r="K8" s="28" t="s">
        <v>722</v>
      </c>
      <c r="L8" s="28" t="s">
        <v>722</v>
      </c>
      <c r="M8" s="28" t="s">
        <v>722</v>
      </c>
      <c r="N8" s="28" t="s">
        <v>722</v>
      </c>
      <c r="O8" s="28" t="s">
        <v>722</v>
      </c>
      <c r="P8" s="28" t="s">
        <v>722</v>
      </c>
      <c r="Q8" s="28" t="s">
        <v>722</v>
      </c>
      <c r="R8" s="28" t="s">
        <v>722</v>
      </c>
      <c r="S8" s="28" t="s">
        <v>722</v>
      </c>
      <c r="T8" s="28" t="s">
        <v>722</v>
      </c>
      <c r="U8" s="28" t="s">
        <v>722</v>
      </c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</row>
    <row r="9" spans="1:83" s="24" customFormat="1" ht="20.25" hidden="1" customHeight="1" outlineLevel="1" x14ac:dyDescent="0.25">
      <c r="B9" s="16" t="s">
        <v>155</v>
      </c>
      <c r="C9" s="17"/>
      <c r="D9" s="24">
        <f t="shared" si="0"/>
        <v>7</v>
      </c>
      <c r="E9" s="24" t="s">
        <v>187</v>
      </c>
      <c r="I9" s="17"/>
      <c r="J9" s="24" t="s">
        <v>151</v>
      </c>
      <c r="K9" s="28" t="s">
        <v>723</v>
      </c>
      <c r="L9" s="28" t="s">
        <v>724</v>
      </c>
      <c r="M9" s="28" t="s">
        <v>725</v>
      </c>
      <c r="N9" s="28" t="s">
        <v>726</v>
      </c>
      <c r="O9" s="28" t="s">
        <v>727</v>
      </c>
      <c r="P9" s="28" t="s">
        <v>728</v>
      </c>
      <c r="Q9" s="28" t="s">
        <v>729</v>
      </c>
      <c r="R9" s="28" t="s">
        <v>730</v>
      </c>
      <c r="S9" s="28" t="s">
        <v>731</v>
      </c>
      <c r="T9" s="28" t="s">
        <v>732</v>
      </c>
      <c r="U9" s="28" t="s">
        <v>733</v>
      </c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</row>
    <row r="10" spans="1:83" s="24" customFormat="1" ht="20.25" hidden="1" customHeight="1" outlineLevel="1" x14ac:dyDescent="0.25">
      <c r="B10" s="16" t="s">
        <v>156</v>
      </c>
      <c r="C10" s="17" t="s">
        <v>159</v>
      </c>
      <c r="D10" s="24">
        <f t="shared" si="0"/>
        <v>8</v>
      </c>
      <c r="E10" s="24" t="s">
        <v>188</v>
      </c>
      <c r="I10" s="17" t="s">
        <v>159</v>
      </c>
      <c r="J10" s="24" t="s">
        <v>152</v>
      </c>
      <c r="K10" s="28" t="s">
        <v>734</v>
      </c>
      <c r="L10" s="28" t="s">
        <v>734</v>
      </c>
      <c r="M10" s="28" t="s">
        <v>734</v>
      </c>
      <c r="N10" s="28" t="s">
        <v>734</v>
      </c>
      <c r="O10" s="28" t="s">
        <v>734</v>
      </c>
      <c r="P10" s="28" t="s">
        <v>734</v>
      </c>
      <c r="Q10" s="28" t="s">
        <v>734</v>
      </c>
      <c r="R10" s="28" t="s">
        <v>734</v>
      </c>
      <c r="S10" s="28" t="s">
        <v>734</v>
      </c>
      <c r="T10" s="28" t="s">
        <v>734</v>
      </c>
      <c r="U10" s="28" t="s">
        <v>734</v>
      </c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</row>
    <row r="11" spans="1:83" s="24" customFormat="1" ht="20.25" hidden="1" customHeight="1" outlineLevel="1" x14ac:dyDescent="0.25">
      <c r="B11" s="16" t="s">
        <v>172</v>
      </c>
      <c r="C11" s="17" t="s">
        <v>173</v>
      </c>
      <c r="D11" s="24">
        <f t="shared" si="0"/>
        <v>9</v>
      </c>
      <c r="E11" s="24" t="s">
        <v>189</v>
      </c>
      <c r="I11" s="17" t="s">
        <v>173</v>
      </c>
      <c r="J11" s="24" t="s">
        <v>155</v>
      </c>
      <c r="K11" s="28" t="s">
        <v>735</v>
      </c>
      <c r="L11" s="28" t="s">
        <v>735</v>
      </c>
      <c r="M11" s="28" t="s">
        <v>735</v>
      </c>
      <c r="N11" s="28" t="s">
        <v>735</v>
      </c>
      <c r="O11" s="28" t="s">
        <v>735</v>
      </c>
      <c r="P11" s="28" t="s">
        <v>735</v>
      </c>
      <c r="Q11" s="28" t="s">
        <v>735</v>
      </c>
      <c r="R11" s="28" t="s">
        <v>735</v>
      </c>
      <c r="S11" s="28" t="s">
        <v>735</v>
      </c>
      <c r="T11" s="28" t="s">
        <v>735</v>
      </c>
      <c r="U11" s="28" t="s">
        <v>735</v>
      </c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</row>
    <row r="12" spans="1:83" s="24" customFormat="1" ht="20.25" hidden="1" customHeight="1" outlineLevel="1" x14ac:dyDescent="0.25">
      <c r="B12" s="16" t="s">
        <v>158</v>
      </c>
      <c r="C12" s="17" t="str">
        <f>CONCATENATE(YEAR($J$16),".",VLOOKUP(MONTH($J$16),$D$3:$E$14,2))</f>
        <v>2022.Jun</v>
      </c>
      <c r="D12" s="24">
        <f t="shared" si="0"/>
        <v>10</v>
      </c>
      <c r="E12" s="24" t="s">
        <v>190</v>
      </c>
      <c r="I12" s="17" t="str">
        <f>CONCATENATE(YEAR($J$16),".",VLOOKUP(MONTH($J$16),$D$3:$E$14,2))</f>
        <v>2022.Jun</v>
      </c>
      <c r="J12" s="25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</row>
    <row r="13" spans="1:83" s="24" customFormat="1" ht="49.5" hidden="1" customHeight="1" outlineLevel="1" x14ac:dyDescent="0.25">
      <c r="B13" s="16" t="s">
        <v>193</v>
      </c>
      <c r="C13" s="16">
        <f>DAY(EOMONTH(J16,0))</f>
        <v>30</v>
      </c>
      <c r="D13" s="24">
        <f t="shared" si="0"/>
        <v>11</v>
      </c>
      <c r="E13" s="24" t="s">
        <v>191</v>
      </c>
      <c r="I13" s="16">
        <f>DAY(EOMONTH(P16,0))</f>
        <v>31</v>
      </c>
      <c r="J13" s="25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</row>
    <row r="14" spans="1:83" s="24" customFormat="1" ht="6.6" hidden="1" customHeight="1" outlineLevel="1" x14ac:dyDescent="0.25">
      <c r="B14" s="29"/>
      <c r="D14" s="24">
        <f t="shared" si="0"/>
        <v>12</v>
      </c>
      <c r="E14" s="24" t="s">
        <v>192</v>
      </c>
      <c r="J14" s="25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</row>
    <row r="15" spans="1:83" ht="10.5" customHeight="1" collapsed="1" thickBot="1" x14ac:dyDescent="0.3">
      <c r="A15" s="24"/>
      <c r="J15" s="19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</row>
    <row r="16" spans="1:83" ht="24" thickBot="1" x14ac:dyDescent="0.4">
      <c r="A16" s="24"/>
      <c r="B16" s="30" t="str">
        <f>_xll.EVDRE($C$16,B17:C23)</f>
        <v>Evdre:Ok</v>
      </c>
      <c r="C16" s="31" t="s">
        <v>160</v>
      </c>
      <c r="D16" s="31"/>
      <c r="E16" s="32"/>
      <c r="F16" s="33" t="s">
        <v>721</v>
      </c>
      <c r="G16" s="34"/>
      <c r="H16" s="35"/>
      <c r="I16" s="31" t="s">
        <v>160</v>
      </c>
      <c r="J16" s="210">
        <v>44742</v>
      </c>
      <c r="K16" s="36"/>
      <c r="L16" s="23"/>
      <c r="M16" s="23"/>
      <c r="N16" s="23"/>
      <c r="O16" s="23"/>
      <c r="P16" s="23"/>
      <c r="Q16" s="23"/>
      <c r="R16" s="23"/>
      <c r="S16" s="23"/>
      <c r="T16" s="23"/>
      <c r="U16" s="23"/>
    </row>
    <row r="17" spans="1:83" ht="15" x14ac:dyDescent="0.25">
      <c r="A17" s="24"/>
      <c r="B17" s="16" t="s">
        <v>161</v>
      </c>
      <c r="C17" s="17" t="str">
        <f>_xll.EVRNG(C3:C12)</f>
        <v>'ReportingTemplate'!$C$3:$C$12</v>
      </c>
      <c r="F17" s="37" t="s">
        <v>144</v>
      </c>
      <c r="I17" s="17" t="str">
        <f>_xll.EVRNG(I3:I12)</f>
        <v>'ReportingTemplate'!$I$3:$I$12</v>
      </c>
      <c r="J17" s="19"/>
      <c r="K17" s="23"/>
      <c r="L17" s="19"/>
      <c r="M17" s="19"/>
      <c r="N17" s="19"/>
      <c r="O17" s="19"/>
      <c r="P17" s="19"/>
      <c r="Q17" s="19"/>
      <c r="R17" s="19"/>
      <c r="S17" s="19"/>
      <c r="T17" s="19"/>
      <c r="U17" s="19"/>
    </row>
    <row r="18" spans="1:83" ht="15" x14ac:dyDescent="0.25">
      <c r="A18" s="24"/>
      <c r="B18" s="16" t="s">
        <v>162</v>
      </c>
      <c r="C18" s="17" t="str">
        <f>_xll.EVRNG(K8:U11)</f>
        <v>'ReportingTemplate'!$K$8:$U$11</v>
      </c>
      <c r="F18" s="38"/>
      <c r="I18" s="17" t="str">
        <f>_xll.EVRNG(Q8:AA11)</f>
        <v>'ReportingTemplate'!$Q$8:$AA$11</v>
      </c>
      <c r="J18" s="39"/>
      <c r="K18" s="23"/>
      <c r="L18" s="19"/>
      <c r="M18" s="19"/>
      <c r="N18" s="19"/>
      <c r="O18" s="19"/>
      <c r="P18" s="19"/>
      <c r="Q18" s="19"/>
      <c r="R18" s="19"/>
      <c r="S18" s="19"/>
      <c r="T18" s="19"/>
      <c r="U18" s="19"/>
    </row>
    <row r="19" spans="1:83" ht="15" x14ac:dyDescent="0.25">
      <c r="A19" s="24"/>
      <c r="B19" s="16" t="s">
        <v>163</v>
      </c>
      <c r="C19" s="17" t="str">
        <f>_xll.EVRNG(C37:C163)</f>
        <v>'ReportingTemplate'!$C$37:$C$163</v>
      </c>
      <c r="F19" s="38"/>
      <c r="I19" s="17" t="str">
        <f>_xll.EVRNG(I37:I163)</f>
        <v>'ReportingTemplate'!$I$37:$I$163</v>
      </c>
      <c r="J19" s="19"/>
      <c r="K19" s="23"/>
      <c r="L19" s="19"/>
      <c r="M19" s="19"/>
      <c r="N19" s="19"/>
      <c r="O19" s="19"/>
      <c r="P19" s="19"/>
      <c r="Q19" s="19"/>
      <c r="R19" s="19"/>
      <c r="S19" s="19"/>
      <c r="T19" s="19"/>
      <c r="U19" s="19"/>
    </row>
    <row r="20" spans="1:83" ht="15" x14ac:dyDescent="0.25">
      <c r="A20" s="24"/>
      <c r="B20" s="16" t="s">
        <v>164</v>
      </c>
      <c r="J20" s="19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18"/>
      <c r="W20" s="18"/>
    </row>
    <row r="21" spans="1:83" ht="15" x14ac:dyDescent="0.25">
      <c r="A21" s="24"/>
      <c r="B21" s="16" t="s">
        <v>165</v>
      </c>
      <c r="J21" s="19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18"/>
      <c r="W21" s="18"/>
    </row>
    <row r="22" spans="1:83" ht="15" x14ac:dyDescent="0.25">
      <c r="A22" s="24"/>
      <c r="B22" s="16" t="s">
        <v>166</v>
      </c>
      <c r="J22" s="19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18"/>
      <c r="W22" s="18"/>
    </row>
    <row r="23" spans="1:83" ht="15" x14ac:dyDescent="0.25">
      <c r="A23" s="24"/>
      <c r="B23" s="16" t="s">
        <v>167</v>
      </c>
      <c r="C23" s="17" t="s">
        <v>174</v>
      </c>
      <c r="I23" s="17" t="s">
        <v>174</v>
      </c>
      <c r="J23" s="19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18"/>
      <c r="W23" s="18"/>
    </row>
    <row r="24" spans="1:83" ht="15.75" thickBot="1" x14ac:dyDescent="0.3">
      <c r="A24" s="24"/>
      <c r="J24" s="19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18"/>
      <c r="W24" s="18"/>
    </row>
    <row r="25" spans="1:83" ht="30.75" thickBot="1" x14ac:dyDescent="0.3">
      <c r="A25" s="24" t="s">
        <v>560</v>
      </c>
      <c r="F25" s="41" t="s">
        <v>60</v>
      </c>
      <c r="G25" s="34"/>
      <c r="H25" s="42"/>
      <c r="J25" s="43" t="s">
        <v>621</v>
      </c>
      <c r="K25" s="44" t="s">
        <v>736</v>
      </c>
      <c r="L25" s="44" t="s">
        <v>737</v>
      </c>
      <c r="M25" s="44" t="s">
        <v>738</v>
      </c>
      <c r="N25" s="44" t="s">
        <v>739</v>
      </c>
      <c r="O25" s="44" t="s">
        <v>740</v>
      </c>
      <c r="P25" s="44" t="s">
        <v>741</v>
      </c>
      <c r="Q25" s="44" t="s">
        <v>742</v>
      </c>
      <c r="R25" s="44" t="s">
        <v>743</v>
      </c>
      <c r="S25" s="44" t="s">
        <v>744</v>
      </c>
      <c r="T25" s="44" t="s">
        <v>745</v>
      </c>
      <c r="U25" s="45" t="s">
        <v>746</v>
      </c>
    </row>
    <row r="26" spans="1:83" s="46" customFormat="1" ht="19.5" thickBot="1" x14ac:dyDescent="0.35">
      <c r="A26" s="24"/>
      <c r="B26" s="16"/>
      <c r="C26" s="17"/>
      <c r="D26" s="17"/>
      <c r="E26" s="18"/>
      <c r="F26" s="8" t="s">
        <v>180</v>
      </c>
      <c r="G26" s="47"/>
      <c r="H26" s="34"/>
      <c r="I26" s="17"/>
      <c r="J26" s="48"/>
      <c r="K26" s="49"/>
      <c r="L26" s="34"/>
      <c r="M26" s="34"/>
      <c r="N26" s="34"/>
      <c r="O26" s="34"/>
      <c r="P26" s="34"/>
      <c r="Q26" s="34"/>
      <c r="R26" s="34"/>
      <c r="S26" s="34"/>
      <c r="T26" s="34"/>
      <c r="U26" s="35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0"/>
      <c r="AX26" s="50"/>
      <c r="AY26" s="50"/>
      <c r="AZ26" s="50"/>
      <c r="BA26" s="50"/>
      <c r="BB26" s="50"/>
      <c r="BC26" s="50"/>
      <c r="BD26" s="50"/>
      <c r="BE26" s="50"/>
      <c r="BF26" s="50"/>
      <c r="BG26" s="50"/>
      <c r="BH26" s="50"/>
      <c r="BI26" s="50"/>
      <c r="BJ26" s="50"/>
      <c r="BK26" s="50"/>
      <c r="BL26" s="50"/>
      <c r="BM26" s="50"/>
      <c r="BN26" s="50"/>
      <c r="BO26" s="50"/>
      <c r="BP26" s="50"/>
      <c r="BQ26" s="50"/>
      <c r="BR26" s="50"/>
      <c r="BS26" s="50"/>
      <c r="BT26" s="50"/>
      <c r="BU26" s="50"/>
      <c r="BV26" s="50"/>
      <c r="BW26" s="50"/>
      <c r="BX26" s="50"/>
      <c r="BY26" s="50"/>
      <c r="BZ26" s="50"/>
      <c r="CA26" s="50"/>
      <c r="CB26" s="50"/>
      <c r="CC26" s="50"/>
      <c r="CD26" s="50"/>
      <c r="CE26" s="50"/>
    </row>
    <row r="27" spans="1:83" ht="15" customHeight="1" x14ac:dyDescent="0.25">
      <c r="A27" s="24"/>
      <c r="F27" s="13" t="s">
        <v>670</v>
      </c>
      <c r="G27" s="51"/>
      <c r="H27" s="51"/>
      <c r="J27" s="211">
        <v>-498630</v>
      </c>
      <c r="K27" s="211">
        <v>-91911</v>
      </c>
      <c r="L27" s="211">
        <v>-40230</v>
      </c>
      <c r="M27" s="211">
        <v>-73408</v>
      </c>
      <c r="N27" s="211">
        <v>-29617</v>
      </c>
      <c r="O27" s="211">
        <v>6623</v>
      </c>
      <c r="P27" s="211">
        <v>-80308</v>
      </c>
      <c r="Q27" s="211">
        <v>-4146</v>
      </c>
      <c r="R27" s="211">
        <v>-27092</v>
      </c>
      <c r="S27" s="211">
        <v>-39027</v>
      </c>
      <c r="T27" s="211">
        <v>-43117</v>
      </c>
      <c r="U27" s="211">
        <v>-76396</v>
      </c>
    </row>
    <row r="28" spans="1:83" ht="15" customHeight="1" x14ac:dyDescent="0.25">
      <c r="A28" s="24"/>
      <c r="F28" s="6" t="s">
        <v>175</v>
      </c>
      <c r="G28" s="52"/>
      <c r="H28" s="52"/>
      <c r="J28" s="4">
        <f ca="1">IF(ISERROR(J$110/J$84),"",J$110/J$84)</f>
        <v>9.063178640054953E-2</v>
      </c>
      <c r="K28" s="4">
        <f t="shared" ref="K28:T28" ca="1" si="1">IF(ISERROR(K$110/K$84),"",K$110/K$84)</f>
        <v>-1.490007092345516E-3</v>
      </c>
      <c r="L28" s="4">
        <f t="shared" ca="1" si="1"/>
        <v>-0.46580536891257407</v>
      </c>
      <c r="M28" s="4">
        <f t="shared" ca="1" si="1"/>
        <v>-2.0022410347036268</v>
      </c>
      <c r="N28" s="4">
        <f t="shared" ca="1" si="1"/>
        <v>0.10121417742422363</v>
      </c>
      <c r="O28" s="4">
        <f t="shared" ca="1" si="1"/>
        <v>0.19912062085287899</v>
      </c>
      <c r="P28" s="4">
        <f t="shared" ca="1" si="1"/>
        <v>4.5838768320614551E-2</v>
      </c>
      <c r="Q28" s="4" t="str">
        <f>IF(ISERROR(E$110/E$84),"",E$110/E$84)</f>
        <v/>
      </c>
      <c r="R28" s="4">
        <f t="shared" ca="1" si="1"/>
        <v>0.14637603041558744</v>
      </c>
      <c r="S28" s="4">
        <f t="shared" ca="1" si="1"/>
        <v>8.119343212095613E-2</v>
      </c>
      <c r="T28" s="4">
        <f t="shared" ca="1" si="1"/>
        <v>8.6834114786468908E-2</v>
      </c>
      <c r="U28" s="4">
        <f ca="1">IF(ISERROR(U$110/U$84),"",U$110/U$84)</f>
        <v>-5.9987143045996047E-2</v>
      </c>
    </row>
    <row r="29" spans="1:83" ht="15" customHeight="1" x14ac:dyDescent="0.25">
      <c r="A29" s="24"/>
      <c r="F29" s="6" t="s">
        <v>176</v>
      </c>
      <c r="G29" s="52"/>
      <c r="H29" s="52"/>
      <c r="J29" s="4">
        <f ca="1">IF(ISERROR(J$112/J$84),"",J$112/J$84)</f>
        <v>2.0870095750490952E-2</v>
      </c>
      <c r="K29" s="4">
        <f t="shared" ref="K29:T29" ca="1" si="2">IF(ISERROR(K$112/K$84),"",K$112/K$84)</f>
        <v>-7.0877616008515179E-2</v>
      </c>
      <c r="L29" s="4">
        <f t="shared" ca="1" si="2"/>
        <v>-0.46580536891257407</v>
      </c>
      <c r="M29" s="4">
        <f t="shared" ca="1" si="2"/>
        <v>-2.0022410347036268</v>
      </c>
      <c r="N29" s="4">
        <f t="shared" ca="1" si="2"/>
        <v>3.0466965836510592E-2</v>
      </c>
      <c r="O29" s="4">
        <f t="shared" ca="1" si="2"/>
        <v>0.13052887274978231</v>
      </c>
      <c r="P29" s="4">
        <f t="shared" ca="1" si="2"/>
        <v>-2.282459717819638E-2</v>
      </c>
      <c r="Q29" s="4">
        <f t="shared" ca="1" si="2"/>
        <v>0.13153170409866946</v>
      </c>
      <c r="R29" s="4">
        <f t="shared" ca="1" si="2"/>
        <v>7.5644358389537369E-2</v>
      </c>
      <c r="S29" s="4">
        <f t="shared" ca="1" si="2"/>
        <v>8.6195049045712045E-3</v>
      </c>
      <c r="T29" s="4">
        <f t="shared" ca="1" si="2"/>
        <v>1.5991927208685273E-2</v>
      </c>
      <c r="U29" s="4">
        <f ca="1">IF(ISERROR(U$112/U$84),"",U$112/U$84)</f>
        <v>-0.13037983823119584</v>
      </c>
    </row>
    <row r="30" spans="1:83" ht="15" customHeight="1" x14ac:dyDescent="0.25">
      <c r="A30" s="24"/>
      <c r="F30" s="6" t="s">
        <v>177</v>
      </c>
      <c r="G30" s="52"/>
      <c r="H30" s="52"/>
      <c r="J30" s="5">
        <f t="shared" ref="J30:U30" ca="1" si="3">IF(ISERROR(J$110/J$118),"",J$110/J$118)</f>
        <v>0.49940589937132324</v>
      </c>
      <c r="K30" s="5">
        <f t="shared" ca="1" si="3"/>
        <v>-7.2122935736534943E-3</v>
      </c>
      <c r="L30" s="5">
        <f t="shared" ca="1" si="3"/>
        <v>-8.0011156364312483E-2</v>
      </c>
      <c r="M30" s="5">
        <f t="shared" ca="1" si="3"/>
        <v>-0.58106346436071499</v>
      </c>
      <c r="N30" s="5">
        <f t="shared" ca="1" si="3"/>
        <v>0.72921926822053118</v>
      </c>
      <c r="O30" s="5">
        <f t="shared" ca="1" si="3"/>
        <v>1.8032980681630124</v>
      </c>
      <c r="P30" s="5">
        <f t="shared" ca="1" si="3"/>
        <v>0.14863528190331066</v>
      </c>
      <c r="Q30" s="5">
        <f t="shared" ca="1" si="3"/>
        <v>1.3831127143354003</v>
      </c>
      <c r="R30" s="5">
        <f t="shared" ca="1" si="3"/>
        <v>1.1449341724222692</v>
      </c>
      <c r="S30" s="5">
        <f t="shared" ca="1" si="3"/>
        <v>0.58118659667238559</v>
      </c>
      <c r="T30" s="5">
        <f t="shared" ca="1" si="3"/>
        <v>0.77094650858908442</v>
      </c>
      <c r="U30" s="5">
        <f t="shared" ca="1" si="3"/>
        <v>-0.30517729061749244</v>
      </c>
    </row>
    <row r="31" spans="1:83" ht="15" customHeight="1" x14ac:dyDescent="0.25">
      <c r="A31" s="24"/>
      <c r="F31" s="6" t="s">
        <v>178</v>
      </c>
      <c r="G31" s="52"/>
      <c r="H31" s="52"/>
      <c r="J31" s="5">
        <f t="shared" ref="J31:U31" ca="1" si="4">IF(ISERROR(J$112/J$118),"",J$112/J$118)</f>
        <v>0.11499992830524598</v>
      </c>
      <c r="K31" s="5">
        <f t="shared" ca="1" si="4"/>
        <v>-0.34307902095244169</v>
      </c>
      <c r="L31" s="5">
        <f t="shared" ca="1" si="4"/>
        <v>-8.0011156364312483E-2</v>
      </c>
      <c r="M31" s="5">
        <f t="shared" ca="1" si="4"/>
        <v>-0.58106346436071499</v>
      </c>
      <c r="N31" s="5">
        <f t="shared" ca="1" si="4"/>
        <v>0.21950579550808019</v>
      </c>
      <c r="O31" s="5">
        <f t="shared" ca="1" si="4"/>
        <v>1.1821099344758037</v>
      </c>
      <c r="P31" s="5">
        <f t="shared" ca="1" si="4"/>
        <v>-7.4010287802280209E-2</v>
      </c>
      <c r="Q31" s="5">
        <f t="shared" ca="1" si="4"/>
        <v>0.89980080365894377</v>
      </c>
      <c r="R31" s="5">
        <f t="shared" ca="1" si="4"/>
        <v>0.59168028143162232</v>
      </c>
      <c r="S31" s="5">
        <f t="shared" ca="1" si="4"/>
        <v>6.1698841761311692E-2</v>
      </c>
      <c r="T31" s="5">
        <f t="shared" ca="1" si="4"/>
        <v>0.14198245099249715</v>
      </c>
      <c r="U31" s="5">
        <f t="shared" ca="1" si="4"/>
        <v>-0.66329156152735125</v>
      </c>
    </row>
    <row r="32" spans="1:83" ht="15" customHeight="1" x14ac:dyDescent="0.25">
      <c r="A32" s="24"/>
      <c r="F32" s="6" t="s">
        <v>179</v>
      </c>
      <c r="G32" s="52"/>
      <c r="H32" s="52"/>
      <c r="J32" s="212">
        <f ca="1">IF(ISERROR(J65/(J$41*$C$13)),"",J65/(J$41*$C$13))</f>
        <v>0.51334753283635071</v>
      </c>
      <c r="K32" s="212">
        <f t="shared" ref="K32:T32" ca="1" si="5">IF(ISERROR(K65/(K$41*$C$13)),"",K65/(K$41*$C$13))</f>
        <v>0.44533333333333336</v>
      </c>
      <c r="L32" s="212">
        <f t="shared" ca="1" si="5"/>
        <v>0</v>
      </c>
      <c r="M32" s="212">
        <f t="shared" ca="1" si="5"/>
        <v>0</v>
      </c>
      <c r="N32" s="212">
        <f t="shared" ca="1" si="5"/>
        <v>0.8372222222222222</v>
      </c>
      <c r="O32" s="212">
        <f t="shared" ca="1" si="5"/>
        <v>0.60566666666666669</v>
      </c>
      <c r="P32" s="212">
        <f t="shared" ca="1" si="5"/>
        <v>0.31027777777777776</v>
      </c>
      <c r="Q32" s="212">
        <f t="shared" ca="1" si="5"/>
        <v>0.71</v>
      </c>
      <c r="R32" s="212">
        <f t="shared" ca="1" si="5"/>
        <v>0.67861111111111116</v>
      </c>
      <c r="S32" s="212">
        <f t="shared" ca="1" si="5"/>
        <v>0.79166666666666663</v>
      </c>
      <c r="T32" s="212">
        <f t="shared" ca="1" si="5"/>
        <v>0.85854700854700849</v>
      </c>
      <c r="U32" s="212">
        <f ca="1">IF(ISERROR(U65/(U$41*$C$13)),"",U65/(U$41*$C$13))</f>
        <v>0.66388888888888886</v>
      </c>
    </row>
    <row r="33" spans="1:21" ht="15" customHeight="1" thickBot="1" x14ac:dyDescent="0.3">
      <c r="A33" s="24"/>
      <c r="F33" s="7" t="s">
        <v>748</v>
      </c>
      <c r="G33" s="55"/>
      <c r="H33" s="55"/>
      <c r="J33" s="14"/>
      <c r="K33" s="213">
        <f ca="1">66-COUNTA(K37:K40,K44:K47,K52:K54,K58:K62,K70:K72,K76:K81,K87,K89:K90,K92:K94,K96:K100,K103:K105,K107,K115:K119,K125:K127,K132:K134,K137:K138,K141:K142,K145:K146,K150:K152,K155:K156,K160:K162,K111)</f>
        <v>0</v>
      </c>
      <c r="L33" s="213">
        <f t="shared" ref="L33:U33" ca="1" si="6">66-COUNTA(L37:L40,L44:L47,L52:L54,L58:L62,L70:L72,L76:L81,L87,L89:L90,L92:L94,L96:L100,L103:L105,L107,L115:L119,L125:L127,L132:L134,L137:L138,L141:L142,L145:L146,L150:L152,L155:L156,L160:L162,L111)</f>
        <v>0</v>
      </c>
      <c r="M33" s="213">
        <f t="shared" ca="1" si="6"/>
        <v>0</v>
      </c>
      <c r="N33" s="213">
        <f t="shared" ca="1" si="6"/>
        <v>0</v>
      </c>
      <c r="O33" s="213">
        <f t="shared" ca="1" si="6"/>
        <v>0</v>
      </c>
      <c r="P33" s="213">
        <f t="shared" ca="1" si="6"/>
        <v>0</v>
      </c>
      <c r="Q33" s="213">
        <f t="shared" ca="1" si="6"/>
        <v>0</v>
      </c>
      <c r="R33" s="213">
        <f t="shared" ca="1" si="6"/>
        <v>0</v>
      </c>
      <c r="S33" s="213">
        <f t="shared" ca="1" si="6"/>
        <v>0</v>
      </c>
      <c r="T33" s="213">
        <f t="shared" ca="1" si="6"/>
        <v>0</v>
      </c>
      <c r="U33" s="213">
        <f t="shared" ca="1" si="6"/>
        <v>0</v>
      </c>
    </row>
    <row r="34" spans="1:21" ht="15" customHeight="1" thickBot="1" x14ac:dyDescent="0.3">
      <c r="A34" s="24"/>
      <c r="C34" s="209" t="s">
        <v>714</v>
      </c>
      <c r="I34" s="209" t="s">
        <v>714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ht="19.5" thickBot="1" x14ac:dyDescent="0.35">
      <c r="A35" s="24"/>
      <c r="F35" s="56" t="s">
        <v>625</v>
      </c>
      <c r="G35" s="34"/>
      <c r="H35" s="34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8"/>
    </row>
    <row r="36" spans="1:21" ht="15" customHeight="1" x14ac:dyDescent="0.25">
      <c r="A36" s="24" t="s">
        <v>14</v>
      </c>
      <c r="B36" s="59"/>
      <c r="D36" s="60"/>
      <c r="E36" s="61"/>
      <c r="F36" s="62" t="s">
        <v>61</v>
      </c>
      <c r="G36" s="63"/>
      <c r="H36" s="52"/>
      <c r="J36" s="64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65"/>
    </row>
    <row r="37" spans="1:21" ht="15" customHeight="1" x14ac:dyDescent="0.25">
      <c r="A37" s="24" t="s">
        <v>15</v>
      </c>
      <c r="B37" s="59"/>
      <c r="C37" s="66" t="s">
        <v>638</v>
      </c>
      <c r="F37" s="67"/>
      <c r="G37" s="68" t="s">
        <v>609</v>
      </c>
      <c r="H37" s="52"/>
      <c r="I37" s="66" t="s">
        <v>638</v>
      </c>
      <c r="J37" s="69">
        <f>SUM(K37:U37)</f>
        <v>20</v>
      </c>
      <c r="K37" s="9">
        <v>20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10">
        <v>0</v>
      </c>
    </row>
    <row r="38" spans="1:21" ht="15" customHeight="1" x14ac:dyDescent="0.25">
      <c r="A38" s="24"/>
      <c r="B38" s="59"/>
      <c r="C38" s="66" t="s">
        <v>639</v>
      </c>
      <c r="F38" s="67"/>
      <c r="G38" s="68" t="s">
        <v>628</v>
      </c>
      <c r="H38" s="52"/>
      <c r="I38" s="66" t="s">
        <v>639</v>
      </c>
      <c r="J38" s="69">
        <f>SUM(K38:U38)</f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10">
        <v>0</v>
      </c>
    </row>
    <row r="39" spans="1:21" ht="15" customHeight="1" x14ac:dyDescent="0.25">
      <c r="A39" s="24"/>
      <c r="B39" s="59"/>
      <c r="C39" s="70" t="s">
        <v>640</v>
      </c>
      <c r="D39" s="60"/>
      <c r="E39" s="61"/>
      <c r="F39" s="71"/>
      <c r="G39" s="72" t="s">
        <v>629</v>
      </c>
      <c r="H39" s="52"/>
      <c r="I39" s="70" t="s">
        <v>640</v>
      </c>
      <c r="J39" s="69">
        <f>SUM(K39:U39)</f>
        <v>41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18</v>
      </c>
      <c r="T39" s="9">
        <v>23</v>
      </c>
      <c r="U39" s="10">
        <v>0</v>
      </c>
    </row>
    <row r="40" spans="1:21" ht="15" customHeight="1" x14ac:dyDescent="0.25">
      <c r="A40" s="24"/>
      <c r="B40" s="59"/>
      <c r="C40" s="70" t="s">
        <v>641</v>
      </c>
      <c r="D40" s="60"/>
      <c r="E40" s="61"/>
      <c r="F40" s="73"/>
      <c r="G40" s="74" t="s">
        <v>610</v>
      </c>
      <c r="H40" s="75"/>
      <c r="I40" s="70" t="s">
        <v>641</v>
      </c>
      <c r="J40" s="76">
        <f>SUM(K40:U40)</f>
        <v>878</v>
      </c>
      <c r="K40" s="11">
        <v>105</v>
      </c>
      <c r="L40" s="11">
        <v>60</v>
      </c>
      <c r="M40" s="11">
        <v>96</v>
      </c>
      <c r="N40" s="11">
        <v>60</v>
      </c>
      <c r="O40" s="11">
        <v>100</v>
      </c>
      <c r="P40" s="11">
        <v>120</v>
      </c>
      <c r="Q40" s="11">
        <v>60</v>
      </c>
      <c r="R40" s="11">
        <v>120</v>
      </c>
      <c r="S40" s="11">
        <v>42</v>
      </c>
      <c r="T40" s="11">
        <v>55</v>
      </c>
      <c r="U40" s="12">
        <v>60</v>
      </c>
    </row>
    <row r="41" spans="1:21" ht="15" customHeight="1" x14ac:dyDescent="0.25">
      <c r="A41" s="24"/>
      <c r="B41" s="77"/>
      <c r="C41" s="78"/>
      <c r="D41" s="60"/>
      <c r="E41" s="61"/>
      <c r="F41" s="62" t="s">
        <v>611</v>
      </c>
      <c r="G41" s="63"/>
      <c r="H41" s="52"/>
      <c r="I41" s="78"/>
      <c r="J41" s="69">
        <f t="shared" ref="J41:U41" si="7">SUM(J37:J40)</f>
        <v>939</v>
      </c>
      <c r="K41" s="79">
        <f t="shared" si="7"/>
        <v>125</v>
      </c>
      <c r="L41" s="79">
        <f t="shared" si="7"/>
        <v>60</v>
      </c>
      <c r="M41" s="79">
        <f t="shared" si="7"/>
        <v>96</v>
      </c>
      <c r="N41" s="79">
        <f t="shared" si="7"/>
        <v>60</v>
      </c>
      <c r="O41" s="79">
        <f>SUM(O37:O40)</f>
        <v>100</v>
      </c>
      <c r="P41" s="79">
        <f>SUM(P37:P40)</f>
        <v>120</v>
      </c>
      <c r="Q41" s="79">
        <f>SUM(Q37:Q40)</f>
        <v>60</v>
      </c>
      <c r="R41" s="79">
        <f t="shared" si="7"/>
        <v>120</v>
      </c>
      <c r="S41" s="79">
        <f t="shared" si="7"/>
        <v>60</v>
      </c>
      <c r="T41" s="79">
        <f t="shared" si="7"/>
        <v>78</v>
      </c>
      <c r="U41" s="80">
        <f t="shared" si="7"/>
        <v>60</v>
      </c>
    </row>
    <row r="42" spans="1:21" ht="5.25" customHeight="1" x14ac:dyDescent="0.25">
      <c r="A42" s="24"/>
      <c r="B42" s="59"/>
      <c r="C42" s="78"/>
      <c r="D42" s="60"/>
      <c r="E42" s="61"/>
      <c r="F42" s="71"/>
      <c r="G42" s="63"/>
      <c r="H42" s="52"/>
      <c r="I42" s="78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81"/>
    </row>
    <row r="43" spans="1:21" ht="15" customHeight="1" x14ac:dyDescent="0.25">
      <c r="A43" s="24"/>
      <c r="B43" s="59"/>
      <c r="D43" s="60"/>
      <c r="E43" s="61"/>
      <c r="F43" s="62" t="s">
        <v>612</v>
      </c>
      <c r="G43" s="63"/>
      <c r="H43" s="52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81"/>
    </row>
    <row r="44" spans="1:21" ht="15" customHeight="1" x14ac:dyDescent="0.25">
      <c r="A44" s="24"/>
      <c r="B44" s="59"/>
      <c r="C44" s="70" t="s">
        <v>642</v>
      </c>
      <c r="D44" s="60"/>
      <c r="E44" s="61"/>
      <c r="F44" s="71"/>
      <c r="G44" s="68" t="s">
        <v>609</v>
      </c>
      <c r="H44" s="52"/>
      <c r="I44" s="70" t="s">
        <v>642</v>
      </c>
      <c r="J44" s="69">
        <f>SUM(K44:U44)</f>
        <v>20</v>
      </c>
      <c r="K44" s="9">
        <v>20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10">
        <v>0</v>
      </c>
    </row>
    <row r="45" spans="1:21" ht="15" customHeight="1" x14ac:dyDescent="0.25">
      <c r="A45" s="24"/>
      <c r="B45" s="59"/>
      <c r="C45" s="70" t="s">
        <v>643</v>
      </c>
      <c r="D45" s="60"/>
      <c r="E45" s="61"/>
      <c r="F45" s="71"/>
      <c r="G45" s="72" t="s">
        <v>628</v>
      </c>
      <c r="H45" s="52"/>
      <c r="I45" s="70" t="s">
        <v>643</v>
      </c>
      <c r="J45" s="69">
        <f>SUM(K45:U45)</f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10">
        <v>0</v>
      </c>
    </row>
    <row r="46" spans="1:21" ht="15" customHeight="1" x14ac:dyDescent="0.25">
      <c r="A46" s="24"/>
      <c r="B46" s="59"/>
      <c r="C46" s="70" t="s">
        <v>644</v>
      </c>
      <c r="D46" s="60"/>
      <c r="E46" s="61"/>
      <c r="F46" s="71"/>
      <c r="G46" s="72" t="s">
        <v>629</v>
      </c>
      <c r="H46" s="52"/>
      <c r="I46" s="70" t="s">
        <v>644</v>
      </c>
      <c r="J46" s="69">
        <f>SUM(K46:U46)</f>
        <v>65</v>
      </c>
      <c r="K46" s="9">
        <v>24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18</v>
      </c>
      <c r="T46" s="9">
        <v>23</v>
      </c>
      <c r="U46" s="10">
        <v>0</v>
      </c>
    </row>
    <row r="47" spans="1:21" ht="15" customHeight="1" x14ac:dyDescent="0.25">
      <c r="A47" s="24"/>
      <c r="B47" s="59"/>
      <c r="C47" s="70" t="s">
        <v>645</v>
      </c>
      <c r="D47" s="60"/>
      <c r="E47" s="61"/>
      <c r="F47" s="73"/>
      <c r="G47" s="74" t="s">
        <v>610</v>
      </c>
      <c r="H47" s="75"/>
      <c r="I47" s="70" t="s">
        <v>645</v>
      </c>
      <c r="J47" s="76">
        <f>SUM(K47:U47)</f>
        <v>828</v>
      </c>
      <c r="K47" s="11">
        <v>81</v>
      </c>
      <c r="L47" s="11">
        <v>60</v>
      </c>
      <c r="M47" s="11">
        <v>89</v>
      </c>
      <c r="N47" s="11">
        <v>60</v>
      </c>
      <c r="O47" s="11">
        <v>98</v>
      </c>
      <c r="P47" s="11">
        <v>107</v>
      </c>
      <c r="Q47" s="11">
        <v>58</v>
      </c>
      <c r="R47" s="11">
        <v>120</v>
      </c>
      <c r="S47" s="11">
        <v>42</v>
      </c>
      <c r="T47" s="11">
        <v>55</v>
      </c>
      <c r="U47" s="12">
        <v>58</v>
      </c>
    </row>
    <row r="48" spans="1:21" ht="15" customHeight="1" thickBot="1" x14ac:dyDescent="0.3">
      <c r="A48" s="24"/>
      <c r="B48" s="77"/>
      <c r="C48" s="78"/>
      <c r="D48" s="60"/>
      <c r="E48" s="61"/>
      <c r="F48" s="82" t="s">
        <v>613</v>
      </c>
      <c r="G48" s="83"/>
      <c r="H48" s="55"/>
      <c r="I48" s="78"/>
      <c r="J48" s="84">
        <f t="shared" ref="J48:U48" si="8">SUM(J44:J47)</f>
        <v>913</v>
      </c>
      <c r="K48" s="85">
        <f t="shared" si="8"/>
        <v>125</v>
      </c>
      <c r="L48" s="85">
        <f t="shared" si="8"/>
        <v>60</v>
      </c>
      <c r="M48" s="85">
        <f t="shared" si="8"/>
        <v>89</v>
      </c>
      <c r="N48" s="85">
        <f t="shared" si="8"/>
        <v>60</v>
      </c>
      <c r="O48" s="85">
        <f>SUM(O44:O47)</f>
        <v>98</v>
      </c>
      <c r="P48" s="85">
        <f>SUM(P44:P47)</f>
        <v>107</v>
      </c>
      <c r="Q48" s="85">
        <f>SUM(Q44:Q47)</f>
        <v>58</v>
      </c>
      <c r="R48" s="85">
        <f t="shared" si="8"/>
        <v>120</v>
      </c>
      <c r="S48" s="85">
        <f t="shared" si="8"/>
        <v>60</v>
      </c>
      <c r="T48" s="85">
        <f t="shared" si="8"/>
        <v>78</v>
      </c>
      <c r="U48" s="86">
        <f t="shared" si="8"/>
        <v>58</v>
      </c>
    </row>
    <row r="49" spans="1:21" ht="15" customHeight="1" thickBot="1" x14ac:dyDescent="0.3">
      <c r="A49" s="24"/>
      <c r="B49" s="59"/>
      <c r="C49" s="78"/>
      <c r="D49" s="60"/>
      <c r="E49" s="61"/>
      <c r="F49" s="61"/>
      <c r="G49" s="87"/>
      <c r="I49" s="78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</row>
    <row r="50" spans="1:21" ht="19.5" thickBot="1" x14ac:dyDescent="0.35">
      <c r="A50" s="24"/>
      <c r="B50" s="59"/>
      <c r="C50" s="88"/>
      <c r="D50" s="89"/>
      <c r="E50" s="90"/>
      <c r="F50" s="56" t="s">
        <v>604</v>
      </c>
      <c r="G50" s="34"/>
      <c r="H50" s="34"/>
      <c r="I50" s="88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91"/>
    </row>
    <row r="51" spans="1:21" ht="15" customHeight="1" x14ac:dyDescent="0.25">
      <c r="A51" s="24"/>
      <c r="B51" s="59"/>
      <c r="C51" s="88"/>
      <c r="D51" s="89"/>
      <c r="E51" s="90"/>
      <c r="F51" s="62" t="s">
        <v>121</v>
      </c>
      <c r="G51" s="52"/>
      <c r="H51" s="52"/>
      <c r="I51" s="88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81"/>
    </row>
    <row r="52" spans="1:21" ht="15" customHeight="1" x14ac:dyDescent="0.25">
      <c r="A52" s="24"/>
      <c r="B52" s="59"/>
      <c r="C52" s="78" t="s">
        <v>170</v>
      </c>
      <c r="D52" s="60"/>
      <c r="E52" s="61"/>
      <c r="F52" s="67"/>
      <c r="G52" s="92" t="s">
        <v>132</v>
      </c>
      <c r="H52" s="52"/>
      <c r="I52" s="78" t="s">
        <v>170</v>
      </c>
      <c r="J52" s="69">
        <f ca="1">SUM(K52:U52)</f>
        <v>0</v>
      </c>
      <c r="K52" s="9">
        <f ca="1">SUMIFS('Financial Upload'!$D:$D,'Financial Upload'!$B:$B,ReportingTemplate!K$9,'Financial Upload'!$F:$F,ReportingTemplate!$C52)</f>
        <v>0</v>
      </c>
      <c r="L52" s="9">
        <f ca="1">SUMIFS('Financial Upload'!$D:$D,'Financial Upload'!$B:$B,ReportingTemplate!L$9,'Financial Upload'!$F:$F,ReportingTemplate!$C52)</f>
        <v>0</v>
      </c>
      <c r="M52" s="9">
        <f ca="1">SUMIFS('Financial Upload'!$D:$D,'Financial Upload'!$B:$B,ReportingTemplate!M$9,'Financial Upload'!$F:$F,ReportingTemplate!$C52)</f>
        <v>0</v>
      </c>
      <c r="N52" s="9">
        <f ca="1">SUMIFS('Financial Upload'!$D:$D,'Financial Upload'!$B:$B,ReportingTemplate!N$9,'Financial Upload'!$F:$F,ReportingTemplate!$C52)</f>
        <v>0</v>
      </c>
      <c r="O52" s="9">
        <f ca="1">SUMIFS('Financial Upload'!$D:$D,'Financial Upload'!$B:$B,ReportingTemplate!O$9,'Financial Upload'!$F:$F,ReportingTemplate!$C52)</f>
        <v>0</v>
      </c>
      <c r="P52" s="9">
        <f ca="1">SUMIFS('Financial Upload'!$D:$D,'Financial Upload'!$B:$B,ReportingTemplate!P$9,'Financial Upload'!$F:$F,ReportingTemplate!$C52)</f>
        <v>0</v>
      </c>
      <c r="Q52" s="9">
        <f ca="1">SUMIFS('Financial Upload'!$D:$D,'Financial Upload'!$B:$B,ReportingTemplate!Q$9,'Financial Upload'!$F:$F,ReportingTemplate!$C52)</f>
        <v>0</v>
      </c>
      <c r="R52" s="9">
        <f ca="1">SUMIFS('Financial Upload'!$D:$D,'Financial Upload'!$B:$B,ReportingTemplate!R$9,'Financial Upload'!$F:$F,ReportingTemplate!$C52)</f>
        <v>0</v>
      </c>
      <c r="S52" s="9">
        <f ca="1">SUMIFS('Financial Upload'!$D:$D,'Financial Upload'!$B:$B,ReportingTemplate!S$9,'Financial Upload'!$F:$F,ReportingTemplate!$C52)</f>
        <v>0</v>
      </c>
      <c r="T52" s="9">
        <f ca="1">SUMIFS('Financial Upload'!$D:$D,'Financial Upload'!$B:$B,ReportingTemplate!T$9,'Financial Upload'!$F:$F,ReportingTemplate!$C52)</f>
        <v>0</v>
      </c>
      <c r="U52" s="10">
        <f ca="1">SUMIFS('Financial Upload'!$D:$D,'Financial Upload'!$B:$B,ReportingTemplate!U$9,'Financial Upload'!$F:$F,ReportingTemplate!$C52)</f>
        <v>0</v>
      </c>
    </row>
    <row r="53" spans="1:21" ht="15" customHeight="1" x14ac:dyDescent="0.25">
      <c r="A53" s="24"/>
      <c r="B53" s="59"/>
      <c r="C53" s="78" t="s">
        <v>124</v>
      </c>
      <c r="D53" s="60"/>
      <c r="E53" s="61"/>
      <c r="F53" s="67"/>
      <c r="G53" s="92" t="s">
        <v>125</v>
      </c>
      <c r="H53" s="52"/>
      <c r="I53" s="78" t="s">
        <v>124</v>
      </c>
      <c r="J53" s="69">
        <f ca="1">SUM(K53:U53)</f>
        <v>802</v>
      </c>
      <c r="K53" s="9">
        <f ca="1">SUMIFS('Financial Upload'!$D:$D,'Financial Upload'!$B:$B,ReportingTemplate!K$9,'Financial Upload'!$F:$F,ReportingTemplate!$C53)</f>
        <v>136</v>
      </c>
      <c r="L53" s="9">
        <f ca="1">SUMIFS('Financial Upload'!$D:$D,'Financial Upload'!$B:$B,ReportingTemplate!L$9,'Financial Upload'!$F:$F,ReportingTemplate!$C53)</f>
        <v>0</v>
      </c>
      <c r="M53" s="9">
        <f ca="1">SUMIFS('Financial Upload'!$D:$D,'Financial Upload'!$B:$B,ReportingTemplate!M$9,'Financial Upload'!$F:$F,ReportingTemplate!$C53)</f>
        <v>0</v>
      </c>
      <c r="N53" s="9">
        <f ca="1">SUMIFS('Financial Upload'!$D:$D,'Financial Upload'!$B:$B,ReportingTemplate!N$9,'Financial Upload'!$F:$F,ReportingTemplate!$C53)</f>
        <v>6</v>
      </c>
      <c r="O53" s="9">
        <f ca="1">SUMIFS('Financial Upload'!$D:$D,'Financial Upload'!$B:$B,ReportingTemplate!O$9,'Financial Upload'!$F:$F,ReportingTemplate!$C53)</f>
        <v>263</v>
      </c>
      <c r="P53" s="9">
        <f ca="1">SUMIFS('Financial Upload'!$D:$D,'Financial Upload'!$B:$B,ReportingTemplate!P$9,'Financial Upload'!$F:$F,ReportingTemplate!$C53)</f>
        <v>114</v>
      </c>
      <c r="Q53" s="9">
        <f ca="1">SUMIFS('Financial Upload'!$D:$D,'Financial Upload'!$B:$B,ReportingTemplate!Q$9,'Financial Upload'!$F:$F,ReportingTemplate!$C53)</f>
        <v>62</v>
      </c>
      <c r="R53" s="9">
        <f ca="1">SUMIFS('Financial Upload'!$D:$D,'Financial Upload'!$B:$B,ReportingTemplate!R$9,'Financial Upload'!$F:$F,ReportingTemplate!$C53)</f>
        <v>90</v>
      </c>
      <c r="S53" s="9">
        <f ca="1">SUMIFS('Financial Upload'!$D:$D,'Financial Upload'!$B:$B,ReportingTemplate!S$9,'Financial Upload'!$F:$F,ReportingTemplate!$C53)</f>
        <v>36</v>
      </c>
      <c r="T53" s="9">
        <f ca="1">SUMIFS('Financial Upload'!$D:$D,'Financial Upload'!$B:$B,ReportingTemplate!T$9,'Financial Upload'!$F:$F,ReportingTemplate!$C53)</f>
        <v>93</v>
      </c>
      <c r="U53" s="10">
        <f ca="1">SUMIFS('Financial Upload'!$D:$D,'Financial Upload'!$B:$B,ReportingTemplate!U$9,'Financial Upload'!$F:$F,ReportingTemplate!$C53)</f>
        <v>2</v>
      </c>
    </row>
    <row r="54" spans="1:21" ht="15" customHeight="1" x14ac:dyDescent="0.25">
      <c r="A54" s="24"/>
      <c r="B54" s="59"/>
      <c r="C54" s="78" t="s">
        <v>130</v>
      </c>
      <c r="D54" s="60"/>
      <c r="E54" s="61"/>
      <c r="F54" s="93"/>
      <c r="G54" s="94" t="s">
        <v>131</v>
      </c>
      <c r="H54" s="75"/>
      <c r="I54" s="78" t="s">
        <v>130</v>
      </c>
      <c r="J54" s="76">
        <f ca="1">SUM(K54:U54)</f>
        <v>44</v>
      </c>
      <c r="K54" s="11">
        <f ca="1">SUMIFS('Financial Upload'!$D:$D,'Financial Upload'!$B:$B,ReportingTemplate!K$9,'Financial Upload'!$F:$F,ReportingTemplate!$C54)</f>
        <v>0</v>
      </c>
      <c r="L54" s="11">
        <f ca="1">SUMIFS('Financial Upload'!$D:$D,'Financial Upload'!$B:$B,ReportingTemplate!L$9,'Financial Upload'!$F:$F,ReportingTemplate!$C54)</f>
        <v>0</v>
      </c>
      <c r="M54" s="11">
        <f ca="1">SUMIFS('Financial Upload'!$D:$D,'Financial Upload'!$B:$B,ReportingTemplate!M$9,'Financial Upload'!$F:$F,ReportingTemplate!$C54)</f>
        <v>0</v>
      </c>
      <c r="N54" s="11">
        <f ca="1">SUMIFS('Financial Upload'!$D:$D,'Financial Upload'!$B:$B,ReportingTemplate!N$9,'Financial Upload'!$F:$F,ReportingTemplate!$C54)</f>
        <v>0</v>
      </c>
      <c r="O54" s="11">
        <f ca="1">SUMIFS('Financial Upload'!$D:$D,'Financial Upload'!$B:$B,ReportingTemplate!O$9,'Financial Upload'!$F:$F,ReportingTemplate!$C54)</f>
        <v>0</v>
      </c>
      <c r="P54" s="11">
        <f ca="1">SUMIFS('Financial Upload'!$D:$D,'Financial Upload'!$B:$B,ReportingTemplate!P$9,'Financial Upload'!$F:$F,ReportingTemplate!$C54)</f>
        <v>0</v>
      </c>
      <c r="Q54" s="11">
        <f ca="1">SUMIFS('Financial Upload'!$D:$D,'Financial Upload'!$B:$B,ReportingTemplate!Q$9,'Financial Upload'!$F:$F,ReportingTemplate!$C54)</f>
        <v>0</v>
      </c>
      <c r="R54" s="11">
        <f ca="1">SUMIFS('Financial Upload'!$D:$D,'Financial Upload'!$B:$B,ReportingTemplate!R$9,'Financial Upload'!$F:$F,ReportingTemplate!$C54)</f>
        <v>15</v>
      </c>
      <c r="S54" s="11">
        <f ca="1">SUMIFS('Financial Upload'!$D:$D,'Financial Upload'!$B:$B,ReportingTemplate!S$9,'Financial Upload'!$F:$F,ReportingTemplate!$C54)</f>
        <v>29</v>
      </c>
      <c r="T54" s="11">
        <f ca="1">SUMIFS('Financial Upload'!$D:$D,'Financial Upload'!$B:$B,ReportingTemplate!T$9,'Financial Upload'!$F:$F,ReportingTemplate!$C54)</f>
        <v>0</v>
      </c>
      <c r="U54" s="12">
        <f ca="1">SUMIFS('Financial Upload'!$D:$D,'Financial Upload'!$B:$B,ReportingTemplate!U$9,'Financial Upload'!$F:$F,ReportingTemplate!$C54)</f>
        <v>0</v>
      </c>
    </row>
    <row r="55" spans="1:21" ht="15" customHeight="1" x14ac:dyDescent="0.25">
      <c r="A55" s="24"/>
      <c r="B55" s="59"/>
      <c r="C55" s="88"/>
      <c r="D55" s="89"/>
      <c r="E55" s="90"/>
      <c r="F55" s="62" t="s">
        <v>605</v>
      </c>
      <c r="G55" s="52"/>
      <c r="H55" s="52"/>
      <c r="I55" s="88"/>
      <c r="J55" s="69">
        <f t="shared" ref="J55:U55" ca="1" si="9">SUM(J52:J54)</f>
        <v>846</v>
      </c>
      <c r="K55" s="79">
        <f t="shared" ca="1" si="9"/>
        <v>136</v>
      </c>
      <c r="L55" s="79">
        <f t="shared" ca="1" si="9"/>
        <v>0</v>
      </c>
      <c r="M55" s="79">
        <f t="shared" ca="1" si="9"/>
        <v>0</v>
      </c>
      <c r="N55" s="79">
        <f t="shared" ca="1" si="9"/>
        <v>6</v>
      </c>
      <c r="O55" s="79">
        <f ca="1">SUM(O52:O54)</f>
        <v>263</v>
      </c>
      <c r="P55" s="79">
        <f ca="1">SUM(P52:P54)</f>
        <v>114</v>
      </c>
      <c r="Q55" s="79">
        <f ca="1">SUM(Q52:Q54)</f>
        <v>62</v>
      </c>
      <c r="R55" s="79">
        <f t="shared" ca="1" si="9"/>
        <v>105</v>
      </c>
      <c r="S55" s="79">
        <f t="shared" ca="1" si="9"/>
        <v>65</v>
      </c>
      <c r="T55" s="79">
        <f t="shared" ca="1" si="9"/>
        <v>93</v>
      </c>
      <c r="U55" s="80">
        <f t="shared" ca="1" si="9"/>
        <v>2</v>
      </c>
    </row>
    <row r="56" spans="1:21" ht="6.75" customHeight="1" x14ac:dyDescent="0.25">
      <c r="A56" s="24" t="s">
        <v>36</v>
      </c>
      <c r="B56" s="59"/>
      <c r="F56" s="67"/>
      <c r="G56" s="52"/>
      <c r="H56" s="52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81"/>
    </row>
    <row r="57" spans="1:21" ht="15" customHeight="1" x14ac:dyDescent="0.25">
      <c r="A57" s="24"/>
      <c r="B57" s="59"/>
      <c r="F57" s="95" t="s">
        <v>135</v>
      </c>
      <c r="G57" s="52"/>
      <c r="H57" s="52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81"/>
    </row>
    <row r="58" spans="1:21" ht="15" customHeight="1" x14ac:dyDescent="0.25">
      <c r="A58" s="24" t="s">
        <v>37</v>
      </c>
      <c r="B58" s="59"/>
      <c r="C58" s="78" t="s">
        <v>122</v>
      </c>
      <c r="D58" s="60"/>
      <c r="E58" s="61"/>
      <c r="F58" s="67"/>
      <c r="G58" s="92" t="s">
        <v>123</v>
      </c>
      <c r="H58" s="52"/>
      <c r="I58" s="78" t="s">
        <v>122</v>
      </c>
      <c r="J58" s="69">
        <f ca="1">SUM(K58:U58)</f>
        <v>2218</v>
      </c>
      <c r="K58" s="9">
        <f ca="1">SUMIFS('Financial Upload'!$D:$D,'Financial Upload'!$B:$B,ReportingTemplate!K$9,'Financial Upload'!$F:$F,ReportingTemplate!$C58)</f>
        <v>469</v>
      </c>
      <c r="L58" s="9">
        <f ca="1">SUMIFS('Financial Upload'!$D:$D,'Financial Upload'!$B:$B,ReportingTemplate!L$9,'Financial Upload'!$F:$F,ReportingTemplate!$C58)</f>
        <v>0</v>
      </c>
      <c r="M58" s="9">
        <f ca="1">SUMIFS('Financial Upload'!$D:$D,'Financial Upload'!$B:$B,ReportingTemplate!M$9,'Financial Upload'!$F:$F,ReportingTemplate!$C58)</f>
        <v>17</v>
      </c>
      <c r="N58" s="9">
        <f ca="1">SUMIFS('Financial Upload'!$D:$D,'Financial Upload'!$B:$B,ReportingTemplate!N$9,'Financial Upload'!$F:$F,ReportingTemplate!$C58)</f>
        <v>221</v>
      </c>
      <c r="O58" s="9">
        <f ca="1">SUMIFS('Financial Upload'!$D:$D,'Financial Upload'!$B:$B,ReportingTemplate!O$9,'Financial Upload'!$F:$F,ReportingTemplate!$C58)</f>
        <v>279</v>
      </c>
      <c r="P58" s="9">
        <f ca="1">SUMIFS('Financial Upload'!$D:$D,'Financial Upload'!$B:$B,ReportingTemplate!P$9,'Financial Upload'!$F:$F,ReportingTemplate!$C58)</f>
        <v>60</v>
      </c>
      <c r="Q58" s="9">
        <f ca="1">SUMIFS('Financial Upload'!$D:$D,'Financial Upload'!$B:$B,ReportingTemplate!Q$9,'Financial Upload'!$F:$F,ReportingTemplate!$C58)</f>
        <v>57</v>
      </c>
      <c r="R58" s="9">
        <f ca="1">SUMIFS('Financial Upload'!$D:$D,'Financial Upload'!$B:$B,ReportingTemplate!R$9,'Financial Upload'!$F:$F,ReportingTemplate!$C58)</f>
        <v>238</v>
      </c>
      <c r="S58" s="9">
        <f ca="1">SUMIFS('Financial Upload'!$D:$D,'Financial Upload'!$B:$B,ReportingTemplate!S$9,'Financial Upload'!$F:$F,ReportingTemplate!$C58)</f>
        <v>296</v>
      </c>
      <c r="T58" s="9">
        <f ca="1">SUMIFS('Financial Upload'!$D:$D,'Financial Upload'!$B:$B,ReportingTemplate!T$9,'Financial Upload'!$F:$F,ReportingTemplate!$C58)</f>
        <v>562</v>
      </c>
      <c r="U58" s="10">
        <f ca="1">SUMIFS('Financial Upload'!$D:$D,'Financial Upload'!$B:$B,ReportingTemplate!U$9,'Financial Upload'!$F:$F,ReportingTemplate!$C58)</f>
        <v>19</v>
      </c>
    </row>
    <row r="59" spans="1:21" ht="15" customHeight="1" x14ac:dyDescent="0.25">
      <c r="A59" s="24" t="s">
        <v>38</v>
      </c>
      <c r="B59" s="59"/>
      <c r="C59" s="78" t="s">
        <v>126</v>
      </c>
      <c r="D59" s="60"/>
      <c r="E59" s="61"/>
      <c r="F59" s="67"/>
      <c r="G59" s="92" t="s">
        <v>127</v>
      </c>
      <c r="H59" s="52"/>
      <c r="I59" s="78" t="s">
        <v>126</v>
      </c>
      <c r="J59" s="69">
        <f ca="1">SUM(K59:U59)</f>
        <v>8557</v>
      </c>
      <c r="K59" s="9">
        <f ca="1">SUMIFS('Financial Upload'!$D:$D,'Financial Upload'!$B:$B,ReportingTemplate!K$9,'Financial Upload'!$F:$F,ReportingTemplate!$C59)</f>
        <v>705</v>
      </c>
      <c r="L59" s="9">
        <f ca="1">SUMIFS('Financial Upload'!$D:$D,'Financial Upload'!$B:$B,ReportingTemplate!L$9,'Financial Upload'!$F:$F,ReportingTemplate!$C59)</f>
        <v>0</v>
      </c>
      <c r="M59" s="9">
        <f ca="1">SUMIFS('Financial Upload'!$D:$D,'Financial Upload'!$B:$B,ReportingTemplate!M$9,'Financial Upload'!$F:$F,ReportingTemplate!$C59)</f>
        <v>-17</v>
      </c>
      <c r="N59" s="9">
        <f ca="1">SUMIFS('Financial Upload'!$D:$D,'Financial Upload'!$B:$B,ReportingTemplate!N$9,'Financial Upload'!$F:$F,ReportingTemplate!$C59)</f>
        <v>1280</v>
      </c>
      <c r="O59" s="9">
        <f ca="1">SUMIFS('Financial Upload'!$D:$D,'Financial Upload'!$B:$B,ReportingTemplate!O$9,'Financial Upload'!$F:$F,ReportingTemplate!$C59)</f>
        <v>1043</v>
      </c>
      <c r="P59" s="9">
        <f ca="1">SUMIFS('Financial Upload'!$D:$D,'Financial Upload'!$B:$B,ReportingTemplate!P$9,'Financial Upload'!$F:$F,ReportingTemplate!$C59)</f>
        <v>697</v>
      </c>
      <c r="Q59" s="9">
        <f ca="1">SUMIFS('Financial Upload'!$D:$D,'Financial Upload'!$B:$B,ReportingTemplate!Q$9,'Financial Upload'!$F:$F,ReportingTemplate!$C59)</f>
        <v>662</v>
      </c>
      <c r="R59" s="9">
        <f ca="1">SUMIFS('Financial Upload'!$D:$D,'Financial Upload'!$B:$B,ReportingTemplate!R$9,'Financial Upload'!$F:$F,ReportingTemplate!$C59)</f>
        <v>1373</v>
      </c>
      <c r="S59" s="9">
        <f ca="1">SUMIFS('Financial Upload'!$D:$D,'Financial Upload'!$B:$B,ReportingTemplate!S$9,'Financial Upload'!$F:$F,ReportingTemplate!$C59)</f>
        <v>855</v>
      </c>
      <c r="T59" s="9">
        <f ca="1">SUMIFS('Financial Upload'!$D:$D,'Financial Upload'!$B:$B,ReportingTemplate!T$9,'Financial Upload'!$F:$F,ReportingTemplate!$C59)</f>
        <v>971</v>
      </c>
      <c r="U59" s="10">
        <f ca="1">SUMIFS('Financial Upload'!$D:$D,'Financial Upload'!$B:$B,ReportingTemplate!U$9,'Financial Upload'!$F:$F,ReportingTemplate!$C59)</f>
        <v>988</v>
      </c>
    </row>
    <row r="60" spans="1:21" ht="15" customHeight="1" x14ac:dyDescent="0.25">
      <c r="A60" s="24" t="s">
        <v>39</v>
      </c>
      <c r="B60" s="59"/>
      <c r="C60" s="78" t="s">
        <v>128</v>
      </c>
      <c r="D60" s="60"/>
      <c r="E60" s="61"/>
      <c r="F60" s="67"/>
      <c r="G60" s="92" t="s">
        <v>129</v>
      </c>
      <c r="H60" s="52"/>
      <c r="I60" s="78" t="s">
        <v>128</v>
      </c>
      <c r="J60" s="69">
        <f ca="1">SUM(K60:U60)</f>
        <v>400</v>
      </c>
      <c r="K60" s="9">
        <f ca="1">SUMIFS('Financial Upload'!$D:$D,'Financial Upload'!$B:$B,ReportingTemplate!K$9,'Financial Upload'!$F:$F,ReportingTemplate!$C60)</f>
        <v>0</v>
      </c>
      <c r="L60" s="9">
        <f ca="1">SUMIFS('Financial Upload'!$D:$D,'Financial Upload'!$B:$B,ReportingTemplate!L$9,'Financial Upload'!$F:$F,ReportingTemplate!$C60)</f>
        <v>0</v>
      </c>
      <c r="M60" s="9">
        <f ca="1">SUMIFS('Financial Upload'!$D:$D,'Financial Upload'!$B:$B,ReportingTemplate!M$9,'Financial Upload'!$F:$F,ReportingTemplate!$C60)</f>
        <v>0</v>
      </c>
      <c r="N60" s="9">
        <f ca="1">SUMIFS('Financial Upload'!$D:$D,'Financial Upload'!$B:$B,ReportingTemplate!N$9,'Financial Upload'!$F:$F,ReportingTemplate!$C60)</f>
        <v>0</v>
      </c>
      <c r="O60" s="9">
        <f ca="1">SUMIFS('Financial Upload'!$D:$D,'Financial Upload'!$B:$B,ReportingTemplate!O$9,'Financial Upload'!$F:$F,ReportingTemplate!$C60)</f>
        <v>0</v>
      </c>
      <c r="P60" s="9">
        <f ca="1">SUMIFS('Financial Upload'!$D:$D,'Financial Upload'!$B:$B,ReportingTemplate!P$9,'Financial Upload'!$F:$F,ReportingTemplate!$C60)</f>
        <v>0</v>
      </c>
      <c r="Q60" s="9">
        <f ca="1">SUMIFS('Financial Upload'!$D:$D,'Financial Upload'!$B:$B,ReportingTemplate!Q$9,'Financial Upload'!$F:$F,ReportingTemplate!$C60)</f>
        <v>400</v>
      </c>
      <c r="R60" s="9">
        <f ca="1">SUMIFS('Financial Upload'!$D:$D,'Financial Upload'!$B:$B,ReportingTemplate!R$9,'Financial Upload'!$F:$F,ReportingTemplate!$C60)</f>
        <v>0</v>
      </c>
      <c r="S60" s="9">
        <f ca="1">SUMIFS('Financial Upload'!$D:$D,'Financial Upload'!$B:$B,ReportingTemplate!S$9,'Financial Upload'!$F:$F,ReportingTemplate!$C60)</f>
        <v>0</v>
      </c>
      <c r="T60" s="9">
        <f ca="1">SUMIFS('Financial Upload'!$D:$D,'Financial Upload'!$B:$B,ReportingTemplate!T$9,'Financial Upload'!$F:$F,ReportingTemplate!$C60)</f>
        <v>0</v>
      </c>
      <c r="U60" s="10">
        <f ca="1">SUMIFS('Financial Upload'!$D:$D,'Financial Upload'!$B:$B,ReportingTemplate!U$9,'Financial Upload'!$F:$F,ReportingTemplate!$C60)</f>
        <v>0</v>
      </c>
    </row>
    <row r="61" spans="1:21" ht="15" customHeight="1" x14ac:dyDescent="0.25">
      <c r="A61" s="24" t="s">
        <v>40</v>
      </c>
      <c r="B61" s="59"/>
      <c r="C61" s="78" t="s">
        <v>171</v>
      </c>
      <c r="D61" s="60"/>
      <c r="E61" s="61"/>
      <c r="F61" s="67"/>
      <c r="G61" s="92" t="s">
        <v>133</v>
      </c>
      <c r="H61" s="52"/>
      <c r="I61" s="78" t="s">
        <v>171</v>
      </c>
      <c r="J61" s="69">
        <f ca="1">SUM(K61:U61)</f>
        <v>0</v>
      </c>
      <c r="K61" s="9">
        <f ca="1">SUMIFS('Financial Upload'!$D:$D,'Financial Upload'!$B:$B,ReportingTemplate!K$9,'Financial Upload'!$F:$F,ReportingTemplate!$C61)</f>
        <v>0</v>
      </c>
      <c r="L61" s="9">
        <f ca="1">SUMIFS('Financial Upload'!$D:$D,'Financial Upload'!$B:$B,ReportingTemplate!L$9,'Financial Upload'!$F:$F,ReportingTemplate!$C61)</f>
        <v>0</v>
      </c>
      <c r="M61" s="9">
        <f ca="1">SUMIFS('Financial Upload'!$D:$D,'Financial Upload'!$B:$B,ReportingTemplate!M$9,'Financial Upload'!$F:$F,ReportingTemplate!$C61)</f>
        <v>0</v>
      </c>
      <c r="N61" s="9">
        <f ca="1">SUMIFS('Financial Upload'!$D:$D,'Financial Upload'!$B:$B,ReportingTemplate!N$9,'Financial Upload'!$F:$F,ReportingTemplate!$C61)</f>
        <v>0</v>
      </c>
      <c r="O61" s="9">
        <f ca="1">SUMIFS('Financial Upload'!$D:$D,'Financial Upload'!$B:$B,ReportingTemplate!O$9,'Financial Upload'!$F:$F,ReportingTemplate!$C61)</f>
        <v>0</v>
      </c>
      <c r="P61" s="9">
        <f ca="1">SUMIFS('Financial Upload'!$D:$D,'Financial Upload'!$B:$B,ReportingTemplate!P$9,'Financial Upload'!$F:$F,ReportingTemplate!$C61)</f>
        <v>0</v>
      </c>
      <c r="Q61" s="9">
        <f ca="1">SUMIFS('Financial Upload'!$D:$D,'Financial Upload'!$B:$B,ReportingTemplate!Q$9,'Financial Upload'!$F:$F,ReportingTemplate!$C61)</f>
        <v>0</v>
      </c>
      <c r="R61" s="9">
        <f ca="1">SUMIFS('Financial Upload'!$D:$D,'Financial Upload'!$B:$B,ReportingTemplate!R$9,'Financial Upload'!$F:$F,ReportingTemplate!$C61)</f>
        <v>0</v>
      </c>
      <c r="S61" s="9">
        <f ca="1">SUMIFS('Financial Upload'!$D:$D,'Financial Upload'!$B:$B,ReportingTemplate!S$9,'Financial Upload'!$F:$F,ReportingTemplate!$C61)</f>
        <v>0</v>
      </c>
      <c r="T61" s="9">
        <f ca="1">SUMIFS('Financial Upload'!$D:$D,'Financial Upload'!$B:$B,ReportingTemplate!T$9,'Financial Upload'!$F:$F,ReportingTemplate!$C61)</f>
        <v>0</v>
      </c>
      <c r="U61" s="10">
        <f ca="1">SUMIFS('Financial Upload'!$D:$D,'Financial Upload'!$B:$B,ReportingTemplate!U$9,'Financial Upload'!$F:$F,ReportingTemplate!$C61)</f>
        <v>0</v>
      </c>
    </row>
    <row r="62" spans="1:21" ht="15" customHeight="1" x14ac:dyDescent="0.25">
      <c r="A62" s="24"/>
      <c r="B62" s="59"/>
      <c r="C62" s="78" t="s">
        <v>134</v>
      </c>
      <c r="D62" s="60"/>
      <c r="E62" s="61"/>
      <c r="F62" s="93"/>
      <c r="G62" s="94" t="s">
        <v>135</v>
      </c>
      <c r="H62" s="75"/>
      <c r="I62" s="78" t="s">
        <v>134</v>
      </c>
      <c r="J62" s="76">
        <f ca="1">SUM(K62:U62)</f>
        <v>2440</v>
      </c>
      <c r="K62" s="11">
        <f ca="1">SUMIFS('Financial Upload'!$D:$D,'Financial Upload'!$B:$B,ReportingTemplate!K$9,'Financial Upload'!$F:$F,ReportingTemplate!$C62)</f>
        <v>360</v>
      </c>
      <c r="L62" s="11">
        <f ca="1">SUMIFS('Financial Upload'!$D:$D,'Financial Upload'!$B:$B,ReportingTemplate!L$9,'Financial Upload'!$F:$F,ReportingTemplate!$C62)</f>
        <v>0</v>
      </c>
      <c r="M62" s="11">
        <f ca="1">SUMIFS('Financial Upload'!$D:$D,'Financial Upload'!$B:$B,ReportingTemplate!M$9,'Financial Upload'!$F:$F,ReportingTemplate!$C62)</f>
        <v>0</v>
      </c>
      <c r="N62" s="11">
        <f ca="1">SUMIFS('Financial Upload'!$D:$D,'Financial Upload'!$B:$B,ReportingTemplate!N$9,'Financial Upload'!$F:$F,ReportingTemplate!$C62)</f>
        <v>0</v>
      </c>
      <c r="O62" s="11">
        <f ca="1">SUMIFS('Financial Upload'!$D:$D,'Financial Upload'!$B:$B,ReportingTemplate!O$9,'Financial Upload'!$F:$F,ReportingTemplate!$C62)</f>
        <v>232</v>
      </c>
      <c r="P62" s="11">
        <f ca="1">SUMIFS('Financial Upload'!$D:$D,'Financial Upload'!$B:$B,ReportingTemplate!P$9,'Financial Upload'!$F:$F,ReportingTemplate!$C62)</f>
        <v>246</v>
      </c>
      <c r="Q62" s="11">
        <f ca="1">SUMIFS('Financial Upload'!$D:$D,'Financial Upload'!$B:$B,ReportingTemplate!Q$9,'Financial Upload'!$F:$F,ReportingTemplate!$C62)</f>
        <v>97</v>
      </c>
      <c r="R62" s="11">
        <f ca="1">SUMIFS('Financial Upload'!$D:$D,'Financial Upload'!$B:$B,ReportingTemplate!R$9,'Financial Upload'!$F:$F,ReportingTemplate!$C62)</f>
        <v>727</v>
      </c>
      <c r="S62" s="11">
        <f ca="1">SUMIFS('Financial Upload'!$D:$D,'Financial Upload'!$B:$B,ReportingTemplate!S$9,'Financial Upload'!$F:$F,ReportingTemplate!$C62)</f>
        <v>209</v>
      </c>
      <c r="T62" s="11">
        <f ca="1">SUMIFS('Financial Upload'!$D:$D,'Financial Upload'!$B:$B,ReportingTemplate!T$9,'Financial Upload'!$F:$F,ReportingTemplate!$C62)</f>
        <v>383</v>
      </c>
      <c r="U62" s="12">
        <f ca="1">SUMIFS('Financial Upload'!$D:$D,'Financial Upload'!$B:$B,ReportingTemplate!U$9,'Financial Upload'!$F:$F,ReportingTemplate!$C62)</f>
        <v>186</v>
      </c>
    </row>
    <row r="63" spans="1:21" ht="15" customHeight="1" x14ac:dyDescent="0.25">
      <c r="A63" s="24"/>
      <c r="B63" s="59"/>
      <c r="F63" s="96" t="s">
        <v>606</v>
      </c>
      <c r="G63" s="97"/>
      <c r="H63" s="97"/>
      <c r="J63" s="98">
        <f t="shared" ref="J63:U63" ca="1" si="10">SUM(J58:J62)</f>
        <v>13615</v>
      </c>
      <c r="K63" s="99">
        <f t="shared" ca="1" si="10"/>
        <v>1534</v>
      </c>
      <c r="L63" s="99">
        <f t="shared" ca="1" si="10"/>
        <v>0</v>
      </c>
      <c r="M63" s="99">
        <f t="shared" ca="1" si="10"/>
        <v>0</v>
      </c>
      <c r="N63" s="99">
        <f t="shared" ca="1" si="10"/>
        <v>1501</v>
      </c>
      <c r="O63" s="99">
        <f ca="1">SUM(O58:O62)</f>
        <v>1554</v>
      </c>
      <c r="P63" s="99">
        <f ca="1">SUM(P58:P62)</f>
        <v>1003</v>
      </c>
      <c r="Q63" s="99">
        <f ca="1">SUM(Q58:Q62)</f>
        <v>1216</v>
      </c>
      <c r="R63" s="99">
        <f t="shared" ca="1" si="10"/>
        <v>2338</v>
      </c>
      <c r="S63" s="99">
        <f t="shared" ca="1" si="10"/>
        <v>1360</v>
      </c>
      <c r="T63" s="99">
        <f t="shared" ca="1" si="10"/>
        <v>1916</v>
      </c>
      <c r="U63" s="100">
        <f t="shared" ca="1" si="10"/>
        <v>1193</v>
      </c>
    </row>
    <row r="64" spans="1:21" ht="6.75" customHeight="1" x14ac:dyDescent="0.25">
      <c r="A64" s="24"/>
      <c r="B64" s="59"/>
      <c r="F64" s="101"/>
      <c r="G64" s="97"/>
      <c r="H64" s="97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3"/>
    </row>
    <row r="65" spans="1:21" ht="15" customHeight="1" thickBot="1" x14ac:dyDescent="0.3">
      <c r="A65" s="24"/>
      <c r="B65" s="59"/>
      <c r="F65" s="104" t="s">
        <v>136</v>
      </c>
      <c r="G65" s="55"/>
      <c r="H65" s="55"/>
      <c r="J65" s="84">
        <f t="shared" ref="J65:U65" ca="1" si="11">+J63+J55</f>
        <v>14461</v>
      </c>
      <c r="K65" s="85">
        <f t="shared" ca="1" si="11"/>
        <v>1670</v>
      </c>
      <c r="L65" s="85">
        <f t="shared" ca="1" si="11"/>
        <v>0</v>
      </c>
      <c r="M65" s="85">
        <f t="shared" ca="1" si="11"/>
        <v>0</v>
      </c>
      <c r="N65" s="85">
        <f t="shared" ca="1" si="11"/>
        <v>1507</v>
      </c>
      <c r="O65" s="85">
        <f ca="1">+O63+O55</f>
        <v>1817</v>
      </c>
      <c r="P65" s="85">
        <f ca="1">+P63+P55</f>
        <v>1117</v>
      </c>
      <c r="Q65" s="85">
        <f ca="1">+Q63+Q55</f>
        <v>1278</v>
      </c>
      <c r="R65" s="85">
        <f t="shared" ca="1" si="11"/>
        <v>2443</v>
      </c>
      <c r="S65" s="85">
        <f t="shared" ca="1" si="11"/>
        <v>1425</v>
      </c>
      <c r="T65" s="85">
        <f t="shared" ca="1" si="11"/>
        <v>2009</v>
      </c>
      <c r="U65" s="86">
        <f t="shared" ca="1" si="11"/>
        <v>1195</v>
      </c>
    </row>
    <row r="66" spans="1:21" ht="15" customHeight="1" x14ac:dyDescent="0.25">
      <c r="A66" s="24"/>
      <c r="B66" s="59"/>
      <c r="C66" s="78"/>
      <c r="D66" s="60"/>
      <c r="E66" s="61"/>
      <c r="F66" s="61"/>
      <c r="G66" s="87"/>
      <c r="I66" s="78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</row>
    <row r="67" spans="1:21" ht="21.75" thickBot="1" x14ac:dyDescent="0.4">
      <c r="A67" s="24"/>
      <c r="B67" s="59"/>
      <c r="C67" s="88"/>
      <c r="D67" s="89"/>
      <c r="E67" s="90"/>
      <c r="F67" s="105" t="s">
        <v>594</v>
      </c>
      <c r="I67" s="88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</row>
    <row r="68" spans="1:21" ht="19.5" thickBot="1" x14ac:dyDescent="0.35">
      <c r="A68" s="24"/>
      <c r="B68" s="59"/>
      <c r="C68" s="106"/>
      <c r="F68" s="56" t="s">
        <v>624</v>
      </c>
      <c r="G68" s="34"/>
      <c r="H68" s="34"/>
      <c r="I68" s="106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91"/>
    </row>
    <row r="69" spans="1:21" ht="15" customHeight="1" x14ac:dyDescent="0.25">
      <c r="A69" s="24"/>
      <c r="B69" s="59"/>
      <c r="C69" s="88"/>
      <c r="D69" s="89"/>
      <c r="E69" s="90"/>
      <c r="F69" s="62" t="s">
        <v>86</v>
      </c>
      <c r="G69" s="107"/>
      <c r="H69" s="52"/>
      <c r="I69" s="88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81"/>
    </row>
    <row r="70" spans="1:21" ht="15" customHeight="1" x14ac:dyDescent="0.25">
      <c r="A70" s="24"/>
      <c r="B70" s="78"/>
      <c r="C70" s="78" t="s">
        <v>168</v>
      </c>
      <c r="D70" s="60"/>
      <c r="E70" s="61"/>
      <c r="F70" s="67"/>
      <c r="G70" s="92" t="s">
        <v>97</v>
      </c>
      <c r="H70" s="52"/>
      <c r="I70" s="78" t="s">
        <v>168</v>
      </c>
      <c r="J70" s="69">
        <f ca="1">SUM(K70:U70)</f>
        <v>0</v>
      </c>
      <c r="K70" s="9">
        <f ca="1">SUMIFS('Financial Upload'!$D:$D,'Financial Upload'!$B:$B,ReportingTemplate!K$9,'Financial Upload'!$F:$F,ReportingTemplate!$C70)</f>
        <v>0</v>
      </c>
      <c r="L70" s="9">
        <f ca="1">SUMIFS('Financial Upload'!$D:$D,'Financial Upload'!$B:$B,ReportingTemplate!L$9,'Financial Upload'!$F:$F,ReportingTemplate!$C70)</f>
        <v>0</v>
      </c>
      <c r="M70" s="9">
        <f ca="1">SUMIFS('Financial Upload'!$D:$D,'Financial Upload'!$B:$B,ReportingTemplate!M$9,'Financial Upload'!$F:$F,ReportingTemplate!$C70)</f>
        <v>0</v>
      </c>
      <c r="N70" s="9">
        <f ca="1">SUMIFS('Financial Upload'!$D:$D,'Financial Upload'!$B:$B,ReportingTemplate!N$9,'Financial Upload'!$F:$F,ReportingTemplate!$C70)</f>
        <v>0</v>
      </c>
      <c r="O70" s="9">
        <f ca="1">SUMIFS('Financial Upload'!$D:$D,'Financial Upload'!$B:$B,ReportingTemplate!O$9,'Financial Upload'!$F:$F,ReportingTemplate!$C70)</f>
        <v>0</v>
      </c>
      <c r="P70" s="9">
        <f ca="1">SUMIFS('Financial Upload'!$D:$D,'Financial Upload'!$B:$B,ReportingTemplate!P$9,'Financial Upload'!$F:$F,ReportingTemplate!$C70)</f>
        <v>0</v>
      </c>
      <c r="Q70" s="9">
        <f ca="1">SUMIFS('Financial Upload'!$D:$D,'Financial Upload'!$B:$B,ReportingTemplate!Q$9,'Financial Upload'!$F:$F,ReportingTemplate!$C70)</f>
        <v>0</v>
      </c>
      <c r="R70" s="9">
        <f ca="1">SUMIFS('Financial Upload'!$D:$D,'Financial Upload'!$B:$B,ReportingTemplate!R$9,'Financial Upload'!$F:$F,ReportingTemplate!$C70)</f>
        <v>0</v>
      </c>
      <c r="S70" s="9">
        <f ca="1">SUMIFS('Financial Upload'!$D:$D,'Financial Upload'!$B:$B,ReportingTemplate!S$9,'Financial Upload'!$F:$F,ReportingTemplate!$C70)</f>
        <v>0</v>
      </c>
      <c r="T70" s="9">
        <f ca="1">SUMIFS('Financial Upload'!$D:$D,'Financial Upload'!$B:$B,ReportingTemplate!T$9,'Financial Upload'!$F:$F,ReportingTemplate!$C70)</f>
        <v>0</v>
      </c>
      <c r="U70" s="10">
        <f ca="1">SUMIFS('Financial Upload'!$D:$D,'Financial Upload'!$B:$B,ReportingTemplate!U$9,'Financial Upload'!$F:$F,ReportingTemplate!$C70)</f>
        <v>0</v>
      </c>
    </row>
    <row r="71" spans="1:21" ht="15" customHeight="1" x14ac:dyDescent="0.25">
      <c r="A71" s="24"/>
      <c r="B71" s="59"/>
      <c r="C71" s="78" t="s">
        <v>89</v>
      </c>
      <c r="D71" s="60"/>
      <c r="E71" s="61"/>
      <c r="F71" s="67"/>
      <c r="G71" s="92" t="s">
        <v>90</v>
      </c>
      <c r="H71" s="52"/>
      <c r="I71" s="78" t="s">
        <v>89</v>
      </c>
      <c r="J71" s="69">
        <f ca="1">SUM(K71:U71)</f>
        <v>450106.50999999995</v>
      </c>
      <c r="K71" s="9">
        <f ca="1">SUMIFS('Financial Upload'!$D:$D,'Financial Upload'!$B:$B,ReportingTemplate!K$9,'Financial Upload'!$F:$F,ReportingTemplate!$C71)</f>
        <v>71829.509999999995</v>
      </c>
      <c r="L71" s="9">
        <f ca="1">SUMIFS('Financial Upload'!$D:$D,'Financial Upload'!$B:$B,ReportingTemplate!L$9,'Financial Upload'!$F:$F,ReportingTemplate!$C71)</f>
        <v>6744.84</v>
      </c>
      <c r="M71" s="9">
        <f ca="1">SUMIFS('Financial Upload'!$D:$D,'Financial Upload'!$B:$B,ReportingTemplate!M$9,'Financial Upload'!$F:$F,ReportingTemplate!$C71)</f>
        <v>12480</v>
      </c>
      <c r="N71" s="9">
        <f ca="1">SUMIFS('Financial Upload'!$D:$D,'Financial Upload'!$B:$B,ReportingTemplate!N$9,'Financial Upload'!$F:$F,ReportingTemplate!$C71)</f>
        <v>3279.0600000000004</v>
      </c>
      <c r="O71" s="9">
        <f ca="1">SUMIFS('Financial Upload'!$D:$D,'Financial Upload'!$B:$B,ReportingTemplate!O$9,'Financial Upload'!$F:$F,ReportingTemplate!$C71)</f>
        <v>158038.79999999996</v>
      </c>
      <c r="P71" s="9">
        <f ca="1">SUMIFS('Financial Upload'!$D:$D,'Financial Upload'!$B:$B,ReportingTemplate!P$9,'Financial Upload'!$F:$F,ReportingTemplate!$C71)</f>
        <v>65118.25</v>
      </c>
      <c r="Q71" s="9">
        <f ca="1">SUMIFS('Financial Upload'!$D:$D,'Financial Upload'!$B:$B,ReportingTemplate!Q$9,'Financial Upload'!$F:$F,ReportingTemplate!$C71)</f>
        <v>30162.609999999997</v>
      </c>
      <c r="R71" s="9">
        <f ca="1">SUMIFS('Financial Upload'!$D:$D,'Financial Upload'!$B:$B,ReportingTemplate!R$9,'Financial Upload'!$F:$F,ReportingTemplate!$C71)</f>
        <v>49938.069999999992</v>
      </c>
      <c r="S71" s="9">
        <f ca="1">SUMIFS('Financial Upload'!$D:$D,'Financial Upload'!$B:$B,ReportingTemplate!S$9,'Financial Upload'!$F:$F,ReportingTemplate!$C71)</f>
        <v>7454.1100000000006</v>
      </c>
      <c r="T71" s="9">
        <f ca="1">SUMIFS('Financial Upload'!$D:$D,'Financial Upload'!$B:$B,ReportingTemplate!T$9,'Financial Upload'!$F:$F,ReportingTemplate!$C71)</f>
        <v>39377.079999999994</v>
      </c>
      <c r="U71" s="10">
        <f ca="1">SUMIFS('Financial Upload'!$D:$D,'Financial Upload'!$B:$B,ReportingTemplate!U$9,'Financial Upload'!$F:$F,ReportingTemplate!$C71)</f>
        <v>5684.18</v>
      </c>
    </row>
    <row r="72" spans="1:21" ht="15" customHeight="1" x14ac:dyDescent="0.25">
      <c r="A72" s="24"/>
      <c r="B72" s="59"/>
      <c r="C72" s="78" t="s">
        <v>95</v>
      </c>
      <c r="D72" s="60"/>
      <c r="E72" s="61"/>
      <c r="F72" s="93"/>
      <c r="G72" s="94" t="s">
        <v>96</v>
      </c>
      <c r="H72" s="75"/>
      <c r="I72" s="78" t="s">
        <v>95</v>
      </c>
      <c r="J72" s="76">
        <f ca="1">SUM(K72:U72)</f>
        <v>-107507.46</v>
      </c>
      <c r="K72" s="11">
        <f ca="1">SUMIFS('Financial Upload'!$D:$D,'Financial Upload'!$B:$B,ReportingTemplate!K$9,'Financial Upload'!$F:$F,ReportingTemplate!$C72)</f>
        <v>360</v>
      </c>
      <c r="L72" s="11">
        <f ca="1">SUMIFS('Financial Upload'!$D:$D,'Financial Upload'!$B:$B,ReportingTemplate!L$9,'Financial Upload'!$F:$F,ReportingTemplate!$C72)</f>
        <v>0</v>
      </c>
      <c r="M72" s="11">
        <f ca="1">SUMIFS('Financial Upload'!$D:$D,'Financial Upload'!$B:$B,ReportingTemplate!M$9,'Financial Upload'!$F:$F,ReportingTemplate!$C72)</f>
        <v>0</v>
      </c>
      <c r="N72" s="11">
        <f ca="1">SUMIFS('Financial Upload'!$D:$D,'Financial Upload'!$B:$B,ReportingTemplate!N$9,'Financial Upload'!$F:$F,ReportingTemplate!$C72)</f>
        <v>-29916.84</v>
      </c>
      <c r="O72" s="11">
        <f ca="1">SUMIFS('Financial Upload'!$D:$D,'Financial Upload'!$B:$B,ReportingTemplate!O$9,'Financial Upload'!$F:$F,ReportingTemplate!$C72)</f>
        <v>-14826.97</v>
      </c>
      <c r="P72" s="11">
        <f ca="1">SUMIFS('Financial Upload'!$D:$D,'Financial Upload'!$B:$B,ReportingTemplate!P$9,'Financial Upload'!$F:$F,ReportingTemplate!$C72)</f>
        <v>-1505.2</v>
      </c>
      <c r="Q72" s="11">
        <f ca="1">SUMIFS('Financial Upload'!$D:$D,'Financial Upload'!$B:$B,ReportingTemplate!Q$9,'Financial Upload'!$F:$F,ReportingTemplate!$C72)</f>
        <v>-3995.04</v>
      </c>
      <c r="R72" s="11">
        <f ca="1">SUMIFS('Financial Upload'!$D:$D,'Financial Upload'!$B:$B,ReportingTemplate!R$9,'Financial Upload'!$F:$F,ReportingTemplate!$C72)</f>
        <v>-39034.6</v>
      </c>
      <c r="S72" s="11">
        <f ca="1">SUMIFS('Financial Upload'!$D:$D,'Financial Upload'!$B:$B,ReportingTemplate!S$9,'Financial Upload'!$F:$F,ReportingTemplate!$C72)</f>
        <v>2941.2099999999991</v>
      </c>
      <c r="T72" s="11">
        <f ca="1">SUMIFS('Financial Upload'!$D:$D,'Financial Upload'!$B:$B,ReportingTemplate!T$9,'Financial Upload'!$F:$F,ReportingTemplate!$C72)</f>
        <v>-21362.89</v>
      </c>
      <c r="U72" s="12">
        <f ca="1">SUMIFS('Financial Upload'!$D:$D,'Financial Upload'!$B:$B,ReportingTemplate!U$9,'Financial Upload'!$F:$F,ReportingTemplate!$C72)</f>
        <v>-167.13</v>
      </c>
    </row>
    <row r="73" spans="1:21" ht="15" customHeight="1" x14ac:dyDescent="0.25">
      <c r="A73" s="24"/>
      <c r="B73" s="59"/>
      <c r="C73" s="88"/>
      <c r="D73" s="89"/>
      <c r="E73" s="90"/>
      <c r="F73" s="62" t="s">
        <v>598</v>
      </c>
      <c r="G73" s="107"/>
      <c r="H73" s="52"/>
      <c r="I73" s="88"/>
      <c r="J73" s="69">
        <f t="shared" ref="J73:U73" ca="1" si="12">SUM(J70:J72)</f>
        <v>342599.04999999993</v>
      </c>
      <c r="K73" s="79">
        <f t="shared" ca="1" si="12"/>
        <v>72189.509999999995</v>
      </c>
      <c r="L73" s="79">
        <f t="shared" ca="1" si="12"/>
        <v>6744.84</v>
      </c>
      <c r="M73" s="79">
        <f t="shared" ca="1" si="12"/>
        <v>12480</v>
      </c>
      <c r="N73" s="79">
        <f t="shared" ca="1" si="12"/>
        <v>-26637.78</v>
      </c>
      <c r="O73" s="79">
        <f ca="1">SUM(O70:O72)</f>
        <v>143211.82999999996</v>
      </c>
      <c r="P73" s="79">
        <f ca="1">SUM(P70:P72)</f>
        <v>63613.05</v>
      </c>
      <c r="Q73" s="79">
        <f ca="1">SUM(Q70:Q72)</f>
        <v>26167.569999999996</v>
      </c>
      <c r="R73" s="79">
        <f t="shared" ca="1" si="12"/>
        <v>10903.469999999994</v>
      </c>
      <c r="S73" s="79">
        <f t="shared" ca="1" si="12"/>
        <v>10395.32</v>
      </c>
      <c r="T73" s="79">
        <f t="shared" ca="1" si="12"/>
        <v>18014.189999999995</v>
      </c>
      <c r="U73" s="80">
        <f t="shared" ca="1" si="12"/>
        <v>5517.05</v>
      </c>
    </row>
    <row r="74" spans="1:21" ht="6.75" customHeight="1" x14ac:dyDescent="0.25">
      <c r="A74" s="24"/>
      <c r="B74" s="59"/>
      <c r="C74" s="88"/>
      <c r="D74" s="89"/>
      <c r="E74" s="90"/>
      <c r="F74" s="62"/>
      <c r="G74" s="107"/>
      <c r="H74" s="52"/>
      <c r="I74" s="88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81"/>
    </row>
    <row r="75" spans="1:21" ht="15" customHeight="1" x14ac:dyDescent="0.25">
      <c r="A75" s="24" t="s">
        <v>24</v>
      </c>
      <c r="B75" s="59"/>
      <c r="F75" s="108" t="s">
        <v>100</v>
      </c>
      <c r="G75" s="107"/>
      <c r="H75" s="52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81"/>
    </row>
    <row r="76" spans="1:21" ht="15" customHeight="1" x14ac:dyDescent="0.25">
      <c r="A76" s="24"/>
      <c r="B76" s="59"/>
      <c r="C76" s="78" t="s">
        <v>87</v>
      </c>
      <c r="D76" s="60"/>
      <c r="E76" s="61"/>
      <c r="F76" s="67"/>
      <c r="G76" s="92" t="s">
        <v>88</v>
      </c>
      <c r="H76" s="52"/>
      <c r="I76" s="78" t="s">
        <v>87</v>
      </c>
      <c r="J76" s="69">
        <f t="shared" ref="J76:J81" ca="1" si="13">SUM(K76:U76)</f>
        <v>596102.59</v>
      </c>
      <c r="K76" s="9">
        <f ca="1">SUMIFS('Financial Upload'!$D:$D,'Financial Upload'!$B:$B,ReportingTemplate!K$9,'Financial Upload'!$F:$F,ReportingTemplate!$C76)</f>
        <v>96273</v>
      </c>
      <c r="L76" s="9">
        <f ca="1">SUMIFS('Financial Upload'!$D:$D,'Financial Upload'!$B:$B,ReportingTemplate!L$9,'Financial Upload'!$F:$F,ReportingTemplate!$C76)</f>
        <v>0</v>
      </c>
      <c r="M76" s="9">
        <f ca="1">SUMIFS('Financial Upload'!$D:$D,'Financial Upload'!$B:$B,ReportingTemplate!M$9,'Financial Upload'!$F:$F,ReportingTemplate!$C76)</f>
        <v>2924</v>
      </c>
      <c r="N76" s="9">
        <f ca="1">SUMIFS('Financial Upload'!$D:$D,'Financial Upload'!$B:$B,ReportingTemplate!N$9,'Financial Upload'!$F:$F,ReportingTemplate!$C76)</f>
        <v>82146.84</v>
      </c>
      <c r="O76" s="9">
        <f ca="1">SUMIFS('Financial Upload'!$D:$D,'Financial Upload'!$B:$B,ReportingTemplate!O$9,'Financial Upload'!$F:$F,ReportingTemplate!$C76)</f>
        <v>81232.35000000002</v>
      </c>
      <c r="P76" s="9">
        <f ca="1">SUMIFS('Financial Upload'!$D:$D,'Financial Upload'!$B:$B,ReportingTemplate!P$9,'Financial Upload'!$F:$F,ReportingTemplate!$C76)</f>
        <v>16559.09</v>
      </c>
      <c r="Q76" s="9">
        <f ca="1">SUMIFS('Financial Upload'!$D:$D,'Financial Upload'!$B:$B,ReportingTemplate!Q$9,'Financial Upload'!$F:$F,ReportingTemplate!$C76)</f>
        <v>17819.04</v>
      </c>
      <c r="R76" s="9">
        <f ca="1">SUMIFS('Financial Upload'!$D:$D,'Financial Upload'!$B:$B,ReportingTemplate!R$9,'Financial Upload'!$F:$F,ReportingTemplate!$C76)</f>
        <v>106254.17000000001</v>
      </c>
      <c r="S76" s="9">
        <f ca="1">SUMIFS('Financial Upload'!$D:$D,'Financial Upload'!$B:$B,ReportingTemplate!S$9,'Financial Upload'!$F:$F,ReportingTemplate!$C76)</f>
        <v>72277.34</v>
      </c>
      <c r="T76" s="9">
        <f ca="1">SUMIFS('Financial Upload'!$D:$D,'Financial Upload'!$B:$B,ReportingTemplate!T$9,'Financial Upload'!$F:$F,ReportingTemplate!$C76)</f>
        <v>120610.72</v>
      </c>
      <c r="U76" s="10">
        <f ca="1">SUMIFS('Financial Upload'!$D:$D,'Financial Upload'!$B:$B,ReportingTemplate!U$9,'Financial Upload'!$F:$F,ReportingTemplate!$C76)</f>
        <v>6.0400000000000063</v>
      </c>
    </row>
    <row r="77" spans="1:21" ht="15" customHeight="1" x14ac:dyDescent="0.25">
      <c r="A77" s="24" t="s">
        <v>25</v>
      </c>
      <c r="B77" s="59"/>
      <c r="C77" s="78" t="s">
        <v>91</v>
      </c>
      <c r="D77" s="60"/>
      <c r="E77" s="61"/>
      <c r="F77" s="67"/>
      <c r="G77" s="92" t="s">
        <v>92</v>
      </c>
      <c r="H77" s="52"/>
      <c r="I77" s="78" t="s">
        <v>91</v>
      </c>
      <c r="J77" s="69">
        <f t="shared" ca="1" si="13"/>
        <v>1430756.94</v>
      </c>
      <c r="K77" s="9">
        <f ca="1">SUMIFS('Financial Upload'!$D:$D,'Financial Upload'!$B:$B,ReportingTemplate!K$9,'Financial Upload'!$F:$F,ReportingTemplate!$C77)</f>
        <v>103908.44</v>
      </c>
      <c r="L77" s="9">
        <f ca="1">SUMIFS('Financial Upload'!$D:$D,'Financial Upload'!$B:$B,ReportingTemplate!L$9,'Financial Upload'!$F:$F,ReportingTemplate!$C77)</f>
        <v>0</v>
      </c>
      <c r="M77" s="9">
        <f ca="1">SUMIFS('Financial Upload'!$D:$D,'Financial Upload'!$B:$B,ReportingTemplate!M$9,'Financial Upload'!$F:$F,ReportingTemplate!$C77)</f>
        <v>-3095.7</v>
      </c>
      <c r="N77" s="9">
        <f ca="1">SUMIFS('Financial Upload'!$D:$D,'Financial Upload'!$B:$B,ReportingTemplate!N$9,'Financial Upload'!$F:$F,ReportingTemplate!$C77)</f>
        <v>209817.60000000001</v>
      </c>
      <c r="O77" s="9">
        <f ca="1">SUMIFS('Financial Upload'!$D:$D,'Financial Upload'!$B:$B,ReportingTemplate!O$9,'Financial Upload'!$F:$F,ReportingTemplate!$C77)</f>
        <v>193340.90000000002</v>
      </c>
      <c r="P77" s="9">
        <f ca="1">SUMIFS('Financial Upload'!$D:$D,'Financial Upload'!$B:$B,ReportingTemplate!P$9,'Financial Upload'!$F:$F,ReportingTemplate!$C77)</f>
        <v>114071.02</v>
      </c>
      <c r="Q77" s="9">
        <f ca="1">SUMIFS('Financial Upload'!$D:$D,'Financial Upload'!$B:$B,ReportingTemplate!Q$9,'Financial Upload'!$F:$F,ReportingTemplate!$C77)</f>
        <v>111652.92</v>
      </c>
      <c r="R77" s="9">
        <f ca="1">SUMIFS('Financial Upload'!$D:$D,'Financial Upload'!$B:$B,ReportingTemplate!R$9,'Financial Upload'!$F:$F,ReportingTemplate!$C77)</f>
        <v>228668.68</v>
      </c>
      <c r="S77" s="9">
        <f ca="1">SUMIFS('Financial Upload'!$D:$D,'Financial Upload'!$B:$B,ReportingTemplate!S$9,'Financial Upload'!$F:$F,ReportingTemplate!$C77)</f>
        <v>119672.24</v>
      </c>
      <c r="T77" s="9">
        <f ca="1">SUMIFS('Financial Upload'!$D:$D,'Financial Upload'!$B:$B,ReportingTemplate!T$9,'Financial Upload'!$F:$F,ReportingTemplate!$C77)</f>
        <v>176340.13</v>
      </c>
      <c r="U77" s="10">
        <f ca="1">SUMIFS('Financial Upload'!$D:$D,'Financial Upload'!$B:$B,ReportingTemplate!U$9,'Financial Upload'!$F:$F,ReportingTemplate!$C77)</f>
        <v>176380.70999999996</v>
      </c>
    </row>
    <row r="78" spans="1:21" ht="15" customHeight="1" x14ac:dyDescent="0.25">
      <c r="A78" s="24" t="s">
        <v>26</v>
      </c>
      <c r="B78" s="59"/>
      <c r="C78" s="78" t="s">
        <v>93</v>
      </c>
      <c r="D78" s="60"/>
      <c r="E78" s="61"/>
      <c r="F78" s="67"/>
      <c r="G78" s="92" t="s">
        <v>94</v>
      </c>
      <c r="H78" s="52"/>
      <c r="I78" s="78" t="s">
        <v>93</v>
      </c>
      <c r="J78" s="69">
        <f t="shared" ca="1" si="13"/>
        <v>74775.58</v>
      </c>
      <c r="K78" s="9">
        <f ca="1">SUMIFS('Financial Upload'!$D:$D,'Financial Upload'!$B:$B,ReportingTemplate!K$9,'Financial Upload'!$F:$F,ReportingTemplate!$C78)</f>
        <v>0</v>
      </c>
      <c r="L78" s="9">
        <f ca="1">SUMIFS('Financial Upload'!$D:$D,'Financial Upload'!$B:$B,ReportingTemplate!L$9,'Financial Upload'!$F:$F,ReportingTemplate!$C78)</f>
        <v>0</v>
      </c>
      <c r="M78" s="9">
        <f ca="1">SUMIFS('Financial Upload'!$D:$D,'Financial Upload'!$B:$B,ReportingTemplate!M$9,'Financial Upload'!$F:$F,ReportingTemplate!$C78)</f>
        <v>0</v>
      </c>
      <c r="N78" s="9">
        <f ca="1">SUMIFS('Financial Upload'!$D:$D,'Financial Upload'!$B:$B,ReportingTemplate!N$9,'Financial Upload'!$F:$F,ReportingTemplate!$C78)</f>
        <v>0</v>
      </c>
      <c r="O78" s="9">
        <f ca="1">SUMIFS('Financial Upload'!$D:$D,'Financial Upload'!$B:$B,ReportingTemplate!O$9,'Financial Upload'!$F:$F,ReportingTemplate!$C78)</f>
        <v>0</v>
      </c>
      <c r="P78" s="9">
        <f ca="1">SUMIFS('Financial Upload'!$D:$D,'Financial Upload'!$B:$B,ReportingTemplate!P$9,'Financial Upload'!$F:$F,ReportingTemplate!$C78)</f>
        <v>0</v>
      </c>
      <c r="Q78" s="9">
        <f ca="1">SUMIFS('Financial Upload'!$D:$D,'Financial Upload'!$B:$B,ReportingTemplate!Q$9,'Financial Upload'!$F:$F,ReportingTemplate!$C78)</f>
        <v>74775.58</v>
      </c>
      <c r="R78" s="9">
        <f ca="1">SUMIFS('Financial Upload'!$D:$D,'Financial Upload'!$B:$B,ReportingTemplate!R$9,'Financial Upload'!$F:$F,ReportingTemplate!$C78)</f>
        <v>0</v>
      </c>
      <c r="S78" s="9">
        <f ca="1">SUMIFS('Financial Upload'!$D:$D,'Financial Upload'!$B:$B,ReportingTemplate!S$9,'Financial Upload'!$F:$F,ReportingTemplate!$C78)</f>
        <v>0</v>
      </c>
      <c r="T78" s="9">
        <f ca="1">SUMIFS('Financial Upload'!$D:$D,'Financial Upload'!$B:$B,ReportingTemplate!T$9,'Financial Upload'!$F:$F,ReportingTemplate!$C78)</f>
        <v>0</v>
      </c>
      <c r="U78" s="10">
        <f ca="1">SUMIFS('Financial Upload'!$D:$D,'Financial Upload'!$B:$B,ReportingTemplate!U$9,'Financial Upload'!$F:$F,ReportingTemplate!$C78)</f>
        <v>0</v>
      </c>
    </row>
    <row r="79" spans="1:21" ht="15" customHeight="1" x14ac:dyDescent="0.25">
      <c r="A79" s="24" t="s">
        <v>27</v>
      </c>
      <c r="B79" s="59"/>
      <c r="C79" s="78" t="s">
        <v>169</v>
      </c>
      <c r="D79" s="60"/>
      <c r="E79" s="61"/>
      <c r="F79" s="67"/>
      <c r="G79" s="92" t="s">
        <v>98</v>
      </c>
      <c r="H79" s="52"/>
      <c r="I79" s="78" t="s">
        <v>169</v>
      </c>
      <c r="J79" s="69">
        <f t="shared" ca="1" si="13"/>
        <v>0</v>
      </c>
      <c r="K79" s="9">
        <f ca="1">SUMIFS('Financial Upload'!$D:$D,'Financial Upload'!$B:$B,ReportingTemplate!K$9,'Financial Upload'!$F:$F,ReportingTemplate!$C79)</f>
        <v>0</v>
      </c>
      <c r="L79" s="9">
        <f ca="1">SUMIFS('Financial Upload'!$D:$D,'Financial Upload'!$B:$B,ReportingTemplate!L$9,'Financial Upload'!$F:$F,ReportingTemplate!$C79)</f>
        <v>0</v>
      </c>
      <c r="M79" s="9">
        <f ca="1">SUMIFS('Financial Upload'!$D:$D,'Financial Upload'!$B:$B,ReportingTemplate!M$9,'Financial Upload'!$F:$F,ReportingTemplate!$C79)</f>
        <v>0</v>
      </c>
      <c r="N79" s="9">
        <f ca="1">SUMIFS('Financial Upload'!$D:$D,'Financial Upload'!$B:$B,ReportingTemplate!N$9,'Financial Upload'!$F:$F,ReportingTemplate!$C79)</f>
        <v>0</v>
      </c>
      <c r="O79" s="9">
        <f ca="1">SUMIFS('Financial Upload'!$D:$D,'Financial Upload'!$B:$B,ReportingTemplate!O$9,'Financial Upload'!$F:$F,ReportingTemplate!$C79)</f>
        <v>0</v>
      </c>
      <c r="P79" s="9">
        <f ca="1">SUMIFS('Financial Upload'!$D:$D,'Financial Upload'!$B:$B,ReportingTemplate!P$9,'Financial Upload'!$F:$F,ReportingTemplate!$C79)</f>
        <v>0</v>
      </c>
      <c r="Q79" s="9">
        <f ca="1">SUMIFS('Financial Upload'!$D:$D,'Financial Upload'!$B:$B,ReportingTemplate!Q$9,'Financial Upload'!$F:$F,ReportingTemplate!$C79)</f>
        <v>0</v>
      </c>
      <c r="R79" s="9">
        <f ca="1">SUMIFS('Financial Upload'!$D:$D,'Financial Upload'!$B:$B,ReportingTemplate!R$9,'Financial Upload'!$F:$F,ReportingTemplate!$C79)</f>
        <v>0</v>
      </c>
      <c r="S79" s="9">
        <f ca="1">SUMIFS('Financial Upload'!$D:$D,'Financial Upload'!$B:$B,ReportingTemplate!S$9,'Financial Upload'!$F:$F,ReportingTemplate!$C79)</f>
        <v>0</v>
      </c>
      <c r="T79" s="9">
        <f ca="1">SUMIFS('Financial Upload'!$D:$D,'Financial Upload'!$B:$B,ReportingTemplate!T$9,'Financial Upload'!$F:$F,ReportingTemplate!$C79)</f>
        <v>0</v>
      </c>
      <c r="U79" s="10">
        <f ca="1">SUMIFS('Financial Upload'!$D:$D,'Financial Upload'!$B:$B,ReportingTemplate!U$9,'Financial Upload'!$F:$F,ReportingTemplate!$C79)</f>
        <v>0</v>
      </c>
    </row>
    <row r="80" spans="1:21" ht="15" customHeight="1" x14ac:dyDescent="0.25">
      <c r="A80" s="24"/>
      <c r="B80" s="59"/>
      <c r="C80" s="70" t="s">
        <v>646</v>
      </c>
      <c r="D80" s="60"/>
      <c r="E80" s="61"/>
      <c r="F80" s="67"/>
      <c r="G80" s="92" t="s">
        <v>608</v>
      </c>
      <c r="H80" s="52"/>
      <c r="I80" s="70" t="s">
        <v>646</v>
      </c>
      <c r="J80" s="69">
        <f t="shared" ca="1" si="13"/>
        <v>99952.49</v>
      </c>
      <c r="K80" s="9">
        <f ca="1">SUMIFS('Financial Upload'!$D:$D,'Financial Upload'!$B:$B,ReportingTemplate!K$9,'Financial Upload'!$F:$F,ReportingTemplate!$C80)</f>
        <v>8935.090000000002</v>
      </c>
      <c r="L80" s="9">
        <f ca="1">SUMIFS('Financial Upload'!$D:$D,'Financial Upload'!$B:$B,ReportingTemplate!L$9,'Financial Upload'!$F:$F,ReportingTemplate!$C80)</f>
        <v>0</v>
      </c>
      <c r="M80" s="9">
        <f ca="1">SUMIFS('Financial Upload'!$D:$D,'Financial Upload'!$B:$B,ReportingTemplate!M$9,'Financial Upload'!$F:$F,ReportingTemplate!$C80)</f>
        <v>0</v>
      </c>
      <c r="N80" s="9">
        <f ca="1">SUMIFS('Financial Upload'!$D:$D,'Financial Upload'!$B:$B,ReportingTemplate!N$9,'Financial Upload'!$F:$F,ReportingTemplate!$C80)</f>
        <v>1825.99</v>
      </c>
      <c r="O80" s="9">
        <f ca="1">SUMIFS('Financial Upload'!$D:$D,'Financial Upload'!$B:$B,ReportingTemplate!O$9,'Financial Upload'!$F:$F,ReportingTemplate!$C80)</f>
        <v>20575.379999999997</v>
      </c>
      <c r="P80" s="9">
        <f ca="1">SUMIFS('Financial Upload'!$D:$D,'Financial Upload'!$B:$B,ReportingTemplate!P$9,'Financial Upload'!$F:$F,ReportingTemplate!$C80)</f>
        <v>5771.6900000000005</v>
      </c>
      <c r="Q80" s="9">
        <f ca="1">SUMIFS('Financial Upload'!$D:$D,'Financial Upload'!$B:$B,ReportingTemplate!Q$9,'Financial Upload'!$F:$F,ReportingTemplate!$C80)</f>
        <v>1271.6100000000004</v>
      </c>
      <c r="R80" s="9">
        <f ca="1">SUMIFS('Financial Upload'!$D:$D,'Financial Upload'!$B:$B,ReportingTemplate!R$9,'Financial Upload'!$F:$F,ReportingTemplate!$C80)</f>
        <v>13897.629999999997</v>
      </c>
      <c r="S80" s="9">
        <f ca="1">SUMIFS('Financial Upload'!$D:$D,'Financial Upload'!$B:$B,ReportingTemplate!S$9,'Financial Upload'!$F:$F,ReportingTemplate!$C80)</f>
        <v>5042.3599999999988</v>
      </c>
      <c r="T80" s="9">
        <f ca="1">SUMIFS('Financial Upload'!$D:$D,'Financial Upload'!$B:$B,ReportingTemplate!T$9,'Financial Upload'!$F:$F,ReportingTemplate!$C80)</f>
        <v>26355.1</v>
      </c>
      <c r="U80" s="10">
        <f ca="1">SUMIFS('Financial Upload'!$D:$D,'Financial Upload'!$B:$B,ReportingTemplate!U$9,'Financial Upload'!$F:$F,ReportingTemplate!$C80)</f>
        <v>16277.64</v>
      </c>
    </row>
    <row r="81" spans="1:24" ht="15" customHeight="1" x14ac:dyDescent="0.25">
      <c r="A81" s="24" t="s">
        <v>28</v>
      </c>
      <c r="B81" s="59"/>
      <c r="C81" s="78" t="s">
        <v>99</v>
      </c>
      <c r="D81" s="60"/>
      <c r="E81" s="61"/>
      <c r="F81" s="93"/>
      <c r="G81" s="94" t="s">
        <v>100</v>
      </c>
      <c r="H81" s="75"/>
      <c r="I81" s="78" t="s">
        <v>99</v>
      </c>
      <c r="J81" s="76">
        <f t="shared" ca="1" si="13"/>
        <v>422509.37000000005</v>
      </c>
      <c r="K81" s="11">
        <f ca="1">SUMIFS('Financial Upload'!$D:$D,'Financial Upload'!$B:$B,ReportingTemplate!K$9,'Financial Upload'!$F:$F,ReportingTemplate!$C81)</f>
        <v>40900.479999999996</v>
      </c>
      <c r="L81" s="11">
        <f ca="1">SUMIFS('Financial Upload'!$D:$D,'Financial Upload'!$B:$B,ReportingTemplate!L$9,'Financial Upload'!$F:$F,ReportingTemplate!$C81)</f>
        <v>-500</v>
      </c>
      <c r="M81" s="11">
        <f ca="1">SUMIFS('Financial Upload'!$D:$D,'Financial Upload'!$B:$B,ReportingTemplate!M$9,'Financial Upload'!$F:$F,ReportingTemplate!$C81)</f>
        <v>650</v>
      </c>
      <c r="N81" s="11">
        <f ca="1">SUMIFS('Financial Upload'!$D:$D,'Financial Upload'!$B:$B,ReportingTemplate!N$9,'Financial Upload'!$F:$F,ReportingTemplate!$C81)</f>
        <v>20</v>
      </c>
      <c r="O81" s="11">
        <f ca="1">SUMIFS('Financial Upload'!$D:$D,'Financial Upload'!$B:$B,ReportingTemplate!O$9,'Financial Upload'!$F:$F,ReportingTemplate!$C81)</f>
        <v>42663</v>
      </c>
      <c r="P81" s="11">
        <f ca="1">SUMIFS('Financial Upload'!$D:$D,'Financial Upload'!$B:$B,ReportingTemplate!P$9,'Financial Upload'!$F:$F,ReportingTemplate!$C81)</f>
        <v>40471.759999999995</v>
      </c>
      <c r="Q81" s="11">
        <f ca="1">SUMIFS('Financial Upload'!$D:$D,'Financial Upload'!$B:$B,ReportingTemplate!Q$9,'Financial Upload'!$F:$F,ReportingTemplate!$C81)</f>
        <v>17126.22</v>
      </c>
      <c r="R81" s="11">
        <f ca="1">SUMIFS('Financial Upload'!$D:$D,'Financial Upload'!$B:$B,ReportingTemplate!R$9,'Financial Upload'!$F:$F,ReportingTemplate!$C81)</f>
        <v>122676.07</v>
      </c>
      <c r="S81" s="11">
        <f ca="1">SUMIFS('Financial Upload'!$D:$D,'Financial Upload'!$B:$B,ReportingTemplate!S$9,'Financial Upload'!$F:$F,ReportingTemplate!$C81)</f>
        <v>58054.9</v>
      </c>
      <c r="T81" s="11">
        <f ca="1">SUMIFS('Financial Upload'!$D:$D,'Financial Upload'!$B:$B,ReportingTemplate!T$9,'Financial Upload'!$F:$F,ReportingTemplate!$C81)</f>
        <v>69273.899999999994</v>
      </c>
      <c r="U81" s="12">
        <f ca="1">SUMIFS('Financial Upload'!$D:$D,'Financial Upload'!$B:$B,ReportingTemplate!U$9,'Financial Upload'!$F:$F,ReportingTemplate!$C81)</f>
        <v>31173.040000000001</v>
      </c>
    </row>
    <row r="82" spans="1:24" ht="15" customHeight="1" x14ac:dyDescent="0.25">
      <c r="A82" s="24"/>
      <c r="B82" s="59"/>
      <c r="F82" s="95" t="s">
        <v>599</v>
      </c>
      <c r="G82" s="107"/>
      <c r="H82" s="52"/>
      <c r="J82" s="69">
        <f t="shared" ref="J82:U82" ca="1" si="14">SUM(J76:J81)</f>
        <v>2624096.9700000002</v>
      </c>
      <c r="K82" s="109">
        <f t="shared" ca="1" si="14"/>
        <v>250017.01</v>
      </c>
      <c r="L82" s="109">
        <f t="shared" ca="1" si="14"/>
        <v>-500</v>
      </c>
      <c r="M82" s="109">
        <f t="shared" ca="1" si="14"/>
        <v>478.30000000000018</v>
      </c>
      <c r="N82" s="109">
        <f t="shared" ca="1" si="14"/>
        <v>293810.43</v>
      </c>
      <c r="O82" s="109">
        <f ca="1">SUM(O76:O81)</f>
        <v>337811.63000000006</v>
      </c>
      <c r="P82" s="109">
        <f ca="1">SUM(P76:P81)</f>
        <v>176873.56</v>
      </c>
      <c r="Q82" s="109">
        <f ca="1">SUM(Q76:Q81)</f>
        <v>222645.36999999997</v>
      </c>
      <c r="R82" s="109">
        <f t="shared" ca="1" si="14"/>
        <v>471496.55</v>
      </c>
      <c r="S82" s="109">
        <f t="shared" ca="1" si="14"/>
        <v>255046.84</v>
      </c>
      <c r="T82" s="109">
        <f t="shared" ca="1" si="14"/>
        <v>392579.85</v>
      </c>
      <c r="U82" s="110">
        <f t="shared" ca="1" si="14"/>
        <v>223837.42999999996</v>
      </c>
    </row>
    <row r="83" spans="1:24" ht="6.75" customHeight="1" x14ac:dyDescent="0.25">
      <c r="A83" s="24"/>
      <c r="B83" s="59"/>
      <c r="F83" s="111"/>
      <c r="G83" s="107"/>
      <c r="H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4"/>
    </row>
    <row r="84" spans="1:24" ht="15" customHeight="1" thickBot="1" x14ac:dyDescent="0.3">
      <c r="A84" s="24"/>
      <c r="B84" s="59"/>
      <c r="C84" s="88"/>
      <c r="D84" s="89"/>
      <c r="E84" s="90"/>
      <c r="F84" s="112" t="s">
        <v>626</v>
      </c>
      <c r="G84" s="113"/>
      <c r="H84" s="114"/>
      <c r="I84" s="88"/>
      <c r="J84" s="115">
        <f t="shared" ref="J84:U84" ca="1" si="15">+J82+J73</f>
        <v>2966696.02</v>
      </c>
      <c r="K84" s="116">
        <f t="shared" ca="1" si="15"/>
        <v>322206.52</v>
      </c>
      <c r="L84" s="116">
        <f t="shared" ca="1" si="15"/>
        <v>6244.84</v>
      </c>
      <c r="M84" s="116">
        <f t="shared" ca="1" si="15"/>
        <v>12958.3</v>
      </c>
      <c r="N84" s="116">
        <f t="shared" ca="1" si="15"/>
        <v>267172.65000000002</v>
      </c>
      <c r="O84" s="116">
        <f ca="1">+O82+O73</f>
        <v>481023.46</v>
      </c>
      <c r="P84" s="116">
        <f ca="1">+P82+P73</f>
        <v>240486.61</v>
      </c>
      <c r="Q84" s="116">
        <f ca="1">+Q82+Q73</f>
        <v>248812.93999999997</v>
      </c>
      <c r="R84" s="116">
        <f t="shared" ca="1" si="15"/>
        <v>482400.01999999996</v>
      </c>
      <c r="S84" s="116">
        <f t="shared" ca="1" si="15"/>
        <v>265442.15999999997</v>
      </c>
      <c r="T84" s="116">
        <f t="shared" ca="1" si="15"/>
        <v>410594.04</v>
      </c>
      <c r="U84" s="117">
        <f t="shared" ca="1" si="15"/>
        <v>229354.47999999995</v>
      </c>
    </row>
    <row r="85" spans="1:24" ht="15" customHeight="1" thickBot="1" x14ac:dyDescent="0.3">
      <c r="A85" s="24" t="s">
        <v>29</v>
      </c>
      <c r="B85" s="59"/>
      <c r="J85" s="53">
        <f>'Cons. 11'!H148-'Cons. 11'!H140-'Cons. 11'!H141</f>
        <v>3662961.1599999992</v>
      </c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</row>
    <row r="86" spans="1:24" ht="19.5" thickBot="1" x14ac:dyDescent="0.35">
      <c r="A86" s="24"/>
      <c r="B86" s="59"/>
      <c r="F86" s="56" t="s">
        <v>623</v>
      </c>
      <c r="G86" s="34"/>
      <c r="H86" s="34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91"/>
    </row>
    <row r="87" spans="1:24" ht="15" customHeight="1" x14ac:dyDescent="0.25">
      <c r="A87" s="24"/>
      <c r="B87" s="59"/>
      <c r="C87" s="70" t="s">
        <v>660</v>
      </c>
      <c r="D87" s="60"/>
      <c r="E87" s="61"/>
      <c r="F87" s="67"/>
      <c r="G87" s="118" t="s">
        <v>659</v>
      </c>
      <c r="H87" s="52"/>
      <c r="I87" s="70" t="s">
        <v>660</v>
      </c>
      <c r="J87" s="69">
        <f ca="1">SUM(K87:U87)</f>
        <v>955040.32000000007</v>
      </c>
      <c r="K87" s="9">
        <f ca="1">SUMIFS('Financial Upload'!$D:$D,'Financial Upload'!$B:$B,ReportingTemplate!K$9,'Financial Upload'!$F:$F,ReportingTemplate!$C87)</f>
        <v>131933.96</v>
      </c>
      <c r="L87" s="9">
        <f ca="1">SUMIFS('Financial Upload'!$D:$D,'Financial Upload'!$B:$B,ReportingTemplate!L$9,'Financial Upload'!$F:$F,ReportingTemplate!$C87)</f>
        <v>0</v>
      </c>
      <c r="M87" s="9">
        <f ca="1">SUMIFS('Financial Upload'!$D:$D,'Financial Upload'!$B:$B,ReportingTemplate!M$9,'Financial Upload'!$F:$F,ReportingTemplate!$C87)</f>
        <v>0</v>
      </c>
      <c r="N87" s="9">
        <f ca="1">SUMIFS('Financial Upload'!$D:$D,'Financial Upload'!$B:$B,ReportingTemplate!N$9,'Financial Upload'!$F:$F,ReportingTemplate!$C87)</f>
        <v>70266.040000000008</v>
      </c>
      <c r="O87" s="9">
        <f ca="1">SUMIFS('Financial Upload'!$D:$D,'Financial Upload'!$B:$B,ReportingTemplate!O$9,'Financial Upload'!$F:$F,ReportingTemplate!$C87)</f>
        <v>130995.74999999999</v>
      </c>
      <c r="P87" s="9">
        <f ca="1">SUMIFS('Financial Upload'!$D:$D,'Financial Upload'!$B:$B,ReportingTemplate!P$9,'Financial Upload'!$F:$F,ReportingTemplate!$C87)</f>
        <v>72763.490000000005</v>
      </c>
      <c r="Q87" s="9">
        <f ca="1">SUMIFS('Financial Upload'!$D:$D,'Financial Upload'!$B:$B,ReportingTemplate!Q$9,'Financial Upload'!$F:$F,ReportingTemplate!$C87)</f>
        <v>63390.369999999995</v>
      </c>
      <c r="R87" s="9">
        <f ca="1">SUMIFS('Financial Upload'!$D:$D,'Financial Upload'!$B:$B,ReportingTemplate!R$9,'Financial Upload'!$F:$F,ReportingTemplate!$C87)</f>
        <v>144634.80000000002</v>
      </c>
      <c r="S87" s="9">
        <f ca="1">SUMIFS('Financial Upload'!$D:$D,'Financial Upload'!$B:$B,ReportingTemplate!S$9,'Financial Upload'!$F:$F,ReportingTemplate!$C87)</f>
        <v>86969.26</v>
      </c>
      <c r="T87" s="9">
        <f ca="1">SUMIFS('Financial Upload'!$D:$D,'Financial Upload'!$B:$B,ReportingTemplate!T$9,'Financial Upload'!$F:$F,ReportingTemplate!$C87)</f>
        <v>143060.13</v>
      </c>
      <c r="U87" s="10">
        <f ca="1">SUMIFS('Financial Upload'!$D:$D,'Financial Upload'!$B:$B,ReportingTemplate!U$9,'Financial Upload'!$F:$F,ReportingTemplate!$C87)</f>
        <v>111026.51999999999</v>
      </c>
    </row>
    <row r="88" spans="1:24" ht="15" customHeight="1" x14ac:dyDescent="0.25">
      <c r="A88" s="24"/>
      <c r="B88" s="59"/>
      <c r="C88" s="70"/>
      <c r="D88" s="60"/>
      <c r="E88" s="61"/>
      <c r="F88" s="67"/>
      <c r="G88" s="119" t="s">
        <v>665</v>
      </c>
      <c r="H88" s="75"/>
      <c r="I88" s="70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120"/>
    </row>
    <row r="89" spans="1:24" ht="15" customHeight="1" x14ac:dyDescent="0.25">
      <c r="A89" s="24"/>
      <c r="B89" s="59"/>
      <c r="C89" s="70" t="s">
        <v>653</v>
      </c>
      <c r="D89" s="60"/>
      <c r="E89" s="61"/>
      <c r="F89" s="67"/>
      <c r="G89" s="118"/>
      <c r="H89" s="92" t="s">
        <v>619</v>
      </c>
      <c r="I89" s="70" t="s">
        <v>653</v>
      </c>
      <c r="J89" s="69">
        <f ca="1">SUM(K89:U89)</f>
        <v>128234.23999999999</v>
      </c>
      <c r="K89" s="9">
        <f ca="1">SUMIFS('Financial Upload'!$D:$D,'Financial Upload'!$B:$B,ReportingTemplate!K$9,'Financial Upload'!$F:$F,ReportingTemplate!$C89)</f>
        <v>14639.87</v>
      </c>
      <c r="L89" s="9">
        <f ca="1">SUMIFS('Financial Upload'!$D:$D,'Financial Upload'!$B:$B,ReportingTemplate!L$9,'Financial Upload'!$F:$F,ReportingTemplate!$C89)</f>
        <v>0</v>
      </c>
      <c r="M89" s="9">
        <f ca="1">SUMIFS('Financial Upload'!$D:$D,'Financial Upload'!$B:$B,ReportingTemplate!M$9,'Financial Upload'!$F:$F,ReportingTemplate!$C89)</f>
        <v>0</v>
      </c>
      <c r="N89" s="9">
        <f ca="1">SUMIFS('Financial Upload'!$D:$D,'Financial Upload'!$B:$B,ReportingTemplate!N$9,'Financial Upload'!$F:$F,ReportingTemplate!$C89)</f>
        <v>12472.29</v>
      </c>
      <c r="O89" s="9">
        <f ca="1">SUMIFS('Financial Upload'!$D:$D,'Financial Upload'!$B:$B,ReportingTemplate!O$9,'Financial Upload'!$F:$F,ReportingTemplate!$C89)</f>
        <v>11517.79</v>
      </c>
      <c r="P89" s="9">
        <f ca="1">SUMIFS('Financial Upload'!$D:$D,'Financial Upload'!$B:$B,ReportingTemplate!P$9,'Financial Upload'!$F:$F,ReportingTemplate!$C89)</f>
        <v>8721.52</v>
      </c>
      <c r="Q89" s="9">
        <f ca="1">SUMIFS('Financial Upload'!$D:$D,'Financial Upload'!$B:$B,ReportingTemplate!Q$9,'Financial Upload'!$F:$F,ReportingTemplate!$C89)</f>
        <v>13102.68</v>
      </c>
      <c r="R89" s="9">
        <f ca="1">SUMIFS('Financial Upload'!$D:$D,'Financial Upload'!$B:$B,ReportingTemplate!R$9,'Financial Upload'!$F:$F,ReportingTemplate!$C89)</f>
        <v>20559.740000000002</v>
      </c>
      <c r="S89" s="9">
        <f ca="1">SUMIFS('Financial Upload'!$D:$D,'Financial Upload'!$B:$B,ReportingTemplate!S$9,'Financial Upload'!$F:$F,ReportingTemplate!$C89)</f>
        <v>12786.11</v>
      </c>
      <c r="T89" s="9">
        <f ca="1">SUMIFS('Financial Upload'!$D:$D,'Financial Upload'!$B:$B,ReportingTemplate!T$9,'Financial Upload'!$F:$F,ReportingTemplate!$C89)</f>
        <v>19611.62</v>
      </c>
      <c r="U89" s="10">
        <f ca="1">SUMIFS('Financial Upload'!$D:$D,'Financial Upload'!$B:$B,ReportingTemplate!U$9,'Financial Upload'!$F:$F,ReportingTemplate!$C89)</f>
        <v>14822.62</v>
      </c>
    </row>
    <row r="90" spans="1:24" ht="15" customHeight="1" x14ac:dyDescent="0.25">
      <c r="A90" s="24"/>
      <c r="B90" s="59"/>
      <c r="C90" s="70" t="s">
        <v>662</v>
      </c>
      <c r="D90" s="60"/>
      <c r="E90" s="61"/>
      <c r="F90" s="67"/>
      <c r="G90" s="119"/>
      <c r="H90" s="94" t="s">
        <v>661</v>
      </c>
      <c r="I90" s="70" t="s">
        <v>662</v>
      </c>
      <c r="J90" s="76">
        <f ca="1">SUM(K90:U90)</f>
        <v>163775.13</v>
      </c>
      <c r="K90" s="11">
        <f ca="1">SUMIFS('Financial Upload'!$D:$D,'Financial Upload'!$B:$B,ReportingTemplate!K$9,'Financial Upload'!$F:$F,ReportingTemplate!$C90)</f>
        <v>17575.28</v>
      </c>
      <c r="L90" s="11">
        <f ca="1">SUMIFS('Financial Upload'!$D:$D,'Financial Upload'!$B:$B,ReportingTemplate!L$9,'Financial Upload'!$F:$F,ReportingTemplate!$C90)</f>
        <v>0</v>
      </c>
      <c r="M90" s="11">
        <f ca="1">SUMIFS('Financial Upload'!$D:$D,'Financial Upload'!$B:$B,ReportingTemplate!M$9,'Financial Upload'!$F:$F,ReportingTemplate!$C90)</f>
        <v>0</v>
      </c>
      <c r="N90" s="11">
        <f ca="1">SUMIFS('Financial Upload'!$D:$D,'Financial Upload'!$B:$B,ReportingTemplate!N$9,'Financial Upload'!$F:$F,ReportingTemplate!$C90)</f>
        <v>19431.690000000002</v>
      </c>
      <c r="O90" s="11">
        <f ca="1">SUMIFS('Financial Upload'!$D:$D,'Financial Upload'!$B:$B,ReportingTemplate!O$9,'Financial Upload'!$F:$F,ReportingTemplate!$C90)</f>
        <v>20476.38</v>
      </c>
      <c r="P90" s="11">
        <f ca="1">SUMIFS('Financial Upload'!$D:$D,'Financial Upload'!$B:$B,ReportingTemplate!P$9,'Financial Upload'!$F:$F,ReportingTemplate!$C90)</f>
        <v>13968.95</v>
      </c>
      <c r="Q90" s="11">
        <f ca="1">SUMIFS('Financial Upload'!$D:$D,'Financial Upload'!$B:$B,ReportingTemplate!Q$9,'Financial Upload'!$F:$F,ReportingTemplate!$C90)</f>
        <v>11966.720000000001</v>
      </c>
      <c r="R90" s="11">
        <f ca="1">SUMIFS('Financial Upload'!$D:$D,'Financial Upload'!$B:$B,ReportingTemplate!R$9,'Financial Upload'!$F:$F,ReportingTemplate!$C90)</f>
        <v>20629.280000000002</v>
      </c>
      <c r="S90" s="11">
        <f ca="1">SUMIFS('Financial Upload'!$D:$D,'Financial Upload'!$B:$B,ReportingTemplate!S$9,'Financial Upload'!$F:$F,ReportingTemplate!$C90)</f>
        <v>15586.020000000002</v>
      </c>
      <c r="T90" s="11">
        <f ca="1">SUMIFS('Financial Upload'!$D:$D,'Financial Upload'!$B:$B,ReportingTemplate!T$9,'Financial Upload'!$F:$F,ReportingTemplate!$C90)</f>
        <v>27829.97</v>
      </c>
      <c r="U90" s="12">
        <f ca="1">SUMIFS('Financial Upload'!$D:$D,'Financial Upload'!$B:$B,ReportingTemplate!U$9,'Financial Upload'!$F:$F,ReportingTemplate!$C90)</f>
        <v>16310.840000000002</v>
      </c>
    </row>
    <row r="91" spans="1:24" ht="15" customHeight="1" x14ac:dyDescent="0.25">
      <c r="A91" s="24"/>
      <c r="B91" s="77"/>
      <c r="C91" s="78"/>
      <c r="D91" s="60"/>
      <c r="E91" s="61"/>
      <c r="F91" s="67"/>
      <c r="G91" s="92" t="s">
        <v>634</v>
      </c>
      <c r="H91" s="52"/>
      <c r="I91" s="78"/>
      <c r="J91" s="121">
        <f t="shared" ref="J91:J107" ca="1" si="16">SUM(K91:U91)</f>
        <v>292009.37</v>
      </c>
      <c r="K91" s="79">
        <f ca="1">+SUM(K89:K90)</f>
        <v>32215.15</v>
      </c>
      <c r="L91" s="79">
        <f ca="1">+SUM(L89:L90)</f>
        <v>0</v>
      </c>
      <c r="M91" s="79">
        <f ca="1">SUM(M89:M90)</f>
        <v>0</v>
      </c>
      <c r="N91" s="79">
        <f ca="1">SUM(N89:N90)</f>
        <v>31903.980000000003</v>
      </c>
      <c r="O91" s="79">
        <f ca="1">+SUM(O89:O90)</f>
        <v>31994.170000000002</v>
      </c>
      <c r="P91" s="79">
        <f ca="1">SUM(P89:P90)</f>
        <v>22690.47</v>
      </c>
      <c r="Q91" s="79">
        <f ca="1">SUM(Q89:Q90)</f>
        <v>25069.4</v>
      </c>
      <c r="R91" s="79">
        <f ca="1">+SUM(R89:R90)</f>
        <v>41189.020000000004</v>
      </c>
      <c r="S91" s="79">
        <f ca="1">SUM(S89:S90)</f>
        <v>28372.130000000005</v>
      </c>
      <c r="T91" s="79">
        <f ca="1">SUM(T89:T90)</f>
        <v>47441.59</v>
      </c>
      <c r="U91" s="80">
        <f ca="1">SUM(U89:U90)</f>
        <v>31133.460000000003</v>
      </c>
    </row>
    <row r="92" spans="1:24" ht="15" customHeight="1" x14ac:dyDescent="0.25">
      <c r="A92" s="24"/>
      <c r="B92" s="59"/>
      <c r="C92" s="70" t="s">
        <v>647</v>
      </c>
      <c r="D92" s="60"/>
      <c r="E92" s="61"/>
      <c r="F92" s="67"/>
      <c r="G92" s="92" t="s">
        <v>627</v>
      </c>
      <c r="H92" s="52"/>
      <c r="I92" s="70" t="s">
        <v>647</v>
      </c>
      <c r="J92" s="69">
        <f t="shared" ca="1" si="16"/>
        <v>131483.58000000002</v>
      </c>
      <c r="K92" s="9">
        <f ca="1">SUMIFS('Financial Upload'!$D:$D,'Financial Upload'!$B:$B,ReportingTemplate!K$9,'Financial Upload'!$F:$F,ReportingTemplate!$C92)</f>
        <v>16350.9</v>
      </c>
      <c r="L92" s="9">
        <f ca="1">SUMIFS('Financial Upload'!$D:$D,'Financial Upload'!$B:$B,ReportingTemplate!L$9,'Financial Upload'!$F:$F,ReportingTemplate!$C92)</f>
        <v>0</v>
      </c>
      <c r="M92" s="9">
        <f ca="1">SUMIFS('Financial Upload'!$D:$D,'Financial Upload'!$B:$B,ReportingTemplate!M$9,'Financial Upload'!$F:$F,ReportingTemplate!$C92)</f>
        <v>0</v>
      </c>
      <c r="N92" s="9">
        <f ca="1">SUMIFS('Financial Upload'!$D:$D,'Financial Upload'!$B:$B,ReportingTemplate!N$9,'Financial Upload'!$F:$F,ReportingTemplate!$C92)</f>
        <v>13701.37</v>
      </c>
      <c r="O92" s="9">
        <f ca="1">SUMIFS('Financial Upload'!$D:$D,'Financial Upload'!$B:$B,ReportingTemplate!O$9,'Financial Upload'!$F:$F,ReportingTemplate!$C92)</f>
        <v>15434.499999999998</v>
      </c>
      <c r="P92" s="9">
        <f ca="1">SUMIFS('Financial Upload'!$D:$D,'Financial Upload'!$B:$B,ReportingTemplate!P$9,'Financial Upload'!$F:$F,ReportingTemplate!$C92)</f>
        <v>10980.44</v>
      </c>
      <c r="Q92" s="9">
        <f ca="1">SUMIFS('Financial Upload'!$D:$D,'Financial Upload'!$B:$B,ReportingTemplate!Q$9,'Financial Upload'!$F:$F,ReportingTemplate!$C92)</f>
        <v>10273.14</v>
      </c>
      <c r="R92" s="9">
        <f ca="1">SUMIFS('Financial Upload'!$D:$D,'Financial Upload'!$B:$B,ReportingTemplate!R$9,'Financial Upload'!$F:$F,ReportingTemplate!$C92)</f>
        <v>18872.269999999997</v>
      </c>
      <c r="S92" s="9">
        <f ca="1">SUMIFS('Financial Upload'!$D:$D,'Financial Upload'!$B:$B,ReportingTemplate!S$9,'Financial Upload'!$F:$F,ReportingTemplate!$C92)</f>
        <v>11510.47</v>
      </c>
      <c r="T92" s="9">
        <f ca="1">SUMIFS('Financial Upload'!$D:$D,'Financial Upload'!$B:$B,ReportingTemplate!T$9,'Financial Upload'!$F:$F,ReportingTemplate!$C92)</f>
        <v>24724.1</v>
      </c>
      <c r="U92" s="10">
        <f ca="1">SUMIFS('Financial Upload'!$D:$D,'Financial Upload'!$B:$B,ReportingTemplate!U$9,'Financial Upload'!$F:$F,ReportingTemplate!$C92)</f>
        <v>9636.39</v>
      </c>
    </row>
    <row r="93" spans="1:24" ht="15" customHeight="1" x14ac:dyDescent="0.25">
      <c r="A93" s="24"/>
      <c r="B93" s="59"/>
      <c r="C93" s="70" t="s">
        <v>648</v>
      </c>
      <c r="D93" s="60"/>
      <c r="E93" s="61"/>
      <c r="F93" s="67"/>
      <c r="G93" s="92" t="s">
        <v>615</v>
      </c>
      <c r="H93" s="52"/>
      <c r="I93" s="70" t="s">
        <v>648</v>
      </c>
      <c r="J93" s="69">
        <f t="shared" ca="1" si="16"/>
        <v>108997.26</v>
      </c>
      <c r="K93" s="9">
        <f ca="1">SUMIFS('Financial Upload'!$D:$D,'Financial Upload'!$B:$B,ReportingTemplate!K$9,'Financial Upload'!$F:$F,ReportingTemplate!$C93)</f>
        <v>12749.849999999999</v>
      </c>
      <c r="L93" s="9">
        <f ca="1">SUMIFS('Financial Upload'!$D:$D,'Financial Upload'!$B:$B,ReportingTemplate!L$9,'Financial Upload'!$F:$F,ReportingTemplate!$C93)</f>
        <v>2502.67</v>
      </c>
      <c r="M93" s="9">
        <f ca="1">SUMIFS('Financial Upload'!$D:$D,'Financial Upload'!$B:$B,ReportingTemplate!M$9,'Financial Upload'!$F:$F,ReportingTemplate!$C93)</f>
        <v>15651.58</v>
      </c>
      <c r="N93" s="9">
        <f ca="1">SUMIFS('Financial Upload'!$D:$D,'Financial Upload'!$B:$B,ReportingTemplate!N$9,'Financial Upload'!$F:$F,ReportingTemplate!$C93)</f>
        <v>8107.62</v>
      </c>
      <c r="O93" s="9">
        <f ca="1">SUMIFS('Financial Upload'!$D:$D,'Financial Upload'!$B:$B,ReportingTemplate!O$9,'Financial Upload'!$F:$F,ReportingTemplate!$C93)</f>
        <v>10303.48</v>
      </c>
      <c r="P93" s="9">
        <f ca="1">SUMIFS('Financial Upload'!$D:$D,'Financial Upload'!$B:$B,ReportingTemplate!P$9,'Financial Upload'!$F:$F,ReportingTemplate!$C93)</f>
        <v>7703.9299999999994</v>
      </c>
      <c r="Q93" s="9">
        <f ca="1">SUMIFS('Financial Upload'!$D:$D,'Financial Upload'!$B:$B,ReportingTemplate!Q$9,'Financial Upload'!$F:$F,ReportingTemplate!$C93)</f>
        <v>8500.17</v>
      </c>
      <c r="R93" s="9">
        <f ca="1">SUMIFS('Financial Upload'!$D:$D,'Financial Upload'!$B:$B,ReportingTemplate!R$9,'Financial Upload'!$F:$F,ReportingTemplate!$C93)</f>
        <v>15983.740000000002</v>
      </c>
      <c r="S93" s="9">
        <f ca="1">SUMIFS('Financial Upload'!$D:$D,'Financial Upload'!$B:$B,ReportingTemplate!S$9,'Financial Upload'!$F:$F,ReportingTemplate!$C93)</f>
        <v>10414.780000000001</v>
      </c>
      <c r="T93" s="9">
        <f ca="1">SUMIFS('Financial Upload'!$D:$D,'Financial Upload'!$B:$B,ReportingTemplate!T$9,'Financial Upload'!$F:$F,ReportingTemplate!$C93)</f>
        <v>9648.1999999999989</v>
      </c>
      <c r="U93" s="10">
        <f ca="1">SUMIFS('Financial Upload'!$D:$D,'Financial Upload'!$B:$B,ReportingTemplate!U$9,'Financial Upload'!$F:$F,ReportingTemplate!$C93)</f>
        <v>7431.2400000000007</v>
      </c>
    </row>
    <row r="94" spans="1:24" ht="15" customHeight="1" x14ac:dyDescent="0.25">
      <c r="A94" s="24"/>
      <c r="B94" s="59"/>
      <c r="C94" s="70" t="s">
        <v>649</v>
      </c>
      <c r="D94" s="60"/>
      <c r="E94" s="61"/>
      <c r="F94" s="67"/>
      <c r="G94" s="92" t="s">
        <v>616</v>
      </c>
      <c r="H94" s="52"/>
      <c r="I94" s="70" t="s">
        <v>649</v>
      </c>
      <c r="J94" s="69">
        <f t="shared" ca="1" si="16"/>
        <v>1837.71</v>
      </c>
      <c r="K94" s="9">
        <f ca="1">SUMIFS('Financial Upload'!$D:$D,'Financial Upload'!$B:$B,ReportingTemplate!K$9,'Financial Upload'!$F:$F,ReportingTemplate!$C94)</f>
        <v>384.88</v>
      </c>
      <c r="L94" s="9">
        <f ca="1">SUMIFS('Financial Upload'!$D:$D,'Financial Upload'!$B:$B,ReportingTemplate!L$9,'Financial Upload'!$F:$F,ReportingTemplate!$C94)</f>
        <v>102</v>
      </c>
      <c r="M94" s="9">
        <f ca="1">SUMIFS('Financial Upload'!$D:$D,'Financial Upload'!$B:$B,ReportingTemplate!M$9,'Financial Upload'!$F:$F,ReportingTemplate!$C94)</f>
        <v>0</v>
      </c>
      <c r="N94" s="9">
        <f ca="1">SUMIFS('Financial Upload'!$D:$D,'Financial Upload'!$B:$B,ReportingTemplate!N$9,'Financial Upload'!$F:$F,ReportingTemplate!$C94)</f>
        <v>202.99</v>
      </c>
      <c r="O94" s="9">
        <f ca="1">SUMIFS('Financial Upload'!$D:$D,'Financial Upload'!$B:$B,ReportingTemplate!O$9,'Financial Upload'!$F:$F,ReportingTemplate!$C94)</f>
        <v>143.77000000000001</v>
      </c>
      <c r="P94" s="9">
        <f ca="1">SUMIFS('Financial Upload'!$D:$D,'Financial Upload'!$B:$B,ReportingTemplate!P$9,'Financial Upload'!$F:$F,ReportingTemplate!$C94)</f>
        <v>21.65</v>
      </c>
      <c r="Q94" s="9">
        <f ca="1">SUMIFS('Financial Upload'!$D:$D,'Financial Upload'!$B:$B,ReportingTemplate!Q$9,'Financial Upload'!$F:$F,ReportingTemplate!$C94)</f>
        <v>0</v>
      </c>
      <c r="R94" s="9">
        <f ca="1">SUMIFS('Financial Upload'!$D:$D,'Financial Upload'!$B:$B,ReportingTemplate!R$9,'Financial Upload'!$F:$F,ReportingTemplate!$C94)</f>
        <v>0</v>
      </c>
      <c r="S94" s="9">
        <f ca="1">SUMIFS('Financial Upload'!$D:$D,'Financial Upload'!$B:$B,ReportingTemplate!S$9,'Financial Upload'!$F:$F,ReportingTemplate!$C94)</f>
        <v>0</v>
      </c>
      <c r="T94" s="9">
        <f ca="1">SUMIFS('Financial Upload'!$D:$D,'Financial Upload'!$B:$B,ReportingTemplate!T$9,'Financial Upload'!$F:$F,ReportingTemplate!$C94)</f>
        <v>768.9</v>
      </c>
      <c r="U94" s="10">
        <f ca="1">SUMIFS('Financial Upload'!$D:$D,'Financial Upload'!$B:$B,ReportingTemplate!U$9,'Financial Upload'!$F:$F,ReportingTemplate!$C94)</f>
        <v>213.52</v>
      </c>
      <c r="X94" s="18"/>
    </row>
    <row r="95" spans="1:24" ht="15" customHeight="1" x14ac:dyDescent="0.25">
      <c r="A95" s="24"/>
      <c r="B95" s="59"/>
      <c r="C95" s="59"/>
      <c r="D95" s="60"/>
      <c r="E95" s="61"/>
      <c r="F95" s="67"/>
      <c r="G95" s="94" t="s">
        <v>666</v>
      </c>
      <c r="H95" s="75"/>
      <c r="I95" s="59"/>
      <c r="J95" s="75"/>
      <c r="K95" s="75"/>
      <c r="L95" s="75"/>
      <c r="M95" s="75"/>
      <c r="N95" s="75"/>
      <c r="O95" s="75"/>
      <c r="P95" s="75"/>
      <c r="Q95" s="75"/>
      <c r="R95" s="75"/>
      <c r="S95" s="75"/>
      <c r="T95" s="75"/>
      <c r="U95" s="120"/>
      <c r="X95" s="18"/>
    </row>
    <row r="96" spans="1:24" ht="15" customHeight="1" x14ac:dyDescent="0.25">
      <c r="A96" s="24"/>
      <c r="B96" s="59"/>
      <c r="C96" s="70" t="s">
        <v>107</v>
      </c>
      <c r="D96" s="60"/>
      <c r="E96" s="61"/>
      <c r="F96" s="67"/>
      <c r="G96" s="92"/>
      <c r="H96" s="281" t="s">
        <v>108</v>
      </c>
      <c r="I96" s="70" t="s">
        <v>107</v>
      </c>
      <c r="J96" s="69">
        <f t="shared" ca="1" si="16"/>
        <v>64508.790000000008</v>
      </c>
      <c r="K96" s="9">
        <f ca="1">-SUMIFS('Financial Upload'!$D:$D,'Financial Upload'!$B:$B,ReportingTemplate!K$9,'Financial Upload'!$F:$F,ReportingTemplate!$C96)</f>
        <v>724.62</v>
      </c>
      <c r="L96" s="9">
        <f ca="1">-SUMIFS('Financial Upload'!$D:$D,'Financial Upload'!$B:$B,ReportingTemplate!L$9,'Financial Upload'!$F:$F,ReportingTemplate!$C96)</f>
        <v>1450.48</v>
      </c>
      <c r="M96" s="9">
        <f ca="1">-SUMIFS('Financial Upload'!$D:$D,'Financial Upload'!$B:$B,ReportingTemplate!M$9,'Financial Upload'!$F:$F,ReportingTemplate!$C96)</f>
        <v>10472.129999999999</v>
      </c>
      <c r="N96" s="9">
        <f ca="1">-SUMIFS('Financial Upload'!$D:$D,'Financial Upload'!$B:$B,ReportingTemplate!N$9,'Financial Upload'!$F:$F,ReportingTemplate!$C96)</f>
        <v>37.03</v>
      </c>
      <c r="O96" s="9">
        <f ca="1">-SUMIFS('Financial Upload'!$D:$D,'Financial Upload'!$B:$B,ReportingTemplate!O$9,'Financial Upload'!$F:$F,ReportingTemplate!$C96)</f>
        <v>27669.260000000002</v>
      </c>
      <c r="P96" s="9">
        <f ca="1">-SUMIFS('Financial Upload'!$D:$D,'Financial Upload'!$B:$B,ReportingTemplate!P$9,'Financial Upload'!$F:$F,ReportingTemplate!$C96)</f>
        <v>8503.15</v>
      </c>
      <c r="Q96" s="9">
        <f ca="1">-SUMIFS('Financial Upload'!$D:$D,'Financial Upload'!$B:$B,ReportingTemplate!Q$9,'Financial Upload'!$F:$F,ReportingTemplate!$C96)</f>
        <v>293.33</v>
      </c>
      <c r="R96" s="9">
        <f ca="1">-SUMIFS('Financial Upload'!$D:$D,'Financial Upload'!$B:$B,ReportingTemplate!R$9,'Financial Upload'!$F:$F,ReportingTemplate!$C96)</f>
        <v>3707.34</v>
      </c>
      <c r="S96" s="9">
        <f ca="1">-SUMIFS('Financial Upload'!$D:$D,'Financial Upload'!$B:$B,ReportingTemplate!S$9,'Financial Upload'!$F:$F,ReportingTemplate!$C96)</f>
        <v>7358.99</v>
      </c>
      <c r="T96" s="9">
        <f ca="1">-SUMIFS('Financial Upload'!$D:$D,'Financial Upload'!$B:$B,ReportingTemplate!T$9,'Financial Upload'!$F:$F,ReportingTemplate!$C96)</f>
        <v>2367.58</v>
      </c>
      <c r="U96" s="10">
        <f ca="1">-SUMIFS('Financial Upload'!$D:$D,'Financial Upload'!$B:$B,ReportingTemplate!U$9,'Financial Upload'!$F:$F,ReportingTemplate!$C96)</f>
        <v>1924.88</v>
      </c>
      <c r="X96" s="18"/>
    </row>
    <row r="97" spans="1:24" ht="15" customHeight="1" x14ac:dyDescent="0.25">
      <c r="A97" s="24"/>
      <c r="B97" s="59"/>
      <c r="C97" s="70" t="s">
        <v>656</v>
      </c>
      <c r="D97" s="60"/>
      <c r="E97" s="61"/>
      <c r="F97" s="67"/>
      <c r="G97" s="92"/>
      <c r="H97" s="92" t="s">
        <v>633</v>
      </c>
      <c r="I97" s="70" t="s">
        <v>656</v>
      </c>
      <c r="J97" s="69">
        <f t="shared" ca="1" si="16"/>
        <v>0</v>
      </c>
      <c r="K97" s="9">
        <f ca="1">SUMIFS('Financial Upload'!$D:$D,'Financial Upload'!$B:$B,ReportingTemplate!K$9,'Financial Upload'!$F:$F,ReportingTemplate!$C97)</f>
        <v>0</v>
      </c>
      <c r="L97" s="9">
        <f ca="1">SUMIFS('Financial Upload'!$D:$D,'Financial Upload'!$B:$B,ReportingTemplate!L$9,'Financial Upload'!$F:$F,ReportingTemplate!$C97)</f>
        <v>0</v>
      </c>
      <c r="M97" s="9">
        <f ca="1">SUMIFS('Financial Upload'!$D:$D,'Financial Upload'!$B:$B,ReportingTemplate!M$9,'Financial Upload'!$F:$F,ReportingTemplate!$C97)</f>
        <v>0</v>
      </c>
      <c r="N97" s="9">
        <f ca="1">SUMIFS('Financial Upload'!$D:$D,'Financial Upload'!$B:$B,ReportingTemplate!N$9,'Financial Upload'!$F:$F,ReportingTemplate!$C97)</f>
        <v>0</v>
      </c>
      <c r="O97" s="9">
        <f ca="1">SUMIFS('Financial Upload'!$D:$D,'Financial Upload'!$B:$B,ReportingTemplate!O$9,'Financial Upload'!$F:$F,ReportingTemplate!$C97)</f>
        <v>0</v>
      </c>
      <c r="P97" s="9">
        <f ca="1">SUMIFS('Financial Upload'!$D:$D,'Financial Upload'!$B:$B,ReportingTemplate!P$9,'Financial Upload'!$F:$F,ReportingTemplate!$C97)</f>
        <v>0</v>
      </c>
      <c r="Q97" s="9">
        <f ca="1">SUMIFS('Financial Upload'!$D:$D,'Financial Upload'!$B:$B,ReportingTemplate!Q$9,'Financial Upload'!$F:$F,ReportingTemplate!$C97)</f>
        <v>0</v>
      </c>
      <c r="R97" s="9">
        <f ca="1">SUMIFS('Financial Upload'!$D:$D,'Financial Upload'!$B:$B,ReportingTemplate!R$9,'Financial Upload'!$F:$F,ReportingTemplate!$C97)</f>
        <v>0</v>
      </c>
      <c r="S97" s="9">
        <f ca="1">SUMIFS('Financial Upload'!$D:$D,'Financial Upload'!$B:$B,ReportingTemplate!S$9,'Financial Upload'!$F:$F,ReportingTemplate!$C97)</f>
        <v>0</v>
      </c>
      <c r="T97" s="9">
        <f ca="1">SUMIFS('Financial Upload'!$D:$D,'Financial Upload'!$B:$B,ReportingTemplate!T$9,'Financial Upload'!$F:$F,ReportingTemplate!$C97)</f>
        <v>0</v>
      </c>
      <c r="U97" s="10">
        <f ca="1">SUMIFS('Financial Upload'!$D:$D,'Financial Upload'!$B:$B,ReportingTemplate!U$9,'Financial Upload'!$F:$F,ReportingTemplate!$C97)</f>
        <v>0</v>
      </c>
      <c r="X97" s="18"/>
    </row>
    <row r="98" spans="1:24" ht="15" customHeight="1" x14ac:dyDescent="0.25">
      <c r="A98" s="24"/>
      <c r="B98" s="78"/>
      <c r="C98" s="70" t="s">
        <v>654</v>
      </c>
      <c r="D98" s="60"/>
      <c r="E98" s="61"/>
      <c r="F98" s="67"/>
      <c r="G98" s="52"/>
      <c r="H98" s="92" t="s">
        <v>631</v>
      </c>
      <c r="I98" s="70" t="s">
        <v>654</v>
      </c>
      <c r="J98" s="69">
        <f t="shared" ca="1" si="16"/>
        <v>20093.669999999998</v>
      </c>
      <c r="K98" s="9">
        <f ca="1">SUMIFS('Financial Upload'!$D:$D,'Financial Upload'!$B:$B,ReportingTemplate!K$9,'Financial Upload'!$F:$F,ReportingTemplate!$C98)</f>
        <v>76.680000000000007</v>
      </c>
      <c r="L98" s="9">
        <f ca="1">SUMIFS('Financial Upload'!$D:$D,'Financial Upload'!$B:$B,ReportingTemplate!L$9,'Financial Upload'!$F:$F,ReportingTemplate!$C98)</f>
        <v>1462</v>
      </c>
      <c r="M98" s="9">
        <f ca="1">SUMIFS('Financial Upload'!$D:$D,'Financial Upload'!$B:$B,ReportingTemplate!M$9,'Financial Upload'!$F:$F,ReportingTemplate!$C98)</f>
        <v>5233</v>
      </c>
      <c r="N98" s="9">
        <f ca="1">SUMIFS('Financial Upload'!$D:$D,'Financial Upload'!$B:$B,ReportingTemplate!N$9,'Financial Upload'!$F:$F,ReportingTemplate!$C98)</f>
        <v>903.26</v>
      </c>
      <c r="O98" s="9">
        <f ca="1">SUMIFS('Financial Upload'!$D:$D,'Financial Upload'!$B:$B,ReportingTemplate!O$9,'Financial Upload'!$F:$F,ReportingTemplate!$C98)</f>
        <v>3463.48</v>
      </c>
      <c r="P98" s="9">
        <f ca="1">SUMIFS('Financial Upload'!$D:$D,'Financial Upload'!$B:$B,ReportingTemplate!P$9,'Financial Upload'!$F:$F,ReportingTemplate!$C98)</f>
        <v>1399.91</v>
      </c>
      <c r="Q98" s="9">
        <f ca="1">SUMIFS('Financial Upload'!$D:$D,'Financial Upload'!$B:$B,ReportingTemplate!Q$9,'Financial Upload'!$F:$F,ReportingTemplate!$C98)</f>
        <v>1070.07</v>
      </c>
      <c r="R98" s="9">
        <f ca="1">SUMIFS('Financial Upload'!$D:$D,'Financial Upload'!$B:$B,ReportingTemplate!R$9,'Financial Upload'!$F:$F,ReportingTemplate!$C98)</f>
        <v>1940.74</v>
      </c>
      <c r="S98" s="9">
        <f ca="1">SUMIFS('Financial Upload'!$D:$D,'Financial Upload'!$B:$B,ReportingTemplate!S$9,'Financial Upload'!$F:$F,ReportingTemplate!$C98)</f>
        <v>690.32</v>
      </c>
      <c r="T98" s="9">
        <f ca="1">SUMIFS('Financial Upload'!$D:$D,'Financial Upload'!$B:$B,ReportingTemplate!T$9,'Financial Upload'!$F:$F,ReportingTemplate!$C98)</f>
        <v>2518.85</v>
      </c>
      <c r="U98" s="10">
        <f ca="1">SUMIFS('Financial Upload'!$D:$D,'Financial Upload'!$B:$B,ReportingTemplate!U$9,'Financial Upload'!$F:$F,ReportingTemplate!$C98)</f>
        <v>1335.36</v>
      </c>
      <c r="X98" s="18"/>
    </row>
    <row r="99" spans="1:24" ht="15" customHeight="1" x14ac:dyDescent="0.25">
      <c r="A99" s="24"/>
      <c r="B99" s="78"/>
      <c r="C99" s="70" t="s">
        <v>655</v>
      </c>
      <c r="D99" s="60"/>
      <c r="E99" s="61"/>
      <c r="F99" s="67"/>
      <c r="G99" s="52"/>
      <c r="H99" s="92" t="s">
        <v>632</v>
      </c>
      <c r="I99" s="70" t="s">
        <v>655</v>
      </c>
      <c r="J99" s="69">
        <f t="shared" ca="1" si="16"/>
        <v>60998.11</v>
      </c>
      <c r="K99" s="9">
        <f ca="1">SUMIFS('Financial Upload'!$D:$D,'Financial Upload'!$B:$B,ReportingTemplate!K$9,'Financial Upload'!$F:$F,ReportingTemplate!$C99)</f>
        <v>8681.7999999999993</v>
      </c>
      <c r="L99" s="9">
        <f ca="1">SUMIFS('Financial Upload'!$D:$D,'Financial Upload'!$B:$B,ReportingTemplate!L$9,'Financial Upload'!$F:$F,ReportingTemplate!$C99)</f>
        <v>1357.7399999999998</v>
      </c>
      <c r="M99" s="9">
        <f ca="1">SUMIFS('Financial Upload'!$D:$D,'Financial Upload'!$B:$B,ReportingTemplate!M$9,'Financial Upload'!$F:$F,ReportingTemplate!$C99)</f>
        <v>1994.1599999999999</v>
      </c>
      <c r="N99" s="9">
        <f ca="1">SUMIFS('Financial Upload'!$D:$D,'Financial Upload'!$B:$B,ReportingTemplate!N$9,'Financial Upload'!$F:$F,ReportingTemplate!$C99)</f>
        <v>4767.8</v>
      </c>
      <c r="O99" s="9">
        <f ca="1">SUMIFS('Financial Upload'!$D:$D,'Financial Upload'!$B:$B,ReportingTemplate!O$9,'Financial Upload'!$F:$F,ReportingTemplate!$C99)</f>
        <v>8328.7000000000007</v>
      </c>
      <c r="P99" s="9">
        <f ca="1">SUMIFS('Financial Upload'!$D:$D,'Financial Upload'!$B:$B,ReportingTemplate!P$9,'Financial Upload'!$F:$F,ReportingTemplate!$C99)</f>
        <v>5941.52</v>
      </c>
      <c r="Q99" s="9">
        <f ca="1">SUMIFS('Financial Upload'!$D:$D,'Financial Upload'!$B:$B,ReportingTemplate!Q$9,'Financial Upload'!$F:$F,ReportingTemplate!$C99)</f>
        <v>4313.79</v>
      </c>
      <c r="R99" s="9">
        <f ca="1">SUMIFS('Financial Upload'!$D:$D,'Financial Upload'!$B:$B,ReportingTemplate!R$9,'Financial Upload'!$F:$F,ReportingTemplate!$C99)</f>
        <v>8479.31</v>
      </c>
      <c r="S99" s="9">
        <f ca="1">SUMIFS('Financial Upload'!$D:$D,'Financial Upload'!$B:$B,ReportingTemplate!S$9,'Financial Upload'!$F:$F,ReportingTemplate!$C99)</f>
        <v>4340.8600000000006</v>
      </c>
      <c r="T99" s="9">
        <f ca="1">SUMIFS('Financial Upload'!$D:$D,'Financial Upload'!$B:$B,ReportingTemplate!T$9,'Financial Upload'!$F:$F,ReportingTemplate!$C99)</f>
        <v>8519.369999999999</v>
      </c>
      <c r="U99" s="10">
        <f ca="1">SUMIFS('Financial Upload'!$D:$D,'Financial Upload'!$B:$B,ReportingTemplate!U$9,'Financial Upload'!$F:$F,ReportingTemplate!$C99)</f>
        <v>4273.0599999999995</v>
      </c>
      <c r="X99" s="18"/>
    </row>
    <row r="100" spans="1:24" ht="15" customHeight="1" x14ac:dyDescent="0.25">
      <c r="A100" s="24"/>
      <c r="B100" s="60"/>
      <c r="C100" s="70" t="s">
        <v>713</v>
      </c>
      <c r="D100" s="60"/>
      <c r="E100" s="61"/>
      <c r="F100" s="67"/>
      <c r="G100" s="75"/>
      <c r="H100" s="94" t="s">
        <v>668</v>
      </c>
      <c r="I100" s="70" t="s">
        <v>713</v>
      </c>
      <c r="J100" s="76">
        <f ca="1">SUM(K100:U100)</f>
        <v>603186.30000000005</v>
      </c>
      <c r="K100" s="11">
        <f ca="1">SUMIFS('Financial Upload'!$D:$D,'Financial Upload'!$B:$B,ReportingTemplate!K$9,'Financial Upload'!$F:$F,ReportingTemplate!$C100)</f>
        <v>65359.19</v>
      </c>
      <c r="L100" s="11">
        <f ca="1">SUMIFS('Financial Upload'!$D:$D,'Financial Upload'!$B:$B,ReportingTemplate!L$9,'Financial Upload'!$F:$F,ReportingTemplate!$C100)</f>
        <v>704.81</v>
      </c>
      <c r="M100" s="11">
        <f ca="1">SUMIFS('Financial Upload'!$D:$D,'Financial Upload'!$B:$B,ReportingTemplate!M$9,'Financial Upload'!$F:$F,ReportingTemplate!$C100)</f>
        <v>774.99</v>
      </c>
      <c r="N100" s="11">
        <f ca="1">SUMIFS('Financial Upload'!$D:$D,'Financial Upload'!$B:$B,ReportingTemplate!N$9,'Financial Upload'!$F:$F,ReportingTemplate!$C100)</f>
        <v>71406.53</v>
      </c>
      <c r="O100" s="11">
        <f ca="1">SUMIFS('Financial Upload'!$D:$D,'Financial Upload'!$B:$B,ReportingTemplate!O$9,'Financial Upload'!$F:$F,ReportingTemplate!$C100)</f>
        <v>73185.399999999994</v>
      </c>
      <c r="P100" s="11">
        <f ca="1">SUMIFS('Financial Upload'!$D:$D,'Financial Upload'!$B:$B,ReportingTemplate!P$9,'Financial Upload'!$F:$F,ReportingTemplate!$C100)</f>
        <v>57147.12</v>
      </c>
      <c r="Q100" s="11">
        <f ca="1">SUMIFS('Financial Upload'!$D:$D,'Financial Upload'!$B:$B,ReportingTemplate!Q$9,'Financial Upload'!$F:$F,ReportingTemplate!$C100)</f>
        <v>47989.109999999993</v>
      </c>
      <c r="R100" s="11">
        <f ca="1">SUMIFS('Financial Upload'!$D:$D,'Financial Upload'!$B:$B,ReportingTemplate!R$9,'Financial Upload'!$F:$F,ReportingTemplate!$C100)</f>
        <v>98838</v>
      </c>
      <c r="S100" s="11">
        <f ca="1">SUMIFS('Financial Upload'!$D:$D,'Financial Upload'!$B:$B,ReportingTemplate!S$9,'Financial Upload'!$F:$F,ReportingTemplate!$C100)</f>
        <v>59067.44</v>
      </c>
      <c r="T100" s="11">
        <f ca="1">SUMIFS('Financial Upload'!$D:$D,'Financial Upload'!$B:$B,ReportingTemplate!T$9,'Financial Upload'!$F:$F,ReportingTemplate!$C100)</f>
        <v>85737.44</v>
      </c>
      <c r="U100" s="12">
        <f ca="1">SUMIFS('Financial Upload'!$D:$D,'Financial Upload'!$B:$B,ReportingTemplate!U$9,'Financial Upload'!$F:$F,ReportingTemplate!$C100)</f>
        <v>42976.27</v>
      </c>
      <c r="X100" s="18"/>
    </row>
    <row r="101" spans="1:24" ht="15" customHeight="1" x14ac:dyDescent="0.25">
      <c r="A101" s="24"/>
      <c r="B101" s="77"/>
      <c r="C101" s="77"/>
      <c r="D101" s="60"/>
      <c r="E101" s="61"/>
      <c r="F101" s="67"/>
      <c r="G101" s="92" t="s">
        <v>617</v>
      </c>
      <c r="H101" s="52"/>
      <c r="I101" s="77"/>
      <c r="J101" s="121">
        <f t="shared" ca="1" si="16"/>
        <v>748786.86999999988</v>
      </c>
      <c r="K101" s="79">
        <f t="shared" ref="K101:U101" ca="1" si="17">SUM(K96:K100)</f>
        <v>74842.290000000008</v>
      </c>
      <c r="L101" s="79">
        <f t="shared" ca="1" si="17"/>
        <v>4975.0299999999988</v>
      </c>
      <c r="M101" s="79">
        <f t="shared" ca="1" si="17"/>
        <v>18474.280000000002</v>
      </c>
      <c r="N101" s="79">
        <f t="shared" ca="1" si="17"/>
        <v>77114.62</v>
      </c>
      <c r="O101" s="79">
        <f t="shared" ca="1" si="17"/>
        <v>112646.84</v>
      </c>
      <c r="P101" s="79">
        <f t="shared" ca="1" si="17"/>
        <v>72991.7</v>
      </c>
      <c r="Q101" s="79">
        <f t="shared" ca="1" si="17"/>
        <v>53666.299999999996</v>
      </c>
      <c r="R101" s="79">
        <f t="shared" ca="1" si="17"/>
        <v>112965.39</v>
      </c>
      <c r="S101" s="79">
        <f t="shared" ca="1" si="17"/>
        <v>71457.61</v>
      </c>
      <c r="T101" s="79">
        <f t="shared" ca="1" si="17"/>
        <v>99143.24</v>
      </c>
      <c r="U101" s="80">
        <f t="shared" ca="1" si="17"/>
        <v>50509.569999999992</v>
      </c>
      <c r="X101" s="18"/>
    </row>
    <row r="102" spans="1:24" ht="15" customHeight="1" x14ac:dyDescent="0.25">
      <c r="A102" s="24"/>
      <c r="B102" s="59"/>
      <c r="C102" s="70"/>
      <c r="D102" s="60"/>
      <c r="E102" s="61"/>
      <c r="F102" s="67"/>
      <c r="G102" s="94" t="s">
        <v>667</v>
      </c>
      <c r="H102" s="75"/>
      <c r="I102" s="70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120"/>
      <c r="X102" s="18"/>
    </row>
    <row r="103" spans="1:24" ht="15" customHeight="1" x14ac:dyDescent="0.25">
      <c r="A103" s="24"/>
      <c r="B103" s="59"/>
      <c r="C103" s="70" t="s">
        <v>650</v>
      </c>
      <c r="D103" s="60"/>
      <c r="E103" s="61"/>
      <c r="F103" s="67"/>
      <c r="G103" s="92"/>
      <c r="H103" s="92" t="s">
        <v>635</v>
      </c>
      <c r="I103" s="70" t="s">
        <v>650</v>
      </c>
      <c r="J103" s="69">
        <f t="shared" ca="1" si="16"/>
        <v>175356.48</v>
      </c>
      <c r="K103" s="9">
        <f ca="1">SUMIFS('Financial Upload'!$D:$D,'Financial Upload'!$B:$B,ReportingTemplate!K$9,'Financial Upload'!$F:$F,ReportingTemplate!$C103)</f>
        <v>22764.9</v>
      </c>
      <c r="L103" s="9">
        <f ca="1">SUMIFS('Financial Upload'!$D:$D,'Financial Upload'!$B:$B,ReportingTemplate!L$9,'Financial Upload'!$F:$F,ReportingTemplate!$C103)</f>
        <v>0</v>
      </c>
      <c r="M103" s="9">
        <f ca="1">SUMIFS('Financial Upload'!$D:$D,'Financial Upload'!$B:$B,ReportingTemplate!M$9,'Financial Upload'!$F:$F,ReportingTemplate!$C103)</f>
        <v>0</v>
      </c>
      <c r="N103" s="9">
        <f ca="1">SUMIFS('Financial Upload'!$D:$D,'Financial Upload'!$B:$B,ReportingTemplate!N$9,'Financial Upload'!$F:$F,ReportingTemplate!$C103)</f>
        <v>13869</v>
      </c>
      <c r="O103" s="9">
        <f ca="1">SUMIFS('Financial Upload'!$D:$D,'Financial Upload'!$B:$B,ReportingTemplate!O$9,'Financial Upload'!$F:$F,ReportingTemplate!$C103)</f>
        <v>38556.199999999997</v>
      </c>
      <c r="P103" s="9">
        <f ca="1">SUMIFS('Financial Upload'!$D:$D,'Financial Upload'!$B:$B,ReportingTemplate!P$9,'Financial Upload'!$F:$F,ReportingTemplate!$C103)</f>
        <v>15883.060000000001</v>
      </c>
      <c r="Q103" s="9">
        <f ca="1">SUMIFS('Financial Upload'!$D:$D,'Financial Upload'!$B:$B,ReportingTemplate!Q$9,'Financial Upload'!$F:$F,ReportingTemplate!$C103)</f>
        <v>7144.1999999999989</v>
      </c>
      <c r="R103" s="9">
        <f ca="1">SUMIFS('Financial Upload'!$D:$D,'Financial Upload'!$B:$B,ReportingTemplate!R$9,'Financial Upload'!$F:$F,ReportingTemplate!$C103)</f>
        <v>28628.739999999998</v>
      </c>
      <c r="S103" s="9">
        <f ca="1">SUMIFS('Financial Upload'!$D:$D,'Financial Upload'!$B:$B,ReportingTemplate!S$9,'Financial Upload'!$F:$F,ReportingTemplate!$C103)</f>
        <v>13213.01</v>
      </c>
      <c r="T103" s="9">
        <f ca="1">SUMIFS('Financial Upload'!$D:$D,'Financial Upload'!$B:$B,ReportingTemplate!T$9,'Financial Upload'!$F:$F,ReportingTemplate!$C103)</f>
        <v>23280.400000000001</v>
      </c>
      <c r="U103" s="10">
        <f ca="1">SUMIFS('Financial Upload'!$D:$D,'Financial Upload'!$B:$B,ReportingTemplate!U$9,'Financial Upload'!$F:$F,ReportingTemplate!$C103)</f>
        <v>12016.970000000001</v>
      </c>
      <c r="X103" s="18"/>
    </row>
    <row r="104" spans="1:24" ht="15" customHeight="1" x14ac:dyDescent="0.25">
      <c r="A104" s="24"/>
      <c r="B104" s="59"/>
      <c r="C104" s="70" t="s">
        <v>652</v>
      </c>
      <c r="D104" s="60"/>
      <c r="E104" s="61"/>
      <c r="F104" s="67"/>
      <c r="G104" s="92"/>
      <c r="H104" s="92" t="s">
        <v>636</v>
      </c>
      <c r="I104" s="70" t="s">
        <v>652</v>
      </c>
      <c r="J104" s="69">
        <f t="shared" ca="1" si="16"/>
        <v>52379.29</v>
      </c>
      <c r="K104" s="9">
        <f ca="1">SUMIFS('Financial Upload'!$D:$D,'Financial Upload'!$B:$B,ReportingTemplate!K$9,'Financial Upload'!$F:$F,ReportingTemplate!$C104)</f>
        <v>5451.61</v>
      </c>
      <c r="L104" s="9">
        <f ca="1">SUMIFS('Financial Upload'!$D:$D,'Financial Upload'!$B:$B,ReportingTemplate!L$9,'Financial Upload'!$F:$F,ReportingTemplate!$C104)</f>
        <v>0</v>
      </c>
      <c r="M104" s="9">
        <f ca="1">SUMIFS('Financial Upload'!$D:$D,'Financial Upload'!$B:$B,ReportingTemplate!M$9,'Financial Upload'!$F:$F,ReportingTemplate!$C104)</f>
        <v>0</v>
      </c>
      <c r="N104" s="9">
        <f ca="1">SUMIFS('Financial Upload'!$D:$D,'Financial Upload'!$B:$B,ReportingTemplate!N$9,'Financial Upload'!$F:$F,ReportingTemplate!$C104)</f>
        <v>1862.46</v>
      </c>
      <c r="O104" s="9">
        <f ca="1">SUMIFS('Financial Upload'!$D:$D,'Financial Upload'!$B:$B,ReportingTemplate!O$9,'Financial Upload'!$F:$F,ReportingTemplate!$C104)</f>
        <v>14722.630000000001</v>
      </c>
      <c r="P104" s="9">
        <f ca="1">SUMIFS('Financial Upload'!$D:$D,'Financial Upload'!$B:$B,ReportingTemplate!P$9,'Financial Upload'!$F:$F,ReportingTemplate!$C104)</f>
        <v>4624.6000000000004</v>
      </c>
      <c r="Q104" s="9">
        <f ca="1">SUMIFS('Financial Upload'!$D:$D,'Financial Upload'!$B:$B,ReportingTemplate!Q$9,'Financial Upload'!$F:$F,ReportingTemplate!$C104)</f>
        <v>2966.77</v>
      </c>
      <c r="R104" s="9">
        <f ca="1">SUMIFS('Financial Upload'!$D:$D,'Financial Upload'!$B:$B,ReportingTemplate!R$9,'Financial Upload'!$F:$F,ReportingTemplate!$C104)</f>
        <v>12926.939999999999</v>
      </c>
      <c r="S104" s="9">
        <f ca="1">SUMIFS('Financial Upload'!$D:$D,'Financial Upload'!$B:$B,ReportingTemplate!S$9,'Financial Upload'!$F:$F,ReportingTemplate!$C104)</f>
        <v>4087.6499999999992</v>
      </c>
      <c r="T104" s="9">
        <f ca="1">SUMIFS('Financial Upload'!$D:$D,'Financial Upload'!$B:$B,ReportingTemplate!T$9,'Financial Upload'!$F:$F,ReportingTemplate!$C104)</f>
        <v>4347.92</v>
      </c>
      <c r="U104" s="10">
        <f ca="1">SUMIFS('Financial Upload'!$D:$D,'Financial Upload'!$B:$B,ReportingTemplate!U$9,'Financial Upload'!$F:$F,ReportingTemplate!$C104)</f>
        <v>1388.71</v>
      </c>
      <c r="X104" s="18"/>
    </row>
    <row r="105" spans="1:24" ht="15" customHeight="1" x14ac:dyDescent="0.25">
      <c r="A105" s="24"/>
      <c r="B105" s="59"/>
      <c r="C105" s="70" t="s">
        <v>651</v>
      </c>
      <c r="D105" s="60"/>
      <c r="E105" s="61"/>
      <c r="F105" s="67"/>
      <c r="G105" s="94"/>
      <c r="H105" s="94" t="s">
        <v>637</v>
      </c>
      <c r="I105" s="70" t="s">
        <v>651</v>
      </c>
      <c r="J105" s="76">
        <f t="shared" ca="1" si="16"/>
        <v>16308.599999999999</v>
      </c>
      <c r="K105" s="11">
        <f ca="1">SUMIFS('Financial Upload'!$D:$D,'Financial Upload'!$B:$B,ReportingTemplate!K$9,'Financial Upload'!$F:$F,ReportingTemplate!$C105)</f>
        <v>460</v>
      </c>
      <c r="L105" s="11">
        <f ca="1">SUMIFS('Financial Upload'!$D:$D,'Financial Upload'!$B:$B,ReportingTemplate!L$9,'Financial Upload'!$F:$F,ReportingTemplate!$C105)</f>
        <v>0</v>
      </c>
      <c r="M105" s="11">
        <f ca="1">SUMIFS('Financial Upload'!$D:$D,'Financial Upload'!$B:$B,ReportingTemplate!M$9,'Financial Upload'!$F:$F,ReportingTemplate!$C105)</f>
        <v>0</v>
      </c>
      <c r="N105" s="11">
        <f ca="1">SUMIFS('Financial Upload'!$D:$D,'Financial Upload'!$B:$B,ReportingTemplate!N$9,'Financial Upload'!$F:$F,ReportingTemplate!$C105)</f>
        <v>1066</v>
      </c>
      <c r="O105" s="11">
        <f ca="1">SUMIFS('Financial Upload'!$D:$D,'Financial Upload'!$B:$B,ReportingTemplate!O$9,'Financial Upload'!$F:$F,ReportingTemplate!$C105)</f>
        <v>1050.26</v>
      </c>
      <c r="P105" s="11">
        <f ca="1">SUMIFS('Financial Upload'!$D:$D,'Financial Upload'!$B:$B,ReportingTemplate!P$9,'Financial Upload'!$F:$F,ReportingTemplate!$C105)</f>
        <v>2666.71</v>
      </c>
      <c r="Q105" s="11">
        <f ca="1">SUMIFS('Financial Upload'!$D:$D,'Financial Upload'!$B:$B,ReportingTemplate!Q$9,'Financial Upload'!$F:$F,ReportingTemplate!$C105)</f>
        <v>1943.9099999999999</v>
      </c>
      <c r="R105" s="11">
        <f ca="1">SUMIFS('Financial Upload'!$D:$D,'Financial Upload'!$B:$B,ReportingTemplate!R$9,'Financial Upload'!$F:$F,ReportingTemplate!$C105)</f>
        <v>6478.4</v>
      </c>
      <c r="S105" s="11">
        <f ca="1">SUMIFS('Financial Upload'!$D:$D,'Financial Upload'!$B:$B,ReportingTemplate!S$9,'Financial Upload'!$F:$F,ReportingTemplate!$C105)</f>
        <v>1051.6500000000001</v>
      </c>
      <c r="T105" s="11">
        <f ca="1">SUMIFS('Financial Upload'!$D:$D,'Financial Upload'!$B:$B,ReportingTemplate!T$9,'Financial Upload'!$F:$F,ReportingTemplate!$C105)</f>
        <v>573.5</v>
      </c>
      <c r="U105" s="12">
        <f ca="1">SUMIFS('Financial Upload'!$D:$D,'Financial Upload'!$B:$B,ReportingTemplate!U$9,'Financial Upload'!$F:$F,ReportingTemplate!$C105)</f>
        <v>1018.17</v>
      </c>
      <c r="X105" s="18"/>
    </row>
    <row r="106" spans="1:24" ht="15" customHeight="1" x14ac:dyDescent="0.25">
      <c r="A106" s="24"/>
      <c r="B106" s="77"/>
      <c r="C106" s="77"/>
      <c r="D106" s="60"/>
      <c r="E106" s="61"/>
      <c r="F106" s="67"/>
      <c r="G106" s="92" t="s">
        <v>622</v>
      </c>
      <c r="H106" s="52"/>
      <c r="I106" s="77"/>
      <c r="J106" s="121">
        <f t="shared" ref="J106:U106" ca="1" si="18">SUM(J103:J105)</f>
        <v>244044.37000000002</v>
      </c>
      <c r="K106" s="79">
        <f t="shared" ca="1" si="18"/>
        <v>28676.510000000002</v>
      </c>
      <c r="L106" s="79">
        <f t="shared" ca="1" si="18"/>
        <v>0</v>
      </c>
      <c r="M106" s="79">
        <f t="shared" ca="1" si="18"/>
        <v>0</v>
      </c>
      <c r="N106" s="79">
        <f t="shared" ca="1" si="18"/>
        <v>16797.46</v>
      </c>
      <c r="O106" s="79">
        <f ca="1">SUM(O103:O105)</f>
        <v>54329.090000000004</v>
      </c>
      <c r="P106" s="79">
        <f ca="1">SUM(P103:P105)</f>
        <v>23174.370000000003</v>
      </c>
      <c r="Q106" s="79">
        <f ca="1">SUM(Q103:Q105)</f>
        <v>12054.88</v>
      </c>
      <c r="R106" s="79">
        <f t="shared" ca="1" si="18"/>
        <v>48034.079999999994</v>
      </c>
      <c r="S106" s="79">
        <f t="shared" ca="1" si="18"/>
        <v>18352.310000000001</v>
      </c>
      <c r="T106" s="79">
        <f t="shared" ca="1" si="18"/>
        <v>28201.82</v>
      </c>
      <c r="U106" s="80">
        <f t="shared" ca="1" si="18"/>
        <v>14423.85</v>
      </c>
      <c r="X106" s="18"/>
    </row>
    <row r="107" spans="1:24" ht="15" customHeight="1" x14ac:dyDescent="0.25">
      <c r="A107" s="24"/>
      <c r="B107" s="59"/>
      <c r="C107" s="78" t="s">
        <v>106</v>
      </c>
      <c r="D107" s="60"/>
      <c r="E107" s="61"/>
      <c r="F107" s="93"/>
      <c r="G107" s="94" t="s">
        <v>618</v>
      </c>
      <c r="H107" s="75"/>
      <c r="I107" s="78" t="s">
        <v>106</v>
      </c>
      <c r="J107" s="76">
        <f t="shared" ca="1" si="16"/>
        <v>215619.58000000002</v>
      </c>
      <c r="K107" s="11">
        <f ca="1">SUMIFS('Financial Upload'!$D:$D,'Financial Upload'!$B:$B,ReportingTemplate!K$9,'Financial Upload'!$F:$F,ReportingTemplate!$C107)</f>
        <v>25533.069999999996</v>
      </c>
      <c r="L107" s="11">
        <f ca="1">SUMIFS('Financial Upload'!$D:$D,'Financial Upload'!$B:$B,ReportingTemplate!L$9,'Financial Upload'!$F:$F,ReportingTemplate!$C107)</f>
        <v>1574.02</v>
      </c>
      <c r="M107" s="11">
        <f ca="1">SUMIFS('Financial Upload'!$D:$D,'Financial Upload'!$B:$B,ReportingTemplate!M$9,'Financial Upload'!$F:$F,ReportingTemplate!$C107)</f>
        <v>4778.08</v>
      </c>
      <c r="N107" s="11">
        <f ca="1">SUMIFS('Financial Upload'!$D:$D,'Financial Upload'!$B:$B,ReportingTemplate!N$9,'Financial Upload'!$F:$F,ReportingTemplate!$C107)</f>
        <v>22036.910000000003</v>
      </c>
      <c r="O107" s="11">
        <f ca="1">SUMIFS('Financial Upload'!$D:$D,'Financial Upload'!$B:$B,ReportingTemplate!O$9,'Financial Upload'!$F:$F,ReportingTemplate!$C107)</f>
        <v>29394.17</v>
      </c>
      <c r="P107" s="11">
        <f ca="1">SUMIFS('Financial Upload'!$D:$D,'Financial Upload'!$B:$B,ReportingTemplate!P$9,'Financial Upload'!$F:$F,ReportingTemplate!$C107)</f>
        <v>19136.950000000004</v>
      </c>
      <c r="Q107" s="11">
        <f ca="1">SUMIFS('Financial Upload'!$D:$D,'Financial Upload'!$B:$B,ReportingTemplate!Q$9,'Financial Upload'!$F:$F,ReportingTemplate!$C107)</f>
        <v>25553.280000000002</v>
      </c>
      <c r="R107" s="11">
        <f ca="1">SUMIFS('Financial Upload'!$D:$D,'Financial Upload'!$B:$B,ReportingTemplate!R$9,'Financial Upload'!$F:$F,ReportingTemplate!$C107)</f>
        <v>30108.92</v>
      </c>
      <c r="S107" s="11">
        <f ca="1">SUMIFS('Financial Upload'!$D:$D,'Financial Upload'!$B:$B,ReportingTemplate!S$9,'Financial Upload'!$F:$F,ReportingTemplate!$C107)</f>
        <v>16813.440000000002</v>
      </c>
      <c r="T107" s="11">
        <f ca="1">SUMIFS('Financial Upload'!$D:$D,'Financial Upload'!$B:$B,ReportingTemplate!T$9,'Financial Upload'!$F:$F,ReportingTemplate!$C107)</f>
        <v>21952.489999999998</v>
      </c>
      <c r="U107" s="12">
        <f ca="1">SUMIFS('Financial Upload'!$D:$D,'Financial Upload'!$B:$B,ReportingTemplate!U$9,'Financial Upload'!$F:$F,ReportingTemplate!$C107)</f>
        <v>18738.25</v>
      </c>
      <c r="X107" s="18"/>
    </row>
    <row r="108" spans="1:24" ht="15" customHeight="1" x14ac:dyDescent="0.25">
      <c r="A108" s="24"/>
      <c r="B108" s="59"/>
      <c r="C108" s="88"/>
      <c r="D108" s="89"/>
      <c r="E108" s="90"/>
      <c r="F108" s="62" t="s">
        <v>600</v>
      </c>
      <c r="G108" s="52"/>
      <c r="H108" s="52"/>
      <c r="I108" s="88"/>
      <c r="J108" s="121">
        <f t="shared" ref="J108:U108" ca="1" si="19">+J107+J106+J101+J94+J93+J92+J91+J87</f>
        <v>2697819.0599999996</v>
      </c>
      <c r="K108" s="79">
        <f t="shared" ca="1" si="19"/>
        <v>322686.61</v>
      </c>
      <c r="L108" s="79">
        <f t="shared" ca="1" si="19"/>
        <v>9153.7199999999993</v>
      </c>
      <c r="M108" s="79">
        <f t="shared" ca="1" si="19"/>
        <v>38903.94</v>
      </c>
      <c r="N108" s="79">
        <f t="shared" ca="1" si="19"/>
        <v>240130.99000000002</v>
      </c>
      <c r="O108" s="79">
        <f ca="1">+O107+O106+O101+O94+O93+O92+O91+O87</f>
        <v>385241.77</v>
      </c>
      <c r="P108" s="79">
        <f ca="1">+P107+P106+P101+P94+P93+P92+P91+P87</f>
        <v>229463</v>
      </c>
      <c r="Q108" s="79">
        <f ca="1">+Q107+Q106+Q101+Q94+Q93+Q92+Q91+Q87</f>
        <v>198507.53999999998</v>
      </c>
      <c r="R108" s="79">
        <f t="shared" ca="1" si="19"/>
        <v>411788.22</v>
      </c>
      <c r="S108" s="79">
        <f t="shared" ca="1" si="19"/>
        <v>243890</v>
      </c>
      <c r="T108" s="79">
        <f t="shared" ca="1" si="19"/>
        <v>374940.47</v>
      </c>
      <c r="U108" s="80">
        <f t="shared" ca="1" si="19"/>
        <v>243112.8</v>
      </c>
    </row>
    <row r="109" spans="1:24" ht="6" customHeight="1" x14ac:dyDescent="0.25">
      <c r="A109" s="24"/>
      <c r="B109" s="59"/>
      <c r="C109" s="88"/>
      <c r="D109" s="89"/>
      <c r="E109" s="90"/>
      <c r="F109" s="122"/>
      <c r="G109" s="75"/>
      <c r="H109" s="75"/>
      <c r="I109" s="88"/>
      <c r="J109" s="123"/>
      <c r="K109" s="123"/>
      <c r="L109" s="123"/>
      <c r="M109" s="123"/>
      <c r="N109" s="123"/>
      <c r="O109" s="123"/>
      <c r="P109" s="123"/>
      <c r="Q109" s="123"/>
      <c r="R109" s="123"/>
      <c r="S109" s="123"/>
      <c r="T109" s="123"/>
      <c r="U109" s="120"/>
    </row>
    <row r="110" spans="1:24" ht="15" customHeight="1" thickBot="1" x14ac:dyDescent="0.3">
      <c r="A110" s="24"/>
      <c r="B110" s="59"/>
      <c r="C110" s="88"/>
      <c r="D110" s="89"/>
      <c r="E110" s="90"/>
      <c r="F110" s="124" t="s">
        <v>109</v>
      </c>
      <c r="G110" s="125"/>
      <c r="H110" s="126"/>
      <c r="I110" s="88"/>
      <c r="J110" s="127">
        <f t="shared" ref="J110:U110" ca="1" si="20">J84-J108</f>
        <v>268876.96000000043</v>
      </c>
      <c r="K110" s="128">
        <f t="shared" ca="1" si="20"/>
        <v>-480.0899999999674</v>
      </c>
      <c r="L110" s="128">
        <f t="shared" ca="1" si="20"/>
        <v>-2908.8799999999992</v>
      </c>
      <c r="M110" s="128">
        <f t="shared" ca="1" si="20"/>
        <v>-25945.640000000003</v>
      </c>
      <c r="N110" s="128">
        <f t="shared" ca="1" si="20"/>
        <v>27041.660000000003</v>
      </c>
      <c r="O110" s="128">
        <f ca="1">O84-O108</f>
        <v>95781.69</v>
      </c>
      <c r="P110" s="128">
        <f ca="1">P84-P108</f>
        <v>11023.609999999986</v>
      </c>
      <c r="Q110" s="128">
        <f ca="1">Q84-Q108</f>
        <v>50305.399999999994</v>
      </c>
      <c r="R110" s="128">
        <f t="shared" ca="1" si="20"/>
        <v>70611.799999999988</v>
      </c>
      <c r="S110" s="128">
        <f t="shared" ca="1" si="20"/>
        <v>21552.159999999974</v>
      </c>
      <c r="T110" s="128">
        <f t="shared" ca="1" si="20"/>
        <v>35653.570000000007</v>
      </c>
      <c r="U110" s="129">
        <f t="shared" ca="1" si="20"/>
        <v>-13758.320000000036</v>
      </c>
    </row>
    <row r="111" spans="1:24" ht="15" customHeight="1" thickTop="1" x14ac:dyDescent="0.25">
      <c r="A111" s="24"/>
      <c r="B111" s="59"/>
      <c r="C111" s="78" t="s">
        <v>712</v>
      </c>
      <c r="D111" s="89"/>
      <c r="E111" s="90"/>
      <c r="F111" s="67"/>
      <c r="G111" s="94" t="s">
        <v>671</v>
      </c>
      <c r="H111" s="94"/>
      <c r="I111" s="78" t="s">
        <v>712</v>
      </c>
      <c r="J111" s="76">
        <f ca="1">+SUM(K111:U111)</f>
        <v>206961.73</v>
      </c>
      <c r="K111" s="11">
        <f ca="1">SUMIFS('Financial Upload'!$D:$D,'Financial Upload'!$B:$B,ReportingTemplate!K$9,'Financial Upload'!$F:$F,ReportingTemplate!$C111)</f>
        <v>22357.14</v>
      </c>
      <c r="L111" s="11">
        <f ca="1">SUMIFS('Financial Upload'!$D:$D,'Financial Upload'!$B:$B,ReportingTemplate!L$9,'Financial Upload'!$F:$F,ReportingTemplate!$C111)</f>
        <v>0</v>
      </c>
      <c r="M111" s="11">
        <f ca="1">SUMIFS('Financial Upload'!$D:$D,'Financial Upload'!$B:$B,ReportingTemplate!M$9,'Financial Upload'!$F:$F,ReportingTemplate!$C111)</f>
        <v>0</v>
      </c>
      <c r="N111" s="11">
        <f ca="1">SUMIFS('Financial Upload'!$D:$D,'Financial Upload'!$B:$B,ReportingTemplate!N$9,'Financial Upload'!$F:$F,ReportingTemplate!$C111)</f>
        <v>18901.72</v>
      </c>
      <c r="O111" s="11">
        <f ca="1">SUMIFS('Financial Upload'!$D:$D,'Financial Upload'!$B:$B,ReportingTemplate!O$9,'Financial Upload'!$F:$F,ReportingTemplate!$C111)</f>
        <v>32994.239999999998</v>
      </c>
      <c r="P111" s="11">
        <f ca="1">SUMIFS('Financial Upload'!$D:$D,'Financial Upload'!$B:$B,ReportingTemplate!P$9,'Financial Upload'!$F:$F,ReportingTemplate!$C111)</f>
        <v>16512.62</v>
      </c>
      <c r="Q111" s="11">
        <f ca="1">SUMIFS('Financial Upload'!$D:$D,'Financial Upload'!$B:$B,ReportingTemplate!Q$9,'Financial Upload'!$F:$F,ReportingTemplate!$C111)</f>
        <v>17578.61</v>
      </c>
      <c r="R111" s="11">
        <f ca="1">SUMIFS('Financial Upload'!$D:$D,'Financial Upload'!$B:$B,ReportingTemplate!R$9,'Financial Upload'!$F:$F,ReportingTemplate!$C111)</f>
        <v>34120.959999999999</v>
      </c>
      <c r="S111" s="11">
        <f ca="1">SUMIFS('Financial Upload'!$D:$D,'Financial Upload'!$B:$B,ReportingTemplate!S$9,'Financial Upload'!$F:$F,ReportingTemplate!$C111)</f>
        <v>19264.18</v>
      </c>
      <c r="T111" s="11">
        <f ca="1">SUMIFS('Financial Upload'!$D:$D,'Financial Upload'!$B:$B,ReportingTemplate!T$9,'Financial Upload'!$F:$F,ReportingTemplate!$C111)</f>
        <v>29087.379999999997</v>
      </c>
      <c r="U111" s="12">
        <f ca="1">SUMIFS('Financial Upload'!$D:$D,'Financial Upload'!$B:$B,ReportingTemplate!U$9,'Financial Upload'!$F:$F,ReportingTemplate!$C111)</f>
        <v>16144.880000000001</v>
      </c>
    </row>
    <row r="112" spans="1:24" ht="15" customHeight="1" x14ac:dyDescent="0.25">
      <c r="A112" s="24"/>
      <c r="B112" s="59"/>
      <c r="C112" s="88"/>
      <c r="D112" s="89"/>
      <c r="E112" s="90"/>
      <c r="F112" s="62" t="s">
        <v>110</v>
      </c>
      <c r="G112" s="130"/>
      <c r="H112" s="52"/>
      <c r="I112" s="88"/>
      <c r="J112" s="121">
        <f ca="1">J110-J111</f>
        <v>61915.230000000418</v>
      </c>
      <c r="K112" s="79">
        <f t="shared" ref="K112:U112" ca="1" si="21">+K110-K111</f>
        <v>-22837.229999999967</v>
      </c>
      <c r="L112" s="79">
        <f t="shared" ca="1" si="21"/>
        <v>-2908.8799999999992</v>
      </c>
      <c r="M112" s="79">
        <f t="shared" ca="1" si="21"/>
        <v>-25945.640000000003</v>
      </c>
      <c r="N112" s="79">
        <f t="shared" ca="1" si="21"/>
        <v>8139.9400000000023</v>
      </c>
      <c r="O112" s="79">
        <f t="shared" ca="1" si="21"/>
        <v>62787.450000000004</v>
      </c>
      <c r="P112" s="79">
        <f t="shared" ca="1" si="21"/>
        <v>-5489.010000000013</v>
      </c>
      <c r="Q112" s="79">
        <f t="shared" ca="1" si="21"/>
        <v>32726.789999999994</v>
      </c>
      <c r="R112" s="79">
        <f t="shared" ca="1" si="21"/>
        <v>36490.839999999989</v>
      </c>
      <c r="S112" s="79">
        <f t="shared" ca="1" si="21"/>
        <v>2287.9799999999741</v>
      </c>
      <c r="T112" s="79">
        <f t="shared" ca="1" si="21"/>
        <v>6566.1900000000096</v>
      </c>
      <c r="U112" s="80">
        <f t="shared" ca="1" si="21"/>
        <v>-29903.200000000037</v>
      </c>
    </row>
    <row r="113" spans="1:24" ht="15" customHeight="1" thickBot="1" x14ac:dyDescent="0.3">
      <c r="A113" s="24"/>
      <c r="B113" s="59"/>
      <c r="C113" s="88"/>
      <c r="D113" s="60"/>
      <c r="E113" s="61"/>
      <c r="F113" s="131"/>
      <c r="G113" s="132"/>
      <c r="H113" s="55"/>
      <c r="I113" s="88"/>
      <c r="J113" s="284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133"/>
      <c r="X113" s="18"/>
    </row>
    <row r="114" spans="1:24" ht="15" customHeight="1" thickBot="1" x14ac:dyDescent="0.35">
      <c r="A114" s="24"/>
      <c r="B114" s="59"/>
      <c r="C114" s="88"/>
      <c r="D114" s="60"/>
      <c r="E114" s="61"/>
      <c r="F114" s="56" t="s">
        <v>758</v>
      </c>
      <c r="G114" s="34"/>
      <c r="H114" s="34"/>
      <c r="I114" s="88"/>
      <c r="J114" s="49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91"/>
      <c r="X114" s="18"/>
    </row>
    <row r="115" spans="1:24" ht="15" customHeight="1" x14ac:dyDescent="0.25">
      <c r="A115" s="24"/>
      <c r="B115" s="59"/>
      <c r="C115" s="78" t="s">
        <v>111</v>
      </c>
      <c r="D115" s="60"/>
      <c r="E115" s="61"/>
      <c r="F115" s="158"/>
      <c r="G115" s="159" t="s">
        <v>112</v>
      </c>
      <c r="H115" s="51"/>
      <c r="I115" s="78" t="s">
        <v>111</v>
      </c>
      <c r="J115" s="160">
        <f ca="1">SUM(K115:U115)</f>
        <v>0</v>
      </c>
      <c r="K115" s="161">
        <f ca="1">SUMIFS('Financial Upload'!$D:$D,'Financial Upload'!$B:$B,ReportingTemplate!K$9,'Financial Upload'!$F:$F,ReportingTemplate!$C115)</f>
        <v>0</v>
      </c>
      <c r="L115" s="161">
        <f ca="1">SUMIFS('Financial Upload'!$D:$D,'Financial Upload'!$B:$B,ReportingTemplate!L$9,'Financial Upload'!$F:$F,ReportingTemplate!$C115)</f>
        <v>0</v>
      </c>
      <c r="M115" s="161">
        <f ca="1">SUMIFS('Financial Upload'!$D:$D,'Financial Upload'!$B:$B,ReportingTemplate!M$9,'Financial Upload'!$F:$F,ReportingTemplate!$C115)</f>
        <v>0</v>
      </c>
      <c r="N115" s="161">
        <f ca="1">SUMIFS('Financial Upload'!$D:$D,'Financial Upload'!$B:$B,ReportingTemplate!N$9,'Financial Upload'!$F:$F,ReportingTemplate!$C115)</f>
        <v>0</v>
      </c>
      <c r="O115" s="161">
        <f ca="1">SUMIFS('Financial Upload'!$D:$D,'Financial Upload'!$B:$B,ReportingTemplate!O$9,'Financial Upload'!$F:$F,ReportingTemplate!$C115)</f>
        <v>0</v>
      </c>
      <c r="P115" s="161">
        <f ca="1">SUMIFS('Financial Upload'!$D:$D,'Financial Upload'!$B:$B,ReportingTemplate!P$9,'Financial Upload'!$F:$F,ReportingTemplate!$C115)</f>
        <v>0</v>
      </c>
      <c r="Q115" s="161">
        <f ca="1">SUMIFS('Financial Upload'!$D:$D,'Financial Upload'!$B:$B,ReportingTemplate!Q$9,'Financial Upload'!$F:$F,ReportingTemplate!$C115)</f>
        <v>0</v>
      </c>
      <c r="R115" s="161">
        <f ca="1">SUMIFS('Financial Upload'!$D:$D,'Financial Upload'!$B:$B,ReportingTemplate!R$9,'Financial Upload'!$F:$F,ReportingTemplate!$C115)</f>
        <v>0</v>
      </c>
      <c r="S115" s="161">
        <f ca="1">SUMIFS('Financial Upload'!$D:$D,'Financial Upload'!$B:$B,ReportingTemplate!S$9,'Financial Upload'!$F:$F,ReportingTemplate!$C115)</f>
        <v>0</v>
      </c>
      <c r="T115" s="161">
        <f ca="1">SUMIFS('Financial Upload'!$D:$D,'Financial Upload'!$B:$B,ReportingTemplate!T$9,'Financial Upload'!$F:$F,ReportingTemplate!$C115)</f>
        <v>0</v>
      </c>
      <c r="U115" s="162">
        <f ca="1">SUMIFS('Financial Upload'!$D:$D,'Financial Upload'!$B:$B,ReportingTemplate!U$9,'Financial Upload'!$F:$F,ReportingTemplate!$C115)</f>
        <v>0</v>
      </c>
      <c r="X115" s="18"/>
    </row>
    <row r="116" spans="1:24" ht="15" customHeight="1" x14ac:dyDescent="0.25">
      <c r="A116" s="24" t="s">
        <v>30</v>
      </c>
      <c r="B116" s="59"/>
      <c r="C116" s="78" t="s">
        <v>113</v>
      </c>
      <c r="D116" s="60"/>
      <c r="E116" s="61"/>
      <c r="F116" s="67"/>
      <c r="G116" s="92" t="s">
        <v>114</v>
      </c>
      <c r="H116" s="52"/>
      <c r="I116" s="78" t="s">
        <v>113</v>
      </c>
      <c r="J116" s="69">
        <f ca="1">SUM(K116:U116)</f>
        <v>22151.45</v>
      </c>
      <c r="K116" s="9">
        <f ca="1">SUMIFS('Financial Upload'!$D:$D,'Financial Upload'!$B:$B,ReportingTemplate!K$9,'Financial Upload'!$F:$F,ReportingTemplate!$C116)</f>
        <v>2508.2799999999997</v>
      </c>
      <c r="L116" s="9">
        <f ca="1">SUMIFS('Financial Upload'!$D:$D,'Financial Upload'!$B:$B,ReportingTemplate!L$9,'Financial Upload'!$F:$F,ReportingTemplate!$C116)</f>
        <v>964.94</v>
      </c>
      <c r="M116" s="9">
        <f ca="1">SUMIFS('Financial Upload'!$D:$D,'Financial Upload'!$B:$B,ReportingTemplate!M$9,'Financial Upload'!$F:$F,ReportingTemplate!$C116)</f>
        <v>2810.68</v>
      </c>
      <c r="N116" s="9">
        <f ca="1">SUMIFS('Financial Upload'!$D:$D,'Financial Upload'!$B:$B,ReportingTemplate!N$9,'Financial Upload'!$F:$F,ReportingTemplate!$C116)</f>
        <v>673.87</v>
      </c>
      <c r="O116" s="9">
        <f ca="1">SUMIFS('Financial Upload'!$D:$D,'Financial Upload'!$B:$B,ReportingTemplate!O$9,'Financial Upload'!$F:$F,ReportingTemplate!$C116)</f>
        <v>3049.44</v>
      </c>
      <c r="P116" s="9">
        <f ca="1">SUMIFS('Financial Upload'!$D:$D,'Financial Upload'!$B:$B,ReportingTemplate!P$9,'Financial Upload'!$F:$F,ReportingTemplate!$C116)</f>
        <v>653.91999999999996</v>
      </c>
      <c r="Q116" s="9">
        <f ca="1">SUMIFS('Financial Upload'!$D:$D,'Financial Upload'!$B:$B,ReportingTemplate!Q$9,'Financial Upload'!$F:$F,ReportingTemplate!$C116)</f>
        <v>501.33</v>
      </c>
      <c r="R116" s="9">
        <f ca="1">SUMIFS('Financial Upload'!$D:$D,'Financial Upload'!$B:$B,ReportingTemplate!R$9,'Financial Upload'!$F:$F,ReportingTemplate!$C116)</f>
        <v>1909.68</v>
      </c>
      <c r="S116" s="9">
        <f ca="1">SUMIFS('Financial Upload'!$D:$D,'Financial Upload'!$B:$B,ReportingTemplate!S$9,'Financial Upload'!$F:$F,ReportingTemplate!$C116)</f>
        <v>4232.34</v>
      </c>
      <c r="T116" s="9">
        <f ca="1">SUMIFS('Financial Upload'!$D:$D,'Financial Upload'!$B:$B,ReportingTemplate!T$9,'Financial Upload'!$F:$F,ReportingTemplate!$C116)</f>
        <v>3436.92</v>
      </c>
      <c r="U116" s="10">
        <f ca="1">SUMIFS('Financial Upload'!$D:$D,'Financial Upload'!$B:$B,ReportingTemplate!U$9,'Financial Upload'!$F:$F,ReportingTemplate!$C116)</f>
        <v>1410.05</v>
      </c>
      <c r="X116" s="18"/>
    </row>
    <row r="117" spans="1:24" ht="15" customHeight="1" x14ac:dyDescent="0.25">
      <c r="A117" s="24" t="s">
        <v>31</v>
      </c>
      <c r="B117" s="59"/>
      <c r="C117" s="78" t="s">
        <v>115</v>
      </c>
      <c r="D117" s="60"/>
      <c r="E117" s="61"/>
      <c r="F117" s="67"/>
      <c r="G117" s="92" t="s">
        <v>116</v>
      </c>
      <c r="H117" s="52"/>
      <c r="I117" s="78" t="s">
        <v>115</v>
      </c>
      <c r="J117" s="69">
        <f ca="1">SUM(K117:U117)</f>
        <v>0</v>
      </c>
      <c r="K117" s="9">
        <f ca="1">SUMIFS('Financial Upload'!$D:$D,'Financial Upload'!$B:$B,ReportingTemplate!K$9,'Financial Upload'!$F:$F,ReportingTemplate!$C117)</f>
        <v>0</v>
      </c>
      <c r="L117" s="9">
        <f ca="1">SUMIFS('Financial Upload'!$D:$D,'Financial Upload'!$B:$B,ReportingTemplate!L$9,'Financial Upload'!$F:$F,ReportingTemplate!$C117)</f>
        <v>0</v>
      </c>
      <c r="M117" s="9">
        <f ca="1">SUMIFS('Financial Upload'!$D:$D,'Financial Upload'!$B:$B,ReportingTemplate!M$9,'Financial Upload'!$F:$F,ReportingTemplate!$C117)</f>
        <v>0</v>
      </c>
      <c r="N117" s="9">
        <f ca="1">SUMIFS('Financial Upload'!$D:$D,'Financial Upload'!$B:$B,ReportingTemplate!N$9,'Financial Upload'!$F:$F,ReportingTemplate!$C117)</f>
        <v>0</v>
      </c>
      <c r="O117" s="9">
        <f ca="1">SUMIFS('Financial Upload'!$D:$D,'Financial Upload'!$B:$B,ReportingTemplate!O$9,'Financial Upload'!$F:$F,ReportingTemplate!$C117)</f>
        <v>0</v>
      </c>
      <c r="P117" s="9">
        <f ca="1">SUMIFS('Financial Upload'!$D:$D,'Financial Upload'!$B:$B,ReportingTemplate!P$9,'Financial Upload'!$F:$F,ReportingTemplate!$C117)</f>
        <v>0</v>
      </c>
      <c r="Q117" s="9">
        <f ca="1">SUMIFS('Financial Upload'!$D:$D,'Financial Upload'!$B:$B,ReportingTemplate!Q$9,'Financial Upload'!$F:$F,ReportingTemplate!$C117)</f>
        <v>0</v>
      </c>
      <c r="R117" s="9">
        <f ca="1">SUMIFS('Financial Upload'!$D:$D,'Financial Upload'!$B:$B,ReportingTemplate!R$9,'Financial Upload'!$F:$F,ReportingTemplate!$C117)</f>
        <v>0</v>
      </c>
      <c r="S117" s="9">
        <f ca="1">SUMIFS('Financial Upload'!$D:$D,'Financial Upload'!$B:$B,ReportingTemplate!S$9,'Financial Upload'!$F:$F,ReportingTemplate!$C117)</f>
        <v>0</v>
      </c>
      <c r="T117" s="9">
        <f ca="1">SUMIFS('Financial Upload'!$D:$D,'Financial Upload'!$B:$B,ReportingTemplate!T$9,'Financial Upload'!$F:$F,ReportingTemplate!$C117)</f>
        <v>0</v>
      </c>
      <c r="U117" s="10">
        <f ca="1">SUMIFS('Financial Upload'!$D:$D,'Financial Upload'!$B:$B,ReportingTemplate!U$9,'Financial Upload'!$F:$F,ReportingTemplate!$C117)</f>
        <v>0</v>
      </c>
      <c r="X117" s="18"/>
    </row>
    <row r="118" spans="1:24" ht="15" customHeight="1" x14ac:dyDescent="0.25">
      <c r="A118" s="24" t="s">
        <v>32</v>
      </c>
      <c r="B118" s="59"/>
      <c r="C118" s="78" t="s">
        <v>117</v>
      </c>
      <c r="D118" s="60"/>
      <c r="E118" s="61"/>
      <c r="F118" s="67"/>
      <c r="G118" s="92" t="s">
        <v>118</v>
      </c>
      <c r="H118" s="52"/>
      <c r="I118" s="78" t="s">
        <v>117</v>
      </c>
      <c r="J118" s="69">
        <f ca="1">SUM(K118:U118)</f>
        <v>538393.64</v>
      </c>
      <c r="K118" s="9">
        <f ca="1">SUMIFS('Financial Upload'!$D:$D,'Financial Upload'!$B:$B,ReportingTemplate!K$9,'Financial Upload'!$F:$F,ReportingTemplate!$C118)</f>
        <v>66565.509999999995</v>
      </c>
      <c r="L118" s="9">
        <f ca="1">SUMIFS('Financial Upload'!$D:$D,'Financial Upload'!$B:$B,ReportingTemplate!L$9,'Financial Upload'!$F:$F,ReportingTemplate!$C118)</f>
        <v>36355.93</v>
      </c>
      <c r="M118" s="9">
        <f ca="1">SUMIFS('Financial Upload'!$D:$D,'Financial Upload'!$B:$B,ReportingTemplate!M$9,'Financial Upload'!$F:$F,ReportingTemplate!$C118)</f>
        <v>44651.99</v>
      </c>
      <c r="N118" s="9">
        <f ca="1">SUMIFS('Financial Upload'!$D:$D,'Financial Upload'!$B:$B,ReportingTemplate!N$9,'Financial Upload'!$F:$F,ReportingTemplate!$C118)</f>
        <v>37083.03</v>
      </c>
      <c r="O118" s="9">
        <f ca="1">SUMIFS('Financial Upload'!$D:$D,'Financial Upload'!$B:$B,ReportingTemplate!O$9,'Financial Upload'!$F:$F,ReportingTemplate!$C118)</f>
        <v>53114.73</v>
      </c>
      <c r="P118" s="9">
        <f ca="1">SUMIFS('Financial Upload'!$D:$D,'Financial Upload'!$B:$B,ReportingTemplate!P$9,'Financial Upload'!$F:$F,ReportingTemplate!$C118)</f>
        <v>74165.5</v>
      </c>
      <c r="Q118" s="9">
        <f ca="1">SUMIFS('Financial Upload'!$D:$D,'Financial Upload'!$B:$B,ReportingTemplate!Q$9,'Financial Upload'!$F:$F,ReportingTemplate!$C118)</f>
        <v>36371.15</v>
      </c>
      <c r="R118" s="9">
        <f ca="1">SUMIFS('Financial Upload'!$D:$D,'Financial Upload'!$B:$B,ReportingTemplate!R$9,'Financial Upload'!$F:$F,ReportingTemplate!$C118)</f>
        <v>61673.24</v>
      </c>
      <c r="S118" s="9">
        <f ca="1">SUMIFS('Financial Upload'!$D:$D,'Financial Upload'!$B:$B,ReportingTemplate!S$9,'Financial Upload'!$F:$F,ReportingTemplate!$C118)</f>
        <v>37083.03</v>
      </c>
      <c r="T118" s="9">
        <f ca="1">SUMIFS('Financial Upload'!$D:$D,'Financial Upload'!$B:$B,ReportingTemplate!T$9,'Financial Upload'!$F:$F,ReportingTemplate!$C118)</f>
        <v>46246.49</v>
      </c>
      <c r="U118" s="10">
        <f ca="1">SUMIFS('Financial Upload'!$D:$D,'Financial Upload'!$B:$B,ReportingTemplate!U$9,'Financial Upload'!$F:$F,ReportingTemplate!$C118)</f>
        <v>45083.040000000001</v>
      </c>
      <c r="X118" s="18"/>
    </row>
    <row r="119" spans="1:24" ht="15" customHeight="1" x14ac:dyDescent="0.25">
      <c r="A119" s="24" t="s">
        <v>33</v>
      </c>
      <c r="B119" s="59"/>
      <c r="C119" s="78" t="s">
        <v>157</v>
      </c>
      <c r="D119" s="60"/>
      <c r="E119" s="61"/>
      <c r="F119" s="67"/>
      <c r="G119" s="92" t="s">
        <v>559</v>
      </c>
      <c r="H119" s="52"/>
      <c r="I119" s="78" t="s">
        <v>157</v>
      </c>
      <c r="J119" s="76">
        <f ca="1">SUM(K119:U119)</f>
        <v>0</v>
      </c>
      <c r="K119" s="11">
        <f ca="1">SUMIFS('Financial Upload'!$D:$D,'Financial Upload'!$B:$B,ReportingTemplate!K$9,'Financial Upload'!$F:$F,ReportingTemplate!$C119)</f>
        <v>0</v>
      </c>
      <c r="L119" s="11">
        <f ca="1">SUMIFS('Financial Upload'!$D:$D,'Financial Upload'!$B:$B,ReportingTemplate!L$9,'Financial Upload'!$F:$F,ReportingTemplate!$C119)</f>
        <v>0</v>
      </c>
      <c r="M119" s="11">
        <f ca="1">SUMIFS('Financial Upload'!$D:$D,'Financial Upload'!$B:$B,ReportingTemplate!M$9,'Financial Upload'!$F:$F,ReportingTemplate!$C119)</f>
        <v>0</v>
      </c>
      <c r="N119" s="11">
        <f ca="1">SUMIFS('Financial Upload'!$D:$D,'Financial Upload'!$B:$B,ReportingTemplate!N$9,'Financial Upload'!$F:$F,ReportingTemplate!$C119)</f>
        <v>0</v>
      </c>
      <c r="O119" s="11">
        <f ca="1">SUMIFS('Financial Upload'!$D:$D,'Financial Upload'!$B:$B,ReportingTemplate!O$9,'Financial Upload'!$F:$F,ReportingTemplate!$C119)</f>
        <v>0</v>
      </c>
      <c r="P119" s="11">
        <f ca="1">SUMIFS('Financial Upload'!$D:$D,'Financial Upload'!$B:$B,ReportingTemplate!P$9,'Financial Upload'!$F:$F,ReportingTemplate!$C119)</f>
        <v>0</v>
      </c>
      <c r="Q119" s="11">
        <f ca="1">SUMIFS('Financial Upload'!$D:$D,'Financial Upload'!$B:$B,ReportingTemplate!Q$9,'Financial Upload'!$F:$F,ReportingTemplate!$C119)</f>
        <v>0</v>
      </c>
      <c r="R119" s="11">
        <f ca="1">SUMIFS('Financial Upload'!$D:$D,'Financial Upload'!$B:$B,ReportingTemplate!R$9,'Financial Upload'!$F:$F,ReportingTemplate!$C119)</f>
        <v>0</v>
      </c>
      <c r="S119" s="11">
        <f ca="1">SUMIFS('Financial Upload'!$D:$D,'Financial Upload'!$B:$B,ReportingTemplate!S$9,'Financial Upload'!$F:$F,ReportingTemplate!$C119)</f>
        <v>0</v>
      </c>
      <c r="T119" s="11">
        <f ca="1">SUMIFS('Financial Upload'!$D:$D,'Financial Upload'!$B:$B,ReportingTemplate!T$9,'Financial Upload'!$F:$F,ReportingTemplate!$C119)</f>
        <v>0</v>
      </c>
      <c r="U119" s="12">
        <f ca="1">SUMIFS('Financial Upload'!$D:$D,'Financial Upload'!$B:$B,ReportingTemplate!U$9,'Financial Upload'!$F:$F,ReportingTemplate!$C119)</f>
        <v>0</v>
      </c>
      <c r="X119" s="18"/>
    </row>
    <row r="120" spans="1:24" ht="15" customHeight="1" x14ac:dyDescent="0.25">
      <c r="A120" s="24"/>
      <c r="B120" s="59"/>
      <c r="C120" s="78"/>
      <c r="D120" s="60"/>
      <c r="E120" s="61"/>
      <c r="F120" s="62" t="s">
        <v>601</v>
      </c>
      <c r="G120" s="52"/>
      <c r="H120" s="52"/>
      <c r="I120" s="78"/>
      <c r="J120" s="121">
        <f ca="1">SUM(J115:J119)</f>
        <v>560545.09</v>
      </c>
      <c r="K120" s="79">
        <f t="shared" ref="K120:U120" ca="1" si="22">SUM(K115:K119)</f>
        <v>69073.789999999994</v>
      </c>
      <c r="L120" s="79">
        <f t="shared" ca="1" si="22"/>
        <v>37320.870000000003</v>
      </c>
      <c r="M120" s="79">
        <f t="shared" ca="1" si="22"/>
        <v>47462.67</v>
      </c>
      <c r="N120" s="79">
        <f t="shared" ca="1" si="22"/>
        <v>37756.9</v>
      </c>
      <c r="O120" s="79">
        <f ca="1">SUM(O115:O119)</f>
        <v>56164.170000000006</v>
      </c>
      <c r="P120" s="79">
        <f ca="1">SUM(P115:P119)</f>
        <v>74819.42</v>
      </c>
      <c r="Q120" s="79">
        <f ca="1">SUM(Q115:Q119)</f>
        <v>36872.480000000003</v>
      </c>
      <c r="R120" s="79">
        <f t="shared" ca="1" si="22"/>
        <v>63582.92</v>
      </c>
      <c r="S120" s="79">
        <f t="shared" ca="1" si="22"/>
        <v>41315.369999999995</v>
      </c>
      <c r="T120" s="79">
        <f t="shared" ca="1" si="22"/>
        <v>49683.409999999996</v>
      </c>
      <c r="U120" s="80">
        <f t="shared" ca="1" si="22"/>
        <v>46493.090000000004</v>
      </c>
      <c r="X120" s="18"/>
    </row>
    <row r="121" spans="1:24" ht="6" customHeight="1" x14ac:dyDescent="0.25">
      <c r="A121" s="24"/>
      <c r="B121" s="59"/>
      <c r="C121" s="78"/>
      <c r="D121" s="60"/>
      <c r="E121" s="61"/>
      <c r="F121" s="67"/>
      <c r="G121" s="92"/>
      <c r="H121" s="52"/>
      <c r="I121" s="78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81"/>
      <c r="X121" s="18"/>
    </row>
    <row r="122" spans="1:24" ht="15" customHeight="1" thickBot="1" x14ac:dyDescent="0.3">
      <c r="A122" s="24"/>
      <c r="B122" s="59"/>
      <c r="C122" s="78"/>
      <c r="D122" s="60"/>
      <c r="E122" s="61"/>
      <c r="F122" s="163" t="s">
        <v>120</v>
      </c>
      <c r="G122" s="132"/>
      <c r="H122" s="55"/>
      <c r="I122" s="78"/>
      <c r="J122" s="84">
        <f ca="1">+J112-J120</f>
        <v>-498629.85999999952</v>
      </c>
      <c r="K122" s="85">
        <f t="shared" ref="K122:U122" ca="1" si="23">+K112-K120</f>
        <v>-91911.01999999996</v>
      </c>
      <c r="L122" s="85">
        <f t="shared" ca="1" si="23"/>
        <v>-40229.75</v>
      </c>
      <c r="M122" s="85">
        <f t="shared" ca="1" si="23"/>
        <v>-73408.31</v>
      </c>
      <c r="N122" s="85">
        <f t="shared" ca="1" si="23"/>
        <v>-29616.959999999999</v>
      </c>
      <c r="O122" s="85">
        <f ca="1">+O112-O120</f>
        <v>6623.2799999999988</v>
      </c>
      <c r="P122" s="85">
        <f ca="1">+P112-P120</f>
        <v>-80308.430000000008</v>
      </c>
      <c r="Q122" s="85">
        <f ca="1">+Q112-Q120</f>
        <v>-4145.6900000000096</v>
      </c>
      <c r="R122" s="85">
        <f t="shared" ca="1" si="23"/>
        <v>-27092.080000000009</v>
      </c>
      <c r="S122" s="85">
        <f t="shared" ca="1" si="23"/>
        <v>-39027.390000000021</v>
      </c>
      <c r="T122" s="85">
        <f t="shared" ca="1" si="23"/>
        <v>-43117.219999999987</v>
      </c>
      <c r="U122" s="86">
        <f t="shared" ca="1" si="23"/>
        <v>-76396.290000000037</v>
      </c>
      <c r="X122" s="18"/>
    </row>
    <row r="123" spans="1:24" ht="15" customHeight="1" thickBot="1" x14ac:dyDescent="0.3">
      <c r="A123" s="24"/>
      <c r="B123" s="59"/>
      <c r="C123" s="88"/>
      <c r="D123" s="89"/>
      <c r="E123" s="90"/>
      <c r="F123" s="134"/>
      <c r="G123" s="130"/>
      <c r="H123" s="52"/>
      <c r="I123" s="88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</row>
    <row r="124" spans="1:24" ht="21.75" thickBot="1" x14ac:dyDescent="0.4">
      <c r="A124" s="24"/>
      <c r="B124" s="59"/>
      <c r="C124" s="78"/>
      <c r="D124" s="89"/>
      <c r="E124" s="90"/>
      <c r="F124" s="135" t="s">
        <v>663</v>
      </c>
      <c r="G124" s="34"/>
      <c r="H124" s="34"/>
      <c r="I124" s="78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91"/>
    </row>
    <row r="125" spans="1:24" ht="15" customHeight="1" x14ac:dyDescent="0.25">
      <c r="A125" s="24"/>
      <c r="B125" s="59"/>
      <c r="C125" s="78" t="s">
        <v>142</v>
      </c>
      <c r="D125" s="89"/>
      <c r="E125" s="90"/>
      <c r="F125" s="136"/>
      <c r="G125" s="118" t="s">
        <v>657</v>
      </c>
      <c r="H125" s="52"/>
      <c r="I125" s="78" t="s">
        <v>142</v>
      </c>
      <c r="J125" s="69">
        <f ca="1">SUM(K125:U125)</f>
        <v>820498.32000000018</v>
      </c>
      <c r="K125" s="9">
        <f ca="1">SUMIFS('Financial Upload'!$D:$D,'Financial Upload'!$B:$B,ReportingTemplate!K$9,'Financial Upload'!$F:$F,ReportingTemplate!$C125)</f>
        <v>101823.06000000001</v>
      </c>
      <c r="L125" s="9">
        <f ca="1">SUMIFS('Financial Upload'!$D:$D,'Financial Upload'!$B:$B,ReportingTemplate!L$9,'Financial Upload'!$F:$F,ReportingTemplate!$C125)</f>
        <v>0</v>
      </c>
      <c r="M125" s="9">
        <f ca="1">SUMIFS('Financial Upload'!$D:$D,'Financial Upload'!$B:$B,ReportingTemplate!M$9,'Financial Upload'!$F:$F,ReportingTemplate!$C125)</f>
        <v>0</v>
      </c>
      <c r="N125" s="9">
        <f ca="1">SUMIFS('Financial Upload'!$D:$D,'Financial Upload'!$B:$B,ReportingTemplate!N$9,'Financial Upload'!$F:$F,ReportingTemplate!$C125)</f>
        <v>51816.66</v>
      </c>
      <c r="O125" s="9">
        <f ca="1">SUMIFS('Financial Upload'!$D:$D,'Financial Upload'!$B:$B,ReportingTemplate!O$9,'Financial Upload'!$F:$F,ReportingTemplate!$C125)</f>
        <v>126885.93999999999</v>
      </c>
      <c r="P125" s="9">
        <f ca="1">SUMIFS('Financial Upload'!$D:$D,'Financial Upload'!$B:$B,ReportingTemplate!P$9,'Financial Upload'!$F:$F,ReportingTemplate!$C125)</f>
        <v>72712.540000000008</v>
      </c>
      <c r="Q125" s="9">
        <f ca="1">SUMIFS('Financial Upload'!$D:$D,'Financial Upload'!$B:$B,ReportingTemplate!Q$9,'Financial Upload'!$F:$F,ReportingTemplate!$C125)</f>
        <v>58572.27</v>
      </c>
      <c r="R125" s="9">
        <f ca="1">SUMIFS('Financial Upload'!$D:$D,'Financial Upload'!$B:$B,ReportingTemplate!R$9,'Financial Upload'!$F:$F,ReportingTemplate!$C125)</f>
        <v>137314.04</v>
      </c>
      <c r="S125" s="9">
        <f ca="1">SUMIFS('Financial Upload'!$D:$D,'Financial Upload'!$B:$B,ReportingTemplate!S$9,'Financial Upload'!$F:$F,ReportingTemplate!$C125)</f>
        <v>82315.649999999994</v>
      </c>
      <c r="T125" s="9">
        <f ca="1">SUMIFS('Financial Upload'!$D:$D,'Financial Upload'!$B:$B,ReportingTemplate!T$9,'Financial Upload'!$F:$F,ReportingTemplate!$C125)</f>
        <v>134998.75</v>
      </c>
      <c r="U125" s="10">
        <f ca="1">SUMIFS('Financial Upload'!$D:$D,'Financial Upload'!$B:$B,ReportingTemplate!U$9,'Financial Upload'!$F:$F,ReportingTemplate!$C125)</f>
        <v>54059.409999999996</v>
      </c>
    </row>
    <row r="126" spans="1:24" ht="15" customHeight="1" x14ac:dyDescent="0.25">
      <c r="A126" s="24"/>
      <c r="B126" s="59"/>
      <c r="C126" s="70" t="s">
        <v>672</v>
      </c>
      <c r="D126" s="89"/>
      <c r="E126" s="90"/>
      <c r="F126" s="136"/>
      <c r="G126" s="118" t="s">
        <v>630</v>
      </c>
      <c r="H126" s="118"/>
      <c r="I126" s="70" t="s">
        <v>672</v>
      </c>
      <c r="J126" s="69">
        <f ca="1">SUM(K126:U126)</f>
        <v>93212.489999999991</v>
      </c>
      <c r="K126" s="9">
        <f ca="1">SUMIFS('Financial Upload'!$D:$D,'Financial Upload'!$B:$B,ReportingTemplate!K$9,'Financial Upload'!$F:$F,ReportingTemplate!$C126)</f>
        <v>25353.040000000001</v>
      </c>
      <c r="L126" s="9">
        <f ca="1">SUMIFS('Financial Upload'!$D:$D,'Financial Upload'!$B:$B,ReportingTemplate!L$9,'Financial Upload'!$F:$F,ReportingTemplate!$C126)</f>
        <v>0</v>
      </c>
      <c r="M126" s="9">
        <f ca="1">SUMIFS('Financial Upload'!$D:$D,'Financial Upload'!$B:$B,ReportingTemplate!M$9,'Financial Upload'!$F:$F,ReportingTemplate!$C126)</f>
        <v>0</v>
      </c>
      <c r="N126" s="9">
        <f ca="1">SUMIFS('Financial Upload'!$D:$D,'Financial Upload'!$B:$B,ReportingTemplate!N$9,'Financial Upload'!$F:$F,ReportingTemplate!$C126)</f>
        <v>14569.66</v>
      </c>
      <c r="O126" s="9">
        <f ca="1">SUMIFS('Financial Upload'!$D:$D,'Financial Upload'!$B:$B,ReportingTemplate!O$9,'Financial Upload'!$F:$F,ReportingTemplate!$C126)</f>
        <v>0</v>
      </c>
      <c r="P126" s="9">
        <f ca="1">SUMIFS('Financial Upload'!$D:$D,'Financial Upload'!$B:$B,ReportingTemplate!P$9,'Financial Upload'!$F:$F,ReportingTemplate!$C126)</f>
        <v>0</v>
      </c>
      <c r="Q126" s="9">
        <f ca="1">SUMIFS('Financial Upload'!$D:$D,'Financial Upload'!$B:$B,ReportingTemplate!Q$9,'Financial Upload'!$F:$F,ReportingTemplate!$C126)</f>
        <v>0</v>
      </c>
      <c r="R126" s="9">
        <f ca="1">SUMIFS('Financial Upload'!$D:$D,'Financial Upload'!$B:$B,ReportingTemplate!R$9,'Financial Upload'!$F:$F,ReportingTemplate!$C126)</f>
        <v>0</v>
      </c>
      <c r="S126" s="9">
        <f ca="1">SUMIFS('Financial Upload'!$D:$D,'Financial Upload'!$B:$B,ReportingTemplate!S$9,'Financial Upload'!$F:$F,ReportingTemplate!$C126)</f>
        <v>0</v>
      </c>
      <c r="T126" s="9">
        <f ca="1">SUMIFS('Financial Upload'!$D:$D,'Financial Upload'!$B:$B,ReportingTemplate!T$9,'Financial Upload'!$F:$F,ReportingTemplate!$C126)</f>
        <v>0</v>
      </c>
      <c r="U126" s="10">
        <f ca="1">SUMIFS('Financial Upload'!$D:$D,'Financial Upload'!$B:$B,ReportingTemplate!U$9,'Financial Upload'!$F:$F,ReportingTemplate!$C126)</f>
        <v>53289.79</v>
      </c>
    </row>
    <row r="127" spans="1:24" ht="15" customHeight="1" x14ac:dyDescent="0.25">
      <c r="A127" s="24"/>
      <c r="B127" s="78"/>
      <c r="C127" s="78" t="s">
        <v>143</v>
      </c>
      <c r="D127" s="89"/>
      <c r="E127" s="90"/>
      <c r="F127" s="136"/>
      <c r="G127" s="118" t="s">
        <v>658</v>
      </c>
      <c r="H127" s="52"/>
      <c r="I127" s="78" t="s">
        <v>143</v>
      </c>
      <c r="J127" s="69">
        <f ca="1">SUM(K127:U127)</f>
        <v>506554.39999999997</v>
      </c>
      <c r="K127" s="9">
        <f ca="1">SUMIFS('Financial Upload'!$D:$D,'Financial Upload'!$B:$B,ReportingTemplate!K$9,'Financial Upload'!$F:$F,ReportingTemplate!$C127)</f>
        <v>56310.200000000004</v>
      </c>
      <c r="L127" s="9">
        <f ca="1">SUMIFS('Financial Upload'!$D:$D,'Financial Upload'!$B:$B,ReportingTemplate!L$9,'Financial Upload'!$F:$F,ReportingTemplate!$C127)</f>
        <v>0</v>
      </c>
      <c r="M127" s="9">
        <f ca="1">SUMIFS('Financial Upload'!$D:$D,'Financial Upload'!$B:$B,ReportingTemplate!M$9,'Financial Upload'!$F:$F,ReportingTemplate!$C127)</f>
        <v>15388</v>
      </c>
      <c r="N127" s="9">
        <f ca="1">SUMIFS('Financial Upload'!$D:$D,'Financial Upload'!$B:$B,ReportingTemplate!N$9,'Financial Upload'!$F:$F,ReportingTemplate!$C127)</f>
        <v>55451.25</v>
      </c>
      <c r="O127" s="9">
        <f ca="1">SUMIFS('Financial Upload'!$D:$D,'Financial Upload'!$B:$B,ReportingTemplate!O$9,'Financial Upload'!$F:$F,ReportingTemplate!$C127)</f>
        <v>69457.91</v>
      </c>
      <c r="P127" s="9">
        <f ca="1">SUMIFS('Financial Upload'!$D:$D,'Financial Upload'!$B:$B,ReportingTemplate!P$9,'Financial Upload'!$F:$F,ReportingTemplate!$C127)</f>
        <v>48275.79</v>
      </c>
      <c r="Q127" s="9">
        <f ca="1">SUMIFS('Financial Upload'!$D:$D,'Financial Upload'!$B:$B,ReportingTemplate!Q$9,'Financial Upload'!$F:$F,ReportingTemplate!$C127)</f>
        <v>44128.47</v>
      </c>
      <c r="R127" s="9">
        <f ca="1">SUMIFS('Financial Upload'!$D:$D,'Financial Upload'!$B:$B,ReportingTemplate!R$9,'Financial Upload'!$F:$F,ReportingTemplate!$C127)</f>
        <v>61141.279999999999</v>
      </c>
      <c r="S127" s="9">
        <f ca="1">SUMIFS('Financial Upload'!$D:$D,'Financial Upload'!$B:$B,ReportingTemplate!S$9,'Financial Upload'!$F:$F,ReportingTemplate!$C127)</f>
        <v>43080.22</v>
      </c>
      <c r="T127" s="9">
        <f ca="1">SUMIFS('Financial Upload'!$D:$D,'Financial Upload'!$B:$B,ReportingTemplate!T$9,'Financial Upload'!$F:$F,ReportingTemplate!$C127)</f>
        <v>70288.350000000006</v>
      </c>
      <c r="U127" s="10">
        <f ca="1">SUMIFS('Financial Upload'!$D:$D,'Financial Upload'!$B:$B,ReportingTemplate!U$9,'Financial Upload'!$F:$F,ReportingTemplate!$C127)</f>
        <v>43032.93</v>
      </c>
    </row>
    <row r="128" spans="1:24" ht="15" customHeight="1" thickBot="1" x14ac:dyDescent="0.3">
      <c r="A128" s="24"/>
      <c r="B128" s="59"/>
      <c r="C128" s="78"/>
      <c r="D128" s="89"/>
      <c r="E128" s="90"/>
      <c r="F128" s="137" t="s">
        <v>664</v>
      </c>
      <c r="G128" s="138"/>
      <c r="H128" s="139"/>
      <c r="I128" s="78"/>
      <c r="J128" s="140">
        <f t="shared" ref="J128:U128" ca="1" si="24">SUM(J125:J127)</f>
        <v>1420265.2100000002</v>
      </c>
      <c r="K128" s="141">
        <f t="shared" ca="1" si="24"/>
        <v>183486.30000000002</v>
      </c>
      <c r="L128" s="141">
        <f t="shared" ca="1" si="24"/>
        <v>0</v>
      </c>
      <c r="M128" s="141">
        <f t="shared" ca="1" si="24"/>
        <v>15388</v>
      </c>
      <c r="N128" s="141">
        <f t="shared" ca="1" si="24"/>
        <v>121837.57</v>
      </c>
      <c r="O128" s="141">
        <f ca="1">SUM(O125:O127)</f>
        <v>196343.84999999998</v>
      </c>
      <c r="P128" s="141">
        <f ca="1">SUM(P125:P127)</f>
        <v>120988.33000000002</v>
      </c>
      <c r="Q128" s="141">
        <f ca="1">SUM(Q125:Q127)</f>
        <v>102700.73999999999</v>
      </c>
      <c r="R128" s="141">
        <f t="shared" ca="1" si="24"/>
        <v>198455.32</v>
      </c>
      <c r="S128" s="141">
        <f t="shared" ca="1" si="24"/>
        <v>125395.87</v>
      </c>
      <c r="T128" s="141">
        <f t="shared" ca="1" si="24"/>
        <v>205287.1</v>
      </c>
      <c r="U128" s="142">
        <f t="shared" ca="1" si="24"/>
        <v>150382.13</v>
      </c>
    </row>
    <row r="129" spans="1:21" ht="15" customHeight="1" thickBot="1" x14ac:dyDescent="0.3">
      <c r="A129" s="24"/>
      <c r="B129" s="59"/>
      <c r="C129" s="88"/>
      <c r="D129" s="89"/>
      <c r="E129" s="90"/>
      <c r="F129" s="134"/>
      <c r="G129" s="130"/>
      <c r="H129" s="52"/>
      <c r="I129" s="88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</row>
    <row r="130" spans="1:21" ht="21.75" thickBot="1" x14ac:dyDescent="0.4">
      <c r="A130" s="24"/>
      <c r="B130" s="59"/>
      <c r="C130" s="88"/>
      <c r="D130" s="89"/>
      <c r="E130" s="90"/>
      <c r="F130" s="135" t="s">
        <v>614</v>
      </c>
      <c r="G130" s="34"/>
      <c r="H130" s="34"/>
      <c r="I130" s="88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91"/>
    </row>
    <row r="131" spans="1:21" ht="15" customHeight="1" x14ac:dyDescent="0.25">
      <c r="A131" s="24"/>
      <c r="B131" s="59"/>
      <c r="C131" s="88"/>
      <c r="D131" s="89"/>
      <c r="E131" s="90"/>
      <c r="F131" s="143" t="s">
        <v>595</v>
      </c>
      <c r="G131" s="144"/>
      <c r="H131" s="144"/>
      <c r="I131" s="88"/>
      <c r="J131" s="145"/>
      <c r="K131" s="145"/>
      <c r="L131" s="145"/>
      <c r="M131" s="145"/>
      <c r="N131" s="145"/>
      <c r="O131" s="145"/>
      <c r="P131" s="145"/>
      <c r="Q131" s="145"/>
      <c r="R131" s="145"/>
      <c r="S131" s="145"/>
      <c r="T131" s="145"/>
      <c r="U131" s="146"/>
    </row>
    <row r="132" spans="1:21" ht="15" customHeight="1" x14ac:dyDescent="0.25">
      <c r="A132" s="24"/>
      <c r="B132" s="59"/>
      <c r="C132" s="78" t="s">
        <v>65</v>
      </c>
      <c r="D132" s="60"/>
      <c r="E132" s="61"/>
      <c r="F132" s="67"/>
      <c r="G132" s="92" t="s">
        <v>66</v>
      </c>
      <c r="H132" s="52"/>
      <c r="I132" s="78" t="s">
        <v>65</v>
      </c>
      <c r="J132" s="69">
        <f ca="1">SUM(K132:U132)</f>
        <v>0</v>
      </c>
      <c r="K132" s="9">
        <f ca="1">SUMIFS('Financial Upload'!$D:$D,'Financial Upload'!$B:$B,ReportingTemplate!K$9,'Financial Upload'!$F:$F,ReportingTemplate!$C132)</f>
        <v>0</v>
      </c>
      <c r="L132" s="9">
        <f ca="1">SUMIFS('Financial Upload'!$D:$D,'Financial Upload'!$B:$B,ReportingTemplate!L$9,'Financial Upload'!$F:$F,ReportingTemplate!$C132)</f>
        <v>0</v>
      </c>
      <c r="M132" s="9">
        <f ca="1">SUMIFS('Financial Upload'!$D:$D,'Financial Upload'!$B:$B,ReportingTemplate!M$9,'Financial Upload'!$F:$F,ReportingTemplate!$C132)</f>
        <v>0</v>
      </c>
      <c r="N132" s="9">
        <f ca="1">SUMIFS('Financial Upload'!$D:$D,'Financial Upload'!$B:$B,ReportingTemplate!N$9,'Financial Upload'!$F:$F,ReportingTemplate!$C132)</f>
        <v>0</v>
      </c>
      <c r="O132" s="9">
        <f ca="1">SUMIFS('Financial Upload'!$D:$D,'Financial Upload'!$B:$B,ReportingTemplate!O$9,'Financial Upload'!$F:$F,ReportingTemplate!$C132)</f>
        <v>0</v>
      </c>
      <c r="P132" s="9">
        <f ca="1">SUMIFS('Financial Upload'!$D:$D,'Financial Upload'!$B:$B,ReportingTemplate!P$9,'Financial Upload'!$F:$F,ReportingTemplate!$C132)</f>
        <v>0</v>
      </c>
      <c r="Q132" s="9">
        <f ca="1">SUMIFS('Financial Upload'!$D:$D,'Financial Upload'!$B:$B,ReportingTemplate!Q$9,'Financial Upload'!$F:$F,ReportingTemplate!$C132)</f>
        <v>0</v>
      </c>
      <c r="R132" s="9">
        <f ca="1">SUMIFS('Financial Upload'!$D:$D,'Financial Upload'!$B:$B,ReportingTemplate!R$9,'Financial Upload'!$F:$F,ReportingTemplate!$C132)</f>
        <v>0</v>
      </c>
      <c r="S132" s="9">
        <f ca="1">SUMIFS('Financial Upload'!$D:$D,'Financial Upload'!$B:$B,ReportingTemplate!S$9,'Financial Upload'!$F:$F,ReportingTemplate!$C132)</f>
        <v>0</v>
      </c>
      <c r="T132" s="9">
        <f ca="1">SUMIFS('Financial Upload'!$D:$D,'Financial Upload'!$B:$B,ReportingTemplate!T$9,'Financial Upload'!$F:$F,ReportingTemplate!$C132)</f>
        <v>0</v>
      </c>
      <c r="U132" s="10">
        <f ca="1">SUMIFS('Financial Upload'!$D:$D,'Financial Upload'!$B:$B,ReportingTemplate!U$9,'Financial Upload'!$F:$F,ReportingTemplate!$C132)</f>
        <v>0</v>
      </c>
    </row>
    <row r="133" spans="1:21" ht="15" customHeight="1" x14ac:dyDescent="0.25">
      <c r="A133" s="24" t="s">
        <v>16</v>
      </c>
      <c r="B133" s="59"/>
      <c r="C133" s="78" t="s">
        <v>67</v>
      </c>
      <c r="D133" s="60"/>
      <c r="E133" s="61"/>
      <c r="F133" s="67"/>
      <c r="G133" s="52"/>
      <c r="H133" s="92" t="s">
        <v>68</v>
      </c>
      <c r="I133" s="78" t="s">
        <v>67</v>
      </c>
      <c r="J133" s="69">
        <f ca="1">SUM(K133:U133)</f>
        <v>0</v>
      </c>
      <c r="K133" s="9">
        <f ca="1">SUMIFS('Financial Upload'!$D:$D,'Financial Upload'!$B:$B,ReportingTemplate!K$9,'Financial Upload'!$F:$F,ReportingTemplate!$C133)</f>
        <v>0</v>
      </c>
      <c r="L133" s="9">
        <f ca="1">SUMIFS('Financial Upload'!$D:$D,'Financial Upload'!$B:$B,ReportingTemplate!L$9,'Financial Upload'!$F:$F,ReportingTemplate!$C133)</f>
        <v>0</v>
      </c>
      <c r="M133" s="9">
        <f ca="1">SUMIFS('Financial Upload'!$D:$D,'Financial Upload'!$B:$B,ReportingTemplate!M$9,'Financial Upload'!$F:$F,ReportingTemplate!$C133)</f>
        <v>0</v>
      </c>
      <c r="N133" s="9">
        <f ca="1">SUMIFS('Financial Upload'!$D:$D,'Financial Upload'!$B:$B,ReportingTemplate!N$9,'Financial Upload'!$F:$F,ReportingTemplate!$C133)</f>
        <v>0</v>
      </c>
      <c r="O133" s="9">
        <f ca="1">SUMIFS('Financial Upload'!$D:$D,'Financial Upload'!$B:$B,ReportingTemplate!O$9,'Financial Upload'!$F:$F,ReportingTemplate!$C133)</f>
        <v>0</v>
      </c>
      <c r="P133" s="9">
        <f ca="1">SUMIFS('Financial Upload'!$D:$D,'Financial Upload'!$B:$B,ReportingTemplate!P$9,'Financial Upload'!$F:$F,ReportingTemplate!$C133)</f>
        <v>0</v>
      </c>
      <c r="Q133" s="9">
        <f ca="1">SUMIFS('Financial Upload'!$D:$D,'Financial Upload'!$B:$B,ReportingTemplate!Q$9,'Financial Upload'!$F:$F,ReportingTemplate!$C133)</f>
        <v>0</v>
      </c>
      <c r="R133" s="9">
        <f ca="1">SUMIFS('Financial Upload'!$D:$D,'Financial Upload'!$B:$B,ReportingTemplate!R$9,'Financial Upload'!$F:$F,ReportingTemplate!$C133)</f>
        <v>0</v>
      </c>
      <c r="S133" s="9">
        <f ca="1">SUMIFS('Financial Upload'!$D:$D,'Financial Upload'!$B:$B,ReportingTemplate!S$9,'Financial Upload'!$F:$F,ReportingTemplate!$C133)</f>
        <v>0</v>
      </c>
      <c r="T133" s="9">
        <f ca="1">SUMIFS('Financial Upload'!$D:$D,'Financial Upload'!$B:$B,ReportingTemplate!T$9,'Financial Upload'!$F:$F,ReportingTemplate!$C133)</f>
        <v>0</v>
      </c>
      <c r="U133" s="10">
        <f ca="1">SUMIFS('Financial Upload'!$D:$D,'Financial Upload'!$B:$B,ReportingTemplate!U$9,'Financial Upload'!$F:$F,ReportingTemplate!$C133)</f>
        <v>0</v>
      </c>
    </row>
    <row r="134" spans="1:21" ht="15" customHeight="1" x14ac:dyDescent="0.25">
      <c r="A134" s="24" t="s">
        <v>17</v>
      </c>
      <c r="B134" s="59"/>
      <c r="C134" s="78" t="s">
        <v>69</v>
      </c>
      <c r="D134" s="60"/>
      <c r="E134" s="61"/>
      <c r="F134" s="67"/>
      <c r="G134" s="75"/>
      <c r="H134" s="94" t="s">
        <v>70</v>
      </c>
      <c r="I134" s="78" t="s">
        <v>69</v>
      </c>
      <c r="J134" s="76">
        <f ca="1">SUM(K134:U134)</f>
        <v>0</v>
      </c>
      <c r="K134" s="11">
        <f ca="1">SUMIFS('Financial Upload'!$D:$D,'Financial Upload'!$B:$B,ReportingTemplate!K$9,'Financial Upload'!$F:$F,ReportingTemplate!$C134)</f>
        <v>0</v>
      </c>
      <c r="L134" s="11">
        <f ca="1">SUMIFS('Financial Upload'!$D:$D,'Financial Upload'!$B:$B,ReportingTemplate!L$9,'Financial Upload'!$F:$F,ReportingTemplate!$C134)</f>
        <v>0</v>
      </c>
      <c r="M134" s="11">
        <f ca="1">SUMIFS('Financial Upload'!$D:$D,'Financial Upload'!$B:$B,ReportingTemplate!M$9,'Financial Upload'!$F:$F,ReportingTemplate!$C134)</f>
        <v>0</v>
      </c>
      <c r="N134" s="11">
        <f ca="1">SUMIFS('Financial Upload'!$D:$D,'Financial Upload'!$B:$B,ReportingTemplate!N$9,'Financial Upload'!$F:$F,ReportingTemplate!$C134)</f>
        <v>0</v>
      </c>
      <c r="O134" s="11">
        <f ca="1">SUMIFS('Financial Upload'!$D:$D,'Financial Upload'!$B:$B,ReportingTemplate!O$9,'Financial Upload'!$F:$F,ReportingTemplate!$C134)</f>
        <v>0</v>
      </c>
      <c r="P134" s="11">
        <f ca="1">SUMIFS('Financial Upload'!$D:$D,'Financial Upload'!$B:$B,ReportingTemplate!P$9,'Financial Upload'!$F:$F,ReportingTemplate!$C134)</f>
        <v>0</v>
      </c>
      <c r="Q134" s="11">
        <f ca="1">SUMIFS('Financial Upload'!$D:$D,'Financial Upload'!$B:$B,ReportingTemplate!Q$9,'Financial Upload'!$F:$F,ReportingTemplate!$C134)</f>
        <v>0</v>
      </c>
      <c r="R134" s="11">
        <f ca="1">SUMIFS('Financial Upload'!$D:$D,'Financial Upload'!$B:$B,ReportingTemplate!R$9,'Financial Upload'!$F:$F,ReportingTemplate!$C134)</f>
        <v>0</v>
      </c>
      <c r="S134" s="11">
        <f ca="1">SUMIFS('Financial Upload'!$D:$D,'Financial Upload'!$B:$B,ReportingTemplate!S$9,'Financial Upload'!$F:$F,ReportingTemplate!$C134)</f>
        <v>0</v>
      </c>
      <c r="T134" s="11">
        <f ca="1">SUMIFS('Financial Upload'!$D:$D,'Financial Upload'!$B:$B,ReportingTemplate!T$9,'Financial Upload'!$F:$F,ReportingTemplate!$C134)</f>
        <v>0</v>
      </c>
      <c r="U134" s="12">
        <f ca="1">SUMIFS('Financial Upload'!$D:$D,'Financial Upload'!$B:$B,ReportingTemplate!U$9,'Financial Upload'!$F:$F,ReportingTemplate!$C134)</f>
        <v>0</v>
      </c>
    </row>
    <row r="135" spans="1:21" ht="15" customHeight="1" x14ac:dyDescent="0.25">
      <c r="A135" s="24" t="s">
        <v>18</v>
      </c>
      <c r="B135" s="77"/>
      <c r="C135" s="77"/>
      <c r="F135" s="67"/>
      <c r="G135" s="92" t="s">
        <v>620</v>
      </c>
      <c r="H135" s="52"/>
      <c r="I135" s="77"/>
      <c r="J135" s="69">
        <f ca="1">SUM(K135:U135)</f>
        <v>0</v>
      </c>
      <c r="K135" s="79">
        <f t="shared" ref="K135:U135" ca="1" si="25">SUM(K133:K134)</f>
        <v>0</v>
      </c>
      <c r="L135" s="79">
        <f t="shared" ca="1" si="25"/>
        <v>0</v>
      </c>
      <c r="M135" s="79">
        <f t="shared" ca="1" si="25"/>
        <v>0</v>
      </c>
      <c r="N135" s="79">
        <f t="shared" ca="1" si="25"/>
        <v>0</v>
      </c>
      <c r="O135" s="79">
        <f t="shared" ca="1" si="25"/>
        <v>0</v>
      </c>
      <c r="P135" s="79">
        <f t="shared" ca="1" si="25"/>
        <v>0</v>
      </c>
      <c r="Q135" s="79">
        <f t="shared" ca="1" si="25"/>
        <v>0</v>
      </c>
      <c r="R135" s="79">
        <f t="shared" ca="1" si="25"/>
        <v>0</v>
      </c>
      <c r="S135" s="79">
        <f t="shared" ca="1" si="25"/>
        <v>0</v>
      </c>
      <c r="T135" s="79">
        <f t="shared" ca="1" si="25"/>
        <v>0</v>
      </c>
      <c r="U135" s="80">
        <f t="shared" ca="1" si="25"/>
        <v>0</v>
      </c>
    </row>
    <row r="136" spans="1:21" s="3" customFormat="1" ht="15" customHeight="1" x14ac:dyDescent="0.25">
      <c r="A136" s="24" t="s">
        <v>19</v>
      </c>
      <c r="B136" s="59"/>
      <c r="C136" s="78"/>
      <c r="D136" s="17"/>
      <c r="E136" s="18"/>
      <c r="F136" s="67"/>
      <c r="G136" s="52"/>
      <c r="H136" s="52"/>
      <c r="I136" s="78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81"/>
    </row>
    <row r="137" spans="1:21" s="3" customFormat="1" ht="15" customHeight="1" x14ac:dyDescent="0.25">
      <c r="A137" s="24" t="s">
        <v>20</v>
      </c>
      <c r="B137" s="59"/>
      <c r="C137" s="78" t="s">
        <v>71</v>
      </c>
      <c r="D137" s="17"/>
      <c r="E137" s="18"/>
      <c r="F137" s="67"/>
      <c r="G137" s="92" t="s">
        <v>72</v>
      </c>
      <c r="H137" s="52"/>
      <c r="I137" s="78" t="s">
        <v>71</v>
      </c>
      <c r="J137" s="69">
        <f ca="1">SUM(K137:U137)</f>
        <v>0</v>
      </c>
      <c r="K137" s="9">
        <f ca="1">SUMIFS('Financial Upload'!$D:$D,'Financial Upload'!$B:$B,ReportingTemplate!K$9,'Financial Upload'!$F:$F,ReportingTemplate!$C137)</f>
        <v>0</v>
      </c>
      <c r="L137" s="9">
        <f ca="1">SUMIFS('Financial Upload'!$D:$D,'Financial Upload'!$B:$B,ReportingTemplate!L$9,'Financial Upload'!$F:$F,ReportingTemplate!$C137)</f>
        <v>0</v>
      </c>
      <c r="M137" s="9">
        <f ca="1">SUMIFS('Financial Upload'!$D:$D,'Financial Upload'!$B:$B,ReportingTemplate!M$9,'Financial Upload'!$F:$F,ReportingTemplate!$C137)</f>
        <v>0</v>
      </c>
      <c r="N137" s="9">
        <f ca="1">SUMIFS('Financial Upload'!$D:$D,'Financial Upload'!$B:$B,ReportingTemplate!N$9,'Financial Upload'!$F:$F,ReportingTemplate!$C137)</f>
        <v>0</v>
      </c>
      <c r="O137" s="9">
        <f ca="1">SUMIFS('Financial Upload'!$D:$D,'Financial Upload'!$B:$B,ReportingTemplate!O$9,'Financial Upload'!$F:$F,ReportingTemplate!$C137)</f>
        <v>0</v>
      </c>
      <c r="P137" s="9">
        <f ca="1">SUMIFS('Financial Upload'!$D:$D,'Financial Upload'!$B:$B,ReportingTemplate!P$9,'Financial Upload'!$F:$F,ReportingTemplate!$C137)</f>
        <v>0</v>
      </c>
      <c r="Q137" s="9">
        <f ca="1">SUMIFS('Financial Upload'!$D:$D,'Financial Upload'!$B:$B,ReportingTemplate!Q$9,'Financial Upload'!$F:$F,ReportingTemplate!$C137)</f>
        <v>0</v>
      </c>
      <c r="R137" s="9">
        <f ca="1">SUMIFS('Financial Upload'!$D:$D,'Financial Upload'!$B:$B,ReportingTemplate!R$9,'Financial Upload'!$F:$F,ReportingTemplate!$C137)</f>
        <v>0</v>
      </c>
      <c r="S137" s="9">
        <f ca="1">SUMIFS('Financial Upload'!$D:$D,'Financial Upload'!$B:$B,ReportingTemplate!S$9,'Financial Upload'!$F:$F,ReportingTemplate!$C137)</f>
        <v>0</v>
      </c>
      <c r="T137" s="9">
        <f ca="1">SUMIFS('Financial Upload'!$D:$D,'Financial Upload'!$B:$B,ReportingTemplate!T$9,'Financial Upload'!$F:$F,ReportingTemplate!$C137)</f>
        <v>0</v>
      </c>
      <c r="U137" s="10">
        <f ca="1">SUMIFS('Financial Upload'!$D:$D,'Financial Upload'!$B:$B,ReportingTemplate!U$9,'Financial Upload'!$F:$F,ReportingTemplate!$C137)</f>
        <v>0</v>
      </c>
    </row>
    <row r="138" spans="1:21" s="3" customFormat="1" ht="15" customHeight="1" x14ac:dyDescent="0.25">
      <c r="A138" s="24" t="s">
        <v>21</v>
      </c>
      <c r="B138" s="59"/>
      <c r="C138" s="78" t="s">
        <v>73</v>
      </c>
      <c r="D138" s="17"/>
      <c r="E138" s="18"/>
      <c r="F138" s="67"/>
      <c r="G138" s="92" t="s">
        <v>74</v>
      </c>
      <c r="H138" s="52"/>
      <c r="I138" s="78" t="s">
        <v>73</v>
      </c>
      <c r="J138" s="69">
        <f ca="1">SUM(K138:U138)</f>
        <v>0</v>
      </c>
      <c r="K138" s="9">
        <f ca="1">SUMIFS('Financial Upload'!$D:$D,'Financial Upload'!$B:$B,ReportingTemplate!K$9,'Financial Upload'!$F:$F,ReportingTemplate!$C138)</f>
        <v>0</v>
      </c>
      <c r="L138" s="9">
        <f ca="1">SUMIFS('Financial Upload'!$D:$D,'Financial Upload'!$B:$B,ReportingTemplate!L$9,'Financial Upload'!$F:$F,ReportingTemplate!$C138)</f>
        <v>0</v>
      </c>
      <c r="M138" s="9">
        <f ca="1">SUMIFS('Financial Upload'!$D:$D,'Financial Upload'!$B:$B,ReportingTemplate!M$9,'Financial Upload'!$F:$F,ReportingTemplate!$C138)</f>
        <v>0</v>
      </c>
      <c r="N138" s="9">
        <f ca="1">SUMIFS('Financial Upload'!$D:$D,'Financial Upload'!$B:$B,ReportingTemplate!N$9,'Financial Upload'!$F:$F,ReportingTemplate!$C138)</f>
        <v>0</v>
      </c>
      <c r="O138" s="9">
        <f ca="1">SUMIFS('Financial Upload'!$D:$D,'Financial Upload'!$B:$B,ReportingTemplate!O$9,'Financial Upload'!$F:$F,ReportingTemplate!$C138)</f>
        <v>0</v>
      </c>
      <c r="P138" s="9">
        <f ca="1">SUMIFS('Financial Upload'!$D:$D,'Financial Upload'!$B:$B,ReportingTemplate!P$9,'Financial Upload'!$F:$F,ReportingTemplate!$C138)</f>
        <v>0</v>
      </c>
      <c r="Q138" s="9">
        <f ca="1">SUMIFS('Financial Upload'!$D:$D,'Financial Upload'!$B:$B,ReportingTemplate!Q$9,'Financial Upload'!$F:$F,ReportingTemplate!$C138)</f>
        <v>0</v>
      </c>
      <c r="R138" s="9">
        <f ca="1">SUMIFS('Financial Upload'!$D:$D,'Financial Upload'!$B:$B,ReportingTemplate!R$9,'Financial Upload'!$F:$F,ReportingTemplate!$C138)</f>
        <v>0</v>
      </c>
      <c r="S138" s="9">
        <f ca="1">SUMIFS('Financial Upload'!$D:$D,'Financial Upload'!$B:$B,ReportingTemplate!S$9,'Financial Upload'!$F:$F,ReportingTemplate!$C138)</f>
        <v>0</v>
      </c>
      <c r="T138" s="9">
        <f ca="1">SUMIFS('Financial Upload'!$D:$D,'Financial Upload'!$B:$B,ReportingTemplate!T$9,'Financial Upload'!$F:$F,ReportingTemplate!$C138)</f>
        <v>0</v>
      </c>
      <c r="U138" s="10">
        <f ca="1">SUMIFS('Financial Upload'!$D:$D,'Financial Upload'!$B:$B,ReportingTemplate!U$9,'Financial Upload'!$F:$F,ReportingTemplate!$C138)</f>
        <v>0</v>
      </c>
    </row>
    <row r="139" spans="1:21" s="3" customFormat="1" ht="6.75" customHeight="1" x14ac:dyDescent="0.25">
      <c r="A139" s="24"/>
      <c r="B139" s="59"/>
      <c r="C139" s="78"/>
      <c r="D139" s="17"/>
      <c r="E139" s="18"/>
      <c r="F139" s="71"/>
      <c r="G139" s="52"/>
      <c r="H139" s="52"/>
      <c r="I139" s="78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81"/>
    </row>
    <row r="140" spans="1:21" ht="15" customHeight="1" x14ac:dyDescent="0.25">
      <c r="A140" s="24"/>
      <c r="B140" s="59"/>
      <c r="C140" s="78"/>
      <c r="F140" s="122" t="s">
        <v>596</v>
      </c>
      <c r="G140" s="75"/>
      <c r="H140" s="75"/>
      <c r="I140" s="78"/>
      <c r="J140" s="123"/>
      <c r="K140" s="123"/>
      <c r="L140" s="123"/>
      <c r="M140" s="123"/>
      <c r="N140" s="123"/>
      <c r="O140" s="123"/>
      <c r="P140" s="123"/>
      <c r="Q140" s="123"/>
      <c r="R140" s="123"/>
      <c r="S140" s="123"/>
      <c r="T140" s="123"/>
      <c r="U140" s="120"/>
    </row>
    <row r="141" spans="1:21" s="3" customFormat="1" ht="15" customHeight="1" x14ac:dyDescent="0.25">
      <c r="A141" s="24" t="s">
        <v>22</v>
      </c>
      <c r="B141" s="59"/>
      <c r="C141" s="78" t="s">
        <v>75</v>
      </c>
      <c r="D141" s="17"/>
      <c r="E141" s="18"/>
      <c r="F141" s="67"/>
      <c r="G141" s="92" t="s">
        <v>76</v>
      </c>
      <c r="H141" s="52"/>
      <c r="I141" s="78" t="s">
        <v>75</v>
      </c>
      <c r="J141" s="69">
        <f ca="1">SUM(K141:U141)</f>
        <v>0</v>
      </c>
      <c r="K141" s="9">
        <f ca="1">SUMIFS('Financial Upload'!$D:$D,'Financial Upload'!$B:$B,ReportingTemplate!K$9,'Financial Upload'!$F:$F,ReportingTemplate!$C141)</f>
        <v>0</v>
      </c>
      <c r="L141" s="9">
        <f ca="1">SUMIFS('Financial Upload'!$D:$D,'Financial Upload'!$B:$B,ReportingTemplate!L$9,'Financial Upload'!$F:$F,ReportingTemplate!$C141)</f>
        <v>0</v>
      </c>
      <c r="M141" s="9">
        <f ca="1">SUMIFS('Financial Upload'!$D:$D,'Financial Upload'!$B:$B,ReportingTemplate!M$9,'Financial Upload'!$F:$F,ReportingTemplate!$C141)</f>
        <v>0</v>
      </c>
      <c r="N141" s="9">
        <f ca="1">SUMIFS('Financial Upload'!$D:$D,'Financial Upload'!$B:$B,ReportingTemplate!N$9,'Financial Upload'!$F:$F,ReportingTemplate!$C141)</f>
        <v>0</v>
      </c>
      <c r="O141" s="9">
        <f ca="1">SUMIFS('Financial Upload'!$D:$D,'Financial Upload'!$B:$B,ReportingTemplate!O$9,'Financial Upload'!$F:$F,ReportingTemplate!$C141)</f>
        <v>0</v>
      </c>
      <c r="P141" s="9">
        <f ca="1">SUMIFS('Financial Upload'!$D:$D,'Financial Upload'!$B:$B,ReportingTemplate!P$9,'Financial Upload'!$F:$F,ReportingTemplate!$C141)</f>
        <v>0</v>
      </c>
      <c r="Q141" s="9">
        <f ca="1">SUMIFS('Financial Upload'!$D:$D,'Financial Upload'!$B:$B,ReportingTemplate!Q$9,'Financial Upload'!$F:$F,ReportingTemplate!$C141)</f>
        <v>0</v>
      </c>
      <c r="R141" s="9">
        <f ca="1">SUMIFS('Financial Upload'!$D:$D,'Financial Upload'!$B:$B,ReportingTemplate!R$9,'Financial Upload'!$F:$F,ReportingTemplate!$C141)</f>
        <v>0</v>
      </c>
      <c r="S141" s="9">
        <f ca="1">SUMIFS('Financial Upload'!$D:$D,'Financial Upload'!$B:$B,ReportingTemplate!S$9,'Financial Upload'!$F:$F,ReportingTemplate!$C141)</f>
        <v>0</v>
      </c>
      <c r="T141" s="9">
        <f ca="1">SUMIFS('Financial Upload'!$D:$D,'Financial Upload'!$B:$B,ReportingTemplate!T$9,'Financial Upload'!$F:$F,ReportingTemplate!$C141)</f>
        <v>0</v>
      </c>
      <c r="U141" s="10">
        <f ca="1">SUMIFS('Financial Upload'!$D:$D,'Financial Upload'!$B:$B,ReportingTemplate!U$9,'Financial Upload'!$F:$F,ReportingTemplate!$C141)</f>
        <v>0</v>
      </c>
    </row>
    <row r="142" spans="1:21" s="3" customFormat="1" ht="15" customHeight="1" x14ac:dyDescent="0.25">
      <c r="A142" s="24" t="s">
        <v>23</v>
      </c>
      <c r="B142" s="59"/>
      <c r="C142" s="78" t="s">
        <v>77</v>
      </c>
      <c r="D142" s="17"/>
      <c r="E142" s="18"/>
      <c r="F142" s="67"/>
      <c r="G142" s="92" t="s">
        <v>78</v>
      </c>
      <c r="H142" s="52"/>
      <c r="I142" s="78" t="s">
        <v>77</v>
      </c>
      <c r="J142" s="69">
        <f ca="1">SUM(K142:U142)</f>
        <v>0</v>
      </c>
      <c r="K142" s="9">
        <f ca="1">SUMIFS('Financial Upload'!$D:$D,'Financial Upload'!$B:$B,ReportingTemplate!K$9,'Financial Upload'!$F:$F,ReportingTemplate!$C142)</f>
        <v>0</v>
      </c>
      <c r="L142" s="9">
        <f ca="1">SUMIFS('Financial Upload'!$D:$D,'Financial Upload'!$B:$B,ReportingTemplate!L$9,'Financial Upload'!$F:$F,ReportingTemplate!$C142)</f>
        <v>0</v>
      </c>
      <c r="M142" s="9">
        <f ca="1">SUMIFS('Financial Upload'!$D:$D,'Financial Upload'!$B:$B,ReportingTemplate!M$9,'Financial Upload'!$F:$F,ReportingTemplate!$C142)</f>
        <v>0</v>
      </c>
      <c r="N142" s="9">
        <f ca="1">SUMIFS('Financial Upload'!$D:$D,'Financial Upload'!$B:$B,ReportingTemplate!N$9,'Financial Upload'!$F:$F,ReportingTemplate!$C142)</f>
        <v>0</v>
      </c>
      <c r="O142" s="9">
        <f ca="1">SUMIFS('Financial Upload'!$D:$D,'Financial Upload'!$B:$B,ReportingTemplate!O$9,'Financial Upload'!$F:$F,ReportingTemplate!$C142)</f>
        <v>0</v>
      </c>
      <c r="P142" s="9">
        <f ca="1">SUMIFS('Financial Upload'!$D:$D,'Financial Upload'!$B:$B,ReportingTemplate!P$9,'Financial Upload'!$F:$F,ReportingTemplate!$C142)</f>
        <v>0</v>
      </c>
      <c r="Q142" s="9">
        <f ca="1">SUMIFS('Financial Upload'!$D:$D,'Financial Upload'!$B:$B,ReportingTemplate!Q$9,'Financial Upload'!$F:$F,ReportingTemplate!$C142)</f>
        <v>0</v>
      </c>
      <c r="R142" s="9">
        <f ca="1">SUMIFS('Financial Upload'!$D:$D,'Financial Upload'!$B:$B,ReportingTemplate!R$9,'Financial Upload'!$F:$F,ReportingTemplate!$C142)</f>
        <v>0</v>
      </c>
      <c r="S142" s="9">
        <f ca="1">SUMIFS('Financial Upload'!$D:$D,'Financial Upload'!$B:$B,ReportingTemplate!S$9,'Financial Upload'!$F:$F,ReportingTemplate!$C142)</f>
        <v>0</v>
      </c>
      <c r="T142" s="9">
        <f ca="1">SUMIFS('Financial Upload'!$D:$D,'Financial Upload'!$B:$B,ReportingTemplate!T$9,'Financial Upload'!$F:$F,ReportingTemplate!$C142)</f>
        <v>0</v>
      </c>
      <c r="U142" s="10">
        <f ca="1">SUMIFS('Financial Upload'!$D:$D,'Financial Upload'!$B:$B,ReportingTemplate!U$9,'Financial Upload'!$F:$F,ReportingTemplate!$C142)</f>
        <v>0</v>
      </c>
    </row>
    <row r="143" spans="1:21" ht="6.75" customHeight="1" x14ac:dyDescent="0.25">
      <c r="A143" s="24"/>
      <c r="B143" s="59"/>
      <c r="C143" s="78"/>
      <c r="D143" s="60"/>
      <c r="E143" s="61"/>
      <c r="F143" s="71"/>
      <c r="G143" s="52"/>
      <c r="H143" s="52"/>
      <c r="I143" s="78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81"/>
    </row>
    <row r="144" spans="1:21" ht="15" customHeight="1" x14ac:dyDescent="0.25">
      <c r="A144" s="24"/>
      <c r="B144" s="59"/>
      <c r="C144" s="78"/>
      <c r="D144" s="60"/>
      <c r="E144" s="61"/>
      <c r="F144" s="122" t="s">
        <v>597</v>
      </c>
      <c r="G144" s="75"/>
      <c r="H144" s="75"/>
      <c r="I144" s="78"/>
      <c r="J144" s="123"/>
      <c r="K144" s="123"/>
      <c r="L144" s="123"/>
      <c r="M144" s="123"/>
      <c r="N144" s="123"/>
      <c r="O144" s="123"/>
      <c r="P144" s="123"/>
      <c r="Q144" s="123"/>
      <c r="R144" s="123"/>
      <c r="S144" s="123"/>
      <c r="T144" s="123"/>
      <c r="U144" s="120"/>
    </row>
    <row r="145" spans="1:21" ht="15" customHeight="1" x14ac:dyDescent="0.25">
      <c r="A145" s="24"/>
      <c r="B145" s="59"/>
      <c r="C145" s="78" t="s">
        <v>79</v>
      </c>
      <c r="D145" s="60"/>
      <c r="E145" s="61"/>
      <c r="F145" s="67"/>
      <c r="G145" s="92" t="s">
        <v>80</v>
      </c>
      <c r="H145" s="52"/>
      <c r="I145" s="78" t="s">
        <v>79</v>
      </c>
      <c r="J145" s="69">
        <f ca="1">SUM(K145:U145)</f>
        <v>0</v>
      </c>
      <c r="K145" s="9">
        <f ca="1">SUMIFS('Financial Upload'!$D:$D,'Financial Upload'!$B:$B,ReportingTemplate!K$9,'Financial Upload'!$F:$F,ReportingTemplate!$C145)</f>
        <v>0</v>
      </c>
      <c r="L145" s="9">
        <f ca="1">SUMIFS('Financial Upload'!$D:$D,'Financial Upload'!$B:$B,ReportingTemplate!L$9,'Financial Upload'!$F:$F,ReportingTemplate!$C145)</f>
        <v>0</v>
      </c>
      <c r="M145" s="9">
        <f ca="1">SUMIFS('Financial Upload'!$D:$D,'Financial Upload'!$B:$B,ReportingTemplate!M$9,'Financial Upload'!$F:$F,ReportingTemplate!$C145)</f>
        <v>0</v>
      </c>
      <c r="N145" s="9">
        <f ca="1">SUMIFS('Financial Upload'!$D:$D,'Financial Upload'!$B:$B,ReportingTemplate!N$9,'Financial Upload'!$F:$F,ReportingTemplate!$C145)</f>
        <v>0</v>
      </c>
      <c r="O145" s="9">
        <f ca="1">SUMIFS('Financial Upload'!$D:$D,'Financial Upload'!$B:$B,ReportingTemplate!O$9,'Financial Upload'!$F:$F,ReportingTemplate!$C145)</f>
        <v>0</v>
      </c>
      <c r="P145" s="9">
        <f ca="1">SUMIFS('Financial Upload'!$D:$D,'Financial Upload'!$B:$B,ReportingTemplate!P$9,'Financial Upload'!$F:$F,ReportingTemplate!$C145)</f>
        <v>0</v>
      </c>
      <c r="Q145" s="9">
        <f ca="1">SUMIFS('Financial Upload'!$D:$D,'Financial Upload'!$B:$B,ReportingTemplate!Q$9,'Financial Upload'!$F:$F,ReportingTemplate!$C145)</f>
        <v>0</v>
      </c>
      <c r="R145" s="9">
        <f ca="1">SUMIFS('Financial Upload'!$D:$D,'Financial Upload'!$B:$B,ReportingTemplate!R$9,'Financial Upload'!$F:$F,ReportingTemplate!$C145)</f>
        <v>0</v>
      </c>
      <c r="S145" s="9">
        <f ca="1">SUMIFS('Financial Upload'!$D:$D,'Financial Upload'!$B:$B,ReportingTemplate!S$9,'Financial Upload'!$F:$F,ReportingTemplate!$C145)</f>
        <v>0</v>
      </c>
      <c r="T145" s="9">
        <f ca="1">SUMIFS('Financial Upload'!$D:$D,'Financial Upload'!$B:$B,ReportingTemplate!T$9,'Financial Upload'!$F:$F,ReportingTemplate!$C145)</f>
        <v>0</v>
      </c>
      <c r="U145" s="10">
        <f ca="1">SUMIFS('Financial Upload'!$D:$D,'Financial Upload'!$B:$B,ReportingTemplate!U$9,'Financial Upload'!$F:$F,ReportingTemplate!$C145)</f>
        <v>0</v>
      </c>
    </row>
    <row r="146" spans="1:21" ht="15" customHeight="1" x14ac:dyDescent="0.25">
      <c r="A146" s="24"/>
      <c r="B146" s="59"/>
      <c r="C146" s="78" t="s">
        <v>83</v>
      </c>
      <c r="D146" s="60"/>
      <c r="E146" s="61"/>
      <c r="F146" s="93"/>
      <c r="G146" s="94" t="s">
        <v>84</v>
      </c>
      <c r="H146" s="75"/>
      <c r="I146" s="78" t="s">
        <v>83</v>
      </c>
      <c r="J146" s="76">
        <f ca="1">SUM(K146:U146)</f>
        <v>0</v>
      </c>
      <c r="K146" s="11">
        <f ca="1">SUMIFS('Financial Upload'!$D:$D,'Financial Upload'!$B:$B,ReportingTemplate!K$9,'Financial Upload'!$F:$F,ReportingTemplate!$C146)</f>
        <v>0</v>
      </c>
      <c r="L146" s="11">
        <f ca="1">SUMIFS('Financial Upload'!$D:$D,'Financial Upload'!$B:$B,ReportingTemplate!L$9,'Financial Upload'!$F:$F,ReportingTemplate!$C146)</f>
        <v>0</v>
      </c>
      <c r="M146" s="11">
        <f ca="1">SUMIFS('Financial Upload'!$D:$D,'Financial Upload'!$B:$B,ReportingTemplate!M$9,'Financial Upload'!$F:$F,ReportingTemplate!$C146)</f>
        <v>0</v>
      </c>
      <c r="N146" s="11">
        <f ca="1">SUMIFS('Financial Upload'!$D:$D,'Financial Upload'!$B:$B,ReportingTemplate!N$9,'Financial Upload'!$F:$F,ReportingTemplate!$C146)</f>
        <v>0</v>
      </c>
      <c r="O146" s="11">
        <f ca="1">SUMIFS('Financial Upload'!$D:$D,'Financial Upload'!$B:$B,ReportingTemplate!O$9,'Financial Upload'!$F:$F,ReportingTemplate!$C146)</f>
        <v>0</v>
      </c>
      <c r="P146" s="11">
        <f ca="1">SUMIFS('Financial Upload'!$D:$D,'Financial Upload'!$B:$B,ReportingTemplate!P$9,'Financial Upload'!$F:$F,ReportingTemplate!$C146)</f>
        <v>0</v>
      </c>
      <c r="Q146" s="11">
        <f ca="1">SUMIFS('Financial Upload'!$D:$D,'Financial Upload'!$B:$B,ReportingTemplate!Q$9,'Financial Upload'!$F:$F,ReportingTemplate!$C146)</f>
        <v>0</v>
      </c>
      <c r="R146" s="11">
        <f ca="1">SUMIFS('Financial Upload'!$D:$D,'Financial Upload'!$B:$B,ReportingTemplate!R$9,'Financial Upload'!$F:$F,ReportingTemplate!$C146)</f>
        <v>0</v>
      </c>
      <c r="S146" s="11">
        <f ca="1">SUMIFS('Financial Upload'!$D:$D,'Financial Upload'!$B:$B,ReportingTemplate!S$9,'Financial Upload'!$F:$F,ReportingTemplate!$C146)</f>
        <v>0</v>
      </c>
      <c r="T146" s="11">
        <f ca="1">SUMIFS('Financial Upload'!$D:$D,'Financial Upload'!$B:$B,ReportingTemplate!T$9,'Financial Upload'!$F:$F,ReportingTemplate!$C146)</f>
        <v>0</v>
      </c>
      <c r="U146" s="12">
        <f ca="1">SUMIFS('Financial Upload'!$D:$D,'Financial Upload'!$B:$B,ReportingTemplate!U$9,'Financial Upload'!$F:$F,ReportingTemplate!$C146)</f>
        <v>0</v>
      </c>
    </row>
    <row r="147" spans="1:21" ht="15" customHeight="1" thickBot="1" x14ac:dyDescent="0.3">
      <c r="A147" s="24"/>
      <c r="B147" s="59"/>
      <c r="C147" s="106"/>
      <c r="F147" s="82" t="s">
        <v>85</v>
      </c>
      <c r="G147" s="55"/>
      <c r="H147" s="55"/>
      <c r="I147" s="106"/>
      <c r="J147" s="84">
        <f ca="1">SUM(K147:U147)</f>
        <v>0</v>
      </c>
      <c r="K147" s="85">
        <f t="shared" ref="K147:U147" ca="1" si="26">SUM(K145:K146)</f>
        <v>0</v>
      </c>
      <c r="L147" s="85">
        <f t="shared" ca="1" si="26"/>
        <v>0</v>
      </c>
      <c r="M147" s="85">
        <f t="shared" ca="1" si="26"/>
        <v>0</v>
      </c>
      <c r="N147" s="85">
        <f t="shared" ca="1" si="26"/>
        <v>0</v>
      </c>
      <c r="O147" s="85">
        <f t="shared" ca="1" si="26"/>
        <v>0</v>
      </c>
      <c r="P147" s="85">
        <f t="shared" ca="1" si="26"/>
        <v>0</v>
      </c>
      <c r="Q147" s="85">
        <f t="shared" ca="1" si="26"/>
        <v>0</v>
      </c>
      <c r="R147" s="85">
        <f t="shared" ca="1" si="26"/>
        <v>0</v>
      </c>
      <c r="S147" s="85">
        <f t="shared" ca="1" si="26"/>
        <v>0</v>
      </c>
      <c r="T147" s="85">
        <f t="shared" ca="1" si="26"/>
        <v>0</v>
      </c>
      <c r="U147" s="86">
        <f t="shared" ca="1" si="26"/>
        <v>0</v>
      </c>
    </row>
    <row r="148" spans="1:21" ht="15.75" thickBot="1" x14ac:dyDescent="0.3">
      <c r="A148" s="24"/>
      <c r="B148" s="59"/>
      <c r="C148" s="88"/>
      <c r="D148" s="89"/>
      <c r="E148" s="90"/>
      <c r="F148" s="90"/>
      <c r="I148" s="88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</row>
    <row r="149" spans="1:21" ht="21.75" thickBot="1" x14ac:dyDescent="0.4">
      <c r="A149" s="24"/>
      <c r="B149" s="59"/>
      <c r="C149" s="88"/>
      <c r="D149" s="89"/>
      <c r="E149" s="90"/>
      <c r="F149" s="135" t="s">
        <v>602</v>
      </c>
      <c r="G149" s="34"/>
      <c r="H149" s="34"/>
      <c r="I149" s="88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91"/>
    </row>
    <row r="150" spans="1:21" ht="15" customHeight="1" x14ac:dyDescent="0.25">
      <c r="A150" s="24"/>
      <c r="B150" s="59"/>
      <c r="C150" s="78" t="s">
        <v>63</v>
      </c>
      <c r="D150" s="89"/>
      <c r="E150" s="90"/>
      <c r="F150" s="147"/>
      <c r="G150" s="107" t="s">
        <v>64</v>
      </c>
      <c r="H150" s="52"/>
      <c r="I150" s="78" t="s">
        <v>63</v>
      </c>
      <c r="J150" s="69">
        <f ca="1">SUM(K150:U150)</f>
        <v>0</v>
      </c>
      <c r="K150" s="9">
        <f ca="1">SUMIFS('Financial Upload'!$D:$D,'Financial Upload'!$B:$B,ReportingTemplate!K$9,'Financial Upload'!$F:$F,ReportingTemplate!$C150)</f>
        <v>0</v>
      </c>
      <c r="L150" s="9">
        <f ca="1">SUMIFS('Financial Upload'!$D:$D,'Financial Upload'!$B:$B,ReportingTemplate!L$9,'Financial Upload'!$F:$F,ReportingTemplate!$C150)</f>
        <v>0</v>
      </c>
      <c r="M150" s="9">
        <f ca="1">SUMIFS('Financial Upload'!$D:$D,'Financial Upload'!$B:$B,ReportingTemplate!M$9,'Financial Upload'!$F:$F,ReportingTemplate!$C150)</f>
        <v>0</v>
      </c>
      <c r="N150" s="9">
        <f ca="1">SUMIFS('Financial Upload'!$D:$D,'Financial Upload'!$B:$B,ReportingTemplate!N$9,'Financial Upload'!$F:$F,ReportingTemplate!$C150)</f>
        <v>0</v>
      </c>
      <c r="O150" s="9">
        <f ca="1">SUMIFS('Financial Upload'!$D:$D,'Financial Upload'!$B:$B,ReportingTemplate!O$9,'Financial Upload'!$F:$F,ReportingTemplate!$C150)</f>
        <v>0</v>
      </c>
      <c r="P150" s="9">
        <f ca="1">SUMIFS('Financial Upload'!$D:$D,'Financial Upload'!$B:$B,ReportingTemplate!P$9,'Financial Upload'!$F:$F,ReportingTemplate!$C150)</f>
        <v>0</v>
      </c>
      <c r="Q150" s="9">
        <f ca="1">SUMIFS('Financial Upload'!$D:$D,'Financial Upload'!$B:$B,ReportingTemplate!Q$9,'Financial Upload'!$F:$F,ReportingTemplate!$C150)</f>
        <v>0</v>
      </c>
      <c r="R150" s="9">
        <f ca="1">SUMIFS('Financial Upload'!$D:$D,'Financial Upload'!$B:$B,ReportingTemplate!R$9,'Financial Upload'!$F:$F,ReportingTemplate!$C150)</f>
        <v>0</v>
      </c>
      <c r="S150" s="9">
        <f ca="1">SUMIFS('Financial Upload'!$D:$D,'Financial Upload'!$B:$B,ReportingTemplate!S$9,'Financial Upload'!$F:$F,ReportingTemplate!$C150)</f>
        <v>0</v>
      </c>
      <c r="T150" s="9">
        <f ca="1">SUMIFS('Financial Upload'!$D:$D,'Financial Upload'!$B:$B,ReportingTemplate!T$9,'Financial Upload'!$F:$F,ReportingTemplate!$C150)</f>
        <v>0</v>
      </c>
      <c r="U150" s="10">
        <f ca="1">SUMIFS('Financial Upload'!$D:$D,'Financial Upload'!$B:$B,ReportingTemplate!U$9,'Financial Upload'!$F:$F,ReportingTemplate!$C150)</f>
        <v>0</v>
      </c>
    </row>
    <row r="151" spans="1:21" ht="15" customHeight="1" x14ac:dyDescent="0.25">
      <c r="A151" s="24"/>
      <c r="B151" s="59"/>
      <c r="C151" s="78" t="s">
        <v>62</v>
      </c>
      <c r="D151" s="89"/>
      <c r="E151" s="90"/>
      <c r="F151" s="147"/>
      <c r="G151" s="107" t="s">
        <v>603</v>
      </c>
      <c r="H151" s="52"/>
      <c r="I151" s="78" t="s">
        <v>62</v>
      </c>
      <c r="J151" s="69">
        <f ca="1">SUM(K151:U151)</f>
        <v>0</v>
      </c>
      <c r="K151" s="9">
        <f ca="1">SUMIFS('Financial Upload'!$D:$D,'Financial Upload'!$B:$B,ReportingTemplate!K$9,'Financial Upload'!$F:$F,ReportingTemplate!$C151)</f>
        <v>0</v>
      </c>
      <c r="L151" s="9">
        <f ca="1">SUMIFS('Financial Upload'!$D:$D,'Financial Upload'!$B:$B,ReportingTemplate!L$9,'Financial Upload'!$F:$F,ReportingTemplate!$C151)</f>
        <v>0</v>
      </c>
      <c r="M151" s="9">
        <f ca="1">SUMIFS('Financial Upload'!$D:$D,'Financial Upload'!$B:$B,ReportingTemplate!M$9,'Financial Upload'!$F:$F,ReportingTemplate!$C151)</f>
        <v>0</v>
      </c>
      <c r="N151" s="9">
        <f ca="1">SUMIFS('Financial Upload'!$D:$D,'Financial Upload'!$B:$B,ReportingTemplate!N$9,'Financial Upload'!$F:$F,ReportingTemplate!$C151)</f>
        <v>0</v>
      </c>
      <c r="O151" s="9">
        <f ca="1">SUMIFS('Financial Upload'!$D:$D,'Financial Upload'!$B:$B,ReportingTemplate!O$9,'Financial Upload'!$F:$F,ReportingTemplate!$C151)</f>
        <v>0</v>
      </c>
      <c r="P151" s="9">
        <f ca="1">SUMIFS('Financial Upload'!$D:$D,'Financial Upload'!$B:$B,ReportingTemplate!P$9,'Financial Upload'!$F:$F,ReportingTemplate!$C151)</f>
        <v>0</v>
      </c>
      <c r="Q151" s="9">
        <f ca="1">SUMIFS('Financial Upload'!$D:$D,'Financial Upload'!$B:$B,ReportingTemplate!Q$9,'Financial Upload'!$F:$F,ReportingTemplate!$C151)</f>
        <v>0</v>
      </c>
      <c r="R151" s="9">
        <f ca="1">SUMIFS('Financial Upload'!$D:$D,'Financial Upload'!$B:$B,ReportingTemplate!R$9,'Financial Upload'!$F:$F,ReportingTemplate!$C151)</f>
        <v>0</v>
      </c>
      <c r="S151" s="9">
        <f ca="1">SUMIFS('Financial Upload'!$D:$D,'Financial Upload'!$B:$B,ReportingTemplate!S$9,'Financial Upload'!$F:$F,ReportingTemplate!$C151)</f>
        <v>0</v>
      </c>
      <c r="T151" s="9">
        <f ca="1">SUMIFS('Financial Upload'!$D:$D,'Financial Upload'!$B:$B,ReportingTemplate!T$9,'Financial Upload'!$F:$F,ReportingTemplate!$C151)</f>
        <v>0</v>
      </c>
      <c r="U151" s="10">
        <f ca="1">SUMIFS('Financial Upload'!$D:$D,'Financial Upload'!$B:$B,ReportingTemplate!U$9,'Financial Upload'!$F:$F,ReportingTemplate!$C151)</f>
        <v>0</v>
      </c>
    </row>
    <row r="152" spans="1:21" ht="15" customHeight="1" x14ac:dyDescent="0.25">
      <c r="A152" s="24"/>
      <c r="B152" s="59"/>
      <c r="C152" s="78" t="s">
        <v>81</v>
      </c>
      <c r="D152" s="60"/>
      <c r="E152" s="61"/>
      <c r="F152" s="67"/>
      <c r="G152" s="92" t="s">
        <v>82</v>
      </c>
      <c r="H152" s="52"/>
      <c r="I152" s="78" t="s">
        <v>81</v>
      </c>
      <c r="J152" s="69">
        <f ca="1">SUM(K152:U152)</f>
        <v>0</v>
      </c>
      <c r="K152" s="9">
        <f ca="1">SUMIFS('Financial Upload'!$D:$D,'Financial Upload'!$B:$B,ReportingTemplate!K$9,'Financial Upload'!$F:$F,ReportingTemplate!$C152)</f>
        <v>0</v>
      </c>
      <c r="L152" s="9">
        <f ca="1">SUMIFS('Financial Upload'!$D:$D,'Financial Upload'!$B:$B,ReportingTemplate!L$9,'Financial Upload'!$F:$F,ReportingTemplate!$C152)</f>
        <v>0</v>
      </c>
      <c r="M152" s="9">
        <f ca="1">SUMIFS('Financial Upload'!$D:$D,'Financial Upload'!$B:$B,ReportingTemplate!M$9,'Financial Upload'!$F:$F,ReportingTemplate!$C152)</f>
        <v>0</v>
      </c>
      <c r="N152" s="9">
        <f ca="1">SUMIFS('Financial Upload'!$D:$D,'Financial Upload'!$B:$B,ReportingTemplate!N$9,'Financial Upload'!$F:$F,ReportingTemplate!$C152)</f>
        <v>0</v>
      </c>
      <c r="O152" s="9">
        <f ca="1">SUMIFS('Financial Upload'!$D:$D,'Financial Upload'!$B:$B,ReportingTemplate!O$9,'Financial Upload'!$F:$F,ReportingTemplate!$C152)</f>
        <v>0</v>
      </c>
      <c r="P152" s="9">
        <f ca="1">SUMIFS('Financial Upload'!$D:$D,'Financial Upload'!$B:$B,ReportingTemplate!P$9,'Financial Upload'!$F:$F,ReportingTemplate!$C152)</f>
        <v>0</v>
      </c>
      <c r="Q152" s="9">
        <f ca="1">SUMIFS('Financial Upload'!$D:$D,'Financial Upload'!$B:$B,ReportingTemplate!Q$9,'Financial Upload'!$F:$F,ReportingTemplate!$C152)</f>
        <v>0</v>
      </c>
      <c r="R152" s="9">
        <f ca="1">SUMIFS('Financial Upload'!$D:$D,'Financial Upload'!$B:$B,ReportingTemplate!R$9,'Financial Upload'!$F:$F,ReportingTemplate!$C152)</f>
        <v>0</v>
      </c>
      <c r="S152" s="9">
        <f ca="1">SUMIFS('Financial Upload'!$D:$D,'Financial Upload'!$B:$B,ReportingTemplate!S$9,'Financial Upload'!$F:$F,ReportingTemplate!$C152)</f>
        <v>0</v>
      </c>
      <c r="T152" s="9">
        <f ca="1">SUMIFS('Financial Upload'!$D:$D,'Financial Upload'!$B:$B,ReportingTemplate!T$9,'Financial Upload'!$F:$F,ReportingTemplate!$C152)</f>
        <v>0</v>
      </c>
      <c r="U152" s="10">
        <f ca="1">SUMIFS('Financial Upload'!$D:$D,'Financial Upload'!$B:$B,ReportingTemplate!U$9,'Financial Upload'!$F:$F,ReportingTemplate!$C152)</f>
        <v>0</v>
      </c>
    </row>
    <row r="153" spans="1:21" ht="6.75" customHeight="1" x14ac:dyDescent="0.25">
      <c r="A153" s="24"/>
      <c r="B153" s="59"/>
      <c r="C153" s="78"/>
      <c r="D153" s="60"/>
      <c r="E153" s="61"/>
      <c r="F153" s="148"/>
      <c r="G153" s="52"/>
      <c r="H153" s="52"/>
      <c r="I153" s="78"/>
      <c r="J153" s="149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81"/>
    </row>
    <row r="154" spans="1:21" ht="15" customHeight="1" x14ac:dyDescent="0.25">
      <c r="A154" s="24"/>
      <c r="B154" s="59"/>
      <c r="C154" s="78"/>
      <c r="D154" s="60"/>
      <c r="E154" s="61"/>
      <c r="F154" s="122" t="s">
        <v>103</v>
      </c>
      <c r="G154" s="75"/>
      <c r="H154" s="75"/>
      <c r="I154" s="78"/>
      <c r="J154" s="123"/>
      <c r="K154" s="123"/>
      <c r="L154" s="123"/>
      <c r="M154" s="123"/>
      <c r="N154" s="123"/>
      <c r="O154" s="123"/>
      <c r="P154" s="123"/>
      <c r="Q154" s="123"/>
      <c r="R154" s="123"/>
      <c r="S154" s="123"/>
      <c r="T154" s="123"/>
      <c r="U154" s="120"/>
    </row>
    <row r="155" spans="1:21" ht="15" customHeight="1" x14ac:dyDescent="0.25">
      <c r="A155" s="24" t="s">
        <v>34</v>
      </c>
      <c r="B155" s="59"/>
      <c r="C155" s="78" t="s">
        <v>102</v>
      </c>
      <c r="D155" s="60"/>
      <c r="E155" s="61"/>
      <c r="F155" s="67"/>
      <c r="G155" s="92" t="s">
        <v>103</v>
      </c>
      <c r="H155" s="52"/>
      <c r="I155" s="78" t="s">
        <v>102</v>
      </c>
      <c r="J155" s="69">
        <f ca="1">SUM(K155:U155)</f>
        <v>615338.39999999991</v>
      </c>
      <c r="K155" s="9">
        <f ca="1">SUMIFS('Financial Upload'!$D:$D,'Financial Upload'!$B:$B,ReportingTemplate!K$9,'Financial Upload'!$F:$F,ReportingTemplate!$C155)</f>
        <v>47785.87</v>
      </c>
      <c r="L155" s="9">
        <f ca="1">SUMIFS('Financial Upload'!$D:$D,'Financial Upload'!$B:$B,ReportingTemplate!L$9,'Financial Upload'!$F:$F,ReportingTemplate!$C155)</f>
        <v>8080</v>
      </c>
      <c r="M155" s="9">
        <f ca="1">SUMIFS('Financial Upload'!$D:$D,'Financial Upload'!$B:$B,ReportingTemplate!M$9,'Financial Upload'!$F:$F,ReportingTemplate!$C155)</f>
        <v>12480</v>
      </c>
      <c r="N155" s="9">
        <f ca="1">SUMIFS('Financial Upload'!$D:$D,'Financial Upload'!$B:$B,ReportingTemplate!N$9,'Financial Upload'!$F:$F,ReportingTemplate!$C155)</f>
        <v>53957.11</v>
      </c>
      <c r="O155" s="9">
        <f ca="1">SUMIFS('Financial Upload'!$D:$D,'Financial Upload'!$B:$B,ReportingTemplate!O$9,'Financial Upload'!$F:$F,ReportingTemplate!$C155)</f>
        <v>142264.49</v>
      </c>
      <c r="P155" s="9">
        <f ca="1">SUMIFS('Financial Upload'!$D:$D,'Financial Upload'!$B:$B,ReportingTemplate!P$9,'Financial Upload'!$F:$F,ReportingTemplate!$C155)</f>
        <v>65308.46</v>
      </c>
      <c r="Q155" s="9">
        <f ca="1">SUMIFS('Financial Upload'!$D:$D,'Financial Upload'!$B:$B,ReportingTemplate!Q$9,'Financial Upload'!$F:$F,ReportingTemplate!$C155)</f>
        <v>27886.3</v>
      </c>
      <c r="R155" s="9">
        <f ca="1">SUMIFS('Financial Upload'!$D:$D,'Financial Upload'!$B:$B,ReportingTemplate!R$9,'Financial Upload'!$F:$F,ReportingTemplate!$C155)</f>
        <v>107619.39000000001</v>
      </c>
      <c r="S155" s="9">
        <f ca="1">SUMIFS('Financial Upload'!$D:$D,'Financial Upload'!$B:$B,ReportingTemplate!S$9,'Financial Upload'!$F:$F,ReportingTemplate!$C155)</f>
        <v>41273.47</v>
      </c>
      <c r="T155" s="9">
        <f ca="1">SUMIFS('Financial Upload'!$D:$D,'Financial Upload'!$B:$B,ReportingTemplate!T$9,'Financial Upload'!$F:$F,ReportingTemplate!$C155)</f>
        <v>75970.87</v>
      </c>
      <c r="U155" s="10">
        <f ca="1">SUMIFS('Financial Upload'!$D:$D,'Financial Upload'!$B:$B,ReportingTemplate!U$9,'Financial Upload'!$F:$F,ReportingTemplate!$C155)</f>
        <v>32712.439999999995</v>
      </c>
    </row>
    <row r="156" spans="1:21" ht="15" customHeight="1" x14ac:dyDescent="0.25">
      <c r="A156" s="24" t="s">
        <v>35</v>
      </c>
      <c r="B156" s="59"/>
      <c r="C156" s="78" t="s">
        <v>104</v>
      </c>
      <c r="D156" s="60"/>
      <c r="E156" s="61"/>
      <c r="F156" s="93"/>
      <c r="G156" s="94" t="s">
        <v>105</v>
      </c>
      <c r="H156" s="75"/>
      <c r="I156" s="78" t="s">
        <v>104</v>
      </c>
      <c r="J156" s="76">
        <f ca="1">SUM(K156:U156)</f>
        <v>-275280.93000000005</v>
      </c>
      <c r="K156" s="11">
        <f ca="1">SUMIFS('Financial Upload'!$D:$D,'Financial Upload'!$B:$B,ReportingTemplate!K$9,'Financial Upload'!$F:$F,ReportingTemplate!$C156)</f>
        <v>-35040.43</v>
      </c>
      <c r="L156" s="11">
        <f ca="1">SUMIFS('Financial Upload'!$D:$D,'Financial Upload'!$B:$B,ReportingTemplate!L$9,'Financial Upload'!$F:$F,ReportingTemplate!$C156)</f>
        <v>0</v>
      </c>
      <c r="M156" s="11">
        <f ca="1">SUMIFS('Financial Upload'!$D:$D,'Financial Upload'!$B:$B,ReportingTemplate!M$9,'Financial Upload'!$F:$F,ReportingTemplate!$C156)</f>
        <v>0</v>
      </c>
      <c r="N156" s="11">
        <f ca="1">SUMIFS('Financial Upload'!$D:$D,'Financial Upload'!$B:$B,ReportingTemplate!N$9,'Financial Upload'!$F:$F,ReportingTemplate!$C156)</f>
        <v>-3075.61</v>
      </c>
      <c r="O156" s="11">
        <f ca="1">SUMIFS('Financial Upload'!$D:$D,'Financial Upload'!$B:$B,ReportingTemplate!O$9,'Financial Upload'!$F:$F,ReportingTemplate!$C156)</f>
        <v>-85240.25</v>
      </c>
      <c r="P156" s="11">
        <f ca="1">SUMIFS('Financial Upload'!$D:$D,'Financial Upload'!$B:$B,ReportingTemplate!P$9,'Financial Upload'!$F:$F,ReportingTemplate!$C156)</f>
        <v>-43120.749999999993</v>
      </c>
      <c r="Q156" s="11">
        <f ca="1">SUMIFS('Financial Upload'!$D:$D,'Financial Upload'!$B:$B,ReportingTemplate!Q$9,'Financial Upload'!$F:$F,ReportingTemplate!$C156)</f>
        <v>-18617.11</v>
      </c>
      <c r="R156" s="11">
        <f ca="1">SUMIFS('Financial Upload'!$D:$D,'Financial Upload'!$B:$B,ReportingTemplate!R$9,'Financial Upload'!$F:$F,ReportingTemplate!$C156)</f>
        <v>-39020.94</v>
      </c>
      <c r="S156" s="11">
        <f ca="1">SUMIFS('Financial Upload'!$D:$D,'Financial Upload'!$B:$B,ReportingTemplate!S$9,'Financial Upload'!$F:$F,ReportingTemplate!$C156)</f>
        <v>-11275.07</v>
      </c>
      <c r="T156" s="11">
        <f ca="1">SUMIFS('Financial Upload'!$D:$D,'Financial Upload'!$B:$B,ReportingTemplate!T$9,'Financial Upload'!$F:$F,ReportingTemplate!$C156)</f>
        <v>-29284.26</v>
      </c>
      <c r="U156" s="12">
        <f ca="1">SUMIFS('Financial Upload'!$D:$D,'Financial Upload'!$B:$B,ReportingTemplate!U$9,'Financial Upload'!$F:$F,ReportingTemplate!$C156)</f>
        <v>-10606.51</v>
      </c>
    </row>
    <row r="157" spans="1:21" ht="15" customHeight="1" x14ac:dyDescent="0.25">
      <c r="A157" s="24"/>
      <c r="B157" s="59"/>
      <c r="C157" s="88"/>
      <c r="D157" s="89"/>
      <c r="E157" s="90"/>
      <c r="F157" s="62" t="s">
        <v>101</v>
      </c>
      <c r="G157" s="52"/>
      <c r="H157" s="52"/>
      <c r="I157" s="88"/>
      <c r="J157" s="69">
        <f t="shared" ref="J157:U157" ca="1" si="27">SUM(J155:J156)</f>
        <v>340057.46999999986</v>
      </c>
      <c r="K157" s="79">
        <f t="shared" ca="1" si="27"/>
        <v>12745.440000000002</v>
      </c>
      <c r="L157" s="79">
        <f t="shared" ca="1" si="27"/>
        <v>8080</v>
      </c>
      <c r="M157" s="79">
        <f t="shared" ca="1" si="27"/>
        <v>12480</v>
      </c>
      <c r="N157" s="79">
        <f t="shared" ca="1" si="27"/>
        <v>50881.5</v>
      </c>
      <c r="O157" s="79">
        <f ca="1">SUM(O155:O156)</f>
        <v>57024.239999999991</v>
      </c>
      <c r="P157" s="79">
        <f ca="1">SUM(P155:P156)</f>
        <v>22187.710000000006</v>
      </c>
      <c r="Q157" s="79">
        <f ca="1">SUM(Q155:Q156)</f>
        <v>9269.1899999999987</v>
      </c>
      <c r="R157" s="79">
        <f t="shared" ca="1" si="27"/>
        <v>68598.450000000012</v>
      </c>
      <c r="S157" s="79">
        <f t="shared" ca="1" si="27"/>
        <v>29998.400000000001</v>
      </c>
      <c r="T157" s="79">
        <f t="shared" ca="1" si="27"/>
        <v>46686.61</v>
      </c>
      <c r="U157" s="80">
        <f t="shared" ca="1" si="27"/>
        <v>22105.929999999993</v>
      </c>
    </row>
    <row r="158" spans="1:21" ht="6.75" customHeight="1" x14ac:dyDescent="0.25">
      <c r="A158" s="24"/>
      <c r="B158" s="59"/>
      <c r="C158" s="88"/>
      <c r="D158" s="89"/>
      <c r="E158" s="90"/>
      <c r="F158" s="62"/>
      <c r="G158" s="52"/>
      <c r="H158" s="52"/>
      <c r="I158" s="88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81"/>
    </row>
    <row r="159" spans="1:21" ht="15" customHeight="1" x14ac:dyDescent="0.25">
      <c r="A159" s="24"/>
      <c r="B159" s="59"/>
      <c r="C159" s="88"/>
      <c r="D159" s="89"/>
      <c r="E159" s="90"/>
      <c r="F159" s="122" t="s">
        <v>137</v>
      </c>
      <c r="G159" s="75"/>
      <c r="H159" s="75"/>
      <c r="I159" s="88"/>
      <c r="J159" s="123"/>
      <c r="K159" s="123"/>
      <c r="L159" s="123"/>
      <c r="M159" s="123"/>
      <c r="N159" s="123"/>
      <c r="O159" s="123"/>
      <c r="P159" s="123"/>
      <c r="Q159" s="123"/>
      <c r="R159" s="123"/>
      <c r="S159" s="123"/>
      <c r="T159" s="123"/>
      <c r="U159" s="120"/>
    </row>
    <row r="160" spans="1:21" ht="15" customHeight="1" x14ac:dyDescent="0.25">
      <c r="A160" s="24" t="s">
        <v>41</v>
      </c>
      <c r="B160" s="59"/>
      <c r="C160" s="78" t="s">
        <v>138</v>
      </c>
      <c r="D160" s="60"/>
      <c r="E160" s="61"/>
      <c r="F160" s="67"/>
      <c r="G160" s="92" t="s">
        <v>139</v>
      </c>
      <c r="H160" s="52"/>
      <c r="I160" s="78" t="s">
        <v>138</v>
      </c>
      <c r="J160" s="69">
        <f>SUM(K160:U160)</f>
        <v>44868.409999999996</v>
      </c>
      <c r="K160" s="9">
        <v>5687.61</v>
      </c>
      <c r="L160" s="9">
        <v>0</v>
      </c>
      <c r="M160" s="9">
        <v>0</v>
      </c>
      <c r="N160" s="9">
        <v>2843.61</v>
      </c>
      <c r="O160" s="9">
        <v>6067.66</v>
      </c>
      <c r="P160" s="9">
        <v>4580.68</v>
      </c>
      <c r="Q160" s="9">
        <v>3673.39</v>
      </c>
      <c r="R160" s="9">
        <v>7328.29</v>
      </c>
      <c r="S160" s="9">
        <v>4318.41</v>
      </c>
      <c r="T160" s="9">
        <v>6945.28</v>
      </c>
      <c r="U160" s="10">
        <v>3423.48</v>
      </c>
    </row>
    <row r="161" spans="1:21" ht="15" customHeight="1" x14ac:dyDescent="0.25">
      <c r="A161" s="24" t="s">
        <v>42</v>
      </c>
      <c r="B161" s="59"/>
      <c r="C161" s="70" t="s">
        <v>673</v>
      </c>
      <c r="D161" s="60"/>
      <c r="E161" s="61"/>
      <c r="F161" s="67"/>
      <c r="G161" s="92" t="s">
        <v>669</v>
      </c>
      <c r="H161" s="52"/>
      <c r="I161" s="70" t="s">
        <v>673</v>
      </c>
      <c r="J161" s="69">
        <f ca="1">SUM(K161:U161)</f>
        <v>0</v>
      </c>
      <c r="K161" s="9">
        <f ca="1">SUMIFS('Financial Upload'!$D:$D,'Financial Upload'!$B:$B,ReportingTemplate!K$9,'Financial Upload'!$F:$F,ReportingTemplate!$C161)</f>
        <v>0</v>
      </c>
      <c r="L161" s="9">
        <f ca="1">SUMIFS('Financial Upload'!$D:$D,'Financial Upload'!$B:$B,ReportingTemplate!L$9,'Financial Upload'!$F:$F,ReportingTemplate!$C161)</f>
        <v>0</v>
      </c>
      <c r="M161" s="9">
        <f ca="1">SUMIFS('Financial Upload'!$D:$D,'Financial Upload'!$B:$B,ReportingTemplate!M$9,'Financial Upload'!$F:$F,ReportingTemplate!$C161)</f>
        <v>0</v>
      </c>
      <c r="N161" s="9">
        <f ca="1">SUMIFS('Financial Upload'!$D:$D,'Financial Upload'!$B:$B,ReportingTemplate!N$9,'Financial Upload'!$F:$F,ReportingTemplate!$C161)</f>
        <v>0</v>
      </c>
      <c r="O161" s="9">
        <f ca="1">SUMIFS('Financial Upload'!$D:$D,'Financial Upload'!$B:$B,ReportingTemplate!O$9,'Financial Upload'!$F:$F,ReportingTemplate!$C161)</f>
        <v>0</v>
      </c>
      <c r="P161" s="9">
        <f ca="1">SUMIFS('Financial Upload'!$D:$D,'Financial Upload'!$B:$B,ReportingTemplate!P$9,'Financial Upload'!$F:$F,ReportingTemplate!$C161)</f>
        <v>0</v>
      </c>
      <c r="Q161" s="9">
        <f ca="1">SUMIFS('Financial Upload'!$D:$D,'Financial Upload'!$B:$B,ReportingTemplate!Q$9,'Financial Upload'!$F:$F,ReportingTemplate!$C161)</f>
        <v>0</v>
      </c>
      <c r="R161" s="9">
        <f ca="1">SUMIFS('Financial Upload'!$D:$D,'Financial Upload'!$B:$B,ReportingTemplate!R$9,'Financial Upload'!$F:$F,ReportingTemplate!$C161)</f>
        <v>0</v>
      </c>
      <c r="S161" s="9">
        <f ca="1">SUMIFS('Financial Upload'!$D:$D,'Financial Upload'!$B:$B,ReportingTemplate!S$9,'Financial Upload'!$F:$F,ReportingTemplate!$C161)</f>
        <v>0</v>
      </c>
      <c r="T161" s="9">
        <f ca="1">SUMIFS('Financial Upload'!$D:$D,'Financial Upload'!$B:$B,ReportingTemplate!T$9,'Financial Upload'!$F:$F,ReportingTemplate!$C161)</f>
        <v>0</v>
      </c>
      <c r="U161" s="10">
        <f ca="1">SUMIFS('Financial Upload'!$D:$D,'Financial Upload'!$B:$B,ReportingTemplate!U$9,'Financial Upload'!$F:$F,ReportingTemplate!$C161)</f>
        <v>0</v>
      </c>
    </row>
    <row r="162" spans="1:21" ht="15" customHeight="1" x14ac:dyDescent="0.25">
      <c r="A162" s="24" t="s">
        <v>43</v>
      </c>
      <c r="B162" s="59"/>
      <c r="C162" s="78" t="s">
        <v>140</v>
      </c>
      <c r="D162" s="60"/>
      <c r="E162" s="61"/>
      <c r="F162" s="93"/>
      <c r="G162" s="94" t="s">
        <v>141</v>
      </c>
      <c r="H162" s="75"/>
      <c r="I162" s="78" t="s">
        <v>140</v>
      </c>
      <c r="J162" s="76">
        <f>SUM(K162:U162)</f>
        <v>26685.8</v>
      </c>
      <c r="K162" s="11">
        <f>8559.25-K160</f>
        <v>2871.6400000000003</v>
      </c>
      <c r="L162" s="11">
        <v>0</v>
      </c>
      <c r="M162" s="11">
        <v>0</v>
      </c>
      <c r="N162" s="11">
        <f>6142.99-N160</f>
        <v>3299.3799999999997</v>
      </c>
      <c r="O162" s="11">
        <f>9675.79-O160</f>
        <v>3608.130000000001</v>
      </c>
      <c r="P162" s="11">
        <f>7232.27-P160</f>
        <v>2651.59</v>
      </c>
      <c r="Q162" s="11">
        <f>5949.45-Q160</f>
        <v>2276.06</v>
      </c>
      <c r="R162" s="11">
        <f>10971.81-R160</f>
        <v>3643.5199999999995</v>
      </c>
      <c r="S162" s="11">
        <f>6572.29-S160</f>
        <v>2253.88</v>
      </c>
      <c r="T162" s="11">
        <f>10663.65-T160</f>
        <v>3718.37</v>
      </c>
      <c r="U162" s="12">
        <f>5786.71-U160</f>
        <v>2363.23</v>
      </c>
    </row>
    <row r="163" spans="1:21" ht="15" customHeight="1" thickBot="1" x14ac:dyDescent="0.3">
      <c r="A163" s="24"/>
      <c r="B163" s="59"/>
      <c r="C163" s="78"/>
      <c r="D163" s="60"/>
      <c r="E163" s="61"/>
      <c r="F163" s="82" t="s">
        <v>607</v>
      </c>
      <c r="G163" s="150"/>
      <c r="H163" s="55"/>
      <c r="I163" s="78"/>
      <c r="J163" s="84">
        <f t="shared" ref="J163:U163" ca="1" si="28">SUM(J160:J162)</f>
        <v>71554.209999999992</v>
      </c>
      <c r="K163" s="85">
        <f t="shared" ca="1" si="28"/>
        <v>8559.25</v>
      </c>
      <c r="L163" s="85">
        <f t="shared" ca="1" si="28"/>
        <v>0</v>
      </c>
      <c r="M163" s="85">
        <f t="shared" ca="1" si="28"/>
        <v>0</v>
      </c>
      <c r="N163" s="85">
        <f t="shared" ca="1" si="28"/>
        <v>6142.99</v>
      </c>
      <c r="O163" s="85">
        <f ca="1">SUM(O160:O162)</f>
        <v>9675.7900000000009</v>
      </c>
      <c r="P163" s="85">
        <f ca="1">SUM(P160:P162)</f>
        <v>7232.27</v>
      </c>
      <c r="Q163" s="85">
        <f ca="1">SUM(Q160:Q162)</f>
        <v>5949.45</v>
      </c>
      <c r="R163" s="85">
        <f t="shared" ca="1" si="28"/>
        <v>10971.81</v>
      </c>
      <c r="S163" s="85">
        <f t="shared" ca="1" si="28"/>
        <v>6572.29</v>
      </c>
      <c r="T163" s="85">
        <f t="shared" ca="1" si="28"/>
        <v>10663.65</v>
      </c>
      <c r="U163" s="86">
        <f t="shared" ca="1" si="28"/>
        <v>5786.71</v>
      </c>
    </row>
    <row r="164" spans="1:21" ht="15" customHeight="1" x14ac:dyDescent="0.25">
      <c r="B164" s="61"/>
      <c r="C164" s="61"/>
      <c r="D164" s="61"/>
      <c r="E164" s="61"/>
      <c r="F164" s="61"/>
      <c r="G164" s="151"/>
      <c r="I164" s="61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</row>
    <row r="165" spans="1:21" s="3" customFormat="1" ht="15" customHeight="1" x14ac:dyDescent="0.25">
      <c r="B165" s="152"/>
      <c r="C165" s="153"/>
      <c r="D165" s="61"/>
      <c r="E165" s="61"/>
      <c r="F165" s="61"/>
      <c r="G165" s="19"/>
      <c r="H165" s="19"/>
      <c r="I165" s="153"/>
    </row>
    <row r="166" spans="1:21" s="3" customFormat="1" ht="15" customHeight="1" x14ac:dyDescent="0.25">
      <c r="B166" s="152"/>
      <c r="C166" s="153"/>
      <c r="D166" s="61"/>
      <c r="E166" s="61"/>
      <c r="F166" s="61"/>
      <c r="G166" s="19"/>
      <c r="H166" s="19"/>
      <c r="I166" s="153"/>
    </row>
    <row r="167" spans="1:21" s="3" customFormat="1" ht="20.25" customHeight="1" x14ac:dyDescent="0.25">
      <c r="B167" s="152"/>
      <c r="C167" s="153"/>
      <c r="D167" s="61"/>
      <c r="E167" s="61"/>
      <c r="F167" s="61"/>
      <c r="G167" s="19"/>
      <c r="H167" s="19"/>
      <c r="I167" s="153"/>
    </row>
    <row r="168" spans="1:21" s="3" customFormat="1" ht="20.25" customHeight="1" x14ac:dyDescent="0.25">
      <c r="B168" s="22"/>
      <c r="C168" s="154"/>
      <c r="D168" s="90"/>
      <c r="E168" s="90"/>
      <c r="F168" s="90"/>
      <c r="G168" s="19"/>
      <c r="H168" s="19"/>
      <c r="I168" s="154"/>
    </row>
    <row r="169" spans="1:21" s="3" customFormat="1" ht="20.25" customHeight="1" x14ac:dyDescent="0.25">
      <c r="B169" s="22"/>
      <c r="C169" s="153"/>
      <c r="D169" s="61"/>
      <c r="E169" s="61"/>
      <c r="F169" s="61"/>
      <c r="G169" s="19"/>
      <c r="H169" s="19"/>
      <c r="I169" s="153"/>
    </row>
    <row r="170" spans="1:21" s="3" customFormat="1" ht="20.25" customHeight="1" x14ac:dyDescent="0.25">
      <c r="B170" s="22"/>
      <c r="C170" s="153"/>
      <c r="D170" s="61"/>
      <c r="E170" s="61"/>
      <c r="F170" s="61"/>
      <c r="G170" s="19"/>
      <c r="H170" s="19"/>
      <c r="I170" s="153"/>
    </row>
    <row r="171" spans="1:21" s="3" customFormat="1" ht="20.25" customHeight="1" x14ac:dyDescent="0.25">
      <c r="B171" s="22"/>
      <c r="C171" s="153"/>
      <c r="D171" s="61"/>
      <c r="E171" s="61"/>
      <c r="F171" s="61"/>
      <c r="G171" s="19"/>
      <c r="H171" s="19"/>
      <c r="I171" s="153"/>
    </row>
    <row r="172" spans="1:21" s="3" customFormat="1" ht="20.25" customHeight="1" x14ac:dyDescent="0.25">
      <c r="B172" s="22"/>
      <c r="C172" s="153"/>
      <c r="D172" s="61"/>
      <c r="E172" s="61"/>
      <c r="F172" s="61"/>
      <c r="G172" s="19"/>
      <c r="H172" s="19"/>
      <c r="I172" s="153"/>
    </row>
    <row r="173" spans="1:21" s="3" customFormat="1" ht="20.25" customHeight="1" x14ac:dyDescent="0.25">
      <c r="B173" s="22"/>
      <c r="C173" s="153"/>
      <c r="D173" s="61"/>
      <c r="E173" s="61"/>
      <c r="F173" s="61"/>
      <c r="G173" s="19"/>
      <c r="H173" s="19"/>
      <c r="I173" s="153"/>
    </row>
    <row r="174" spans="1:21" s="3" customFormat="1" ht="20.25" customHeight="1" x14ac:dyDescent="0.25">
      <c r="B174" s="22"/>
      <c r="C174" s="155"/>
      <c r="G174" s="19"/>
      <c r="H174" s="19"/>
      <c r="I174" s="155"/>
    </row>
    <row r="175" spans="1:21" s="3" customFormat="1" ht="20.25" customHeight="1" x14ac:dyDescent="0.25">
      <c r="B175" s="22"/>
      <c r="C175" s="156"/>
      <c r="D175" s="157"/>
      <c r="E175" s="157"/>
      <c r="F175" s="157"/>
      <c r="G175" s="19"/>
      <c r="H175" s="19"/>
      <c r="I175" s="156"/>
    </row>
    <row r="176" spans="1:21" s="3" customFormat="1" ht="20.25" customHeight="1" x14ac:dyDescent="0.25">
      <c r="B176" s="22"/>
      <c r="C176" s="18"/>
      <c r="D176" s="18"/>
      <c r="E176" s="18"/>
      <c r="G176" s="19"/>
      <c r="H176" s="19"/>
      <c r="I176" s="18"/>
      <c r="J176" s="19"/>
      <c r="K176" s="23"/>
      <c r="L176" s="19"/>
      <c r="M176" s="19"/>
      <c r="N176" s="19"/>
      <c r="O176" s="19"/>
      <c r="P176" s="19"/>
      <c r="Q176" s="19"/>
      <c r="R176" s="19"/>
      <c r="S176" s="19"/>
      <c r="T176" s="19"/>
      <c r="U176" s="19"/>
    </row>
    <row r="177" spans="1:21" s="3" customFormat="1" ht="20.25" customHeight="1" x14ac:dyDescent="0.25">
      <c r="B177" s="22"/>
      <c r="C177" s="18"/>
      <c r="D177" s="18"/>
      <c r="E177" s="18"/>
      <c r="G177" s="19"/>
      <c r="H177" s="19"/>
      <c r="I177" s="18"/>
      <c r="J177" s="19"/>
      <c r="K177" s="23"/>
      <c r="L177" s="19"/>
      <c r="M177" s="19"/>
      <c r="N177" s="19"/>
      <c r="O177" s="19"/>
      <c r="P177" s="19"/>
      <c r="Q177" s="19"/>
      <c r="R177" s="19"/>
      <c r="S177" s="19"/>
      <c r="T177" s="19"/>
      <c r="U177" s="19"/>
    </row>
    <row r="178" spans="1:21" s="3" customFormat="1" ht="20.25" customHeight="1" x14ac:dyDescent="0.25">
      <c r="B178" s="22"/>
      <c r="C178" s="18"/>
      <c r="D178" s="18"/>
      <c r="E178" s="18"/>
      <c r="G178" s="19"/>
      <c r="H178" s="19"/>
      <c r="I178" s="18"/>
      <c r="J178" s="19"/>
      <c r="K178" s="23"/>
      <c r="L178" s="19"/>
      <c r="M178" s="19"/>
      <c r="N178" s="19"/>
      <c r="O178" s="19"/>
      <c r="P178" s="19"/>
      <c r="Q178" s="19"/>
      <c r="R178" s="19"/>
      <c r="S178" s="19"/>
      <c r="T178" s="19"/>
      <c r="U178" s="19"/>
    </row>
    <row r="179" spans="1:21" s="3" customFormat="1" ht="20.25" customHeight="1" x14ac:dyDescent="0.25">
      <c r="B179" s="22"/>
      <c r="C179" s="18"/>
      <c r="D179" s="18"/>
      <c r="E179" s="18"/>
      <c r="G179" s="19"/>
      <c r="H179" s="19"/>
      <c r="I179" s="18"/>
      <c r="J179" s="19"/>
      <c r="K179" s="23"/>
      <c r="L179" s="19"/>
      <c r="M179" s="19"/>
      <c r="N179" s="19"/>
      <c r="O179" s="19"/>
      <c r="P179" s="19"/>
      <c r="Q179" s="19"/>
      <c r="R179" s="19"/>
      <c r="S179" s="19"/>
      <c r="T179" s="19"/>
      <c r="U179" s="19"/>
    </row>
    <row r="180" spans="1:21" s="3" customFormat="1" ht="20.25" customHeight="1" x14ac:dyDescent="0.25">
      <c r="A180" s="3" t="s">
        <v>44</v>
      </c>
      <c r="B180" s="22"/>
      <c r="C180" s="18"/>
      <c r="D180" s="18"/>
      <c r="E180" s="18"/>
      <c r="G180" s="19"/>
      <c r="H180" s="19"/>
      <c r="I180" s="18"/>
      <c r="J180" s="19"/>
      <c r="K180" s="23"/>
      <c r="L180" s="19"/>
      <c r="M180" s="19"/>
      <c r="N180" s="19"/>
      <c r="O180" s="19"/>
      <c r="P180" s="19"/>
      <c r="Q180" s="19"/>
      <c r="R180" s="19"/>
      <c r="S180" s="19"/>
      <c r="T180" s="19"/>
      <c r="U180" s="19"/>
    </row>
    <row r="181" spans="1:21" s="3" customFormat="1" ht="20.25" customHeight="1" x14ac:dyDescent="0.25">
      <c r="B181" s="22"/>
      <c r="C181" s="18"/>
      <c r="D181" s="18"/>
      <c r="E181" s="18"/>
      <c r="G181" s="19"/>
      <c r="H181" s="19"/>
      <c r="I181" s="18"/>
      <c r="J181" s="19"/>
      <c r="K181" s="23"/>
      <c r="L181" s="19"/>
      <c r="M181" s="19"/>
      <c r="N181" s="19"/>
      <c r="O181" s="19"/>
      <c r="P181" s="19"/>
      <c r="Q181" s="19"/>
      <c r="R181" s="19"/>
      <c r="S181" s="19"/>
      <c r="T181" s="19"/>
      <c r="U181" s="19"/>
    </row>
    <row r="182" spans="1:21" s="3" customFormat="1" ht="20.25" customHeight="1" x14ac:dyDescent="0.25">
      <c r="B182" s="22"/>
      <c r="C182" s="18"/>
      <c r="D182" s="18"/>
      <c r="E182" s="18"/>
      <c r="G182" s="19"/>
      <c r="H182" s="19"/>
      <c r="I182" s="18"/>
      <c r="J182" s="19"/>
      <c r="K182" s="23"/>
      <c r="L182" s="19"/>
      <c r="M182" s="19"/>
      <c r="N182" s="19"/>
      <c r="O182" s="19"/>
      <c r="P182" s="19"/>
      <c r="Q182" s="19"/>
      <c r="R182" s="19"/>
      <c r="S182" s="19"/>
      <c r="T182" s="19"/>
      <c r="U182" s="19"/>
    </row>
    <row r="183" spans="1:21" s="3" customFormat="1" ht="20.25" customHeight="1" x14ac:dyDescent="0.25">
      <c r="B183" s="22"/>
      <c r="C183" s="18"/>
      <c r="D183" s="18"/>
      <c r="E183" s="18"/>
      <c r="G183" s="19"/>
      <c r="H183" s="19"/>
      <c r="I183" s="18"/>
      <c r="J183" s="19"/>
      <c r="K183" s="23"/>
      <c r="L183" s="19"/>
      <c r="M183" s="19"/>
      <c r="N183" s="19"/>
      <c r="O183" s="19"/>
      <c r="P183" s="19"/>
      <c r="Q183" s="19"/>
      <c r="R183" s="19"/>
      <c r="S183" s="19"/>
      <c r="T183" s="19"/>
      <c r="U183" s="19"/>
    </row>
    <row r="184" spans="1:21" s="3" customFormat="1" ht="20.25" customHeight="1" x14ac:dyDescent="0.25">
      <c r="B184" s="22"/>
      <c r="C184" s="18"/>
      <c r="D184" s="18"/>
      <c r="E184" s="18"/>
      <c r="G184" s="19"/>
      <c r="H184" s="19"/>
      <c r="I184" s="18"/>
      <c r="J184" s="19"/>
      <c r="K184" s="23"/>
      <c r="L184" s="19"/>
      <c r="M184" s="19"/>
      <c r="N184" s="19"/>
      <c r="O184" s="19"/>
      <c r="P184" s="19"/>
      <c r="Q184" s="19"/>
      <c r="R184" s="19"/>
      <c r="S184" s="19"/>
      <c r="T184" s="19"/>
      <c r="U184" s="19"/>
    </row>
    <row r="185" spans="1:21" s="3" customFormat="1" ht="20.25" customHeight="1" x14ac:dyDescent="0.25">
      <c r="B185" s="22"/>
      <c r="C185" s="18"/>
      <c r="D185" s="18"/>
      <c r="E185" s="18"/>
      <c r="G185" s="19"/>
      <c r="H185" s="19"/>
      <c r="I185" s="18"/>
      <c r="J185" s="19"/>
      <c r="K185" s="23"/>
      <c r="L185" s="19"/>
      <c r="M185" s="19"/>
      <c r="N185" s="19"/>
      <c r="O185" s="19"/>
      <c r="P185" s="19"/>
      <c r="Q185" s="19"/>
      <c r="R185" s="19"/>
      <c r="S185" s="19"/>
      <c r="T185" s="19"/>
      <c r="U185" s="19"/>
    </row>
    <row r="186" spans="1:21" s="3" customFormat="1" ht="20.25" customHeight="1" x14ac:dyDescent="0.25">
      <c r="B186" s="22"/>
      <c r="C186" s="18"/>
      <c r="D186" s="18"/>
      <c r="E186" s="18"/>
      <c r="G186" s="19"/>
      <c r="H186" s="19"/>
      <c r="I186" s="18"/>
      <c r="J186" s="19"/>
      <c r="K186" s="23"/>
      <c r="L186" s="19"/>
      <c r="M186" s="19"/>
      <c r="N186" s="19"/>
      <c r="O186" s="19"/>
      <c r="P186" s="19"/>
      <c r="Q186" s="19"/>
      <c r="R186" s="19"/>
      <c r="S186" s="19"/>
      <c r="T186" s="19"/>
      <c r="U186" s="19"/>
    </row>
    <row r="187" spans="1:21" s="3" customFormat="1" ht="20.25" customHeight="1" x14ac:dyDescent="0.25">
      <c r="B187" s="22"/>
      <c r="C187" s="18"/>
      <c r="D187" s="18"/>
      <c r="E187" s="18"/>
      <c r="G187" s="19"/>
      <c r="H187" s="19"/>
      <c r="I187" s="18"/>
      <c r="J187" s="19"/>
      <c r="K187" s="23"/>
      <c r="L187" s="19"/>
      <c r="M187" s="19"/>
      <c r="N187" s="19"/>
      <c r="O187" s="19"/>
      <c r="P187" s="19"/>
      <c r="Q187" s="19"/>
      <c r="R187" s="19"/>
      <c r="S187" s="19"/>
      <c r="T187" s="19"/>
      <c r="U187" s="19"/>
    </row>
    <row r="188" spans="1:21" s="3" customFormat="1" ht="20.25" customHeight="1" x14ac:dyDescent="0.25">
      <c r="B188" s="22"/>
      <c r="C188" s="18"/>
      <c r="D188" s="18"/>
      <c r="E188" s="18"/>
      <c r="G188" s="19"/>
      <c r="H188" s="19"/>
      <c r="I188" s="18"/>
      <c r="J188" s="19"/>
      <c r="K188" s="23"/>
      <c r="L188" s="19"/>
      <c r="M188" s="19"/>
      <c r="N188" s="19"/>
      <c r="O188" s="19"/>
      <c r="P188" s="19"/>
      <c r="Q188" s="19"/>
      <c r="R188" s="19"/>
      <c r="S188" s="19"/>
      <c r="T188" s="19"/>
      <c r="U188" s="19"/>
    </row>
    <row r="189" spans="1:21" s="3" customFormat="1" ht="20.25" customHeight="1" x14ac:dyDescent="0.25">
      <c r="B189" s="22"/>
      <c r="C189" s="18"/>
      <c r="D189" s="18"/>
      <c r="E189" s="18"/>
      <c r="G189" s="19"/>
      <c r="H189" s="19"/>
      <c r="I189" s="18"/>
      <c r="J189" s="19"/>
      <c r="K189" s="23"/>
      <c r="L189" s="19"/>
      <c r="M189" s="19"/>
      <c r="N189" s="19"/>
      <c r="O189" s="19"/>
      <c r="P189" s="19"/>
      <c r="Q189" s="19"/>
      <c r="R189" s="19"/>
      <c r="S189" s="19"/>
      <c r="T189" s="19"/>
      <c r="U189" s="19"/>
    </row>
    <row r="190" spans="1:21" s="3" customFormat="1" ht="20.25" customHeight="1" x14ac:dyDescent="0.25">
      <c r="B190" s="22"/>
      <c r="C190" s="18"/>
      <c r="D190" s="18"/>
      <c r="E190" s="18"/>
      <c r="G190" s="19"/>
      <c r="H190" s="19"/>
      <c r="I190" s="18"/>
      <c r="J190" s="19"/>
      <c r="K190" s="23"/>
      <c r="L190" s="19"/>
      <c r="M190" s="19"/>
      <c r="N190" s="19"/>
      <c r="O190" s="19"/>
      <c r="P190" s="19"/>
      <c r="Q190" s="19"/>
      <c r="R190" s="19"/>
      <c r="S190" s="19"/>
      <c r="T190" s="19"/>
      <c r="U190" s="19"/>
    </row>
    <row r="191" spans="1:21" s="3" customFormat="1" ht="20.25" customHeight="1" x14ac:dyDescent="0.25">
      <c r="B191" s="22"/>
      <c r="C191" s="18"/>
      <c r="D191" s="18"/>
      <c r="E191" s="18"/>
      <c r="G191" s="19"/>
      <c r="H191" s="19"/>
      <c r="I191" s="18"/>
      <c r="J191" s="19"/>
      <c r="K191" s="23"/>
      <c r="L191" s="19"/>
      <c r="M191" s="19"/>
      <c r="N191" s="19"/>
      <c r="O191" s="19"/>
      <c r="P191" s="19"/>
      <c r="Q191" s="19"/>
      <c r="R191" s="19"/>
      <c r="S191" s="19"/>
      <c r="T191" s="19"/>
      <c r="U191" s="19"/>
    </row>
    <row r="192" spans="1:21" s="3" customFormat="1" ht="20.25" customHeight="1" x14ac:dyDescent="0.25">
      <c r="B192" s="22"/>
      <c r="C192" s="18"/>
      <c r="D192" s="18"/>
      <c r="E192" s="18"/>
      <c r="G192" s="19"/>
      <c r="H192" s="19"/>
      <c r="I192" s="18"/>
      <c r="J192" s="19"/>
      <c r="K192" s="23"/>
      <c r="L192" s="19"/>
      <c r="M192" s="19"/>
      <c r="N192" s="19"/>
      <c r="O192" s="19"/>
      <c r="P192" s="19"/>
      <c r="Q192" s="19"/>
      <c r="R192" s="19"/>
      <c r="S192" s="19"/>
      <c r="T192" s="19"/>
      <c r="U192" s="19"/>
    </row>
    <row r="193" spans="2:21" s="3" customFormat="1" ht="20.25" customHeight="1" x14ac:dyDescent="0.25">
      <c r="B193" s="22"/>
      <c r="C193" s="18"/>
      <c r="D193" s="18"/>
      <c r="E193" s="18"/>
      <c r="G193" s="19"/>
      <c r="H193" s="19"/>
      <c r="I193" s="18"/>
      <c r="J193" s="19"/>
      <c r="K193" s="23"/>
      <c r="L193" s="19"/>
      <c r="M193" s="19"/>
      <c r="N193" s="19"/>
      <c r="O193" s="19"/>
      <c r="P193" s="19"/>
      <c r="Q193" s="19"/>
      <c r="R193" s="19"/>
      <c r="S193" s="19"/>
      <c r="T193" s="19"/>
      <c r="U193" s="19"/>
    </row>
    <row r="194" spans="2:21" s="3" customFormat="1" ht="20.25" customHeight="1" x14ac:dyDescent="0.25">
      <c r="B194" s="22"/>
      <c r="C194" s="18"/>
      <c r="D194" s="18"/>
      <c r="E194" s="18"/>
      <c r="G194" s="19"/>
      <c r="H194" s="19"/>
      <c r="I194" s="18"/>
      <c r="J194" s="19"/>
      <c r="K194" s="23"/>
      <c r="L194" s="19"/>
      <c r="M194" s="19"/>
      <c r="N194" s="19"/>
      <c r="O194" s="19"/>
      <c r="P194" s="19"/>
      <c r="Q194" s="19"/>
      <c r="R194" s="19"/>
      <c r="S194" s="19"/>
      <c r="T194" s="19"/>
      <c r="U194" s="19"/>
    </row>
    <row r="195" spans="2:21" s="3" customFormat="1" ht="20.25" customHeight="1" x14ac:dyDescent="0.25">
      <c r="B195" s="22"/>
      <c r="C195" s="18"/>
      <c r="D195" s="18"/>
      <c r="E195" s="18"/>
      <c r="G195" s="19"/>
      <c r="H195" s="19"/>
      <c r="I195" s="18"/>
      <c r="J195" s="19"/>
      <c r="K195" s="23"/>
      <c r="L195" s="19"/>
      <c r="M195" s="19"/>
      <c r="N195" s="19"/>
      <c r="O195" s="19"/>
      <c r="P195" s="19"/>
      <c r="Q195" s="19"/>
      <c r="R195" s="19"/>
      <c r="S195" s="19"/>
      <c r="T195" s="19"/>
      <c r="U195" s="19"/>
    </row>
    <row r="196" spans="2:21" s="3" customFormat="1" ht="20.25" customHeight="1" x14ac:dyDescent="0.25">
      <c r="B196" s="22"/>
      <c r="C196" s="18"/>
      <c r="D196" s="18"/>
      <c r="E196" s="18"/>
      <c r="G196" s="19"/>
      <c r="H196" s="19"/>
      <c r="I196" s="18"/>
      <c r="J196" s="19"/>
      <c r="K196" s="23"/>
      <c r="L196" s="19"/>
      <c r="M196" s="19"/>
      <c r="N196" s="19"/>
      <c r="O196" s="19"/>
      <c r="P196" s="19"/>
      <c r="Q196" s="19"/>
      <c r="R196" s="19"/>
      <c r="S196" s="19"/>
      <c r="T196" s="19"/>
      <c r="U196" s="19"/>
    </row>
    <row r="197" spans="2:21" s="3" customFormat="1" ht="20.25" customHeight="1" x14ac:dyDescent="0.25">
      <c r="B197" s="22"/>
      <c r="C197" s="18"/>
      <c r="D197" s="18"/>
      <c r="E197" s="18"/>
      <c r="G197" s="19"/>
      <c r="H197" s="19"/>
      <c r="I197" s="18"/>
      <c r="J197" s="19"/>
      <c r="K197" s="23"/>
      <c r="L197" s="19"/>
      <c r="M197" s="19"/>
      <c r="N197" s="19"/>
      <c r="O197" s="19"/>
      <c r="P197" s="19"/>
      <c r="Q197" s="19"/>
      <c r="R197" s="19"/>
      <c r="S197" s="19"/>
      <c r="T197" s="19"/>
      <c r="U197" s="19"/>
    </row>
    <row r="198" spans="2:21" s="3" customFormat="1" ht="20.25" customHeight="1" x14ac:dyDescent="0.25">
      <c r="B198" s="22"/>
      <c r="C198" s="18"/>
      <c r="D198" s="18"/>
      <c r="E198" s="18"/>
      <c r="G198" s="19"/>
      <c r="H198" s="19"/>
      <c r="I198" s="18"/>
      <c r="J198" s="19"/>
      <c r="K198" s="23"/>
      <c r="L198" s="19"/>
      <c r="M198" s="19"/>
      <c r="N198" s="19"/>
      <c r="O198" s="19"/>
      <c r="P198" s="19"/>
      <c r="Q198" s="19"/>
      <c r="R198" s="19"/>
      <c r="S198" s="19"/>
      <c r="T198" s="19"/>
      <c r="U198" s="19"/>
    </row>
    <row r="199" spans="2:21" s="3" customFormat="1" ht="20.25" customHeight="1" x14ac:dyDescent="0.25">
      <c r="B199" s="22"/>
      <c r="C199" s="18"/>
      <c r="D199" s="18"/>
      <c r="E199" s="18"/>
      <c r="G199" s="19"/>
      <c r="H199" s="19"/>
      <c r="I199" s="18"/>
      <c r="J199" s="19"/>
      <c r="K199" s="23"/>
      <c r="L199" s="19"/>
      <c r="M199" s="19"/>
      <c r="N199" s="19"/>
      <c r="O199" s="19"/>
      <c r="P199" s="19"/>
      <c r="Q199" s="19"/>
      <c r="R199" s="19"/>
      <c r="S199" s="19"/>
      <c r="T199" s="19"/>
      <c r="U199" s="19"/>
    </row>
    <row r="200" spans="2:21" s="3" customFormat="1" ht="20.25" customHeight="1" x14ac:dyDescent="0.25">
      <c r="B200" s="22"/>
      <c r="C200" s="18"/>
      <c r="D200" s="18"/>
      <c r="E200" s="18"/>
      <c r="G200" s="19"/>
      <c r="H200" s="19"/>
      <c r="I200" s="18"/>
      <c r="J200" s="19"/>
      <c r="K200" s="23"/>
      <c r="L200" s="19"/>
      <c r="M200" s="19"/>
      <c r="N200" s="19"/>
      <c r="O200" s="19"/>
      <c r="P200" s="19"/>
      <c r="Q200" s="19"/>
      <c r="R200" s="19"/>
      <c r="S200" s="19"/>
      <c r="T200" s="19"/>
      <c r="U200" s="19"/>
    </row>
    <row r="201" spans="2:21" s="3" customFormat="1" ht="20.25" customHeight="1" x14ac:dyDescent="0.25">
      <c r="B201" s="22"/>
      <c r="C201" s="18"/>
      <c r="D201" s="18"/>
      <c r="E201" s="18"/>
      <c r="G201" s="19"/>
      <c r="H201" s="19"/>
      <c r="I201" s="18"/>
      <c r="J201" s="19"/>
      <c r="K201" s="23"/>
      <c r="L201" s="19"/>
      <c r="M201" s="19"/>
      <c r="N201" s="19"/>
      <c r="O201" s="19"/>
      <c r="P201" s="19"/>
      <c r="Q201" s="19"/>
      <c r="R201" s="19"/>
      <c r="S201" s="19"/>
      <c r="T201" s="19"/>
      <c r="U201" s="19"/>
    </row>
    <row r="202" spans="2:21" s="3" customFormat="1" ht="20.25" customHeight="1" x14ac:dyDescent="0.25">
      <c r="B202" s="22"/>
      <c r="C202" s="18"/>
      <c r="D202" s="18"/>
      <c r="E202" s="18"/>
      <c r="G202" s="19"/>
      <c r="H202" s="19"/>
      <c r="I202" s="18"/>
      <c r="J202" s="19"/>
      <c r="K202" s="23"/>
      <c r="L202" s="19"/>
      <c r="M202" s="19"/>
      <c r="N202" s="19"/>
      <c r="O202" s="19"/>
      <c r="P202" s="19"/>
      <c r="Q202" s="19"/>
      <c r="R202" s="19"/>
      <c r="S202" s="19"/>
      <c r="T202" s="19"/>
      <c r="U202" s="19"/>
    </row>
    <row r="203" spans="2:21" s="3" customFormat="1" ht="20.25" customHeight="1" x14ac:dyDescent="0.25">
      <c r="B203" s="22"/>
      <c r="C203" s="18"/>
      <c r="D203" s="18"/>
      <c r="E203" s="18"/>
      <c r="G203" s="19"/>
      <c r="H203" s="19"/>
      <c r="I203" s="18"/>
      <c r="J203" s="19"/>
      <c r="K203" s="23"/>
      <c r="L203" s="19"/>
      <c r="M203" s="19"/>
      <c r="N203" s="19"/>
      <c r="O203" s="19"/>
      <c r="P203" s="19"/>
      <c r="Q203" s="19"/>
      <c r="R203" s="19"/>
      <c r="S203" s="19"/>
      <c r="T203" s="19"/>
      <c r="U203" s="19"/>
    </row>
    <row r="204" spans="2:21" s="3" customFormat="1" ht="20.25" customHeight="1" x14ac:dyDescent="0.25">
      <c r="B204" s="22"/>
      <c r="C204" s="18"/>
      <c r="D204" s="18"/>
      <c r="E204" s="18"/>
      <c r="G204" s="19"/>
      <c r="H204" s="19"/>
      <c r="I204" s="18"/>
      <c r="J204" s="19"/>
      <c r="K204" s="23"/>
      <c r="L204" s="19"/>
      <c r="M204" s="19"/>
      <c r="N204" s="19"/>
      <c r="O204" s="19"/>
      <c r="P204" s="19"/>
      <c r="Q204" s="19"/>
      <c r="R204" s="19"/>
      <c r="S204" s="19"/>
      <c r="T204" s="19"/>
      <c r="U204" s="19"/>
    </row>
    <row r="205" spans="2:21" s="3" customFormat="1" ht="20.25" customHeight="1" x14ac:dyDescent="0.25">
      <c r="B205" s="22"/>
      <c r="C205" s="18"/>
      <c r="D205" s="18"/>
      <c r="E205" s="18"/>
      <c r="G205" s="19"/>
      <c r="H205" s="19"/>
      <c r="I205" s="18"/>
      <c r="J205" s="19"/>
      <c r="K205" s="23"/>
      <c r="L205" s="19"/>
      <c r="M205" s="19"/>
      <c r="N205" s="19"/>
      <c r="O205" s="19"/>
      <c r="P205" s="19"/>
      <c r="Q205" s="19"/>
      <c r="R205" s="19"/>
      <c r="S205" s="19"/>
      <c r="T205" s="19"/>
      <c r="U205" s="19"/>
    </row>
    <row r="206" spans="2:21" s="3" customFormat="1" ht="20.25" customHeight="1" x14ac:dyDescent="0.25">
      <c r="B206" s="22"/>
      <c r="C206" s="18"/>
      <c r="D206" s="18"/>
      <c r="E206" s="18"/>
      <c r="G206" s="19"/>
      <c r="H206" s="19"/>
      <c r="I206" s="18"/>
      <c r="J206" s="19"/>
      <c r="K206" s="23"/>
      <c r="L206" s="19"/>
      <c r="M206" s="19"/>
      <c r="N206" s="19"/>
      <c r="O206" s="19"/>
      <c r="P206" s="19"/>
      <c r="Q206" s="19"/>
      <c r="R206" s="19"/>
      <c r="S206" s="19"/>
      <c r="T206" s="19"/>
      <c r="U206" s="19"/>
    </row>
    <row r="207" spans="2:21" s="3" customFormat="1" ht="20.25" customHeight="1" x14ac:dyDescent="0.25">
      <c r="B207" s="22"/>
      <c r="C207" s="18"/>
      <c r="D207" s="18"/>
      <c r="E207" s="18"/>
      <c r="G207" s="19"/>
      <c r="H207" s="19"/>
      <c r="I207" s="18"/>
      <c r="J207" s="19"/>
      <c r="K207" s="23"/>
      <c r="L207" s="19"/>
      <c r="M207" s="19"/>
      <c r="N207" s="19"/>
      <c r="O207" s="19"/>
      <c r="P207" s="19"/>
      <c r="Q207" s="19"/>
      <c r="R207" s="19"/>
      <c r="S207" s="19"/>
      <c r="T207" s="19"/>
      <c r="U207" s="19"/>
    </row>
    <row r="208" spans="2:21" s="3" customFormat="1" ht="20.25" customHeight="1" x14ac:dyDescent="0.25">
      <c r="B208" s="22"/>
      <c r="C208" s="18"/>
      <c r="D208" s="18"/>
      <c r="E208" s="18"/>
      <c r="G208" s="19"/>
      <c r="H208" s="19"/>
      <c r="I208" s="18"/>
      <c r="J208" s="19"/>
      <c r="K208" s="23"/>
      <c r="L208" s="19"/>
      <c r="M208" s="19"/>
      <c r="N208" s="19"/>
      <c r="O208" s="19"/>
      <c r="P208" s="19"/>
      <c r="Q208" s="19"/>
      <c r="R208" s="19"/>
      <c r="S208" s="19"/>
      <c r="T208" s="19"/>
      <c r="U208" s="19"/>
    </row>
    <row r="209" spans="2:21" s="3" customFormat="1" ht="20.25" customHeight="1" x14ac:dyDescent="0.25">
      <c r="B209" s="22"/>
      <c r="C209" s="18"/>
      <c r="D209" s="18"/>
      <c r="E209" s="18"/>
      <c r="G209" s="19"/>
      <c r="H209" s="19"/>
      <c r="I209" s="18"/>
      <c r="J209" s="19"/>
      <c r="K209" s="23"/>
      <c r="L209" s="19"/>
      <c r="M209" s="19"/>
      <c r="N209" s="19"/>
      <c r="O209" s="19"/>
      <c r="P209" s="19"/>
      <c r="Q209" s="19"/>
      <c r="R209" s="19"/>
      <c r="S209" s="19"/>
      <c r="T209" s="19"/>
      <c r="U209" s="19"/>
    </row>
    <row r="210" spans="2:21" s="3" customFormat="1" ht="20.25" customHeight="1" x14ac:dyDescent="0.25">
      <c r="B210" s="22"/>
      <c r="C210" s="18"/>
      <c r="D210" s="18"/>
      <c r="E210" s="18"/>
      <c r="G210" s="19"/>
      <c r="H210" s="19"/>
      <c r="I210" s="18"/>
      <c r="J210" s="19"/>
      <c r="K210" s="23"/>
      <c r="L210" s="19"/>
      <c r="M210" s="19"/>
      <c r="N210" s="19"/>
      <c r="O210" s="19"/>
      <c r="P210" s="19"/>
      <c r="Q210" s="19"/>
      <c r="R210" s="19"/>
      <c r="S210" s="19"/>
      <c r="T210" s="19"/>
      <c r="U210" s="19"/>
    </row>
    <row r="211" spans="2:21" s="3" customFormat="1" ht="20.25" customHeight="1" x14ac:dyDescent="0.25">
      <c r="B211" s="22"/>
      <c r="C211" s="18"/>
      <c r="D211" s="18"/>
      <c r="E211" s="18"/>
      <c r="G211" s="19"/>
      <c r="H211" s="19"/>
      <c r="I211" s="18"/>
      <c r="J211" s="19"/>
      <c r="K211" s="23"/>
      <c r="L211" s="19"/>
      <c r="M211" s="19"/>
      <c r="N211" s="19"/>
      <c r="O211" s="19"/>
      <c r="P211" s="19"/>
      <c r="Q211" s="19"/>
      <c r="R211" s="19"/>
      <c r="S211" s="19"/>
      <c r="T211" s="19"/>
      <c r="U211" s="19"/>
    </row>
    <row r="212" spans="2:21" s="3" customFormat="1" ht="20.25" customHeight="1" x14ac:dyDescent="0.25">
      <c r="B212" s="22"/>
      <c r="C212" s="18"/>
      <c r="D212" s="18"/>
      <c r="E212" s="18"/>
      <c r="G212" s="19"/>
      <c r="H212" s="19"/>
      <c r="I212" s="18"/>
      <c r="J212" s="19"/>
      <c r="K212" s="23"/>
      <c r="L212" s="19"/>
      <c r="M212" s="19"/>
      <c r="N212" s="19"/>
      <c r="O212" s="19"/>
      <c r="P212" s="19"/>
      <c r="Q212" s="19"/>
      <c r="R212" s="19"/>
      <c r="S212" s="19"/>
      <c r="T212" s="19"/>
      <c r="U212" s="19"/>
    </row>
    <row r="213" spans="2:21" s="3" customFormat="1" ht="20.25" customHeight="1" x14ac:dyDescent="0.25">
      <c r="B213" s="22"/>
      <c r="C213" s="18"/>
      <c r="D213" s="18"/>
      <c r="E213" s="18"/>
      <c r="G213" s="19"/>
      <c r="H213" s="19"/>
      <c r="I213" s="18"/>
      <c r="J213" s="19"/>
      <c r="K213" s="23"/>
      <c r="L213" s="19"/>
      <c r="M213" s="19"/>
      <c r="N213" s="19"/>
      <c r="O213" s="19"/>
      <c r="P213" s="19"/>
      <c r="Q213" s="19"/>
      <c r="R213" s="19"/>
      <c r="S213" s="19"/>
      <c r="T213" s="19"/>
      <c r="U213" s="19"/>
    </row>
    <row r="214" spans="2:21" s="3" customFormat="1" ht="20.25" customHeight="1" x14ac:dyDescent="0.25">
      <c r="B214" s="22"/>
      <c r="C214" s="18"/>
      <c r="D214" s="18"/>
      <c r="E214" s="18"/>
      <c r="G214" s="19"/>
      <c r="H214" s="19"/>
      <c r="I214" s="18"/>
      <c r="J214" s="19"/>
      <c r="K214" s="23"/>
      <c r="L214" s="19"/>
      <c r="M214" s="19"/>
      <c r="N214" s="19"/>
      <c r="O214" s="19"/>
      <c r="P214" s="19"/>
      <c r="Q214" s="19"/>
      <c r="R214" s="19"/>
      <c r="S214" s="19"/>
      <c r="T214" s="19"/>
      <c r="U214" s="19"/>
    </row>
    <row r="215" spans="2:21" s="3" customFormat="1" ht="20.25" customHeight="1" x14ac:dyDescent="0.25">
      <c r="B215" s="22"/>
      <c r="C215" s="18"/>
      <c r="D215" s="18"/>
      <c r="E215" s="18"/>
      <c r="G215" s="19"/>
      <c r="H215" s="19"/>
      <c r="I215" s="18"/>
      <c r="J215" s="19"/>
      <c r="K215" s="23"/>
      <c r="L215" s="19"/>
      <c r="M215" s="19"/>
      <c r="N215" s="19"/>
      <c r="O215" s="19"/>
      <c r="P215" s="19"/>
      <c r="Q215" s="19"/>
      <c r="R215" s="19"/>
      <c r="S215" s="19"/>
      <c r="T215" s="19"/>
      <c r="U215" s="19"/>
    </row>
    <row r="216" spans="2:21" s="3" customFormat="1" ht="20.25" customHeight="1" x14ac:dyDescent="0.25">
      <c r="B216" s="22"/>
      <c r="C216" s="18"/>
      <c r="D216" s="18"/>
      <c r="E216" s="18"/>
      <c r="G216" s="19"/>
      <c r="H216" s="19"/>
      <c r="I216" s="18"/>
      <c r="J216" s="19"/>
      <c r="K216" s="23"/>
      <c r="L216" s="19"/>
      <c r="M216" s="19"/>
      <c r="N216" s="19"/>
      <c r="O216" s="19"/>
      <c r="P216" s="19"/>
      <c r="Q216" s="19"/>
      <c r="R216" s="19"/>
      <c r="S216" s="19"/>
      <c r="T216" s="19"/>
      <c r="U216" s="19"/>
    </row>
    <row r="217" spans="2:21" s="3" customFormat="1" ht="20.25" customHeight="1" x14ac:dyDescent="0.25">
      <c r="B217" s="22"/>
      <c r="C217" s="18"/>
      <c r="D217" s="18"/>
      <c r="E217" s="18"/>
      <c r="G217" s="19"/>
      <c r="H217" s="19"/>
      <c r="I217" s="18"/>
      <c r="J217" s="19"/>
      <c r="K217" s="23"/>
      <c r="L217" s="19"/>
      <c r="M217" s="19"/>
      <c r="N217" s="19"/>
      <c r="O217" s="19"/>
      <c r="P217" s="19"/>
      <c r="Q217" s="19"/>
      <c r="R217" s="19"/>
      <c r="S217" s="19"/>
      <c r="T217" s="19"/>
      <c r="U217" s="19"/>
    </row>
    <row r="218" spans="2:21" s="3" customFormat="1" ht="20.25" customHeight="1" x14ac:dyDescent="0.25">
      <c r="B218" s="22"/>
      <c r="C218" s="18"/>
      <c r="D218" s="18"/>
      <c r="E218" s="18"/>
      <c r="G218" s="19"/>
      <c r="H218" s="19"/>
      <c r="I218" s="18"/>
      <c r="J218" s="19"/>
      <c r="K218" s="23"/>
      <c r="L218" s="19"/>
      <c r="M218" s="19"/>
      <c r="N218" s="19"/>
      <c r="O218" s="19"/>
      <c r="P218" s="19"/>
      <c r="Q218" s="19"/>
      <c r="R218" s="19"/>
      <c r="S218" s="19"/>
      <c r="T218" s="19"/>
      <c r="U218" s="19"/>
    </row>
    <row r="219" spans="2:21" s="3" customFormat="1" ht="20.25" customHeight="1" x14ac:dyDescent="0.25">
      <c r="B219" s="22"/>
      <c r="C219" s="18"/>
      <c r="D219" s="18"/>
      <c r="E219" s="18"/>
      <c r="G219" s="19"/>
      <c r="H219" s="19"/>
      <c r="I219" s="18"/>
      <c r="J219" s="19"/>
      <c r="K219" s="23"/>
      <c r="L219" s="19"/>
      <c r="M219" s="19"/>
      <c r="N219" s="19"/>
      <c r="O219" s="19"/>
      <c r="P219" s="19"/>
      <c r="Q219" s="19"/>
      <c r="R219" s="19"/>
      <c r="S219" s="19"/>
      <c r="T219" s="19"/>
      <c r="U219" s="19"/>
    </row>
    <row r="220" spans="2:21" s="3" customFormat="1" ht="20.25" customHeight="1" x14ac:dyDescent="0.25">
      <c r="B220" s="22"/>
      <c r="C220" s="18"/>
      <c r="D220" s="18"/>
      <c r="E220" s="18"/>
      <c r="G220" s="19"/>
      <c r="H220" s="19"/>
      <c r="I220" s="18"/>
      <c r="J220" s="19"/>
      <c r="K220" s="23"/>
      <c r="L220" s="19"/>
      <c r="M220" s="19"/>
      <c r="N220" s="19"/>
      <c r="O220" s="19"/>
      <c r="P220" s="19"/>
      <c r="Q220" s="19"/>
      <c r="R220" s="19"/>
      <c r="S220" s="19"/>
      <c r="T220" s="19"/>
      <c r="U220" s="19"/>
    </row>
    <row r="221" spans="2:21" s="3" customFormat="1" ht="20.25" customHeight="1" x14ac:dyDescent="0.25">
      <c r="B221" s="22"/>
      <c r="C221" s="18"/>
      <c r="D221" s="18"/>
      <c r="E221" s="18"/>
      <c r="G221" s="19"/>
      <c r="H221" s="19"/>
      <c r="I221" s="18"/>
      <c r="J221" s="19"/>
      <c r="K221" s="23"/>
      <c r="L221" s="19"/>
      <c r="M221" s="19"/>
      <c r="N221" s="19"/>
      <c r="O221" s="19"/>
      <c r="P221" s="19"/>
      <c r="Q221" s="19"/>
      <c r="R221" s="19"/>
      <c r="S221" s="19"/>
      <c r="T221" s="19"/>
      <c r="U221" s="19"/>
    </row>
    <row r="222" spans="2:21" s="3" customFormat="1" ht="20.25" customHeight="1" x14ac:dyDescent="0.25">
      <c r="B222" s="22"/>
      <c r="C222" s="18"/>
      <c r="D222" s="18"/>
      <c r="E222" s="18"/>
      <c r="G222" s="19"/>
      <c r="H222" s="19"/>
      <c r="I222" s="18"/>
      <c r="J222" s="19"/>
      <c r="K222" s="23"/>
      <c r="L222" s="19"/>
      <c r="M222" s="19"/>
      <c r="N222" s="19"/>
      <c r="O222" s="19"/>
      <c r="P222" s="19"/>
      <c r="Q222" s="19"/>
      <c r="R222" s="19"/>
      <c r="S222" s="19"/>
      <c r="T222" s="19"/>
      <c r="U222" s="19"/>
    </row>
    <row r="223" spans="2:21" s="3" customFormat="1" ht="20.25" customHeight="1" x14ac:dyDescent="0.25">
      <c r="B223" s="22"/>
      <c r="C223" s="18"/>
      <c r="D223" s="18"/>
      <c r="E223" s="18"/>
      <c r="G223" s="19"/>
      <c r="H223" s="19"/>
      <c r="I223" s="18"/>
      <c r="J223" s="19"/>
      <c r="K223" s="23"/>
      <c r="L223" s="19"/>
      <c r="M223" s="19"/>
      <c r="N223" s="19"/>
      <c r="O223" s="19"/>
      <c r="P223" s="19"/>
      <c r="Q223" s="19"/>
      <c r="R223" s="19"/>
      <c r="S223" s="19"/>
      <c r="T223" s="19"/>
      <c r="U223" s="19"/>
    </row>
    <row r="224" spans="2:21" s="3" customFormat="1" ht="20.25" customHeight="1" x14ac:dyDescent="0.25">
      <c r="B224" s="22"/>
      <c r="C224" s="18"/>
      <c r="D224" s="18"/>
      <c r="E224" s="18"/>
      <c r="G224" s="19"/>
      <c r="H224" s="19"/>
      <c r="I224" s="18"/>
      <c r="J224" s="19"/>
      <c r="K224" s="23"/>
      <c r="L224" s="19"/>
      <c r="M224" s="19"/>
      <c r="N224" s="19"/>
      <c r="O224" s="19"/>
      <c r="P224" s="19"/>
      <c r="Q224" s="19"/>
      <c r="R224" s="19"/>
      <c r="S224" s="19"/>
      <c r="T224" s="19"/>
      <c r="U224" s="19"/>
    </row>
    <row r="225" spans="2:21" s="3" customFormat="1" ht="20.25" customHeight="1" x14ac:dyDescent="0.25">
      <c r="B225" s="22"/>
      <c r="C225" s="18"/>
      <c r="D225" s="18"/>
      <c r="E225" s="18"/>
      <c r="G225" s="19"/>
      <c r="H225" s="19"/>
      <c r="I225" s="18"/>
      <c r="J225" s="19"/>
      <c r="K225" s="23"/>
      <c r="L225" s="19"/>
      <c r="M225" s="19"/>
      <c r="N225" s="19"/>
      <c r="O225" s="19"/>
      <c r="P225" s="19"/>
      <c r="Q225" s="19"/>
      <c r="R225" s="19"/>
      <c r="S225" s="19"/>
      <c r="T225" s="19"/>
      <c r="U225" s="19"/>
    </row>
    <row r="226" spans="2:21" s="3" customFormat="1" ht="20.25" customHeight="1" x14ac:dyDescent="0.25">
      <c r="B226" s="22"/>
      <c r="C226" s="18"/>
      <c r="D226" s="18"/>
      <c r="E226" s="18"/>
      <c r="G226" s="19"/>
      <c r="H226" s="19"/>
      <c r="I226" s="18"/>
      <c r="J226" s="19"/>
      <c r="K226" s="23"/>
      <c r="L226" s="19"/>
      <c r="M226" s="19"/>
      <c r="N226" s="19"/>
      <c r="O226" s="19"/>
      <c r="P226" s="19"/>
      <c r="Q226" s="19"/>
      <c r="R226" s="19"/>
      <c r="S226" s="19"/>
      <c r="T226" s="19"/>
      <c r="U226" s="19"/>
    </row>
    <row r="227" spans="2:21" s="3" customFormat="1" ht="20.25" customHeight="1" x14ac:dyDescent="0.25">
      <c r="B227" s="22"/>
      <c r="C227" s="18"/>
      <c r="D227" s="18"/>
      <c r="E227" s="18"/>
      <c r="G227" s="19"/>
      <c r="H227" s="19"/>
      <c r="I227" s="18"/>
      <c r="J227" s="19"/>
      <c r="K227" s="23"/>
      <c r="L227" s="19"/>
      <c r="M227" s="19"/>
      <c r="N227" s="19"/>
      <c r="O227" s="19"/>
      <c r="P227" s="19"/>
      <c r="Q227" s="19"/>
      <c r="R227" s="19"/>
      <c r="S227" s="19"/>
      <c r="T227" s="19"/>
      <c r="U227" s="19"/>
    </row>
    <row r="228" spans="2:21" s="3" customFormat="1" ht="20.25" customHeight="1" x14ac:dyDescent="0.25">
      <c r="B228" s="22"/>
      <c r="C228" s="18"/>
      <c r="D228" s="18"/>
      <c r="E228" s="18"/>
      <c r="G228" s="19"/>
      <c r="H228" s="19"/>
      <c r="I228" s="18"/>
      <c r="J228" s="19"/>
      <c r="K228" s="23"/>
      <c r="L228" s="19"/>
      <c r="M228" s="19"/>
      <c r="N228" s="19"/>
      <c r="O228" s="19"/>
      <c r="P228" s="19"/>
      <c r="Q228" s="19"/>
      <c r="R228" s="19"/>
      <c r="S228" s="19"/>
      <c r="T228" s="19"/>
      <c r="U228" s="19"/>
    </row>
    <row r="229" spans="2:21" s="3" customFormat="1" ht="20.25" customHeight="1" x14ac:dyDescent="0.25">
      <c r="B229" s="22"/>
      <c r="C229" s="18"/>
      <c r="D229" s="18"/>
      <c r="E229" s="18"/>
      <c r="G229" s="19"/>
      <c r="H229" s="19"/>
      <c r="I229" s="18"/>
      <c r="J229" s="19"/>
      <c r="K229" s="23"/>
      <c r="L229" s="19"/>
      <c r="M229" s="19"/>
      <c r="N229" s="19"/>
      <c r="O229" s="19"/>
      <c r="P229" s="19"/>
      <c r="Q229" s="19"/>
      <c r="R229" s="19"/>
      <c r="S229" s="19"/>
      <c r="T229" s="19"/>
      <c r="U229" s="19"/>
    </row>
    <row r="230" spans="2:21" s="3" customFormat="1" ht="20.25" customHeight="1" x14ac:dyDescent="0.25">
      <c r="B230" s="22"/>
      <c r="C230" s="18"/>
      <c r="D230" s="18"/>
      <c r="E230" s="18"/>
      <c r="G230" s="19"/>
      <c r="H230" s="19"/>
      <c r="I230" s="18"/>
      <c r="J230" s="19"/>
      <c r="K230" s="23"/>
      <c r="L230" s="19"/>
      <c r="M230" s="19"/>
      <c r="N230" s="19"/>
      <c r="O230" s="19"/>
      <c r="P230" s="19"/>
      <c r="Q230" s="19"/>
      <c r="R230" s="19"/>
      <c r="S230" s="19"/>
      <c r="T230" s="19"/>
      <c r="U230" s="19"/>
    </row>
    <row r="231" spans="2:21" s="3" customFormat="1" ht="20.25" customHeight="1" x14ac:dyDescent="0.25">
      <c r="B231" s="22"/>
      <c r="C231" s="18"/>
      <c r="D231" s="18"/>
      <c r="E231" s="18"/>
      <c r="G231" s="19"/>
      <c r="H231" s="19"/>
      <c r="I231" s="18"/>
      <c r="J231" s="19"/>
      <c r="K231" s="23"/>
      <c r="L231" s="19"/>
      <c r="M231" s="19"/>
      <c r="N231" s="19"/>
      <c r="O231" s="19"/>
      <c r="P231" s="19"/>
      <c r="Q231" s="19"/>
      <c r="R231" s="19"/>
      <c r="S231" s="19"/>
      <c r="T231" s="19"/>
      <c r="U231" s="19"/>
    </row>
    <row r="232" spans="2:21" s="3" customFormat="1" ht="20.25" customHeight="1" x14ac:dyDescent="0.25">
      <c r="B232" s="22"/>
      <c r="C232" s="18"/>
      <c r="D232" s="18"/>
      <c r="E232" s="18"/>
      <c r="G232" s="19"/>
      <c r="H232" s="19"/>
      <c r="I232" s="18"/>
      <c r="J232" s="19"/>
      <c r="K232" s="23"/>
      <c r="L232" s="19"/>
      <c r="M232" s="19"/>
      <c r="N232" s="19"/>
      <c r="O232" s="19"/>
      <c r="P232" s="19"/>
      <c r="Q232" s="19"/>
      <c r="R232" s="19"/>
      <c r="S232" s="19"/>
      <c r="T232" s="19"/>
      <c r="U232" s="19"/>
    </row>
    <row r="233" spans="2:21" s="3" customFormat="1" ht="20.25" customHeight="1" x14ac:dyDescent="0.25">
      <c r="B233" s="22"/>
      <c r="C233" s="18"/>
      <c r="D233" s="18"/>
      <c r="E233" s="18"/>
      <c r="G233" s="19"/>
      <c r="H233" s="19"/>
      <c r="I233" s="18"/>
      <c r="J233" s="19"/>
      <c r="K233" s="23"/>
      <c r="L233" s="19"/>
      <c r="M233" s="19"/>
      <c r="N233" s="19"/>
      <c r="O233" s="19"/>
      <c r="P233" s="19"/>
      <c r="Q233" s="19"/>
      <c r="R233" s="19"/>
      <c r="S233" s="19"/>
      <c r="T233" s="19"/>
      <c r="U233" s="19"/>
    </row>
    <row r="234" spans="2:21" s="3" customFormat="1" ht="20.25" customHeight="1" x14ac:dyDescent="0.25">
      <c r="B234" s="22"/>
      <c r="C234" s="18"/>
      <c r="D234" s="18"/>
      <c r="E234" s="18"/>
      <c r="G234" s="19"/>
      <c r="H234" s="19"/>
      <c r="I234" s="18"/>
      <c r="J234" s="19"/>
      <c r="K234" s="23"/>
      <c r="L234" s="19"/>
      <c r="M234" s="19"/>
      <c r="N234" s="19"/>
      <c r="O234" s="19"/>
      <c r="P234" s="19"/>
      <c r="Q234" s="19"/>
      <c r="R234" s="19"/>
      <c r="S234" s="19"/>
      <c r="T234" s="19"/>
      <c r="U234" s="19"/>
    </row>
    <row r="235" spans="2:21" s="3" customFormat="1" ht="20.25" customHeight="1" x14ac:dyDescent="0.25">
      <c r="B235" s="22"/>
      <c r="C235" s="18"/>
      <c r="D235" s="18"/>
      <c r="E235" s="18"/>
      <c r="G235" s="19"/>
      <c r="H235" s="19"/>
      <c r="I235" s="18"/>
      <c r="J235" s="19"/>
      <c r="K235" s="23"/>
      <c r="L235" s="19"/>
      <c r="M235" s="19"/>
      <c r="N235" s="19"/>
      <c r="O235" s="19"/>
      <c r="P235" s="19"/>
      <c r="Q235" s="19"/>
      <c r="R235" s="19"/>
      <c r="S235" s="19"/>
      <c r="T235" s="19"/>
      <c r="U235" s="19"/>
    </row>
    <row r="236" spans="2:21" s="3" customFormat="1" ht="20.25" customHeight="1" x14ac:dyDescent="0.25">
      <c r="B236" s="22"/>
      <c r="C236" s="18"/>
      <c r="D236" s="18"/>
      <c r="E236" s="18"/>
      <c r="G236" s="19"/>
      <c r="H236" s="19"/>
      <c r="I236" s="18"/>
      <c r="J236" s="19"/>
      <c r="K236" s="23"/>
      <c r="L236" s="19"/>
      <c r="M236" s="19"/>
      <c r="N236" s="19"/>
      <c r="O236" s="19"/>
      <c r="P236" s="19"/>
      <c r="Q236" s="19"/>
      <c r="R236" s="19"/>
      <c r="S236" s="19"/>
      <c r="T236" s="19"/>
      <c r="U236" s="19"/>
    </row>
    <row r="237" spans="2:21" s="3" customFormat="1" ht="20.25" customHeight="1" x14ac:dyDescent="0.25">
      <c r="B237" s="22"/>
      <c r="C237" s="18"/>
      <c r="D237" s="18"/>
      <c r="E237" s="18"/>
      <c r="G237" s="19"/>
      <c r="H237" s="19"/>
      <c r="I237" s="18"/>
      <c r="J237" s="19"/>
      <c r="K237" s="23"/>
      <c r="L237" s="19"/>
      <c r="M237" s="19"/>
      <c r="N237" s="19"/>
      <c r="O237" s="19"/>
      <c r="P237" s="19"/>
      <c r="Q237" s="19"/>
      <c r="R237" s="19"/>
      <c r="S237" s="19"/>
      <c r="T237" s="19"/>
      <c r="U237" s="19"/>
    </row>
    <row r="238" spans="2:21" s="3" customFormat="1" ht="20.25" customHeight="1" x14ac:dyDescent="0.25">
      <c r="B238" s="22"/>
      <c r="C238" s="18"/>
      <c r="D238" s="18"/>
      <c r="E238" s="18"/>
      <c r="G238" s="19"/>
      <c r="H238" s="19"/>
      <c r="I238" s="18"/>
      <c r="J238" s="19"/>
      <c r="K238" s="23"/>
      <c r="L238" s="19"/>
      <c r="M238" s="19"/>
      <c r="N238" s="19"/>
      <c r="O238" s="19"/>
      <c r="P238" s="19"/>
      <c r="Q238" s="19"/>
      <c r="R238" s="19"/>
      <c r="S238" s="19"/>
      <c r="T238" s="19"/>
      <c r="U238" s="19"/>
    </row>
    <row r="239" spans="2:21" s="3" customFormat="1" ht="20.25" customHeight="1" x14ac:dyDescent="0.25">
      <c r="B239" s="22"/>
      <c r="C239" s="18"/>
      <c r="D239" s="18"/>
      <c r="E239" s="18"/>
      <c r="G239" s="19"/>
      <c r="H239" s="19"/>
      <c r="I239" s="18"/>
      <c r="J239" s="19"/>
      <c r="K239" s="23"/>
      <c r="L239" s="19"/>
      <c r="M239" s="19"/>
      <c r="N239" s="19"/>
      <c r="O239" s="19"/>
      <c r="P239" s="19"/>
      <c r="Q239" s="19"/>
      <c r="R239" s="19"/>
      <c r="S239" s="19"/>
      <c r="T239" s="19"/>
      <c r="U239" s="19"/>
    </row>
    <row r="240" spans="2:21" s="3" customFormat="1" ht="20.25" customHeight="1" x14ac:dyDescent="0.25">
      <c r="B240" s="22"/>
      <c r="C240" s="18"/>
      <c r="D240" s="18"/>
      <c r="E240" s="18"/>
      <c r="G240" s="19"/>
      <c r="H240" s="19"/>
      <c r="I240" s="18"/>
      <c r="J240" s="19"/>
      <c r="K240" s="23"/>
      <c r="L240" s="19"/>
      <c r="M240" s="19"/>
      <c r="N240" s="19"/>
      <c r="O240" s="19"/>
      <c r="P240" s="19"/>
      <c r="Q240" s="19"/>
      <c r="R240" s="19"/>
      <c r="S240" s="19"/>
      <c r="T240" s="19"/>
      <c r="U240" s="19"/>
    </row>
    <row r="241" spans="2:21" s="3" customFormat="1" ht="20.25" customHeight="1" x14ac:dyDescent="0.25">
      <c r="B241" s="22"/>
      <c r="C241" s="18"/>
      <c r="D241" s="18"/>
      <c r="E241" s="18"/>
      <c r="G241" s="19"/>
      <c r="H241" s="19"/>
      <c r="I241" s="18"/>
      <c r="J241" s="19"/>
      <c r="K241" s="23"/>
      <c r="L241" s="19"/>
      <c r="M241" s="19"/>
      <c r="N241" s="19"/>
      <c r="O241" s="19"/>
      <c r="P241" s="19"/>
      <c r="Q241" s="19"/>
      <c r="R241" s="19"/>
      <c r="S241" s="19"/>
      <c r="T241" s="19"/>
      <c r="U241" s="19"/>
    </row>
    <row r="242" spans="2:21" s="3" customFormat="1" ht="20.25" customHeight="1" x14ac:dyDescent="0.25">
      <c r="B242" s="22"/>
      <c r="C242" s="18"/>
      <c r="D242" s="18"/>
      <c r="E242" s="18"/>
      <c r="G242" s="19"/>
      <c r="H242" s="19"/>
      <c r="I242" s="18"/>
      <c r="J242" s="19"/>
      <c r="K242" s="23"/>
      <c r="L242" s="19"/>
      <c r="M242" s="19"/>
      <c r="N242" s="19"/>
      <c r="O242" s="19"/>
      <c r="P242" s="19"/>
      <c r="Q242" s="19"/>
      <c r="R242" s="19"/>
      <c r="S242" s="19"/>
      <c r="T242" s="19"/>
      <c r="U242" s="19"/>
    </row>
    <row r="243" spans="2:21" s="3" customFormat="1" ht="20.25" customHeight="1" x14ac:dyDescent="0.25">
      <c r="B243" s="22"/>
      <c r="C243" s="18"/>
      <c r="D243" s="18"/>
      <c r="E243" s="18"/>
      <c r="G243" s="19"/>
      <c r="H243" s="19"/>
      <c r="I243" s="18"/>
      <c r="J243" s="19"/>
      <c r="K243" s="23"/>
      <c r="L243" s="19"/>
      <c r="M243" s="19"/>
      <c r="N243" s="19"/>
      <c r="O243" s="19"/>
      <c r="P243" s="19"/>
      <c r="Q243" s="19"/>
      <c r="R243" s="19"/>
      <c r="S243" s="19"/>
      <c r="T243" s="19"/>
      <c r="U243" s="19"/>
    </row>
    <row r="244" spans="2:21" s="3" customFormat="1" ht="20.25" customHeight="1" x14ac:dyDescent="0.25">
      <c r="B244" s="22"/>
      <c r="C244" s="18"/>
      <c r="D244" s="18"/>
      <c r="E244" s="18"/>
      <c r="G244" s="19"/>
      <c r="H244" s="19"/>
      <c r="I244" s="18"/>
      <c r="J244" s="19"/>
      <c r="K244" s="23"/>
      <c r="L244" s="19"/>
      <c r="M244" s="19"/>
      <c r="N244" s="19"/>
      <c r="O244" s="19"/>
      <c r="P244" s="19"/>
      <c r="Q244" s="19"/>
      <c r="R244" s="19"/>
      <c r="S244" s="19"/>
      <c r="T244" s="19"/>
      <c r="U244" s="19"/>
    </row>
    <row r="245" spans="2:21" s="3" customFormat="1" ht="20.25" customHeight="1" x14ac:dyDescent="0.25">
      <c r="B245" s="22"/>
      <c r="C245" s="18"/>
      <c r="D245" s="18"/>
      <c r="E245" s="18"/>
      <c r="G245" s="19"/>
      <c r="H245" s="19"/>
      <c r="I245" s="18"/>
      <c r="J245" s="19"/>
      <c r="K245" s="23"/>
      <c r="L245" s="19"/>
      <c r="M245" s="19"/>
      <c r="N245" s="19"/>
      <c r="O245" s="19"/>
      <c r="P245" s="19"/>
      <c r="Q245" s="19"/>
      <c r="R245" s="19"/>
      <c r="S245" s="19"/>
      <c r="T245" s="19"/>
      <c r="U245" s="19"/>
    </row>
    <row r="246" spans="2:21" s="3" customFormat="1" ht="20.25" customHeight="1" x14ac:dyDescent="0.25">
      <c r="B246" s="22"/>
      <c r="C246" s="18"/>
      <c r="D246" s="18"/>
      <c r="E246" s="18"/>
      <c r="G246" s="19"/>
      <c r="H246" s="19"/>
      <c r="I246" s="18"/>
      <c r="J246" s="19"/>
      <c r="K246" s="23"/>
      <c r="L246" s="19"/>
      <c r="M246" s="19"/>
      <c r="N246" s="19"/>
      <c r="O246" s="19"/>
      <c r="P246" s="19"/>
      <c r="Q246" s="19"/>
      <c r="R246" s="19"/>
      <c r="S246" s="19"/>
      <c r="T246" s="19"/>
      <c r="U246" s="19"/>
    </row>
    <row r="247" spans="2:21" s="3" customFormat="1" ht="20.25" customHeight="1" x14ac:dyDescent="0.25">
      <c r="B247" s="22"/>
      <c r="C247" s="18"/>
      <c r="D247" s="18"/>
      <c r="E247" s="18"/>
      <c r="G247" s="19"/>
      <c r="H247" s="19"/>
      <c r="I247" s="18"/>
      <c r="J247" s="19"/>
      <c r="K247" s="23"/>
      <c r="L247" s="19"/>
      <c r="M247" s="19"/>
      <c r="N247" s="19"/>
      <c r="O247" s="19"/>
      <c r="P247" s="19"/>
      <c r="Q247" s="19"/>
      <c r="R247" s="19"/>
      <c r="S247" s="19"/>
      <c r="T247" s="19"/>
      <c r="U247" s="19"/>
    </row>
    <row r="248" spans="2:21" s="3" customFormat="1" ht="20.25" customHeight="1" x14ac:dyDescent="0.25">
      <c r="B248" s="22"/>
      <c r="C248" s="18"/>
      <c r="D248" s="18"/>
      <c r="E248" s="18"/>
      <c r="G248" s="19"/>
      <c r="H248" s="19"/>
      <c r="I248" s="18"/>
      <c r="J248" s="19"/>
      <c r="K248" s="23"/>
      <c r="L248" s="19"/>
      <c r="M248" s="19"/>
      <c r="N248" s="19"/>
      <c r="O248" s="19"/>
      <c r="P248" s="19"/>
      <c r="Q248" s="19"/>
      <c r="R248" s="19"/>
      <c r="S248" s="19"/>
      <c r="T248" s="19"/>
      <c r="U248" s="19"/>
    </row>
    <row r="249" spans="2:21" s="3" customFormat="1" ht="20.25" customHeight="1" x14ac:dyDescent="0.25">
      <c r="B249" s="22"/>
      <c r="C249" s="18"/>
      <c r="D249" s="18"/>
      <c r="E249" s="18"/>
      <c r="G249" s="19"/>
      <c r="H249" s="19"/>
      <c r="I249" s="18"/>
      <c r="J249" s="19"/>
      <c r="K249" s="23"/>
      <c r="L249" s="19"/>
      <c r="M249" s="19"/>
      <c r="N249" s="19"/>
      <c r="O249" s="19"/>
      <c r="P249" s="19"/>
      <c r="Q249" s="19"/>
      <c r="R249" s="19"/>
      <c r="S249" s="19"/>
      <c r="T249" s="19"/>
      <c r="U249" s="19"/>
    </row>
    <row r="250" spans="2:21" s="3" customFormat="1" ht="20.25" customHeight="1" x14ac:dyDescent="0.25">
      <c r="B250" s="22"/>
      <c r="C250" s="18"/>
      <c r="D250" s="18"/>
      <c r="E250" s="18"/>
      <c r="G250" s="19"/>
      <c r="H250" s="19"/>
      <c r="I250" s="18"/>
      <c r="J250" s="19"/>
      <c r="K250" s="23"/>
      <c r="L250" s="19"/>
      <c r="M250" s="19"/>
      <c r="N250" s="19"/>
      <c r="O250" s="19"/>
      <c r="P250" s="19"/>
      <c r="Q250" s="19"/>
      <c r="R250" s="19"/>
      <c r="S250" s="19"/>
      <c r="T250" s="19"/>
      <c r="U250" s="19"/>
    </row>
    <row r="251" spans="2:21" s="3" customFormat="1" ht="20.25" customHeight="1" x14ac:dyDescent="0.25">
      <c r="B251" s="22"/>
      <c r="C251" s="18"/>
      <c r="D251" s="18"/>
      <c r="E251" s="18"/>
      <c r="G251" s="19"/>
      <c r="H251" s="19"/>
      <c r="I251" s="18"/>
      <c r="J251" s="19"/>
      <c r="K251" s="23"/>
      <c r="L251" s="19"/>
      <c r="M251" s="19"/>
      <c r="N251" s="19"/>
      <c r="O251" s="19"/>
      <c r="P251" s="19"/>
      <c r="Q251" s="19"/>
      <c r="R251" s="19"/>
      <c r="S251" s="19"/>
      <c r="T251" s="19"/>
      <c r="U251" s="19"/>
    </row>
    <row r="252" spans="2:21" s="3" customFormat="1" ht="20.25" customHeight="1" x14ac:dyDescent="0.25">
      <c r="B252" s="22"/>
      <c r="C252" s="18"/>
      <c r="D252" s="18"/>
      <c r="E252" s="18"/>
      <c r="G252" s="19"/>
      <c r="H252" s="19"/>
      <c r="I252" s="18"/>
      <c r="J252" s="19"/>
      <c r="K252" s="23"/>
      <c r="L252" s="19"/>
      <c r="M252" s="19"/>
      <c r="N252" s="19"/>
      <c r="O252" s="19"/>
      <c r="P252" s="19"/>
      <c r="Q252" s="19"/>
      <c r="R252" s="19"/>
      <c r="S252" s="19"/>
      <c r="T252" s="19"/>
      <c r="U252" s="19"/>
    </row>
    <row r="253" spans="2:21" s="3" customFormat="1" ht="20.25" customHeight="1" x14ac:dyDescent="0.25">
      <c r="B253" s="22"/>
      <c r="C253" s="18"/>
      <c r="D253" s="18"/>
      <c r="E253" s="18"/>
      <c r="G253" s="19"/>
      <c r="H253" s="19"/>
      <c r="I253" s="18"/>
      <c r="J253" s="19"/>
      <c r="K253" s="23"/>
      <c r="L253" s="19"/>
      <c r="M253" s="19"/>
      <c r="N253" s="19"/>
      <c r="O253" s="19"/>
      <c r="P253" s="19"/>
      <c r="Q253" s="19"/>
      <c r="R253" s="19"/>
      <c r="S253" s="19"/>
      <c r="T253" s="19"/>
      <c r="U253" s="19"/>
    </row>
    <row r="254" spans="2:21" s="3" customFormat="1" ht="20.25" customHeight="1" x14ac:dyDescent="0.25">
      <c r="B254" s="22"/>
      <c r="C254" s="18"/>
      <c r="D254" s="18"/>
      <c r="E254" s="18"/>
      <c r="G254" s="19"/>
      <c r="H254" s="19"/>
      <c r="I254" s="18"/>
      <c r="J254" s="19"/>
      <c r="K254" s="23"/>
      <c r="L254" s="19"/>
      <c r="M254" s="19"/>
      <c r="N254" s="19"/>
      <c r="O254" s="19"/>
      <c r="P254" s="19"/>
      <c r="Q254" s="19"/>
      <c r="R254" s="19"/>
      <c r="S254" s="19"/>
      <c r="T254" s="19"/>
      <c r="U254" s="19"/>
    </row>
    <row r="255" spans="2:21" s="3" customFormat="1" ht="20.25" customHeight="1" x14ac:dyDescent="0.25">
      <c r="B255" s="22"/>
      <c r="C255" s="18"/>
      <c r="D255" s="18"/>
      <c r="E255" s="18"/>
      <c r="G255" s="19"/>
      <c r="H255" s="19"/>
      <c r="I255" s="18"/>
      <c r="J255" s="19"/>
      <c r="K255" s="23"/>
      <c r="L255" s="19"/>
      <c r="M255" s="19"/>
      <c r="N255" s="19"/>
      <c r="O255" s="19"/>
      <c r="P255" s="19"/>
      <c r="Q255" s="19"/>
      <c r="R255" s="19"/>
      <c r="S255" s="19"/>
      <c r="T255" s="19"/>
      <c r="U255" s="19"/>
    </row>
    <row r="256" spans="2:21" s="3" customFormat="1" ht="20.25" customHeight="1" x14ac:dyDescent="0.25">
      <c r="B256" s="22"/>
      <c r="C256" s="18"/>
      <c r="D256" s="18"/>
      <c r="E256" s="18"/>
      <c r="G256" s="19"/>
      <c r="H256" s="19"/>
      <c r="I256" s="18"/>
      <c r="J256" s="19"/>
      <c r="K256" s="23"/>
      <c r="L256" s="19"/>
      <c r="M256" s="19"/>
      <c r="N256" s="19"/>
      <c r="O256" s="19"/>
      <c r="P256" s="19"/>
      <c r="Q256" s="19"/>
      <c r="R256" s="19"/>
      <c r="S256" s="19"/>
      <c r="T256" s="19"/>
      <c r="U256" s="19"/>
    </row>
    <row r="257" spans="2:21" s="3" customFormat="1" ht="20.25" customHeight="1" x14ac:dyDescent="0.25">
      <c r="B257" s="22"/>
      <c r="C257" s="18"/>
      <c r="D257" s="18"/>
      <c r="E257" s="18"/>
      <c r="G257" s="19"/>
      <c r="H257" s="19"/>
      <c r="I257" s="18"/>
      <c r="J257" s="19"/>
      <c r="K257" s="23"/>
      <c r="L257" s="19"/>
      <c r="M257" s="19"/>
      <c r="N257" s="19"/>
      <c r="O257" s="19"/>
      <c r="P257" s="19"/>
      <c r="Q257" s="19"/>
      <c r="R257" s="19"/>
      <c r="S257" s="19"/>
      <c r="T257" s="19"/>
      <c r="U257" s="19"/>
    </row>
    <row r="258" spans="2:21" s="3" customFormat="1" ht="20.25" customHeight="1" x14ac:dyDescent="0.25">
      <c r="B258" s="22"/>
      <c r="C258" s="18"/>
      <c r="D258" s="18"/>
      <c r="E258" s="18"/>
      <c r="G258" s="19"/>
      <c r="H258" s="19"/>
      <c r="I258" s="18"/>
      <c r="J258" s="19"/>
      <c r="K258" s="23"/>
      <c r="L258" s="19"/>
      <c r="M258" s="19"/>
      <c r="N258" s="19"/>
      <c r="O258" s="19"/>
      <c r="P258" s="19"/>
      <c r="Q258" s="19"/>
      <c r="R258" s="19"/>
      <c r="S258" s="19"/>
      <c r="T258" s="19"/>
      <c r="U258" s="19"/>
    </row>
    <row r="259" spans="2:21" s="3" customFormat="1" ht="20.25" customHeight="1" x14ac:dyDescent="0.25">
      <c r="B259" s="22"/>
      <c r="C259" s="18"/>
      <c r="D259" s="18"/>
      <c r="E259" s="18"/>
      <c r="G259" s="19"/>
      <c r="H259" s="19"/>
      <c r="I259" s="18"/>
      <c r="J259" s="19"/>
      <c r="K259" s="23"/>
      <c r="L259" s="19"/>
      <c r="M259" s="19"/>
      <c r="N259" s="19"/>
      <c r="O259" s="19"/>
      <c r="P259" s="19"/>
      <c r="Q259" s="19"/>
      <c r="R259" s="19"/>
      <c r="S259" s="19"/>
      <c r="T259" s="19"/>
      <c r="U259" s="19"/>
    </row>
    <row r="260" spans="2:21" s="3" customFormat="1" ht="20.25" customHeight="1" x14ac:dyDescent="0.25">
      <c r="B260" s="22"/>
      <c r="C260" s="18"/>
      <c r="D260" s="18"/>
      <c r="E260" s="18"/>
      <c r="G260" s="19"/>
      <c r="H260" s="19"/>
      <c r="I260" s="18"/>
      <c r="J260" s="19"/>
      <c r="K260" s="23"/>
      <c r="L260" s="19"/>
      <c r="M260" s="19"/>
      <c r="N260" s="19"/>
      <c r="O260" s="19"/>
      <c r="P260" s="19"/>
      <c r="Q260" s="19"/>
      <c r="R260" s="19"/>
      <c r="S260" s="19"/>
      <c r="T260" s="19"/>
      <c r="U260" s="19"/>
    </row>
    <row r="261" spans="2:21" s="3" customFormat="1" ht="20.25" customHeight="1" x14ac:dyDescent="0.25">
      <c r="B261" s="22"/>
      <c r="C261" s="18"/>
      <c r="D261" s="18"/>
      <c r="E261" s="18"/>
      <c r="G261" s="19"/>
      <c r="H261" s="19"/>
      <c r="I261" s="18"/>
      <c r="J261" s="19"/>
      <c r="K261" s="23"/>
      <c r="L261" s="19"/>
      <c r="M261" s="19"/>
      <c r="N261" s="19"/>
      <c r="O261" s="19"/>
      <c r="P261" s="19"/>
      <c r="Q261" s="19"/>
      <c r="R261" s="19"/>
      <c r="S261" s="19"/>
      <c r="T261" s="19"/>
      <c r="U261" s="19"/>
    </row>
    <row r="262" spans="2:21" s="3" customFormat="1" ht="20.25" customHeight="1" x14ac:dyDescent="0.25">
      <c r="B262" s="22"/>
      <c r="C262" s="18"/>
      <c r="D262" s="18"/>
      <c r="E262" s="18"/>
      <c r="G262" s="19"/>
      <c r="H262" s="19"/>
      <c r="I262" s="18"/>
      <c r="J262" s="19"/>
      <c r="K262" s="23"/>
      <c r="L262" s="19"/>
      <c r="M262" s="19"/>
      <c r="N262" s="19"/>
      <c r="O262" s="19"/>
      <c r="P262" s="19"/>
      <c r="Q262" s="19"/>
      <c r="R262" s="19"/>
      <c r="S262" s="19"/>
      <c r="T262" s="19"/>
      <c r="U262" s="19"/>
    </row>
    <row r="263" spans="2:21" s="3" customFormat="1" ht="20.25" customHeight="1" x14ac:dyDescent="0.25">
      <c r="B263" s="22"/>
      <c r="C263" s="18"/>
      <c r="D263" s="18"/>
      <c r="E263" s="18"/>
      <c r="G263" s="19"/>
      <c r="H263" s="19"/>
      <c r="I263" s="18"/>
      <c r="J263" s="19"/>
      <c r="K263" s="23"/>
      <c r="L263" s="19"/>
      <c r="M263" s="19"/>
      <c r="N263" s="19"/>
      <c r="O263" s="19"/>
      <c r="P263" s="19"/>
      <c r="Q263" s="19"/>
      <c r="R263" s="19"/>
      <c r="S263" s="19"/>
      <c r="T263" s="19"/>
      <c r="U263" s="19"/>
    </row>
    <row r="264" spans="2:21" s="3" customFormat="1" ht="20.25" customHeight="1" x14ac:dyDescent="0.25">
      <c r="B264" s="22"/>
      <c r="C264" s="18"/>
      <c r="D264" s="18"/>
      <c r="E264" s="18"/>
      <c r="G264" s="19"/>
      <c r="H264" s="19"/>
      <c r="I264" s="18"/>
      <c r="J264" s="19"/>
      <c r="K264" s="23"/>
      <c r="L264" s="19"/>
      <c r="M264" s="19"/>
      <c r="N264" s="19"/>
      <c r="O264" s="19"/>
      <c r="P264" s="19"/>
      <c r="Q264" s="19"/>
      <c r="R264" s="19"/>
      <c r="S264" s="19"/>
      <c r="T264" s="19"/>
      <c r="U264" s="19"/>
    </row>
    <row r="265" spans="2:21" s="3" customFormat="1" ht="20.25" customHeight="1" x14ac:dyDescent="0.25">
      <c r="B265" s="22"/>
      <c r="C265" s="18"/>
      <c r="D265" s="18"/>
      <c r="E265" s="18"/>
      <c r="G265" s="19"/>
      <c r="H265" s="19"/>
      <c r="I265" s="18"/>
      <c r="J265" s="19"/>
      <c r="K265" s="23"/>
      <c r="L265" s="19"/>
      <c r="M265" s="19"/>
      <c r="N265" s="19"/>
      <c r="O265" s="19"/>
      <c r="P265" s="19"/>
      <c r="Q265" s="19"/>
      <c r="R265" s="19"/>
      <c r="S265" s="19"/>
      <c r="T265" s="19"/>
      <c r="U265" s="19"/>
    </row>
    <row r="266" spans="2:21" s="3" customFormat="1" ht="20.25" customHeight="1" x14ac:dyDescent="0.25">
      <c r="B266" s="22"/>
      <c r="C266" s="18"/>
      <c r="D266" s="18"/>
      <c r="E266" s="18"/>
      <c r="G266" s="19"/>
      <c r="H266" s="19"/>
      <c r="I266" s="18"/>
      <c r="J266" s="19"/>
      <c r="K266" s="23"/>
      <c r="L266" s="19"/>
      <c r="M266" s="19"/>
      <c r="N266" s="19"/>
      <c r="O266" s="19"/>
      <c r="P266" s="19"/>
      <c r="Q266" s="19"/>
      <c r="R266" s="19"/>
      <c r="S266" s="19"/>
      <c r="T266" s="19"/>
      <c r="U266" s="19"/>
    </row>
    <row r="267" spans="2:21" s="3" customFormat="1" ht="20.25" customHeight="1" x14ac:dyDescent="0.25">
      <c r="B267" s="22"/>
      <c r="C267" s="18"/>
      <c r="D267" s="18"/>
      <c r="E267" s="18"/>
      <c r="G267" s="19"/>
      <c r="H267" s="19"/>
      <c r="I267" s="18"/>
      <c r="J267" s="19"/>
      <c r="K267" s="23"/>
      <c r="L267" s="19"/>
      <c r="M267" s="19"/>
      <c r="N267" s="19"/>
      <c r="O267" s="19"/>
      <c r="P267" s="19"/>
      <c r="Q267" s="19"/>
      <c r="R267" s="19"/>
      <c r="S267" s="19"/>
      <c r="T267" s="19"/>
      <c r="U267" s="19"/>
    </row>
    <row r="268" spans="2:21" s="3" customFormat="1" ht="20.25" customHeight="1" x14ac:dyDescent="0.25">
      <c r="B268" s="22"/>
      <c r="C268" s="18"/>
      <c r="D268" s="18"/>
      <c r="E268" s="18"/>
      <c r="G268" s="19"/>
      <c r="H268" s="19"/>
      <c r="I268" s="18"/>
      <c r="J268" s="19"/>
      <c r="K268" s="23"/>
      <c r="L268" s="19"/>
      <c r="M268" s="19"/>
      <c r="N268" s="19"/>
      <c r="O268" s="19"/>
      <c r="P268" s="19"/>
      <c r="Q268" s="19"/>
      <c r="R268" s="19"/>
      <c r="S268" s="19"/>
      <c r="T268" s="19"/>
      <c r="U268" s="19"/>
    </row>
    <row r="269" spans="2:21" s="3" customFormat="1" ht="20.25" customHeight="1" x14ac:dyDescent="0.25">
      <c r="B269" s="22"/>
      <c r="C269" s="18"/>
      <c r="D269" s="18"/>
      <c r="E269" s="18"/>
      <c r="G269" s="19"/>
      <c r="H269" s="19"/>
      <c r="I269" s="18"/>
      <c r="J269" s="19"/>
      <c r="K269" s="23"/>
      <c r="L269" s="19"/>
      <c r="M269" s="19"/>
      <c r="N269" s="19"/>
      <c r="O269" s="19"/>
      <c r="P269" s="19"/>
      <c r="Q269" s="19"/>
      <c r="R269" s="19"/>
      <c r="S269" s="19"/>
      <c r="T269" s="19"/>
      <c r="U269" s="19"/>
    </row>
    <row r="270" spans="2:21" s="3" customFormat="1" ht="20.25" customHeight="1" x14ac:dyDescent="0.25">
      <c r="B270" s="22"/>
      <c r="C270" s="18"/>
      <c r="D270" s="18"/>
      <c r="E270" s="18"/>
      <c r="G270" s="19"/>
      <c r="H270" s="19"/>
      <c r="I270" s="18"/>
      <c r="J270" s="19"/>
      <c r="K270" s="23"/>
      <c r="L270" s="19"/>
      <c r="M270" s="19"/>
      <c r="N270" s="19"/>
      <c r="O270" s="19"/>
      <c r="P270" s="19"/>
      <c r="Q270" s="19"/>
      <c r="R270" s="19"/>
      <c r="S270" s="19"/>
      <c r="T270" s="19"/>
      <c r="U270" s="19"/>
    </row>
    <row r="271" spans="2:21" s="3" customFormat="1" ht="20.25" customHeight="1" x14ac:dyDescent="0.25">
      <c r="B271" s="22"/>
      <c r="C271" s="18"/>
      <c r="D271" s="18"/>
      <c r="E271" s="18"/>
      <c r="G271" s="19"/>
      <c r="H271" s="19"/>
      <c r="I271" s="18"/>
      <c r="J271" s="19"/>
      <c r="K271" s="23"/>
      <c r="L271" s="19"/>
      <c r="M271" s="19"/>
      <c r="N271" s="19"/>
      <c r="O271" s="19"/>
      <c r="P271" s="19"/>
      <c r="Q271" s="19"/>
      <c r="R271" s="19"/>
      <c r="S271" s="19"/>
      <c r="T271" s="19"/>
      <c r="U271" s="19"/>
    </row>
    <row r="272" spans="2:21" s="3" customFormat="1" ht="20.25" customHeight="1" x14ac:dyDescent="0.25">
      <c r="B272" s="22"/>
      <c r="C272" s="18"/>
      <c r="D272" s="18"/>
      <c r="E272" s="18"/>
      <c r="G272" s="19"/>
      <c r="H272" s="19"/>
      <c r="I272" s="18"/>
      <c r="J272" s="19"/>
      <c r="K272" s="23"/>
      <c r="L272" s="19"/>
      <c r="M272" s="19"/>
      <c r="N272" s="19"/>
      <c r="O272" s="19"/>
      <c r="P272" s="19"/>
      <c r="Q272" s="19"/>
      <c r="R272" s="19"/>
      <c r="S272" s="19"/>
      <c r="T272" s="19"/>
      <c r="U272" s="19"/>
    </row>
    <row r="273" spans="2:21" s="3" customFormat="1" ht="20.25" customHeight="1" x14ac:dyDescent="0.25">
      <c r="B273" s="22"/>
      <c r="C273" s="18"/>
      <c r="D273" s="18"/>
      <c r="E273" s="18"/>
      <c r="G273" s="19"/>
      <c r="H273" s="19"/>
      <c r="I273" s="18"/>
      <c r="J273" s="19"/>
      <c r="K273" s="23"/>
      <c r="L273" s="19"/>
      <c r="M273" s="19"/>
      <c r="N273" s="19"/>
      <c r="O273" s="19"/>
      <c r="P273" s="19"/>
      <c r="Q273" s="19"/>
      <c r="R273" s="19"/>
      <c r="S273" s="19"/>
      <c r="T273" s="19"/>
      <c r="U273" s="19"/>
    </row>
    <row r="274" spans="2:21" s="3" customFormat="1" ht="20.25" customHeight="1" x14ac:dyDescent="0.25">
      <c r="B274" s="22"/>
      <c r="C274" s="18"/>
      <c r="D274" s="18"/>
      <c r="E274" s="18"/>
      <c r="G274" s="19"/>
      <c r="H274" s="19"/>
      <c r="I274" s="18"/>
      <c r="J274" s="19"/>
      <c r="K274" s="23"/>
      <c r="L274" s="19"/>
      <c r="M274" s="19"/>
      <c r="N274" s="19"/>
      <c r="O274" s="19"/>
      <c r="P274" s="19"/>
      <c r="Q274" s="19"/>
      <c r="R274" s="19"/>
      <c r="S274" s="19"/>
      <c r="T274" s="19"/>
      <c r="U274" s="19"/>
    </row>
    <row r="275" spans="2:21" s="3" customFormat="1" ht="20.25" customHeight="1" x14ac:dyDescent="0.25">
      <c r="B275" s="22"/>
      <c r="C275" s="18"/>
      <c r="D275" s="18"/>
      <c r="E275" s="18"/>
      <c r="G275" s="19"/>
      <c r="H275" s="19"/>
      <c r="I275" s="18"/>
      <c r="J275" s="19"/>
      <c r="K275" s="23"/>
      <c r="L275" s="19"/>
      <c r="M275" s="19"/>
      <c r="N275" s="19"/>
      <c r="O275" s="19"/>
      <c r="P275" s="19"/>
      <c r="Q275" s="19"/>
      <c r="R275" s="19"/>
      <c r="S275" s="19"/>
      <c r="T275" s="19"/>
      <c r="U275" s="19"/>
    </row>
    <row r="276" spans="2:21" s="3" customFormat="1" ht="20.25" customHeight="1" x14ac:dyDescent="0.25">
      <c r="B276" s="22"/>
      <c r="C276" s="18"/>
      <c r="D276" s="18"/>
      <c r="E276" s="18"/>
      <c r="G276" s="19"/>
      <c r="H276" s="19"/>
      <c r="I276" s="18"/>
      <c r="J276" s="19"/>
      <c r="K276" s="23"/>
      <c r="L276" s="19"/>
      <c r="M276" s="19"/>
      <c r="N276" s="19"/>
      <c r="O276" s="19"/>
      <c r="P276" s="19"/>
      <c r="Q276" s="19"/>
      <c r="R276" s="19"/>
      <c r="S276" s="19"/>
      <c r="T276" s="19"/>
      <c r="U276" s="19"/>
    </row>
    <row r="277" spans="2:21" s="3" customFormat="1" ht="20.25" customHeight="1" x14ac:dyDescent="0.25">
      <c r="B277" s="22"/>
      <c r="C277" s="18"/>
      <c r="D277" s="18"/>
      <c r="E277" s="18"/>
      <c r="G277" s="19"/>
      <c r="H277" s="19"/>
      <c r="I277" s="18"/>
      <c r="J277" s="19"/>
      <c r="K277" s="23"/>
      <c r="L277" s="19"/>
      <c r="M277" s="19"/>
      <c r="N277" s="19"/>
      <c r="O277" s="19"/>
      <c r="P277" s="19"/>
      <c r="Q277" s="19"/>
      <c r="R277" s="19"/>
      <c r="S277" s="19"/>
      <c r="T277" s="19"/>
      <c r="U277" s="19"/>
    </row>
    <row r="278" spans="2:21" s="3" customFormat="1" ht="20.25" customHeight="1" x14ac:dyDescent="0.25">
      <c r="B278" s="22"/>
      <c r="C278" s="18"/>
      <c r="D278" s="18"/>
      <c r="E278" s="18"/>
      <c r="G278" s="19"/>
      <c r="H278" s="19"/>
      <c r="I278" s="18"/>
      <c r="J278" s="19"/>
      <c r="K278" s="23"/>
      <c r="L278" s="19"/>
      <c r="M278" s="19"/>
      <c r="N278" s="19"/>
      <c r="O278" s="19"/>
      <c r="P278" s="19"/>
      <c r="Q278" s="19"/>
      <c r="R278" s="19"/>
      <c r="S278" s="19"/>
      <c r="T278" s="19"/>
      <c r="U278" s="19"/>
    </row>
    <row r="279" spans="2:21" s="3" customFormat="1" ht="20.25" customHeight="1" x14ac:dyDescent="0.25">
      <c r="B279" s="22"/>
      <c r="C279" s="18"/>
      <c r="D279" s="18"/>
      <c r="E279" s="18"/>
      <c r="G279" s="19"/>
      <c r="H279" s="19"/>
      <c r="I279" s="18"/>
      <c r="J279" s="19"/>
      <c r="K279" s="23"/>
      <c r="L279" s="19"/>
      <c r="M279" s="19"/>
      <c r="N279" s="19"/>
      <c r="O279" s="19"/>
      <c r="P279" s="19"/>
      <c r="Q279" s="19"/>
      <c r="R279" s="19"/>
      <c r="S279" s="19"/>
      <c r="T279" s="19"/>
      <c r="U279" s="19"/>
    </row>
    <row r="280" spans="2:21" s="3" customFormat="1" ht="20.25" customHeight="1" x14ac:dyDescent="0.25">
      <c r="B280" s="22"/>
      <c r="C280" s="18"/>
      <c r="D280" s="18"/>
      <c r="E280" s="18"/>
      <c r="G280" s="19"/>
      <c r="H280" s="19"/>
      <c r="I280" s="18"/>
      <c r="J280" s="19"/>
      <c r="K280" s="23"/>
      <c r="L280" s="19"/>
      <c r="M280" s="19"/>
      <c r="N280" s="19"/>
      <c r="O280" s="19"/>
      <c r="P280" s="19"/>
      <c r="Q280" s="19"/>
      <c r="R280" s="19"/>
      <c r="S280" s="19"/>
      <c r="T280" s="19"/>
      <c r="U280" s="19"/>
    </row>
    <row r="281" spans="2:21" s="3" customFormat="1" ht="20.25" customHeight="1" x14ac:dyDescent="0.25">
      <c r="B281" s="22"/>
      <c r="C281" s="18"/>
      <c r="D281" s="18"/>
      <c r="E281" s="18"/>
      <c r="G281" s="19"/>
      <c r="H281" s="19"/>
      <c r="I281" s="18"/>
      <c r="J281" s="19"/>
      <c r="K281" s="23"/>
      <c r="L281" s="19"/>
      <c r="M281" s="19"/>
      <c r="N281" s="19"/>
      <c r="O281" s="19"/>
      <c r="P281" s="19"/>
      <c r="Q281" s="19"/>
      <c r="R281" s="19"/>
      <c r="S281" s="19"/>
      <c r="T281" s="19"/>
      <c r="U281" s="19"/>
    </row>
    <row r="282" spans="2:21" s="3" customFormat="1" ht="20.25" customHeight="1" x14ac:dyDescent="0.25">
      <c r="B282" s="22"/>
      <c r="C282" s="18"/>
      <c r="D282" s="18"/>
      <c r="E282" s="18"/>
      <c r="G282" s="19"/>
      <c r="H282" s="19"/>
      <c r="I282" s="18"/>
      <c r="J282" s="19"/>
      <c r="K282" s="23"/>
      <c r="L282" s="19"/>
      <c r="M282" s="19"/>
      <c r="N282" s="19"/>
      <c r="O282" s="19"/>
      <c r="P282" s="19"/>
      <c r="Q282" s="19"/>
      <c r="R282" s="19"/>
      <c r="S282" s="19"/>
      <c r="T282" s="19"/>
      <c r="U282" s="19"/>
    </row>
    <row r="283" spans="2:21" s="3" customFormat="1" ht="20.25" customHeight="1" x14ac:dyDescent="0.25">
      <c r="B283" s="22"/>
      <c r="C283" s="18"/>
      <c r="D283" s="18"/>
      <c r="E283" s="18"/>
      <c r="G283" s="19"/>
      <c r="H283" s="19"/>
      <c r="I283" s="18"/>
      <c r="J283" s="19"/>
      <c r="K283" s="23"/>
      <c r="L283" s="19"/>
      <c r="M283" s="19"/>
      <c r="N283" s="19"/>
      <c r="O283" s="19"/>
      <c r="P283" s="19"/>
      <c r="Q283" s="19"/>
      <c r="R283" s="19"/>
      <c r="S283" s="19"/>
      <c r="T283" s="19"/>
      <c r="U283" s="19"/>
    </row>
    <row r="284" spans="2:21" s="3" customFormat="1" ht="20.25" customHeight="1" x14ac:dyDescent="0.25">
      <c r="B284" s="22"/>
      <c r="C284" s="18"/>
      <c r="D284" s="18"/>
      <c r="E284" s="18"/>
      <c r="G284" s="19"/>
      <c r="H284" s="19"/>
      <c r="I284" s="18"/>
      <c r="J284" s="19"/>
      <c r="K284" s="23"/>
      <c r="L284" s="19"/>
      <c r="M284" s="19"/>
      <c r="N284" s="19"/>
      <c r="O284" s="19"/>
      <c r="P284" s="19"/>
      <c r="Q284" s="19"/>
      <c r="R284" s="19"/>
      <c r="S284" s="19"/>
      <c r="T284" s="19"/>
      <c r="U284" s="19"/>
    </row>
    <row r="285" spans="2:21" s="3" customFormat="1" ht="20.25" customHeight="1" x14ac:dyDescent="0.25">
      <c r="B285" s="22"/>
      <c r="C285" s="18"/>
      <c r="D285" s="18"/>
      <c r="E285" s="18"/>
      <c r="G285" s="19"/>
      <c r="H285" s="19"/>
      <c r="I285" s="18"/>
      <c r="J285" s="19"/>
      <c r="K285" s="23"/>
      <c r="L285" s="19"/>
      <c r="M285" s="19"/>
      <c r="N285" s="19"/>
      <c r="O285" s="19"/>
      <c r="P285" s="19"/>
      <c r="Q285" s="19"/>
      <c r="R285" s="19"/>
      <c r="S285" s="19"/>
      <c r="T285" s="19"/>
      <c r="U285" s="19"/>
    </row>
    <row r="286" spans="2:21" s="3" customFormat="1" ht="20.25" customHeight="1" x14ac:dyDescent="0.25">
      <c r="B286" s="22"/>
      <c r="C286" s="18"/>
      <c r="D286" s="18"/>
      <c r="E286" s="18"/>
      <c r="G286" s="19"/>
      <c r="H286" s="19"/>
      <c r="I286" s="18"/>
      <c r="J286" s="19"/>
      <c r="K286" s="23"/>
      <c r="L286" s="19"/>
      <c r="M286" s="19"/>
      <c r="N286" s="19"/>
      <c r="O286" s="19"/>
      <c r="P286" s="19"/>
      <c r="Q286" s="19"/>
      <c r="R286" s="19"/>
      <c r="S286" s="19"/>
      <c r="T286" s="19"/>
      <c r="U286" s="19"/>
    </row>
    <row r="287" spans="2:21" s="3" customFormat="1" ht="20.25" customHeight="1" x14ac:dyDescent="0.25">
      <c r="B287" s="22"/>
      <c r="C287" s="18"/>
      <c r="D287" s="18"/>
      <c r="E287" s="18"/>
      <c r="G287" s="19"/>
      <c r="H287" s="19"/>
      <c r="I287" s="18"/>
      <c r="J287" s="19"/>
      <c r="K287" s="23"/>
      <c r="L287" s="19"/>
      <c r="M287" s="19"/>
      <c r="N287" s="19"/>
      <c r="O287" s="19"/>
      <c r="P287" s="19"/>
      <c r="Q287" s="19"/>
      <c r="R287" s="19"/>
      <c r="S287" s="19"/>
      <c r="T287" s="19"/>
      <c r="U287" s="19"/>
    </row>
    <row r="288" spans="2:21" s="3" customFormat="1" ht="20.25" customHeight="1" x14ac:dyDescent="0.25">
      <c r="B288" s="22"/>
      <c r="C288" s="18"/>
      <c r="D288" s="18"/>
      <c r="E288" s="18"/>
      <c r="G288" s="19"/>
      <c r="H288" s="19"/>
      <c r="I288" s="18"/>
      <c r="J288" s="19"/>
      <c r="K288" s="23"/>
      <c r="L288" s="19"/>
      <c r="M288" s="19"/>
      <c r="N288" s="19"/>
      <c r="O288" s="19"/>
      <c r="P288" s="19"/>
      <c r="Q288" s="19"/>
      <c r="R288" s="19"/>
      <c r="S288" s="19"/>
      <c r="T288" s="19"/>
      <c r="U288" s="19"/>
    </row>
    <row r="289" spans="2:21" s="3" customFormat="1" ht="20.25" customHeight="1" x14ac:dyDescent="0.25">
      <c r="B289" s="22"/>
      <c r="C289" s="18"/>
      <c r="D289" s="18"/>
      <c r="E289" s="18"/>
      <c r="G289" s="19"/>
      <c r="H289" s="19"/>
      <c r="I289" s="18"/>
      <c r="J289" s="19"/>
      <c r="K289" s="23"/>
      <c r="L289" s="19"/>
      <c r="M289" s="19"/>
      <c r="N289" s="19"/>
      <c r="O289" s="19"/>
      <c r="P289" s="19"/>
      <c r="Q289" s="19"/>
      <c r="R289" s="19"/>
      <c r="S289" s="19"/>
      <c r="T289" s="19"/>
      <c r="U289" s="19"/>
    </row>
    <row r="290" spans="2:21" s="3" customFormat="1" ht="20.25" customHeight="1" x14ac:dyDescent="0.25">
      <c r="B290" s="22"/>
      <c r="C290" s="18"/>
      <c r="D290" s="18"/>
      <c r="E290" s="18"/>
      <c r="G290" s="19"/>
      <c r="H290" s="19"/>
      <c r="I290" s="18"/>
      <c r="J290" s="19"/>
      <c r="K290" s="23"/>
      <c r="L290" s="19"/>
      <c r="M290" s="19"/>
      <c r="N290" s="19"/>
      <c r="O290" s="19"/>
      <c r="P290" s="19"/>
      <c r="Q290" s="19"/>
      <c r="R290" s="19"/>
      <c r="S290" s="19"/>
      <c r="T290" s="19"/>
      <c r="U290" s="19"/>
    </row>
    <row r="291" spans="2:21" s="3" customFormat="1" ht="20.25" customHeight="1" x14ac:dyDescent="0.25">
      <c r="B291" s="22"/>
      <c r="C291" s="18"/>
      <c r="D291" s="18"/>
      <c r="E291" s="18"/>
      <c r="G291" s="19"/>
      <c r="H291" s="19"/>
      <c r="I291" s="18"/>
      <c r="J291" s="19"/>
      <c r="K291" s="23"/>
      <c r="L291" s="19"/>
      <c r="M291" s="19"/>
      <c r="N291" s="19"/>
      <c r="O291" s="19"/>
      <c r="P291" s="19"/>
      <c r="Q291" s="19"/>
      <c r="R291" s="19"/>
      <c r="S291" s="19"/>
      <c r="T291" s="19"/>
      <c r="U291" s="19"/>
    </row>
    <row r="292" spans="2:21" s="3" customFormat="1" ht="20.25" customHeight="1" x14ac:dyDescent="0.25">
      <c r="B292" s="22"/>
      <c r="C292" s="18"/>
      <c r="D292" s="18"/>
      <c r="E292" s="18"/>
      <c r="G292" s="19"/>
      <c r="H292" s="19"/>
      <c r="I292" s="18"/>
      <c r="J292" s="19"/>
      <c r="K292" s="23"/>
      <c r="L292" s="19"/>
      <c r="M292" s="19"/>
      <c r="N292" s="19"/>
      <c r="O292" s="19"/>
      <c r="P292" s="19"/>
      <c r="Q292" s="19"/>
      <c r="R292" s="19"/>
      <c r="S292" s="19"/>
      <c r="T292" s="19"/>
      <c r="U292" s="19"/>
    </row>
    <row r="293" spans="2:21" s="3" customFormat="1" ht="20.25" customHeight="1" x14ac:dyDescent="0.25">
      <c r="B293" s="22"/>
      <c r="C293" s="18"/>
      <c r="D293" s="18"/>
      <c r="E293" s="18"/>
      <c r="G293" s="19"/>
      <c r="H293" s="19"/>
      <c r="I293" s="18"/>
      <c r="J293" s="19"/>
      <c r="K293" s="23"/>
      <c r="L293" s="19"/>
      <c r="M293" s="19"/>
      <c r="N293" s="19"/>
      <c r="O293" s="19"/>
      <c r="P293" s="19"/>
      <c r="Q293" s="19"/>
      <c r="R293" s="19"/>
      <c r="S293" s="19"/>
      <c r="T293" s="19"/>
      <c r="U293" s="19"/>
    </row>
    <row r="294" spans="2:21" s="3" customFormat="1" ht="20.25" customHeight="1" x14ac:dyDescent="0.25">
      <c r="B294" s="22"/>
      <c r="C294" s="18"/>
      <c r="D294" s="18"/>
      <c r="E294" s="18"/>
      <c r="G294" s="19"/>
      <c r="H294" s="19"/>
      <c r="I294" s="18"/>
      <c r="J294" s="19"/>
      <c r="K294" s="23"/>
      <c r="L294" s="19"/>
      <c r="M294" s="19"/>
      <c r="N294" s="19"/>
      <c r="O294" s="19"/>
      <c r="P294" s="19"/>
      <c r="Q294" s="19"/>
      <c r="R294" s="19"/>
      <c r="S294" s="19"/>
      <c r="T294" s="19"/>
      <c r="U294" s="19"/>
    </row>
    <row r="295" spans="2:21" s="3" customFormat="1" ht="20.25" customHeight="1" x14ac:dyDescent="0.25">
      <c r="B295" s="22"/>
      <c r="C295" s="18"/>
      <c r="D295" s="18"/>
      <c r="E295" s="18"/>
      <c r="G295" s="19"/>
      <c r="H295" s="19"/>
      <c r="I295" s="18"/>
      <c r="J295" s="19"/>
      <c r="K295" s="23"/>
      <c r="L295" s="19"/>
      <c r="M295" s="19"/>
      <c r="N295" s="19"/>
      <c r="O295" s="19"/>
      <c r="P295" s="19"/>
      <c r="Q295" s="19"/>
      <c r="R295" s="19"/>
      <c r="S295" s="19"/>
      <c r="T295" s="19"/>
      <c r="U295" s="19"/>
    </row>
    <row r="296" spans="2:21" s="3" customFormat="1" ht="20.25" customHeight="1" x14ac:dyDescent="0.25">
      <c r="B296" s="22"/>
      <c r="C296" s="18"/>
      <c r="D296" s="18"/>
      <c r="E296" s="18"/>
      <c r="G296" s="19"/>
      <c r="H296" s="19"/>
      <c r="I296" s="18"/>
      <c r="J296" s="19"/>
      <c r="K296" s="23"/>
      <c r="L296" s="19"/>
      <c r="M296" s="19"/>
      <c r="N296" s="19"/>
      <c r="O296" s="19"/>
      <c r="P296" s="19"/>
      <c r="Q296" s="19"/>
      <c r="R296" s="19"/>
      <c r="S296" s="19"/>
      <c r="T296" s="19"/>
      <c r="U296" s="19"/>
    </row>
    <row r="297" spans="2:21" s="3" customFormat="1" ht="20.25" customHeight="1" x14ac:dyDescent="0.25">
      <c r="B297" s="22"/>
      <c r="C297" s="18"/>
      <c r="D297" s="18"/>
      <c r="E297" s="18"/>
      <c r="G297" s="19"/>
      <c r="H297" s="19"/>
      <c r="I297" s="18"/>
      <c r="J297" s="19"/>
      <c r="K297" s="23"/>
      <c r="L297" s="19"/>
      <c r="M297" s="19"/>
      <c r="N297" s="19"/>
      <c r="O297" s="19"/>
      <c r="P297" s="19"/>
      <c r="Q297" s="19"/>
      <c r="R297" s="19"/>
      <c r="S297" s="19"/>
      <c r="T297" s="19"/>
      <c r="U297" s="19"/>
    </row>
    <row r="298" spans="2:21" s="3" customFormat="1" ht="20.25" customHeight="1" x14ac:dyDescent="0.25">
      <c r="B298" s="22"/>
      <c r="C298" s="18"/>
      <c r="D298" s="18"/>
      <c r="E298" s="18"/>
      <c r="G298" s="19"/>
      <c r="H298" s="19"/>
      <c r="I298" s="18"/>
      <c r="J298" s="19"/>
      <c r="K298" s="23"/>
      <c r="L298" s="19"/>
      <c r="M298" s="19"/>
      <c r="N298" s="19"/>
      <c r="O298" s="19"/>
      <c r="P298" s="19"/>
      <c r="Q298" s="19"/>
      <c r="R298" s="19"/>
      <c r="S298" s="19"/>
      <c r="T298" s="19"/>
      <c r="U298" s="19"/>
    </row>
    <row r="299" spans="2:21" s="3" customFormat="1" ht="20.25" customHeight="1" x14ac:dyDescent="0.25">
      <c r="B299" s="22"/>
      <c r="C299" s="18"/>
      <c r="D299" s="18"/>
      <c r="E299" s="18"/>
      <c r="G299" s="19"/>
      <c r="H299" s="19"/>
      <c r="I299" s="18"/>
      <c r="J299" s="19"/>
      <c r="K299" s="23"/>
      <c r="L299" s="19"/>
      <c r="M299" s="19"/>
      <c r="N299" s="19"/>
      <c r="O299" s="19"/>
      <c r="P299" s="19"/>
      <c r="Q299" s="19"/>
      <c r="R299" s="19"/>
      <c r="S299" s="19"/>
      <c r="T299" s="19"/>
      <c r="U299" s="19"/>
    </row>
    <row r="300" spans="2:21" s="3" customFormat="1" ht="20.25" customHeight="1" x14ac:dyDescent="0.25">
      <c r="B300" s="22"/>
      <c r="C300" s="18"/>
      <c r="D300" s="18"/>
      <c r="E300" s="18"/>
      <c r="G300" s="19"/>
      <c r="H300" s="19"/>
      <c r="I300" s="18"/>
      <c r="J300" s="19"/>
      <c r="K300" s="23"/>
      <c r="L300" s="19"/>
      <c r="M300" s="19"/>
      <c r="N300" s="19"/>
      <c r="O300" s="19"/>
      <c r="P300" s="19"/>
      <c r="Q300" s="19"/>
      <c r="R300" s="19"/>
      <c r="S300" s="19"/>
      <c r="T300" s="19"/>
      <c r="U300" s="19"/>
    </row>
    <row r="301" spans="2:21" s="3" customFormat="1" ht="20.25" customHeight="1" x14ac:dyDescent="0.25">
      <c r="B301" s="22"/>
      <c r="C301" s="18"/>
      <c r="D301" s="18"/>
      <c r="E301" s="18"/>
      <c r="G301" s="19"/>
      <c r="H301" s="19"/>
      <c r="I301" s="18"/>
      <c r="J301" s="19"/>
      <c r="K301" s="23"/>
      <c r="L301" s="19"/>
      <c r="M301" s="19"/>
      <c r="N301" s="19"/>
      <c r="O301" s="19"/>
      <c r="P301" s="19"/>
      <c r="Q301" s="19"/>
      <c r="R301" s="19"/>
      <c r="S301" s="19"/>
      <c r="T301" s="19"/>
      <c r="U301" s="19"/>
    </row>
    <row r="302" spans="2:21" s="3" customFormat="1" ht="20.25" customHeight="1" x14ac:dyDescent="0.25">
      <c r="B302" s="22"/>
      <c r="C302" s="18"/>
      <c r="D302" s="18"/>
      <c r="E302" s="18"/>
      <c r="G302" s="19"/>
      <c r="H302" s="19"/>
      <c r="I302" s="18"/>
      <c r="J302" s="19"/>
      <c r="K302" s="23"/>
      <c r="L302" s="19"/>
      <c r="M302" s="19"/>
      <c r="N302" s="19"/>
      <c r="O302" s="19"/>
      <c r="P302" s="19"/>
      <c r="Q302" s="19"/>
      <c r="R302" s="19"/>
      <c r="S302" s="19"/>
      <c r="T302" s="19"/>
      <c r="U302" s="19"/>
    </row>
    <row r="303" spans="2:21" s="3" customFormat="1" ht="20.25" customHeight="1" x14ac:dyDescent="0.25">
      <c r="B303" s="22"/>
      <c r="C303" s="18"/>
      <c r="D303" s="18"/>
      <c r="E303" s="18"/>
      <c r="G303" s="19"/>
      <c r="H303" s="19"/>
      <c r="I303" s="18"/>
      <c r="J303" s="19"/>
      <c r="K303" s="23"/>
      <c r="L303" s="19"/>
      <c r="M303" s="19"/>
      <c r="N303" s="19"/>
      <c r="O303" s="19"/>
      <c r="P303" s="19"/>
      <c r="Q303" s="19"/>
      <c r="R303" s="19"/>
      <c r="S303" s="19"/>
      <c r="T303" s="19"/>
      <c r="U303" s="19"/>
    </row>
    <row r="304" spans="2:21" s="3" customFormat="1" ht="20.25" customHeight="1" x14ac:dyDescent="0.25">
      <c r="B304" s="22"/>
      <c r="C304" s="18"/>
      <c r="D304" s="18"/>
      <c r="E304" s="18"/>
      <c r="G304" s="19"/>
      <c r="H304" s="19"/>
      <c r="I304" s="18"/>
      <c r="J304" s="19"/>
      <c r="K304" s="23"/>
      <c r="L304" s="19"/>
      <c r="M304" s="19"/>
      <c r="N304" s="19"/>
      <c r="O304" s="19"/>
      <c r="P304" s="19"/>
      <c r="Q304" s="19"/>
      <c r="R304" s="19"/>
      <c r="S304" s="19"/>
      <c r="T304" s="19"/>
      <c r="U304" s="19"/>
    </row>
    <row r="305" spans="2:21" s="3" customFormat="1" ht="20.25" customHeight="1" x14ac:dyDescent="0.25">
      <c r="B305" s="22"/>
      <c r="C305" s="18"/>
      <c r="D305" s="18"/>
      <c r="E305" s="18"/>
      <c r="G305" s="19"/>
      <c r="H305" s="19"/>
      <c r="I305" s="18"/>
      <c r="J305" s="19"/>
      <c r="K305" s="23"/>
      <c r="L305" s="19"/>
      <c r="M305" s="19"/>
      <c r="N305" s="19"/>
      <c r="O305" s="19"/>
      <c r="P305" s="19"/>
      <c r="Q305" s="19"/>
      <c r="R305" s="19"/>
      <c r="S305" s="19"/>
      <c r="T305" s="19"/>
      <c r="U305" s="19"/>
    </row>
    <row r="306" spans="2:21" s="3" customFormat="1" ht="20.25" customHeight="1" x14ac:dyDescent="0.25">
      <c r="B306" s="22"/>
      <c r="C306" s="18"/>
      <c r="D306" s="18"/>
      <c r="E306" s="18"/>
      <c r="G306" s="19"/>
      <c r="H306" s="19"/>
      <c r="I306" s="18"/>
      <c r="J306" s="19"/>
      <c r="K306" s="23"/>
      <c r="L306" s="19"/>
      <c r="M306" s="19"/>
      <c r="N306" s="19"/>
      <c r="O306" s="19"/>
      <c r="P306" s="19"/>
      <c r="Q306" s="19"/>
      <c r="R306" s="19"/>
      <c r="S306" s="19"/>
      <c r="T306" s="19"/>
      <c r="U306" s="19"/>
    </row>
    <row r="307" spans="2:21" s="3" customFormat="1" ht="20.25" customHeight="1" x14ac:dyDescent="0.25">
      <c r="B307" s="22"/>
      <c r="C307" s="18"/>
      <c r="D307" s="18"/>
      <c r="E307" s="18"/>
      <c r="G307" s="19"/>
      <c r="H307" s="19"/>
      <c r="I307" s="18"/>
      <c r="J307" s="19"/>
      <c r="K307" s="23"/>
      <c r="L307" s="19"/>
      <c r="M307" s="19"/>
      <c r="N307" s="19"/>
      <c r="O307" s="19"/>
      <c r="P307" s="19"/>
      <c r="Q307" s="19"/>
      <c r="R307" s="19"/>
      <c r="S307" s="19"/>
      <c r="T307" s="19"/>
      <c r="U307" s="19"/>
    </row>
    <row r="308" spans="2:21" s="3" customFormat="1" ht="20.25" customHeight="1" x14ac:dyDescent="0.25">
      <c r="B308" s="22"/>
      <c r="C308" s="18"/>
      <c r="D308" s="18"/>
      <c r="E308" s="18"/>
      <c r="G308" s="19"/>
      <c r="H308" s="19"/>
      <c r="I308" s="18"/>
      <c r="J308" s="19"/>
      <c r="K308" s="23"/>
      <c r="L308" s="19"/>
      <c r="M308" s="19"/>
      <c r="N308" s="19"/>
      <c r="O308" s="19"/>
      <c r="P308" s="19"/>
      <c r="Q308" s="19"/>
      <c r="R308" s="19"/>
      <c r="S308" s="19"/>
      <c r="T308" s="19"/>
      <c r="U308" s="19"/>
    </row>
    <row r="309" spans="2:21" s="3" customFormat="1" ht="20.25" customHeight="1" x14ac:dyDescent="0.25">
      <c r="B309" s="22"/>
      <c r="C309" s="18"/>
      <c r="D309" s="18"/>
      <c r="E309" s="18"/>
      <c r="G309" s="19"/>
      <c r="H309" s="19"/>
      <c r="I309" s="18"/>
      <c r="J309" s="19"/>
      <c r="K309" s="23"/>
      <c r="L309" s="19"/>
      <c r="M309" s="19"/>
      <c r="N309" s="19"/>
      <c r="O309" s="19"/>
      <c r="P309" s="19"/>
      <c r="Q309" s="19"/>
      <c r="R309" s="19"/>
      <c r="S309" s="19"/>
      <c r="T309" s="19"/>
      <c r="U309" s="19"/>
    </row>
    <row r="310" spans="2:21" s="3" customFormat="1" ht="20.25" customHeight="1" x14ac:dyDescent="0.25">
      <c r="B310" s="22"/>
      <c r="C310" s="18"/>
      <c r="D310" s="18"/>
      <c r="E310" s="18"/>
      <c r="G310" s="19"/>
      <c r="H310" s="19"/>
      <c r="I310" s="18"/>
      <c r="J310" s="19"/>
      <c r="K310" s="23"/>
      <c r="L310" s="19"/>
      <c r="M310" s="19"/>
      <c r="N310" s="19"/>
      <c r="O310" s="19"/>
      <c r="P310" s="19"/>
      <c r="Q310" s="19"/>
      <c r="R310" s="19"/>
      <c r="S310" s="19"/>
      <c r="T310" s="19"/>
      <c r="U310" s="19"/>
    </row>
    <row r="311" spans="2:21" s="3" customFormat="1" ht="20.25" customHeight="1" x14ac:dyDescent="0.25">
      <c r="B311" s="22"/>
      <c r="C311" s="18"/>
      <c r="D311" s="18"/>
      <c r="E311" s="18"/>
      <c r="G311" s="19"/>
      <c r="H311" s="19"/>
      <c r="I311" s="18"/>
      <c r="J311" s="19"/>
      <c r="K311" s="23"/>
      <c r="L311" s="19"/>
      <c r="M311" s="19"/>
      <c r="N311" s="19"/>
      <c r="O311" s="19"/>
      <c r="P311" s="19"/>
      <c r="Q311" s="19"/>
      <c r="R311" s="19"/>
      <c r="S311" s="19"/>
      <c r="T311" s="19"/>
      <c r="U311" s="19"/>
    </row>
    <row r="312" spans="2:21" s="3" customFormat="1" ht="20.25" customHeight="1" x14ac:dyDescent="0.25">
      <c r="B312" s="22"/>
      <c r="C312" s="18"/>
      <c r="D312" s="18"/>
      <c r="E312" s="18"/>
      <c r="G312" s="19"/>
      <c r="H312" s="19"/>
      <c r="I312" s="18"/>
      <c r="J312" s="19"/>
      <c r="K312" s="23"/>
      <c r="L312" s="19"/>
      <c r="M312" s="19"/>
      <c r="N312" s="19"/>
      <c r="O312" s="19"/>
      <c r="P312" s="19"/>
      <c r="Q312" s="19"/>
      <c r="R312" s="19"/>
      <c r="S312" s="19"/>
      <c r="T312" s="19"/>
      <c r="U312" s="19"/>
    </row>
    <row r="313" spans="2:21" s="3" customFormat="1" ht="20.25" customHeight="1" x14ac:dyDescent="0.25">
      <c r="B313" s="22"/>
      <c r="C313" s="18"/>
      <c r="D313" s="18"/>
      <c r="E313" s="18"/>
      <c r="G313" s="19"/>
      <c r="H313" s="19"/>
      <c r="I313" s="18"/>
      <c r="J313" s="19"/>
      <c r="K313" s="23"/>
      <c r="L313" s="19"/>
      <c r="M313" s="19"/>
      <c r="N313" s="19"/>
      <c r="O313" s="19"/>
      <c r="P313" s="19"/>
      <c r="Q313" s="19"/>
      <c r="R313" s="19"/>
      <c r="S313" s="19"/>
      <c r="T313" s="19"/>
      <c r="U313" s="19"/>
    </row>
    <row r="314" spans="2:21" s="3" customFormat="1" ht="20.25" customHeight="1" x14ac:dyDescent="0.25">
      <c r="B314" s="22"/>
      <c r="C314" s="18"/>
      <c r="D314" s="18"/>
      <c r="E314" s="18"/>
      <c r="G314" s="19"/>
      <c r="H314" s="19"/>
      <c r="I314" s="18"/>
      <c r="J314" s="19"/>
      <c r="K314" s="23"/>
      <c r="L314" s="19"/>
      <c r="M314" s="19"/>
      <c r="N314" s="19"/>
      <c r="O314" s="19"/>
      <c r="P314" s="19"/>
      <c r="Q314" s="19"/>
      <c r="R314" s="19"/>
      <c r="S314" s="19"/>
      <c r="T314" s="19"/>
      <c r="U314" s="19"/>
    </row>
    <row r="315" spans="2:21" s="3" customFormat="1" ht="20.25" customHeight="1" x14ac:dyDescent="0.25">
      <c r="B315" s="22"/>
      <c r="C315" s="18"/>
      <c r="D315" s="18"/>
      <c r="E315" s="18"/>
      <c r="G315" s="19"/>
      <c r="H315" s="19"/>
      <c r="I315" s="18"/>
      <c r="J315" s="19"/>
      <c r="K315" s="23"/>
      <c r="L315" s="19"/>
      <c r="M315" s="19"/>
      <c r="N315" s="19"/>
      <c r="O315" s="19"/>
      <c r="P315" s="19"/>
      <c r="Q315" s="19"/>
      <c r="R315" s="19"/>
      <c r="S315" s="19"/>
      <c r="T315" s="19"/>
      <c r="U315" s="19"/>
    </row>
    <row r="316" spans="2:21" s="3" customFormat="1" ht="20.25" customHeight="1" x14ac:dyDescent="0.25">
      <c r="B316" s="22"/>
      <c r="C316" s="18"/>
      <c r="D316" s="18"/>
      <c r="E316" s="18"/>
      <c r="G316" s="19"/>
      <c r="H316" s="19"/>
      <c r="I316" s="18"/>
      <c r="J316" s="19"/>
      <c r="K316" s="23"/>
      <c r="L316" s="19"/>
      <c r="M316" s="19"/>
      <c r="N316" s="19"/>
      <c r="O316" s="19"/>
      <c r="P316" s="19"/>
      <c r="Q316" s="19"/>
      <c r="R316" s="19"/>
      <c r="S316" s="19"/>
      <c r="T316" s="19"/>
      <c r="U316" s="19"/>
    </row>
    <row r="317" spans="2:21" s="3" customFormat="1" ht="20.25" customHeight="1" x14ac:dyDescent="0.25">
      <c r="B317" s="22"/>
      <c r="C317" s="18"/>
      <c r="D317" s="18"/>
      <c r="E317" s="18"/>
      <c r="G317" s="19"/>
      <c r="H317" s="19"/>
      <c r="I317" s="18"/>
      <c r="J317" s="19"/>
      <c r="K317" s="23"/>
      <c r="L317" s="19"/>
      <c r="M317" s="19"/>
      <c r="N317" s="19"/>
      <c r="O317" s="19"/>
      <c r="P317" s="19"/>
      <c r="Q317" s="19"/>
      <c r="R317" s="19"/>
      <c r="S317" s="19"/>
      <c r="T317" s="19"/>
      <c r="U317" s="19"/>
    </row>
    <row r="318" spans="2:21" s="3" customFormat="1" ht="20.25" customHeight="1" x14ac:dyDescent="0.25">
      <c r="B318" s="22"/>
      <c r="C318" s="18"/>
      <c r="D318" s="18"/>
      <c r="E318" s="18"/>
      <c r="G318" s="19"/>
      <c r="H318" s="19"/>
      <c r="I318" s="18"/>
      <c r="J318" s="19"/>
      <c r="K318" s="23"/>
      <c r="L318" s="19"/>
      <c r="M318" s="19"/>
      <c r="N318" s="19"/>
      <c r="O318" s="19"/>
      <c r="P318" s="19"/>
      <c r="Q318" s="19"/>
      <c r="R318" s="19"/>
      <c r="S318" s="19"/>
      <c r="T318" s="19"/>
      <c r="U318" s="19"/>
    </row>
    <row r="319" spans="2:21" s="3" customFormat="1" ht="20.25" customHeight="1" x14ac:dyDescent="0.25">
      <c r="B319" s="22"/>
      <c r="C319" s="18"/>
      <c r="D319" s="18"/>
      <c r="E319" s="18"/>
      <c r="G319" s="19"/>
      <c r="H319" s="19"/>
      <c r="I319" s="18"/>
      <c r="J319" s="19"/>
      <c r="K319" s="23"/>
      <c r="L319" s="19"/>
      <c r="M319" s="19"/>
      <c r="N319" s="19"/>
      <c r="O319" s="19"/>
      <c r="P319" s="19"/>
      <c r="Q319" s="19"/>
      <c r="R319" s="19"/>
      <c r="S319" s="19"/>
      <c r="T319" s="19"/>
      <c r="U319" s="19"/>
    </row>
    <row r="320" spans="2:21" s="3" customFormat="1" ht="20.25" customHeight="1" x14ac:dyDescent="0.25">
      <c r="B320" s="22"/>
      <c r="C320" s="18"/>
      <c r="D320" s="18"/>
      <c r="E320" s="18"/>
      <c r="G320" s="19"/>
      <c r="H320" s="19"/>
      <c r="I320" s="18"/>
      <c r="J320" s="19"/>
      <c r="K320" s="23"/>
      <c r="L320" s="19"/>
      <c r="M320" s="19"/>
      <c r="N320" s="19"/>
      <c r="O320" s="19"/>
      <c r="P320" s="19"/>
      <c r="Q320" s="19"/>
      <c r="R320" s="19"/>
      <c r="S320" s="19"/>
      <c r="T320" s="19"/>
      <c r="U320" s="19"/>
    </row>
    <row r="321" spans="2:21" s="3" customFormat="1" ht="20.25" customHeight="1" x14ac:dyDescent="0.25">
      <c r="B321" s="22"/>
      <c r="C321" s="18"/>
      <c r="D321" s="18"/>
      <c r="E321" s="18"/>
      <c r="G321" s="19"/>
      <c r="H321" s="19"/>
      <c r="I321" s="18"/>
      <c r="J321" s="19"/>
      <c r="K321" s="23"/>
      <c r="L321" s="19"/>
      <c r="M321" s="19"/>
      <c r="N321" s="19"/>
      <c r="O321" s="19"/>
      <c r="P321" s="19"/>
      <c r="Q321" s="19"/>
      <c r="R321" s="19"/>
      <c r="S321" s="19"/>
      <c r="T321" s="19"/>
      <c r="U321" s="19"/>
    </row>
    <row r="322" spans="2:21" s="3" customFormat="1" ht="20.25" customHeight="1" x14ac:dyDescent="0.25">
      <c r="B322" s="22"/>
      <c r="C322" s="18"/>
      <c r="D322" s="18"/>
      <c r="E322" s="18"/>
      <c r="G322" s="19"/>
      <c r="H322" s="19"/>
      <c r="I322" s="18"/>
      <c r="J322" s="19"/>
      <c r="K322" s="23"/>
      <c r="L322" s="19"/>
      <c r="M322" s="19"/>
      <c r="N322" s="19"/>
      <c r="O322" s="19"/>
      <c r="P322" s="19"/>
      <c r="Q322" s="19"/>
      <c r="R322" s="19"/>
      <c r="S322" s="19"/>
      <c r="T322" s="19"/>
      <c r="U322" s="19"/>
    </row>
    <row r="323" spans="2:21" s="3" customFormat="1" ht="20.25" customHeight="1" x14ac:dyDescent="0.25">
      <c r="B323" s="22"/>
      <c r="C323" s="18"/>
      <c r="D323" s="18"/>
      <c r="E323" s="18"/>
      <c r="G323" s="19"/>
      <c r="H323" s="19"/>
      <c r="I323" s="18"/>
      <c r="J323" s="19"/>
      <c r="K323" s="23"/>
      <c r="L323" s="19"/>
      <c r="M323" s="19"/>
      <c r="N323" s="19"/>
      <c r="O323" s="19"/>
      <c r="P323" s="19"/>
      <c r="Q323" s="19"/>
      <c r="R323" s="19"/>
      <c r="S323" s="19"/>
      <c r="T323" s="19"/>
      <c r="U323" s="19"/>
    </row>
    <row r="324" spans="2:21" s="3" customFormat="1" ht="20.25" customHeight="1" x14ac:dyDescent="0.25">
      <c r="B324" s="22"/>
      <c r="C324" s="18"/>
      <c r="D324" s="18"/>
      <c r="E324" s="18"/>
      <c r="G324" s="19"/>
      <c r="H324" s="19"/>
      <c r="I324" s="18"/>
      <c r="J324" s="19"/>
      <c r="K324" s="23"/>
      <c r="L324" s="19"/>
      <c r="M324" s="19"/>
      <c r="N324" s="19"/>
      <c r="O324" s="19"/>
      <c r="P324" s="19"/>
      <c r="Q324" s="19"/>
      <c r="R324" s="19"/>
      <c r="S324" s="19"/>
      <c r="T324" s="19"/>
      <c r="U324" s="19"/>
    </row>
    <row r="325" spans="2:21" s="3" customFormat="1" ht="20.25" customHeight="1" x14ac:dyDescent="0.25">
      <c r="B325" s="22"/>
      <c r="C325" s="18"/>
      <c r="D325" s="18"/>
      <c r="E325" s="18"/>
      <c r="G325" s="19"/>
      <c r="H325" s="19"/>
      <c r="I325" s="18"/>
      <c r="J325" s="19"/>
      <c r="K325" s="23"/>
      <c r="L325" s="19"/>
      <c r="M325" s="19"/>
      <c r="N325" s="19"/>
      <c r="O325" s="19"/>
      <c r="P325" s="19"/>
      <c r="Q325" s="19"/>
      <c r="R325" s="19"/>
      <c r="S325" s="19"/>
      <c r="T325" s="19"/>
      <c r="U325" s="19"/>
    </row>
    <row r="326" spans="2:21" s="3" customFormat="1" ht="20.25" customHeight="1" x14ac:dyDescent="0.25">
      <c r="B326" s="22"/>
      <c r="C326" s="18"/>
      <c r="D326" s="18"/>
      <c r="E326" s="18"/>
      <c r="G326" s="19"/>
      <c r="H326" s="19"/>
      <c r="I326" s="18"/>
      <c r="J326" s="19"/>
      <c r="K326" s="23"/>
      <c r="L326" s="19"/>
      <c r="M326" s="19"/>
      <c r="N326" s="19"/>
      <c r="O326" s="19"/>
      <c r="P326" s="19"/>
      <c r="Q326" s="19"/>
      <c r="R326" s="19"/>
      <c r="S326" s="19"/>
      <c r="T326" s="19"/>
      <c r="U326" s="19"/>
    </row>
    <row r="327" spans="2:21" s="3" customFormat="1" ht="20.25" customHeight="1" x14ac:dyDescent="0.25">
      <c r="B327" s="22"/>
      <c r="C327" s="18"/>
      <c r="D327" s="18"/>
      <c r="E327" s="18"/>
      <c r="G327" s="19"/>
      <c r="H327" s="19"/>
      <c r="I327" s="18"/>
      <c r="J327" s="19"/>
      <c r="K327" s="23"/>
      <c r="L327" s="19"/>
      <c r="M327" s="19"/>
      <c r="N327" s="19"/>
      <c r="O327" s="19"/>
      <c r="P327" s="19"/>
      <c r="Q327" s="19"/>
      <c r="R327" s="19"/>
      <c r="S327" s="19"/>
      <c r="T327" s="19"/>
      <c r="U327" s="19"/>
    </row>
    <row r="328" spans="2:21" s="3" customFormat="1" ht="20.25" customHeight="1" x14ac:dyDescent="0.25">
      <c r="B328" s="22"/>
      <c r="C328" s="18"/>
      <c r="D328" s="18"/>
      <c r="E328" s="18"/>
      <c r="G328" s="19"/>
      <c r="H328" s="19"/>
      <c r="I328" s="18"/>
      <c r="J328" s="19"/>
      <c r="K328" s="23"/>
      <c r="L328" s="19"/>
      <c r="M328" s="19"/>
      <c r="N328" s="19"/>
      <c r="O328" s="19"/>
      <c r="P328" s="19"/>
      <c r="Q328" s="19"/>
      <c r="R328" s="19"/>
      <c r="S328" s="19"/>
      <c r="T328" s="19"/>
      <c r="U328" s="19"/>
    </row>
    <row r="329" spans="2:21" s="3" customFormat="1" ht="20.25" customHeight="1" x14ac:dyDescent="0.25">
      <c r="B329" s="22"/>
      <c r="C329" s="18"/>
      <c r="D329" s="18"/>
      <c r="E329" s="18"/>
      <c r="G329" s="19"/>
      <c r="H329" s="19"/>
      <c r="I329" s="18"/>
      <c r="J329" s="19"/>
      <c r="K329" s="23"/>
      <c r="L329" s="19"/>
      <c r="M329" s="19"/>
      <c r="N329" s="19"/>
      <c r="O329" s="19"/>
      <c r="P329" s="19"/>
      <c r="Q329" s="19"/>
      <c r="R329" s="19"/>
      <c r="S329" s="19"/>
      <c r="T329" s="19"/>
      <c r="U329" s="19"/>
    </row>
    <row r="330" spans="2:21" s="3" customFormat="1" ht="20.25" customHeight="1" x14ac:dyDescent="0.25">
      <c r="B330" s="22"/>
      <c r="C330" s="18"/>
      <c r="D330" s="18"/>
      <c r="E330" s="18"/>
      <c r="G330" s="19"/>
      <c r="H330" s="19"/>
      <c r="I330" s="18"/>
      <c r="J330" s="19"/>
      <c r="K330" s="23"/>
      <c r="L330" s="19"/>
      <c r="M330" s="19"/>
      <c r="N330" s="19"/>
      <c r="O330" s="19"/>
      <c r="P330" s="19"/>
      <c r="Q330" s="19"/>
      <c r="R330" s="19"/>
      <c r="S330" s="19"/>
      <c r="T330" s="19"/>
      <c r="U330" s="19"/>
    </row>
    <row r="331" spans="2:21" s="3" customFormat="1" ht="20.25" customHeight="1" x14ac:dyDescent="0.25">
      <c r="B331" s="22"/>
      <c r="C331" s="18"/>
      <c r="D331" s="18"/>
      <c r="E331" s="18"/>
      <c r="G331" s="19"/>
      <c r="H331" s="19"/>
      <c r="I331" s="18"/>
      <c r="J331" s="19"/>
      <c r="K331" s="23"/>
      <c r="L331" s="19"/>
      <c r="M331" s="19"/>
      <c r="N331" s="19"/>
      <c r="O331" s="19"/>
      <c r="P331" s="19"/>
      <c r="Q331" s="19"/>
      <c r="R331" s="19"/>
      <c r="S331" s="19"/>
      <c r="T331" s="19"/>
      <c r="U331" s="19"/>
    </row>
    <row r="332" spans="2:21" s="3" customFormat="1" ht="20.25" customHeight="1" x14ac:dyDescent="0.25">
      <c r="B332" s="22"/>
      <c r="C332" s="18"/>
      <c r="D332" s="18"/>
      <c r="E332" s="18"/>
      <c r="G332" s="19"/>
      <c r="H332" s="19"/>
      <c r="I332" s="18"/>
      <c r="J332" s="19"/>
      <c r="K332" s="23"/>
      <c r="L332" s="19"/>
      <c r="M332" s="19"/>
      <c r="N332" s="19"/>
      <c r="O332" s="19"/>
      <c r="P332" s="19"/>
      <c r="Q332" s="19"/>
      <c r="R332" s="19"/>
      <c r="S332" s="19"/>
      <c r="T332" s="19"/>
      <c r="U332" s="19"/>
    </row>
    <row r="333" spans="2:21" s="3" customFormat="1" ht="20.25" customHeight="1" x14ac:dyDescent="0.25">
      <c r="B333" s="22"/>
      <c r="C333" s="18"/>
      <c r="D333" s="18"/>
      <c r="E333" s="18"/>
      <c r="G333" s="19"/>
      <c r="H333" s="19"/>
      <c r="I333" s="18"/>
      <c r="J333" s="19"/>
      <c r="K333" s="23"/>
      <c r="L333" s="19"/>
      <c r="M333" s="19"/>
      <c r="N333" s="19"/>
      <c r="O333" s="19"/>
      <c r="P333" s="19"/>
      <c r="Q333" s="19"/>
      <c r="R333" s="19"/>
      <c r="S333" s="19"/>
      <c r="T333" s="19"/>
      <c r="U333" s="19"/>
    </row>
    <row r="334" spans="2:21" s="3" customFormat="1" ht="20.25" customHeight="1" x14ac:dyDescent="0.25">
      <c r="B334" s="22"/>
      <c r="C334" s="18"/>
      <c r="D334" s="18"/>
      <c r="E334" s="18"/>
      <c r="G334" s="19"/>
      <c r="H334" s="19"/>
      <c r="I334" s="18"/>
      <c r="J334" s="19"/>
      <c r="K334" s="23"/>
      <c r="L334" s="19"/>
      <c r="M334" s="19"/>
      <c r="N334" s="19"/>
      <c r="O334" s="19"/>
      <c r="P334" s="19"/>
      <c r="Q334" s="19"/>
      <c r="R334" s="19"/>
      <c r="S334" s="19"/>
      <c r="T334" s="19"/>
      <c r="U334" s="19"/>
    </row>
    <row r="335" spans="2:21" s="3" customFormat="1" ht="20.25" customHeight="1" x14ac:dyDescent="0.25">
      <c r="B335" s="22"/>
      <c r="C335" s="18"/>
      <c r="D335" s="18"/>
      <c r="E335" s="18"/>
      <c r="G335" s="19"/>
      <c r="H335" s="19"/>
      <c r="I335" s="18"/>
      <c r="J335" s="19"/>
      <c r="K335" s="23"/>
      <c r="L335" s="19"/>
      <c r="M335" s="19"/>
      <c r="N335" s="19"/>
      <c r="O335" s="19"/>
      <c r="P335" s="19"/>
      <c r="Q335" s="19"/>
      <c r="R335" s="19"/>
      <c r="S335" s="19"/>
      <c r="T335" s="19"/>
      <c r="U335" s="19"/>
    </row>
    <row r="336" spans="2:21" s="3" customFormat="1" ht="20.25" customHeight="1" x14ac:dyDescent="0.25">
      <c r="B336" s="22"/>
      <c r="C336" s="18"/>
      <c r="D336" s="18"/>
      <c r="E336" s="18"/>
      <c r="G336" s="19"/>
      <c r="H336" s="19"/>
      <c r="I336" s="18"/>
      <c r="J336" s="19"/>
      <c r="K336" s="23"/>
      <c r="L336" s="19"/>
      <c r="M336" s="19"/>
      <c r="N336" s="19"/>
      <c r="O336" s="19"/>
      <c r="P336" s="19"/>
      <c r="Q336" s="19"/>
      <c r="R336" s="19"/>
      <c r="S336" s="19"/>
      <c r="T336" s="19"/>
      <c r="U336" s="19"/>
    </row>
    <row r="337" spans="2:21" s="3" customFormat="1" ht="20.25" customHeight="1" x14ac:dyDescent="0.25">
      <c r="B337" s="22"/>
      <c r="C337" s="18"/>
      <c r="D337" s="18"/>
      <c r="E337" s="18"/>
      <c r="G337" s="19"/>
      <c r="H337" s="19"/>
      <c r="I337" s="18"/>
      <c r="J337" s="19"/>
      <c r="K337" s="23"/>
      <c r="L337" s="19"/>
      <c r="M337" s="19"/>
      <c r="N337" s="19"/>
      <c r="O337" s="19"/>
      <c r="P337" s="19"/>
      <c r="Q337" s="19"/>
      <c r="R337" s="19"/>
      <c r="S337" s="19"/>
      <c r="T337" s="19"/>
      <c r="U337" s="19"/>
    </row>
    <row r="338" spans="2:21" s="3" customFormat="1" ht="20.25" customHeight="1" x14ac:dyDescent="0.25">
      <c r="B338" s="22"/>
      <c r="C338" s="18"/>
      <c r="D338" s="18"/>
      <c r="E338" s="18"/>
      <c r="G338" s="19"/>
      <c r="H338" s="19"/>
      <c r="I338" s="18"/>
      <c r="J338" s="19"/>
      <c r="K338" s="23"/>
      <c r="L338" s="19"/>
      <c r="M338" s="19"/>
      <c r="N338" s="19"/>
      <c r="O338" s="19"/>
      <c r="P338" s="19"/>
      <c r="Q338" s="19"/>
      <c r="R338" s="19"/>
      <c r="S338" s="19"/>
      <c r="T338" s="19"/>
      <c r="U338" s="19"/>
    </row>
    <row r="339" spans="2:21" s="3" customFormat="1" ht="20.25" customHeight="1" x14ac:dyDescent="0.25">
      <c r="B339" s="22"/>
      <c r="C339" s="18"/>
      <c r="D339" s="18"/>
      <c r="E339" s="18"/>
      <c r="G339" s="19"/>
      <c r="H339" s="19"/>
      <c r="I339" s="18"/>
      <c r="J339" s="19"/>
      <c r="K339" s="23"/>
      <c r="L339" s="19"/>
      <c r="M339" s="19"/>
      <c r="N339" s="19"/>
      <c r="O339" s="19"/>
      <c r="P339" s="19"/>
      <c r="Q339" s="19"/>
      <c r="R339" s="19"/>
      <c r="S339" s="19"/>
      <c r="T339" s="19"/>
      <c r="U339" s="19"/>
    </row>
    <row r="340" spans="2:21" s="3" customFormat="1" ht="20.25" customHeight="1" x14ac:dyDescent="0.25">
      <c r="B340" s="22"/>
      <c r="C340" s="18"/>
      <c r="D340" s="18"/>
      <c r="E340" s="18"/>
      <c r="G340" s="19"/>
      <c r="H340" s="19"/>
      <c r="I340" s="18"/>
      <c r="J340" s="19"/>
      <c r="K340" s="23"/>
      <c r="L340" s="19"/>
      <c r="M340" s="19"/>
      <c r="N340" s="19"/>
      <c r="O340" s="19"/>
      <c r="P340" s="19"/>
      <c r="Q340" s="19"/>
      <c r="R340" s="19"/>
      <c r="S340" s="19"/>
      <c r="T340" s="19"/>
      <c r="U340" s="19"/>
    </row>
    <row r="341" spans="2:21" s="3" customFormat="1" ht="20.25" customHeight="1" x14ac:dyDescent="0.25">
      <c r="B341" s="22"/>
      <c r="C341" s="18"/>
      <c r="D341" s="18"/>
      <c r="E341" s="18"/>
      <c r="G341" s="19"/>
      <c r="H341" s="19"/>
      <c r="I341" s="18"/>
      <c r="J341" s="19"/>
      <c r="K341" s="23"/>
      <c r="L341" s="19"/>
      <c r="M341" s="19"/>
      <c r="N341" s="19"/>
      <c r="O341" s="19"/>
      <c r="P341" s="19"/>
      <c r="Q341" s="19"/>
      <c r="R341" s="19"/>
      <c r="S341" s="19"/>
      <c r="T341" s="19"/>
      <c r="U341" s="19"/>
    </row>
    <row r="342" spans="2:21" s="3" customFormat="1" ht="20.25" customHeight="1" x14ac:dyDescent="0.25">
      <c r="B342" s="22"/>
      <c r="C342" s="18"/>
      <c r="D342" s="18"/>
      <c r="E342" s="18"/>
      <c r="G342" s="19"/>
      <c r="H342" s="19"/>
      <c r="I342" s="18"/>
      <c r="J342" s="19"/>
      <c r="K342" s="23"/>
      <c r="L342" s="19"/>
      <c r="M342" s="19"/>
      <c r="N342" s="19"/>
      <c r="O342" s="19"/>
      <c r="P342" s="19"/>
      <c r="Q342" s="19"/>
      <c r="R342" s="19"/>
      <c r="S342" s="19"/>
      <c r="T342" s="19"/>
      <c r="U342" s="19"/>
    </row>
    <row r="343" spans="2:21" s="3" customFormat="1" ht="20.25" customHeight="1" x14ac:dyDescent="0.25">
      <c r="B343" s="22"/>
      <c r="C343" s="18"/>
      <c r="D343" s="18"/>
      <c r="E343" s="18"/>
      <c r="G343" s="19"/>
      <c r="H343" s="19"/>
      <c r="I343" s="18"/>
      <c r="J343" s="19"/>
      <c r="K343" s="23"/>
      <c r="L343" s="19"/>
      <c r="M343" s="19"/>
      <c r="N343" s="19"/>
      <c r="O343" s="19"/>
      <c r="P343" s="19"/>
      <c r="Q343" s="19"/>
      <c r="R343" s="19"/>
      <c r="S343" s="19"/>
      <c r="T343" s="19"/>
      <c r="U343" s="19"/>
    </row>
    <row r="344" spans="2:21" s="3" customFormat="1" ht="20.25" customHeight="1" x14ac:dyDescent="0.25">
      <c r="B344" s="22"/>
      <c r="C344" s="18"/>
      <c r="D344" s="18"/>
      <c r="E344" s="18"/>
      <c r="G344" s="19"/>
      <c r="H344" s="19"/>
      <c r="I344" s="18"/>
      <c r="J344" s="19"/>
      <c r="K344" s="23"/>
      <c r="L344" s="19"/>
      <c r="M344" s="19"/>
      <c r="N344" s="19"/>
      <c r="O344" s="19"/>
      <c r="P344" s="19"/>
      <c r="Q344" s="19"/>
      <c r="R344" s="19"/>
      <c r="S344" s="19"/>
      <c r="T344" s="19"/>
      <c r="U344" s="19"/>
    </row>
    <row r="345" spans="2:21" s="3" customFormat="1" ht="20.25" customHeight="1" x14ac:dyDescent="0.25">
      <c r="B345" s="22"/>
      <c r="C345" s="18"/>
      <c r="D345" s="18"/>
      <c r="E345" s="18"/>
      <c r="G345" s="19"/>
      <c r="H345" s="19"/>
      <c r="I345" s="18"/>
      <c r="J345" s="19"/>
      <c r="K345" s="23"/>
      <c r="L345" s="19"/>
      <c r="M345" s="19"/>
      <c r="N345" s="19"/>
      <c r="O345" s="19"/>
      <c r="P345" s="19"/>
      <c r="Q345" s="19"/>
      <c r="R345" s="19"/>
      <c r="S345" s="19"/>
      <c r="T345" s="19"/>
      <c r="U345" s="19"/>
    </row>
    <row r="346" spans="2:21" s="3" customFormat="1" ht="20.25" customHeight="1" x14ac:dyDescent="0.25">
      <c r="B346" s="22"/>
      <c r="C346" s="18"/>
      <c r="D346" s="18"/>
      <c r="E346" s="18"/>
      <c r="G346" s="19"/>
      <c r="H346" s="19"/>
      <c r="I346" s="18"/>
      <c r="J346" s="19"/>
      <c r="K346" s="23"/>
      <c r="L346" s="19"/>
      <c r="M346" s="19"/>
      <c r="N346" s="19"/>
      <c r="O346" s="19"/>
      <c r="P346" s="19"/>
      <c r="Q346" s="19"/>
      <c r="R346" s="19"/>
      <c r="S346" s="19"/>
      <c r="T346" s="19"/>
      <c r="U346" s="19"/>
    </row>
    <row r="347" spans="2:21" s="3" customFormat="1" ht="20.25" customHeight="1" x14ac:dyDescent="0.25">
      <c r="B347" s="22"/>
      <c r="C347" s="18"/>
      <c r="D347" s="18"/>
      <c r="E347" s="18"/>
      <c r="G347" s="19"/>
      <c r="H347" s="19"/>
      <c r="I347" s="18"/>
      <c r="J347" s="19"/>
      <c r="K347" s="23"/>
      <c r="L347" s="19"/>
      <c r="M347" s="19"/>
      <c r="N347" s="19"/>
      <c r="O347" s="19"/>
      <c r="P347" s="19"/>
      <c r="Q347" s="19"/>
      <c r="R347" s="19"/>
      <c r="S347" s="19"/>
      <c r="T347" s="19"/>
      <c r="U347" s="19"/>
    </row>
    <row r="348" spans="2:21" s="3" customFormat="1" ht="20.25" customHeight="1" x14ac:dyDescent="0.25">
      <c r="B348" s="22"/>
      <c r="C348" s="18"/>
      <c r="D348" s="18"/>
      <c r="E348" s="18"/>
      <c r="G348" s="19"/>
      <c r="H348" s="19"/>
      <c r="I348" s="18"/>
      <c r="J348" s="19"/>
      <c r="K348" s="23"/>
      <c r="L348" s="19"/>
      <c r="M348" s="19"/>
      <c r="N348" s="19"/>
      <c r="O348" s="19"/>
      <c r="P348" s="19"/>
      <c r="Q348" s="19"/>
      <c r="R348" s="19"/>
      <c r="S348" s="19"/>
      <c r="T348" s="19"/>
      <c r="U348" s="19"/>
    </row>
    <row r="349" spans="2:21" s="3" customFormat="1" ht="20.25" customHeight="1" x14ac:dyDescent="0.25">
      <c r="B349" s="22"/>
      <c r="C349" s="18"/>
      <c r="D349" s="18"/>
      <c r="E349" s="18"/>
      <c r="G349" s="19"/>
      <c r="H349" s="19"/>
      <c r="I349" s="18"/>
      <c r="J349" s="19"/>
      <c r="K349" s="23"/>
      <c r="L349" s="19"/>
      <c r="M349" s="19"/>
      <c r="N349" s="19"/>
      <c r="O349" s="19"/>
      <c r="P349" s="19"/>
      <c r="Q349" s="19"/>
      <c r="R349" s="19"/>
      <c r="S349" s="19"/>
      <c r="T349" s="19"/>
      <c r="U349" s="19"/>
    </row>
    <row r="350" spans="2:21" s="3" customFormat="1" ht="20.25" customHeight="1" x14ac:dyDescent="0.25">
      <c r="B350" s="22"/>
      <c r="C350" s="18"/>
      <c r="D350" s="18"/>
      <c r="E350" s="18"/>
      <c r="G350" s="19"/>
      <c r="H350" s="19"/>
      <c r="I350" s="18"/>
      <c r="J350" s="19"/>
      <c r="K350" s="23"/>
      <c r="L350" s="19"/>
      <c r="M350" s="19"/>
      <c r="N350" s="19"/>
      <c r="O350" s="19"/>
      <c r="P350" s="19"/>
      <c r="Q350" s="19"/>
      <c r="R350" s="19"/>
      <c r="S350" s="19"/>
      <c r="T350" s="19"/>
      <c r="U350" s="19"/>
    </row>
    <row r="351" spans="2:21" s="3" customFormat="1" ht="20.25" customHeight="1" x14ac:dyDescent="0.25">
      <c r="B351" s="22"/>
      <c r="C351" s="18"/>
      <c r="D351" s="18"/>
      <c r="E351" s="18"/>
      <c r="G351" s="19"/>
      <c r="H351" s="19"/>
      <c r="I351" s="18"/>
      <c r="J351" s="19"/>
      <c r="K351" s="23"/>
      <c r="L351" s="19"/>
      <c r="M351" s="19"/>
      <c r="N351" s="19"/>
      <c r="O351" s="19"/>
      <c r="P351" s="19"/>
      <c r="Q351" s="19"/>
      <c r="R351" s="19"/>
      <c r="S351" s="19"/>
      <c r="T351" s="19"/>
      <c r="U351" s="19"/>
    </row>
    <row r="352" spans="2:21" s="3" customFormat="1" ht="20.25" customHeight="1" x14ac:dyDescent="0.25">
      <c r="B352" s="22"/>
      <c r="C352" s="18"/>
      <c r="D352" s="18"/>
      <c r="E352" s="18"/>
      <c r="G352" s="19"/>
      <c r="H352" s="19"/>
      <c r="I352" s="18"/>
      <c r="J352" s="19"/>
      <c r="K352" s="23"/>
      <c r="L352" s="19"/>
      <c r="M352" s="19"/>
      <c r="N352" s="19"/>
      <c r="O352" s="19"/>
      <c r="P352" s="19"/>
      <c r="Q352" s="19"/>
      <c r="R352" s="19"/>
      <c r="S352" s="19"/>
      <c r="T352" s="19"/>
      <c r="U352" s="19"/>
    </row>
    <row r="353" spans="2:21" s="3" customFormat="1" ht="20.25" customHeight="1" x14ac:dyDescent="0.25">
      <c r="B353" s="22"/>
      <c r="C353" s="18"/>
      <c r="D353" s="18"/>
      <c r="E353" s="18"/>
      <c r="G353" s="19"/>
      <c r="H353" s="19"/>
      <c r="I353" s="18"/>
      <c r="J353" s="19"/>
      <c r="K353" s="23"/>
      <c r="L353" s="19"/>
      <c r="M353" s="19"/>
      <c r="N353" s="19"/>
      <c r="O353" s="19"/>
      <c r="P353" s="19"/>
      <c r="Q353" s="19"/>
      <c r="R353" s="19"/>
      <c r="S353" s="19"/>
      <c r="T353" s="19"/>
      <c r="U353" s="19"/>
    </row>
    <row r="354" spans="2:21" s="3" customFormat="1" ht="20.25" customHeight="1" x14ac:dyDescent="0.25">
      <c r="B354" s="22"/>
      <c r="C354" s="18"/>
      <c r="D354" s="18"/>
      <c r="E354" s="18"/>
      <c r="G354" s="19"/>
      <c r="H354" s="19"/>
      <c r="I354" s="18"/>
      <c r="J354" s="19"/>
      <c r="K354" s="23"/>
      <c r="L354" s="19"/>
      <c r="M354" s="19"/>
      <c r="N354" s="19"/>
      <c r="O354" s="19"/>
      <c r="P354" s="19"/>
      <c r="Q354" s="19"/>
      <c r="R354" s="19"/>
      <c r="S354" s="19"/>
      <c r="T354" s="19"/>
      <c r="U354" s="19"/>
    </row>
    <row r="355" spans="2:21" s="3" customFormat="1" ht="20.25" customHeight="1" x14ac:dyDescent="0.25">
      <c r="B355" s="22"/>
      <c r="C355" s="18"/>
      <c r="D355" s="18"/>
      <c r="E355" s="18"/>
      <c r="G355" s="19"/>
      <c r="H355" s="19"/>
      <c r="I355" s="18"/>
      <c r="J355" s="19"/>
      <c r="K355" s="23"/>
      <c r="L355" s="19"/>
      <c r="M355" s="19"/>
      <c r="N355" s="19"/>
      <c r="O355" s="19"/>
      <c r="P355" s="19"/>
      <c r="Q355" s="19"/>
      <c r="R355" s="19"/>
      <c r="S355" s="19"/>
      <c r="T355" s="19"/>
      <c r="U355" s="19"/>
    </row>
    <row r="356" spans="2:21" s="3" customFormat="1" ht="20.25" customHeight="1" x14ac:dyDescent="0.25">
      <c r="B356" s="22"/>
      <c r="C356" s="18"/>
      <c r="D356" s="18"/>
      <c r="E356" s="18"/>
      <c r="G356" s="19"/>
      <c r="H356" s="19"/>
      <c r="I356" s="18"/>
      <c r="J356" s="19"/>
      <c r="K356" s="23"/>
      <c r="L356" s="19"/>
      <c r="M356" s="19"/>
      <c r="N356" s="19"/>
      <c r="O356" s="19"/>
      <c r="P356" s="19"/>
      <c r="Q356" s="19"/>
      <c r="R356" s="19"/>
      <c r="S356" s="19"/>
      <c r="T356" s="19"/>
      <c r="U356" s="19"/>
    </row>
    <row r="357" spans="2:21" s="3" customFormat="1" ht="20.25" customHeight="1" x14ac:dyDescent="0.25">
      <c r="B357" s="22"/>
      <c r="C357" s="18"/>
      <c r="D357" s="18"/>
      <c r="E357" s="18"/>
      <c r="G357" s="19"/>
      <c r="H357" s="19"/>
      <c r="I357" s="18"/>
      <c r="J357" s="19"/>
      <c r="K357" s="23"/>
      <c r="L357" s="19"/>
      <c r="M357" s="19"/>
      <c r="N357" s="19"/>
      <c r="O357" s="19"/>
      <c r="P357" s="19"/>
      <c r="Q357" s="19"/>
      <c r="R357" s="19"/>
      <c r="S357" s="19"/>
      <c r="T357" s="19"/>
      <c r="U357" s="19"/>
    </row>
    <row r="358" spans="2:21" s="3" customFormat="1" ht="20.25" customHeight="1" x14ac:dyDescent="0.25">
      <c r="B358" s="22"/>
      <c r="C358" s="18"/>
      <c r="D358" s="18"/>
      <c r="E358" s="18"/>
      <c r="G358" s="19"/>
      <c r="H358" s="19"/>
      <c r="I358" s="18"/>
      <c r="J358" s="19"/>
      <c r="K358" s="23"/>
      <c r="L358" s="19"/>
      <c r="M358" s="19"/>
      <c r="N358" s="19"/>
      <c r="O358" s="19"/>
      <c r="P358" s="19"/>
      <c r="Q358" s="19"/>
      <c r="R358" s="19"/>
      <c r="S358" s="19"/>
      <c r="T358" s="19"/>
      <c r="U358" s="19"/>
    </row>
    <row r="359" spans="2:21" s="3" customFormat="1" ht="20.25" customHeight="1" x14ac:dyDescent="0.25">
      <c r="B359" s="22"/>
      <c r="C359" s="18"/>
      <c r="D359" s="18"/>
      <c r="E359" s="18"/>
      <c r="G359" s="19"/>
      <c r="H359" s="19"/>
      <c r="I359" s="18"/>
      <c r="J359" s="19"/>
      <c r="K359" s="23"/>
      <c r="L359" s="19"/>
      <c r="M359" s="19"/>
      <c r="N359" s="19"/>
      <c r="O359" s="19"/>
      <c r="P359" s="19"/>
      <c r="Q359" s="19"/>
      <c r="R359" s="19"/>
      <c r="S359" s="19"/>
      <c r="T359" s="19"/>
      <c r="U359" s="19"/>
    </row>
    <row r="360" spans="2:21" s="3" customFormat="1" ht="20.25" customHeight="1" x14ac:dyDescent="0.25">
      <c r="B360" s="22"/>
      <c r="C360" s="18"/>
      <c r="D360" s="18"/>
      <c r="E360" s="18"/>
      <c r="G360" s="19"/>
      <c r="H360" s="19"/>
      <c r="I360" s="18"/>
      <c r="J360" s="19"/>
      <c r="K360" s="23"/>
      <c r="L360" s="19"/>
      <c r="M360" s="19"/>
      <c r="N360" s="19"/>
      <c r="O360" s="19"/>
      <c r="P360" s="19"/>
      <c r="Q360" s="19"/>
      <c r="R360" s="19"/>
      <c r="S360" s="19"/>
      <c r="T360" s="19"/>
      <c r="U360" s="19"/>
    </row>
    <row r="361" spans="2:21" s="3" customFormat="1" ht="20.25" customHeight="1" x14ac:dyDescent="0.25">
      <c r="B361" s="22"/>
      <c r="C361" s="18"/>
      <c r="D361" s="18"/>
      <c r="E361" s="18"/>
      <c r="G361" s="19"/>
      <c r="H361" s="19"/>
      <c r="I361" s="18"/>
      <c r="J361" s="19"/>
      <c r="K361" s="23"/>
      <c r="L361" s="19"/>
      <c r="M361" s="19"/>
      <c r="N361" s="19"/>
      <c r="O361" s="19"/>
      <c r="P361" s="19"/>
      <c r="Q361" s="19"/>
      <c r="R361" s="19"/>
      <c r="S361" s="19"/>
      <c r="T361" s="19"/>
      <c r="U361" s="19"/>
    </row>
    <row r="362" spans="2:21" s="3" customFormat="1" ht="20.25" customHeight="1" x14ac:dyDescent="0.25">
      <c r="B362" s="22"/>
      <c r="C362" s="18"/>
      <c r="D362" s="18"/>
      <c r="E362" s="18"/>
      <c r="G362" s="19"/>
      <c r="H362" s="19"/>
      <c r="I362" s="18"/>
      <c r="J362" s="19"/>
      <c r="K362" s="23"/>
      <c r="L362" s="19"/>
      <c r="M362" s="19"/>
      <c r="N362" s="19"/>
      <c r="O362" s="19"/>
      <c r="P362" s="19"/>
      <c r="Q362" s="19"/>
      <c r="R362" s="19"/>
      <c r="S362" s="19"/>
      <c r="T362" s="19"/>
      <c r="U362" s="19"/>
    </row>
    <row r="363" spans="2:21" s="3" customFormat="1" ht="20.25" customHeight="1" x14ac:dyDescent="0.25">
      <c r="B363" s="22"/>
      <c r="C363" s="18"/>
      <c r="D363" s="18"/>
      <c r="E363" s="18"/>
      <c r="G363" s="19"/>
      <c r="H363" s="19"/>
      <c r="I363" s="18"/>
      <c r="J363" s="19"/>
      <c r="K363" s="23"/>
      <c r="L363" s="19"/>
      <c r="M363" s="19"/>
      <c r="N363" s="19"/>
      <c r="O363" s="19"/>
      <c r="P363" s="19"/>
      <c r="Q363" s="19"/>
      <c r="R363" s="19"/>
      <c r="S363" s="19"/>
      <c r="T363" s="19"/>
      <c r="U363" s="19"/>
    </row>
    <row r="364" spans="2:21" s="3" customFormat="1" ht="20.25" customHeight="1" x14ac:dyDescent="0.25">
      <c r="B364" s="22"/>
      <c r="C364" s="18"/>
      <c r="D364" s="18"/>
      <c r="E364" s="18"/>
      <c r="G364" s="19"/>
      <c r="H364" s="19"/>
      <c r="I364" s="18"/>
      <c r="J364" s="19"/>
      <c r="K364" s="23"/>
      <c r="L364" s="19"/>
      <c r="M364" s="19"/>
      <c r="N364" s="19"/>
      <c r="O364" s="19"/>
      <c r="P364" s="19"/>
      <c r="Q364" s="19"/>
      <c r="R364" s="19"/>
      <c r="S364" s="19"/>
      <c r="T364" s="19"/>
      <c r="U364" s="19"/>
    </row>
    <row r="365" spans="2:21" s="3" customFormat="1" ht="20.25" customHeight="1" x14ac:dyDescent="0.25">
      <c r="B365" s="22"/>
      <c r="C365" s="18"/>
      <c r="D365" s="18"/>
      <c r="E365" s="18"/>
      <c r="G365" s="19"/>
      <c r="H365" s="19"/>
      <c r="I365" s="18"/>
      <c r="J365" s="19"/>
      <c r="K365" s="23"/>
      <c r="L365" s="19"/>
      <c r="M365" s="19"/>
      <c r="N365" s="19"/>
      <c r="O365" s="19"/>
      <c r="P365" s="19"/>
      <c r="Q365" s="19"/>
      <c r="R365" s="19"/>
      <c r="S365" s="19"/>
      <c r="T365" s="19"/>
      <c r="U365" s="19"/>
    </row>
    <row r="366" spans="2:21" s="3" customFormat="1" ht="20.25" customHeight="1" x14ac:dyDescent="0.25">
      <c r="B366" s="22"/>
      <c r="C366" s="18"/>
      <c r="D366" s="18"/>
      <c r="E366" s="18"/>
      <c r="G366" s="19"/>
      <c r="H366" s="19"/>
      <c r="I366" s="18"/>
      <c r="J366" s="19"/>
      <c r="K366" s="23"/>
      <c r="L366" s="19"/>
      <c r="M366" s="19"/>
      <c r="N366" s="19"/>
      <c r="O366" s="19"/>
      <c r="P366" s="19"/>
      <c r="Q366" s="19"/>
      <c r="R366" s="19"/>
      <c r="S366" s="19"/>
      <c r="T366" s="19"/>
      <c r="U366" s="19"/>
    </row>
    <row r="367" spans="2:21" s="3" customFormat="1" ht="20.25" customHeight="1" x14ac:dyDescent="0.25">
      <c r="B367" s="22"/>
      <c r="C367" s="18"/>
      <c r="D367" s="18"/>
      <c r="E367" s="18"/>
      <c r="G367" s="19"/>
      <c r="H367" s="19"/>
      <c r="I367" s="18"/>
      <c r="J367" s="19"/>
      <c r="K367" s="23"/>
      <c r="L367" s="19"/>
      <c r="M367" s="19"/>
      <c r="N367" s="19"/>
      <c r="O367" s="19"/>
      <c r="P367" s="19"/>
      <c r="Q367" s="19"/>
      <c r="R367" s="19"/>
      <c r="S367" s="19"/>
      <c r="T367" s="19"/>
      <c r="U367" s="19"/>
    </row>
    <row r="368" spans="2:21" s="3" customFormat="1" ht="20.25" customHeight="1" x14ac:dyDescent="0.25">
      <c r="B368" s="22"/>
      <c r="C368" s="18"/>
      <c r="D368" s="18"/>
      <c r="E368" s="18"/>
      <c r="G368" s="19"/>
      <c r="H368" s="19"/>
      <c r="I368" s="18"/>
      <c r="J368" s="19"/>
      <c r="K368" s="23"/>
      <c r="L368" s="19"/>
      <c r="M368" s="19"/>
      <c r="N368" s="19"/>
      <c r="O368" s="19"/>
      <c r="P368" s="19"/>
      <c r="Q368" s="19"/>
      <c r="R368" s="19"/>
      <c r="S368" s="19"/>
      <c r="T368" s="19"/>
      <c r="U368" s="19"/>
    </row>
    <row r="369" spans="2:21" s="3" customFormat="1" ht="20.25" customHeight="1" x14ac:dyDescent="0.25">
      <c r="B369" s="22"/>
      <c r="C369" s="18"/>
      <c r="D369" s="18"/>
      <c r="E369" s="18"/>
      <c r="G369" s="19"/>
      <c r="H369" s="19"/>
      <c r="I369" s="18"/>
      <c r="J369" s="19"/>
      <c r="K369" s="23"/>
      <c r="L369" s="19"/>
      <c r="M369" s="19"/>
      <c r="N369" s="19"/>
      <c r="O369" s="19"/>
      <c r="P369" s="19"/>
      <c r="Q369" s="19"/>
      <c r="R369" s="19"/>
      <c r="S369" s="19"/>
      <c r="T369" s="19"/>
      <c r="U369" s="19"/>
    </row>
    <row r="370" spans="2:21" s="3" customFormat="1" ht="20.25" customHeight="1" x14ac:dyDescent="0.25">
      <c r="B370" s="22"/>
      <c r="C370" s="18"/>
      <c r="D370" s="18"/>
      <c r="E370" s="18"/>
      <c r="G370" s="19"/>
      <c r="H370" s="19"/>
      <c r="I370" s="18"/>
      <c r="J370" s="19"/>
      <c r="K370" s="23"/>
      <c r="L370" s="19"/>
      <c r="M370" s="19"/>
      <c r="N370" s="19"/>
      <c r="O370" s="19"/>
      <c r="P370" s="19"/>
      <c r="Q370" s="19"/>
      <c r="R370" s="19"/>
      <c r="S370" s="19"/>
      <c r="T370" s="19"/>
      <c r="U370" s="19"/>
    </row>
    <row r="371" spans="2:21" s="3" customFormat="1" ht="20.25" customHeight="1" x14ac:dyDescent="0.25">
      <c r="B371" s="22"/>
      <c r="C371" s="18"/>
      <c r="D371" s="18"/>
      <c r="E371" s="18"/>
      <c r="G371" s="19"/>
      <c r="H371" s="19"/>
      <c r="I371" s="18"/>
      <c r="J371" s="19"/>
      <c r="K371" s="23"/>
      <c r="L371" s="19"/>
      <c r="M371" s="19"/>
      <c r="N371" s="19"/>
      <c r="O371" s="19"/>
      <c r="P371" s="19"/>
      <c r="Q371" s="19"/>
      <c r="R371" s="19"/>
      <c r="S371" s="19"/>
      <c r="T371" s="19"/>
      <c r="U371" s="19"/>
    </row>
    <row r="372" spans="2:21" s="3" customFormat="1" ht="20.25" customHeight="1" x14ac:dyDescent="0.25">
      <c r="B372" s="22"/>
      <c r="C372" s="18"/>
      <c r="D372" s="18"/>
      <c r="E372" s="18"/>
      <c r="G372" s="19"/>
      <c r="H372" s="19"/>
      <c r="I372" s="18"/>
      <c r="J372" s="19"/>
      <c r="K372" s="23"/>
      <c r="L372" s="19"/>
      <c r="M372" s="19"/>
      <c r="N372" s="19"/>
      <c r="O372" s="19"/>
      <c r="P372" s="19"/>
      <c r="Q372" s="19"/>
      <c r="R372" s="19"/>
      <c r="S372" s="19"/>
      <c r="T372" s="19"/>
      <c r="U372" s="19"/>
    </row>
    <row r="373" spans="2:21" s="3" customFormat="1" ht="20.25" customHeight="1" x14ac:dyDescent="0.25">
      <c r="B373" s="22"/>
      <c r="C373" s="18"/>
      <c r="D373" s="18"/>
      <c r="E373" s="18"/>
      <c r="G373" s="19"/>
      <c r="H373" s="19"/>
      <c r="I373" s="18"/>
      <c r="J373" s="19"/>
      <c r="K373" s="23"/>
      <c r="L373" s="19"/>
      <c r="M373" s="19"/>
      <c r="N373" s="19"/>
      <c r="O373" s="19"/>
      <c r="P373" s="19"/>
      <c r="Q373" s="19"/>
      <c r="R373" s="19"/>
      <c r="S373" s="19"/>
      <c r="T373" s="19"/>
      <c r="U373" s="19"/>
    </row>
    <row r="374" spans="2:21" s="3" customFormat="1" ht="20.25" customHeight="1" x14ac:dyDescent="0.25">
      <c r="B374" s="22"/>
      <c r="C374" s="18"/>
      <c r="D374" s="18"/>
      <c r="E374" s="18"/>
      <c r="G374" s="19"/>
      <c r="H374" s="19"/>
      <c r="I374" s="18"/>
      <c r="J374" s="19"/>
      <c r="K374" s="23"/>
      <c r="L374" s="19"/>
      <c r="M374" s="19"/>
      <c r="N374" s="19"/>
      <c r="O374" s="19"/>
      <c r="P374" s="19"/>
      <c r="Q374" s="19"/>
      <c r="R374" s="19"/>
      <c r="S374" s="19"/>
      <c r="T374" s="19"/>
      <c r="U374" s="19"/>
    </row>
    <row r="375" spans="2:21" s="3" customFormat="1" ht="20.25" customHeight="1" x14ac:dyDescent="0.25">
      <c r="B375" s="22"/>
      <c r="C375" s="18"/>
      <c r="D375" s="18"/>
      <c r="E375" s="18"/>
      <c r="G375" s="19"/>
      <c r="H375" s="19"/>
      <c r="I375" s="18"/>
      <c r="J375" s="19"/>
      <c r="K375" s="23"/>
      <c r="L375" s="19"/>
      <c r="M375" s="19"/>
      <c r="N375" s="19"/>
      <c r="O375" s="19"/>
      <c r="P375" s="19"/>
      <c r="Q375" s="19"/>
      <c r="R375" s="19"/>
      <c r="S375" s="19"/>
      <c r="T375" s="19"/>
      <c r="U375" s="19"/>
    </row>
    <row r="376" spans="2:21" s="3" customFormat="1" ht="20.25" customHeight="1" x14ac:dyDescent="0.25">
      <c r="B376" s="22"/>
      <c r="C376" s="18"/>
      <c r="D376" s="18"/>
      <c r="E376" s="18"/>
      <c r="G376" s="19"/>
      <c r="H376" s="19"/>
      <c r="I376" s="18"/>
      <c r="J376" s="19"/>
      <c r="K376" s="23"/>
      <c r="L376" s="19"/>
      <c r="M376" s="19"/>
      <c r="N376" s="19"/>
      <c r="O376" s="19"/>
      <c r="P376" s="19"/>
      <c r="Q376" s="19"/>
      <c r="R376" s="19"/>
      <c r="S376" s="19"/>
      <c r="T376" s="19"/>
      <c r="U376" s="19"/>
    </row>
    <row r="377" spans="2:21" s="3" customFormat="1" ht="20.25" customHeight="1" x14ac:dyDescent="0.25">
      <c r="B377" s="22"/>
      <c r="C377" s="18"/>
      <c r="D377" s="18"/>
      <c r="E377" s="18"/>
      <c r="G377" s="19"/>
      <c r="H377" s="19"/>
      <c r="I377" s="18"/>
      <c r="J377" s="19"/>
      <c r="K377" s="23"/>
      <c r="L377" s="19"/>
      <c r="M377" s="19"/>
      <c r="N377" s="19"/>
      <c r="O377" s="19"/>
      <c r="P377" s="19"/>
      <c r="Q377" s="19"/>
      <c r="R377" s="19"/>
      <c r="S377" s="19"/>
      <c r="T377" s="19"/>
      <c r="U377" s="19"/>
    </row>
    <row r="378" spans="2:21" s="3" customFormat="1" ht="20.25" customHeight="1" x14ac:dyDescent="0.25">
      <c r="B378" s="22"/>
      <c r="C378" s="18"/>
      <c r="D378" s="18"/>
      <c r="E378" s="18"/>
      <c r="G378" s="19"/>
      <c r="H378" s="19"/>
      <c r="I378" s="18"/>
      <c r="J378" s="19"/>
      <c r="K378" s="23"/>
      <c r="L378" s="19"/>
      <c r="M378" s="19"/>
      <c r="N378" s="19"/>
      <c r="O378" s="19"/>
      <c r="P378" s="19"/>
      <c r="Q378" s="19"/>
      <c r="R378" s="19"/>
      <c r="S378" s="19"/>
      <c r="T378" s="19"/>
      <c r="U378" s="19"/>
    </row>
    <row r="379" spans="2:21" s="3" customFormat="1" ht="20.25" customHeight="1" x14ac:dyDescent="0.25">
      <c r="B379" s="22"/>
      <c r="C379" s="18"/>
      <c r="D379" s="18"/>
      <c r="E379" s="18"/>
      <c r="G379" s="19"/>
      <c r="H379" s="19"/>
      <c r="I379" s="18"/>
      <c r="J379" s="19"/>
      <c r="K379" s="23"/>
      <c r="L379" s="19"/>
      <c r="M379" s="19"/>
      <c r="N379" s="19"/>
      <c r="O379" s="19"/>
      <c r="P379" s="19"/>
      <c r="Q379" s="19"/>
      <c r="R379" s="19"/>
      <c r="S379" s="19"/>
      <c r="T379" s="19"/>
      <c r="U379" s="19"/>
    </row>
    <row r="380" spans="2:21" s="3" customFormat="1" ht="20.25" customHeight="1" x14ac:dyDescent="0.25">
      <c r="B380" s="22"/>
      <c r="C380" s="18"/>
      <c r="D380" s="18"/>
      <c r="E380" s="18"/>
      <c r="G380" s="19"/>
      <c r="H380" s="19"/>
      <c r="I380" s="18"/>
      <c r="J380" s="19"/>
      <c r="K380" s="23"/>
      <c r="L380" s="19"/>
      <c r="M380" s="19"/>
      <c r="N380" s="19"/>
      <c r="O380" s="19"/>
      <c r="P380" s="19"/>
      <c r="Q380" s="19"/>
      <c r="R380" s="19"/>
      <c r="S380" s="19"/>
      <c r="T380" s="19"/>
      <c r="U380" s="19"/>
    </row>
    <row r="381" spans="2:21" s="3" customFormat="1" ht="20.25" customHeight="1" x14ac:dyDescent="0.25">
      <c r="B381" s="22"/>
      <c r="C381" s="18"/>
      <c r="D381" s="18"/>
      <c r="E381" s="18"/>
      <c r="G381" s="19"/>
      <c r="H381" s="19"/>
      <c r="I381" s="18"/>
      <c r="J381" s="19"/>
      <c r="K381" s="23"/>
      <c r="L381" s="19"/>
      <c r="M381" s="19"/>
      <c r="N381" s="19"/>
      <c r="O381" s="19"/>
      <c r="P381" s="19"/>
      <c r="Q381" s="19"/>
      <c r="R381" s="19"/>
      <c r="S381" s="19"/>
      <c r="T381" s="19"/>
      <c r="U381" s="19"/>
    </row>
    <row r="382" spans="2:21" s="3" customFormat="1" ht="20.25" customHeight="1" x14ac:dyDescent="0.25">
      <c r="B382" s="22"/>
      <c r="C382" s="18"/>
      <c r="D382" s="18"/>
      <c r="E382" s="18"/>
      <c r="G382" s="19"/>
      <c r="H382" s="19"/>
      <c r="I382" s="18"/>
      <c r="J382" s="19"/>
      <c r="K382" s="23"/>
      <c r="L382" s="19"/>
      <c r="M382" s="19"/>
      <c r="N382" s="19"/>
      <c r="O382" s="19"/>
      <c r="P382" s="19"/>
      <c r="Q382" s="19"/>
      <c r="R382" s="19"/>
      <c r="S382" s="19"/>
      <c r="T382" s="19"/>
      <c r="U382" s="19"/>
    </row>
    <row r="383" spans="2:21" s="3" customFormat="1" ht="20.25" customHeight="1" x14ac:dyDescent="0.25">
      <c r="B383" s="22"/>
      <c r="C383" s="18"/>
      <c r="D383" s="18"/>
      <c r="E383" s="18"/>
      <c r="G383" s="19"/>
      <c r="H383" s="19"/>
      <c r="I383" s="18"/>
      <c r="J383" s="19"/>
      <c r="K383" s="23"/>
      <c r="L383" s="19"/>
      <c r="M383" s="19"/>
      <c r="N383" s="19"/>
      <c r="O383" s="19"/>
      <c r="P383" s="19"/>
      <c r="Q383" s="19"/>
      <c r="R383" s="19"/>
      <c r="S383" s="19"/>
      <c r="T383" s="19"/>
      <c r="U383" s="19"/>
    </row>
    <row r="384" spans="2:21" s="3" customFormat="1" ht="20.25" customHeight="1" x14ac:dyDescent="0.25">
      <c r="B384" s="22"/>
      <c r="C384" s="18"/>
      <c r="D384" s="18"/>
      <c r="E384" s="18"/>
      <c r="G384" s="19"/>
      <c r="H384" s="19"/>
      <c r="I384" s="18"/>
      <c r="J384" s="19"/>
      <c r="K384" s="23"/>
      <c r="L384" s="19"/>
      <c r="M384" s="19"/>
      <c r="N384" s="19"/>
      <c r="O384" s="19"/>
      <c r="P384" s="19"/>
      <c r="Q384" s="19"/>
      <c r="R384" s="19"/>
      <c r="S384" s="19"/>
      <c r="T384" s="19"/>
      <c r="U384" s="19"/>
    </row>
    <row r="385" spans="2:21" s="3" customFormat="1" ht="20.25" customHeight="1" x14ac:dyDescent="0.25">
      <c r="B385" s="22"/>
      <c r="C385" s="18"/>
      <c r="D385" s="18"/>
      <c r="E385" s="18"/>
      <c r="G385" s="19"/>
      <c r="H385" s="19"/>
      <c r="I385" s="18"/>
      <c r="J385" s="19"/>
      <c r="K385" s="23"/>
      <c r="L385" s="19"/>
      <c r="M385" s="19"/>
      <c r="N385" s="19"/>
      <c r="O385" s="19"/>
      <c r="P385" s="19"/>
      <c r="Q385" s="19"/>
      <c r="R385" s="19"/>
      <c r="S385" s="19"/>
      <c r="T385" s="19"/>
      <c r="U385" s="19"/>
    </row>
    <row r="386" spans="2:21" s="3" customFormat="1" ht="20.25" customHeight="1" x14ac:dyDescent="0.25">
      <c r="B386" s="22"/>
      <c r="C386" s="18"/>
      <c r="D386" s="18"/>
      <c r="E386" s="18"/>
      <c r="G386" s="19"/>
      <c r="H386" s="19"/>
      <c r="I386" s="18"/>
      <c r="J386" s="19"/>
      <c r="K386" s="23"/>
      <c r="L386" s="19"/>
      <c r="M386" s="19"/>
      <c r="N386" s="19"/>
      <c r="O386" s="19"/>
      <c r="P386" s="19"/>
      <c r="Q386" s="19"/>
      <c r="R386" s="19"/>
      <c r="S386" s="19"/>
      <c r="T386" s="19"/>
      <c r="U386" s="19"/>
    </row>
    <row r="387" spans="2:21" s="3" customFormat="1" ht="20.25" customHeight="1" x14ac:dyDescent="0.25">
      <c r="B387" s="22"/>
      <c r="C387" s="18"/>
      <c r="D387" s="18"/>
      <c r="E387" s="18"/>
      <c r="G387" s="19"/>
      <c r="H387" s="19"/>
      <c r="I387" s="18"/>
      <c r="J387" s="19"/>
      <c r="K387" s="23"/>
      <c r="L387" s="19"/>
      <c r="M387" s="19"/>
      <c r="N387" s="19"/>
      <c r="O387" s="19"/>
      <c r="P387" s="19"/>
      <c r="Q387" s="19"/>
      <c r="R387" s="19"/>
      <c r="S387" s="19"/>
      <c r="T387" s="19"/>
      <c r="U387" s="19"/>
    </row>
    <row r="388" spans="2:21" s="3" customFormat="1" ht="20.25" customHeight="1" x14ac:dyDescent="0.25">
      <c r="B388" s="22"/>
      <c r="C388" s="18"/>
      <c r="D388" s="18"/>
      <c r="E388" s="18"/>
      <c r="G388" s="19"/>
      <c r="H388" s="19"/>
      <c r="I388" s="18"/>
      <c r="J388" s="19"/>
      <c r="K388" s="23"/>
      <c r="L388" s="19"/>
      <c r="M388" s="19"/>
      <c r="N388" s="19"/>
      <c r="O388" s="19"/>
      <c r="P388" s="19"/>
      <c r="Q388" s="19"/>
      <c r="R388" s="19"/>
      <c r="S388" s="19"/>
      <c r="T388" s="19"/>
      <c r="U388" s="19"/>
    </row>
    <row r="389" spans="2:21" s="3" customFormat="1" ht="20.25" customHeight="1" x14ac:dyDescent="0.25">
      <c r="B389" s="22"/>
      <c r="C389" s="18"/>
      <c r="D389" s="18"/>
      <c r="E389" s="18"/>
      <c r="G389" s="19"/>
      <c r="H389" s="19"/>
      <c r="I389" s="18"/>
      <c r="J389" s="19"/>
      <c r="K389" s="23"/>
      <c r="L389" s="19"/>
      <c r="M389" s="19"/>
      <c r="N389" s="19"/>
      <c r="O389" s="19"/>
      <c r="P389" s="19"/>
      <c r="Q389" s="19"/>
      <c r="R389" s="19"/>
      <c r="S389" s="19"/>
      <c r="T389" s="19"/>
      <c r="U389" s="19"/>
    </row>
    <row r="390" spans="2:21" s="3" customFormat="1" ht="20.25" customHeight="1" x14ac:dyDescent="0.25">
      <c r="B390" s="22"/>
      <c r="C390" s="18"/>
      <c r="D390" s="18"/>
      <c r="E390" s="18"/>
      <c r="G390" s="19"/>
      <c r="H390" s="19"/>
      <c r="I390" s="18"/>
      <c r="J390" s="19"/>
      <c r="K390" s="23"/>
      <c r="L390" s="19"/>
      <c r="M390" s="19"/>
      <c r="N390" s="19"/>
      <c r="O390" s="19"/>
      <c r="P390" s="19"/>
      <c r="Q390" s="19"/>
      <c r="R390" s="19"/>
      <c r="S390" s="19"/>
      <c r="T390" s="19"/>
      <c r="U390" s="19"/>
    </row>
    <row r="391" spans="2:21" s="3" customFormat="1" ht="20.25" customHeight="1" x14ac:dyDescent="0.25">
      <c r="B391" s="22"/>
      <c r="C391" s="18"/>
      <c r="D391" s="18"/>
      <c r="E391" s="18"/>
      <c r="G391" s="19"/>
      <c r="H391" s="19"/>
      <c r="I391" s="18"/>
      <c r="J391" s="19"/>
      <c r="K391" s="23"/>
      <c r="L391" s="19"/>
      <c r="M391" s="19"/>
      <c r="N391" s="19"/>
      <c r="O391" s="19"/>
      <c r="P391" s="19"/>
      <c r="Q391" s="19"/>
      <c r="R391" s="19"/>
      <c r="S391" s="19"/>
      <c r="T391" s="19"/>
      <c r="U391" s="19"/>
    </row>
    <row r="392" spans="2:21" s="3" customFormat="1" ht="20.25" customHeight="1" x14ac:dyDescent="0.25">
      <c r="B392" s="22"/>
      <c r="C392" s="18"/>
      <c r="D392" s="18"/>
      <c r="E392" s="18"/>
      <c r="G392" s="19"/>
      <c r="H392" s="19"/>
      <c r="I392" s="18"/>
      <c r="J392" s="19"/>
      <c r="K392" s="23"/>
      <c r="L392" s="19"/>
      <c r="M392" s="19"/>
      <c r="N392" s="19"/>
      <c r="O392" s="19"/>
      <c r="P392" s="19"/>
      <c r="Q392" s="19"/>
      <c r="R392" s="19"/>
      <c r="S392" s="19"/>
      <c r="T392" s="19"/>
      <c r="U392" s="19"/>
    </row>
    <row r="393" spans="2:21" s="3" customFormat="1" ht="20.25" customHeight="1" x14ac:dyDescent="0.25">
      <c r="B393" s="22"/>
      <c r="C393" s="18"/>
      <c r="D393" s="18"/>
      <c r="E393" s="18"/>
      <c r="G393" s="19"/>
      <c r="H393" s="19"/>
      <c r="I393" s="18"/>
      <c r="J393" s="19"/>
      <c r="K393" s="23"/>
      <c r="L393" s="19"/>
      <c r="M393" s="19"/>
      <c r="N393" s="19"/>
      <c r="O393" s="19"/>
      <c r="P393" s="19"/>
      <c r="Q393" s="19"/>
      <c r="R393" s="19"/>
      <c r="S393" s="19"/>
      <c r="T393" s="19"/>
      <c r="U393" s="19"/>
    </row>
    <row r="394" spans="2:21" s="3" customFormat="1" ht="20.25" customHeight="1" x14ac:dyDescent="0.25">
      <c r="B394" s="22"/>
      <c r="C394" s="18"/>
      <c r="D394" s="18"/>
      <c r="E394" s="18"/>
      <c r="G394" s="19"/>
      <c r="H394" s="19"/>
      <c r="I394" s="18"/>
      <c r="J394" s="19"/>
      <c r="K394" s="23"/>
      <c r="L394" s="19"/>
      <c r="M394" s="19"/>
      <c r="N394" s="19"/>
      <c r="O394" s="19"/>
      <c r="P394" s="19"/>
      <c r="Q394" s="19"/>
      <c r="R394" s="19"/>
      <c r="S394" s="19"/>
      <c r="T394" s="19"/>
      <c r="U394" s="19"/>
    </row>
    <row r="395" spans="2:21" s="3" customFormat="1" ht="20.25" customHeight="1" x14ac:dyDescent="0.25">
      <c r="B395" s="22"/>
      <c r="C395" s="18"/>
      <c r="D395" s="18"/>
      <c r="E395" s="18"/>
      <c r="G395" s="19"/>
      <c r="H395" s="19"/>
      <c r="I395" s="18"/>
      <c r="J395" s="19"/>
      <c r="K395" s="23"/>
      <c r="L395" s="19"/>
      <c r="M395" s="19"/>
      <c r="N395" s="19"/>
      <c r="O395" s="19"/>
      <c r="P395" s="19"/>
      <c r="Q395" s="19"/>
      <c r="R395" s="19"/>
      <c r="S395" s="19"/>
      <c r="T395" s="19"/>
      <c r="U395" s="19"/>
    </row>
    <row r="396" spans="2:21" s="3" customFormat="1" ht="20.25" customHeight="1" x14ac:dyDescent="0.25">
      <c r="B396" s="22"/>
      <c r="C396" s="18"/>
      <c r="D396" s="18"/>
      <c r="E396" s="18"/>
      <c r="G396" s="19"/>
      <c r="H396" s="19"/>
      <c r="I396" s="18"/>
      <c r="J396" s="19"/>
      <c r="K396" s="23"/>
      <c r="L396" s="19"/>
      <c r="M396" s="19"/>
      <c r="N396" s="19"/>
      <c r="O396" s="19"/>
      <c r="P396" s="19"/>
      <c r="Q396" s="19"/>
      <c r="R396" s="19"/>
      <c r="S396" s="19"/>
      <c r="T396" s="19"/>
      <c r="U396" s="19"/>
    </row>
    <row r="397" spans="2:21" s="3" customFormat="1" ht="20.25" customHeight="1" x14ac:dyDescent="0.25">
      <c r="B397" s="22"/>
      <c r="C397" s="18"/>
      <c r="D397" s="18"/>
      <c r="E397" s="18"/>
      <c r="G397" s="19"/>
      <c r="H397" s="19"/>
      <c r="I397" s="18"/>
      <c r="J397" s="19"/>
      <c r="K397" s="23"/>
      <c r="L397" s="19"/>
      <c r="M397" s="19"/>
      <c r="N397" s="19"/>
      <c r="O397" s="19"/>
      <c r="P397" s="19"/>
      <c r="Q397" s="19"/>
      <c r="R397" s="19"/>
      <c r="S397" s="19"/>
      <c r="T397" s="19"/>
      <c r="U397" s="19"/>
    </row>
    <row r="398" spans="2:21" s="3" customFormat="1" ht="20.25" customHeight="1" x14ac:dyDescent="0.25">
      <c r="B398" s="22"/>
      <c r="C398" s="18"/>
      <c r="D398" s="18"/>
      <c r="E398" s="18"/>
      <c r="G398" s="19"/>
      <c r="H398" s="19"/>
      <c r="I398" s="18"/>
      <c r="J398" s="19"/>
      <c r="K398" s="23"/>
      <c r="L398" s="19"/>
      <c r="M398" s="19"/>
      <c r="N398" s="19"/>
      <c r="O398" s="19"/>
      <c r="P398" s="19"/>
      <c r="Q398" s="19"/>
      <c r="R398" s="19"/>
      <c r="S398" s="19"/>
      <c r="T398" s="19"/>
      <c r="U398" s="19"/>
    </row>
    <row r="399" spans="2:21" s="3" customFormat="1" ht="20.25" customHeight="1" x14ac:dyDescent="0.25">
      <c r="B399" s="22"/>
      <c r="C399" s="18"/>
      <c r="D399" s="18"/>
      <c r="E399" s="18"/>
      <c r="G399" s="19"/>
      <c r="H399" s="19"/>
      <c r="I399" s="18"/>
      <c r="J399" s="19"/>
      <c r="K399" s="23"/>
      <c r="L399" s="19"/>
      <c r="M399" s="19"/>
      <c r="N399" s="19"/>
      <c r="O399" s="19"/>
      <c r="P399" s="19"/>
      <c r="Q399" s="19"/>
      <c r="R399" s="19"/>
      <c r="S399" s="19"/>
      <c r="T399" s="19"/>
      <c r="U399" s="19"/>
    </row>
    <row r="400" spans="2:21" s="3" customFormat="1" ht="20.25" customHeight="1" x14ac:dyDescent="0.25">
      <c r="B400" s="22"/>
      <c r="C400" s="18"/>
      <c r="D400" s="18"/>
      <c r="E400" s="18"/>
      <c r="G400" s="19"/>
      <c r="H400" s="19"/>
      <c r="I400" s="18"/>
      <c r="J400" s="19"/>
      <c r="K400" s="23"/>
      <c r="L400" s="19"/>
      <c r="M400" s="19"/>
      <c r="N400" s="19"/>
      <c r="O400" s="19"/>
      <c r="P400" s="19"/>
      <c r="Q400" s="19"/>
      <c r="R400" s="19"/>
      <c r="S400" s="19"/>
      <c r="T400" s="19"/>
      <c r="U400" s="19"/>
    </row>
    <row r="401" spans="2:21" s="3" customFormat="1" ht="20.25" customHeight="1" x14ac:dyDescent="0.25">
      <c r="B401" s="22"/>
      <c r="C401" s="18"/>
      <c r="D401" s="18"/>
      <c r="E401" s="18"/>
      <c r="G401" s="19"/>
      <c r="H401" s="19"/>
      <c r="I401" s="18"/>
      <c r="J401" s="19"/>
      <c r="K401" s="23"/>
      <c r="L401" s="19"/>
      <c r="M401" s="19"/>
      <c r="N401" s="19"/>
      <c r="O401" s="19"/>
      <c r="P401" s="19"/>
      <c r="Q401" s="19"/>
      <c r="R401" s="19"/>
      <c r="S401" s="19"/>
      <c r="T401" s="19"/>
      <c r="U401" s="19"/>
    </row>
    <row r="402" spans="2:21" s="3" customFormat="1" ht="20.25" customHeight="1" x14ac:dyDescent="0.25">
      <c r="B402" s="22"/>
      <c r="C402" s="18"/>
      <c r="D402" s="18"/>
      <c r="E402" s="18"/>
      <c r="G402" s="19"/>
      <c r="H402" s="19"/>
      <c r="I402" s="18"/>
      <c r="J402" s="19"/>
      <c r="K402" s="23"/>
      <c r="L402" s="19"/>
      <c r="M402" s="19"/>
      <c r="N402" s="19"/>
      <c r="O402" s="19"/>
      <c r="P402" s="19"/>
      <c r="Q402" s="19"/>
      <c r="R402" s="19"/>
      <c r="S402" s="19"/>
      <c r="T402" s="19"/>
      <c r="U402" s="19"/>
    </row>
    <row r="403" spans="2:21" s="3" customFormat="1" ht="20.25" customHeight="1" x14ac:dyDescent="0.25">
      <c r="B403" s="22"/>
      <c r="C403" s="18"/>
      <c r="D403" s="18"/>
      <c r="E403" s="18"/>
      <c r="G403" s="19"/>
      <c r="H403" s="19"/>
      <c r="I403" s="18"/>
      <c r="J403" s="19"/>
      <c r="K403" s="23"/>
      <c r="L403" s="19"/>
      <c r="M403" s="19"/>
      <c r="N403" s="19"/>
      <c r="O403" s="19"/>
      <c r="P403" s="19"/>
      <c r="Q403" s="19"/>
      <c r="R403" s="19"/>
      <c r="S403" s="19"/>
      <c r="T403" s="19"/>
      <c r="U403" s="19"/>
    </row>
    <row r="404" spans="2:21" s="3" customFormat="1" ht="20.25" customHeight="1" x14ac:dyDescent="0.25">
      <c r="B404" s="22"/>
      <c r="C404" s="18"/>
      <c r="D404" s="18"/>
      <c r="E404" s="18"/>
      <c r="G404" s="19"/>
      <c r="H404" s="19"/>
      <c r="I404" s="18"/>
      <c r="J404" s="19"/>
      <c r="K404" s="23"/>
      <c r="L404" s="19"/>
      <c r="M404" s="19"/>
      <c r="N404" s="19"/>
      <c r="O404" s="19"/>
      <c r="P404" s="19"/>
      <c r="Q404" s="19"/>
      <c r="R404" s="19"/>
      <c r="S404" s="19"/>
      <c r="T404" s="19"/>
      <c r="U404" s="19"/>
    </row>
    <row r="405" spans="2:21" s="3" customFormat="1" ht="20.25" customHeight="1" x14ac:dyDescent="0.25">
      <c r="B405" s="22"/>
      <c r="C405" s="18"/>
      <c r="D405" s="18"/>
      <c r="E405" s="18"/>
      <c r="G405" s="19"/>
      <c r="H405" s="19"/>
      <c r="I405" s="18"/>
      <c r="J405" s="19"/>
      <c r="K405" s="23"/>
      <c r="L405" s="19"/>
      <c r="M405" s="19"/>
      <c r="N405" s="19"/>
      <c r="O405" s="19"/>
      <c r="P405" s="19"/>
      <c r="Q405" s="19"/>
      <c r="R405" s="19"/>
      <c r="S405" s="19"/>
      <c r="T405" s="19"/>
      <c r="U405" s="19"/>
    </row>
    <row r="406" spans="2:21" s="3" customFormat="1" ht="20.25" customHeight="1" x14ac:dyDescent="0.25">
      <c r="B406" s="22"/>
      <c r="C406" s="18"/>
      <c r="D406" s="18"/>
      <c r="E406" s="18"/>
      <c r="G406" s="19"/>
      <c r="H406" s="19"/>
      <c r="I406" s="18"/>
      <c r="J406" s="19"/>
      <c r="K406" s="23"/>
      <c r="L406" s="19"/>
      <c r="M406" s="19"/>
      <c r="N406" s="19"/>
      <c r="O406" s="19"/>
      <c r="P406" s="19"/>
      <c r="Q406" s="19"/>
      <c r="R406" s="19"/>
      <c r="S406" s="19"/>
      <c r="T406" s="19"/>
      <c r="U406" s="19"/>
    </row>
    <row r="407" spans="2:21" s="3" customFormat="1" ht="20.25" customHeight="1" x14ac:dyDescent="0.25">
      <c r="B407" s="22"/>
      <c r="C407" s="18"/>
      <c r="D407" s="18"/>
      <c r="E407" s="18"/>
      <c r="G407" s="19"/>
      <c r="H407" s="19"/>
      <c r="I407" s="18"/>
      <c r="J407" s="19"/>
      <c r="K407" s="23"/>
      <c r="L407" s="19"/>
      <c r="M407" s="19"/>
      <c r="N407" s="19"/>
      <c r="O407" s="19"/>
      <c r="P407" s="19"/>
      <c r="Q407" s="19"/>
      <c r="R407" s="19"/>
      <c r="S407" s="19"/>
      <c r="T407" s="19"/>
      <c r="U407" s="19"/>
    </row>
    <row r="408" spans="2:21" s="3" customFormat="1" ht="20.25" customHeight="1" x14ac:dyDescent="0.25">
      <c r="B408" s="22"/>
      <c r="C408" s="18"/>
      <c r="D408" s="18"/>
      <c r="E408" s="18"/>
      <c r="G408" s="19"/>
      <c r="H408" s="19"/>
      <c r="I408" s="18"/>
      <c r="J408" s="19"/>
      <c r="K408" s="23"/>
      <c r="L408" s="19"/>
      <c r="M408" s="19"/>
      <c r="N408" s="19"/>
      <c r="O408" s="19"/>
      <c r="P408" s="19"/>
      <c r="Q408" s="19"/>
      <c r="R408" s="19"/>
      <c r="S408" s="19"/>
      <c r="T408" s="19"/>
      <c r="U408" s="19"/>
    </row>
    <row r="409" spans="2:21" s="3" customFormat="1" ht="20.25" customHeight="1" x14ac:dyDescent="0.25">
      <c r="B409" s="22"/>
      <c r="C409" s="18"/>
      <c r="D409" s="18"/>
      <c r="E409" s="18"/>
      <c r="G409" s="19"/>
      <c r="H409" s="19"/>
      <c r="I409" s="18"/>
      <c r="J409" s="19"/>
      <c r="K409" s="23"/>
      <c r="L409" s="19"/>
      <c r="M409" s="19"/>
      <c r="N409" s="19"/>
      <c r="O409" s="19"/>
      <c r="P409" s="19"/>
      <c r="Q409" s="19"/>
      <c r="R409" s="19"/>
      <c r="S409" s="19"/>
      <c r="T409" s="19"/>
      <c r="U409" s="19"/>
    </row>
    <row r="410" spans="2:21" s="3" customFormat="1" ht="20.25" customHeight="1" x14ac:dyDescent="0.25">
      <c r="B410" s="22"/>
      <c r="C410" s="18"/>
      <c r="D410" s="18"/>
      <c r="E410" s="18"/>
      <c r="G410" s="19"/>
      <c r="H410" s="19"/>
      <c r="I410" s="18"/>
      <c r="J410" s="19"/>
      <c r="K410" s="23"/>
      <c r="L410" s="19"/>
      <c r="M410" s="19"/>
      <c r="N410" s="19"/>
      <c r="O410" s="19"/>
      <c r="P410" s="19"/>
      <c r="Q410" s="19"/>
      <c r="R410" s="19"/>
      <c r="S410" s="19"/>
      <c r="T410" s="19"/>
      <c r="U410" s="19"/>
    </row>
    <row r="411" spans="2:21" s="3" customFormat="1" ht="20.25" customHeight="1" x14ac:dyDescent="0.25">
      <c r="B411" s="22"/>
      <c r="C411" s="18"/>
      <c r="D411" s="18"/>
      <c r="E411" s="18"/>
      <c r="G411" s="19"/>
      <c r="H411" s="19"/>
      <c r="I411" s="18"/>
      <c r="J411" s="19"/>
      <c r="K411" s="23"/>
      <c r="L411" s="19"/>
      <c r="M411" s="19"/>
      <c r="N411" s="19"/>
      <c r="O411" s="19"/>
      <c r="P411" s="19"/>
      <c r="Q411" s="19"/>
      <c r="R411" s="19"/>
      <c r="S411" s="19"/>
      <c r="T411" s="19"/>
      <c r="U411" s="19"/>
    </row>
    <row r="412" spans="2:21" s="3" customFormat="1" ht="20.25" customHeight="1" x14ac:dyDescent="0.25">
      <c r="B412" s="22"/>
      <c r="C412" s="18"/>
      <c r="D412" s="18"/>
      <c r="E412" s="18"/>
      <c r="G412" s="19"/>
      <c r="H412" s="19"/>
      <c r="I412" s="18"/>
      <c r="J412" s="19"/>
      <c r="K412" s="23"/>
      <c r="L412" s="19"/>
      <c r="M412" s="19"/>
      <c r="N412" s="19"/>
      <c r="O412" s="19"/>
      <c r="P412" s="19"/>
      <c r="Q412" s="19"/>
      <c r="R412" s="19"/>
      <c r="S412" s="19"/>
      <c r="T412" s="19"/>
      <c r="U412" s="19"/>
    </row>
    <row r="413" spans="2:21" s="3" customFormat="1" ht="20.25" customHeight="1" x14ac:dyDescent="0.25">
      <c r="B413" s="22"/>
      <c r="C413" s="18"/>
      <c r="D413" s="18"/>
      <c r="E413" s="18"/>
      <c r="G413" s="19"/>
      <c r="H413" s="19"/>
      <c r="I413" s="18"/>
      <c r="J413" s="19"/>
      <c r="K413" s="23"/>
      <c r="L413" s="19"/>
      <c r="M413" s="19"/>
      <c r="N413" s="19"/>
      <c r="O413" s="19"/>
      <c r="P413" s="19"/>
      <c r="Q413" s="19"/>
      <c r="R413" s="19"/>
      <c r="S413" s="19"/>
      <c r="T413" s="19"/>
      <c r="U413" s="19"/>
    </row>
    <row r="414" spans="2:21" s="3" customFormat="1" ht="20.25" customHeight="1" x14ac:dyDescent="0.25">
      <c r="B414" s="22"/>
      <c r="C414" s="18"/>
      <c r="D414" s="18"/>
      <c r="E414" s="18"/>
      <c r="G414" s="19"/>
      <c r="H414" s="19"/>
      <c r="I414" s="18"/>
      <c r="J414" s="19"/>
      <c r="K414" s="23"/>
      <c r="L414" s="19"/>
      <c r="M414" s="19"/>
      <c r="N414" s="19"/>
      <c r="O414" s="19"/>
      <c r="P414" s="19"/>
      <c r="Q414" s="19"/>
      <c r="R414" s="19"/>
      <c r="S414" s="19"/>
      <c r="T414" s="19"/>
      <c r="U414" s="19"/>
    </row>
    <row r="415" spans="2:21" s="3" customFormat="1" ht="20.25" customHeight="1" x14ac:dyDescent="0.25">
      <c r="B415" s="22"/>
      <c r="C415" s="18"/>
      <c r="D415" s="18"/>
      <c r="E415" s="18"/>
      <c r="G415" s="19"/>
      <c r="H415" s="19"/>
      <c r="I415" s="18"/>
      <c r="J415" s="19"/>
      <c r="K415" s="23"/>
      <c r="L415" s="19"/>
      <c r="M415" s="19"/>
      <c r="N415" s="19"/>
      <c r="O415" s="19"/>
      <c r="P415" s="19"/>
      <c r="Q415" s="19"/>
      <c r="R415" s="19"/>
      <c r="S415" s="19"/>
      <c r="T415" s="19"/>
      <c r="U415" s="19"/>
    </row>
    <row r="416" spans="2:21" s="3" customFormat="1" ht="20.25" customHeight="1" x14ac:dyDescent="0.25">
      <c r="B416" s="22"/>
      <c r="C416" s="18"/>
      <c r="D416" s="18"/>
      <c r="E416" s="18"/>
      <c r="G416" s="19"/>
      <c r="H416" s="19"/>
      <c r="I416" s="18"/>
      <c r="J416" s="19"/>
      <c r="K416" s="23"/>
      <c r="L416" s="19"/>
      <c r="M416" s="19"/>
      <c r="N416" s="19"/>
      <c r="O416" s="19"/>
      <c r="P416" s="19"/>
      <c r="Q416" s="19"/>
      <c r="R416" s="19"/>
      <c r="S416" s="19"/>
      <c r="T416" s="19"/>
      <c r="U416" s="19"/>
    </row>
    <row r="417" spans="2:21" s="3" customFormat="1" ht="20.25" customHeight="1" x14ac:dyDescent="0.25">
      <c r="B417" s="22"/>
      <c r="C417" s="18"/>
      <c r="D417" s="18"/>
      <c r="E417" s="18"/>
      <c r="G417" s="19"/>
      <c r="H417" s="19"/>
      <c r="I417" s="18"/>
      <c r="J417" s="19"/>
      <c r="K417" s="23"/>
      <c r="L417" s="19"/>
      <c r="M417" s="19"/>
      <c r="N417" s="19"/>
      <c r="O417" s="19"/>
      <c r="P417" s="19"/>
      <c r="Q417" s="19"/>
      <c r="R417" s="19"/>
      <c r="S417" s="19"/>
      <c r="T417" s="19"/>
      <c r="U417" s="19"/>
    </row>
    <row r="418" spans="2:21" s="3" customFormat="1" ht="20.25" customHeight="1" x14ac:dyDescent="0.25">
      <c r="B418" s="22"/>
      <c r="C418" s="18"/>
      <c r="D418" s="18"/>
      <c r="E418" s="18"/>
      <c r="G418" s="19"/>
      <c r="H418" s="19"/>
      <c r="I418" s="18"/>
      <c r="J418" s="19"/>
      <c r="K418" s="23"/>
      <c r="L418" s="19"/>
      <c r="M418" s="19"/>
      <c r="N418" s="19"/>
      <c r="O418" s="19"/>
      <c r="P418" s="19"/>
      <c r="Q418" s="19"/>
      <c r="R418" s="19"/>
      <c r="S418" s="19"/>
      <c r="T418" s="19"/>
      <c r="U418" s="19"/>
    </row>
    <row r="419" spans="2:21" s="3" customFormat="1" ht="20.25" customHeight="1" x14ac:dyDescent="0.25">
      <c r="B419" s="22"/>
      <c r="C419" s="18"/>
      <c r="D419" s="18"/>
      <c r="E419" s="18"/>
      <c r="G419" s="19"/>
      <c r="H419" s="19"/>
      <c r="I419" s="18"/>
      <c r="J419" s="19"/>
      <c r="K419" s="23"/>
      <c r="L419" s="19"/>
      <c r="M419" s="19"/>
      <c r="N419" s="19"/>
      <c r="O419" s="19"/>
      <c r="P419" s="19"/>
      <c r="Q419" s="19"/>
      <c r="R419" s="19"/>
      <c r="S419" s="19"/>
      <c r="T419" s="19"/>
      <c r="U419" s="19"/>
    </row>
    <row r="420" spans="2:21" s="3" customFormat="1" ht="20.25" customHeight="1" x14ac:dyDescent="0.25">
      <c r="B420" s="22"/>
      <c r="C420" s="18"/>
      <c r="D420" s="18"/>
      <c r="E420" s="18"/>
      <c r="G420" s="19"/>
      <c r="H420" s="19"/>
      <c r="I420" s="18"/>
      <c r="J420" s="19"/>
      <c r="K420" s="23"/>
      <c r="L420" s="19"/>
      <c r="M420" s="19"/>
      <c r="N420" s="19"/>
      <c r="O420" s="19"/>
      <c r="P420" s="19"/>
      <c r="Q420" s="19"/>
      <c r="R420" s="19"/>
      <c r="S420" s="19"/>
      <c r="T420" s="19"/>
      <c r="U420" s="19"/>
    </row>
    <row r="421" spans="2:21" s="3" customFormat="1" ht="20.25" customHeight="1" x14ac:dyDescent="0.25">
      <c r="B421" s="22"/>
      <c r="C421" s="18"/>
      <c r="D421" s="18"/>
      <c r="E421" s="18"/>
      <c r="G421" s="19"/>
      <c r="H421" s="19"/>
      <c r="I421" s="18"/>
      <c r="J421" s="19"/>
      <c r="K421" s="23"/>
      <c r="L421" s="19"/>
      <c r="M421" s="19"/>
      <c r="N421" s="19"/>
      <c r="O421" s="19"/>
      <c r="P421" s="19"/>
      <c r="Q421" s="19"/>
      <c r="R421" s="19"/>
      <c r="S421" s="19"/>
      <c r="T421" s="19"/>
      <c r="U421" s="19"/>
    </row>
    <row r="422" spans="2:21" s="3" customFormat="1" ht="20.25" customHeight="1" x14ac:dyDescent="0.25">
      <c r="B422" s="22"/>
      <c r="C422" s="18"/>
      <c r="D422" s="18"/>
      <c r="E422" s="18"/>
      <c r="G422" s="19"/>
      <c r="H422" s="19"/>
      <c r="I422" s="18"/>
      <c r="J422" s="19"/>
      <c r="K422" s="23"/>
      <c r="L422" s="19"/>
      <c r="M422" s="19"/>
      <c r="N422" s="19"/>
      <c r="O422" s="19"/>
      <c r="P422" s="19"/>
      <c r="Q422" s="19"/>
      <c r="R422" s="19"/>
      <c r="S422" s="19"/>
      <c r="T422" s="19"/>
      <c r="U422" s="19"/>
    </row>
    <row r="423" spans="2:21" s="3" customFormat="1" ht="20.25" customHeight="1" x14ac:dyDescent="0.25">
      <c r="B423" s="22"/>
      <c r="C423" s="18"/>
      <c r="D423" s="18"/>
      <c r="E423" s="18"/>
      <c r="G423" s="19"/>
      <c r="H423" s="19"/>
      <c r="I423" s="18"/>
      <c r="J423" s="19"/>
      <c r="K423" s="23"/>
      <c r="L423" s="19"/>
      <c r="M423" s="19"/>
      <c r="N423" s="19"/>
      <c r="O423" s="19"/>
      <c r="P423" s="19"/>
      <c r="Q423" s="19"/>
      <c r="R423" s="19"/>
      <c r="S423" s="19"/>
      <c r="T423" s="19"/>
      <c r="U423" s="19"/>
    </row>
    <row r="424" spans="2:21" s="3" customFormat="1" ht="20.25" customHeight="1" x14ac:dyDescent="0.25">
      <c r="B424" s="22"/>
      <c r="C424" s="18"/>
      <c r="D424" s="18"/>
      <c r="E424" s="18"/>
      <c r="G424" s="19"/>
      <c r="H424" s="19"/>
      <c r="I424" s="18"/>
      <c r="J424" s="19"/>
      <c r="K424" s="23"/>
      <c r="L424" s="19"/>
      <c r="M424" s="19"/>
      <c r="N424" s="19"/>
      <c r="O424" s="19"/>
      <c r="P424" s="19"/>
      <c r="Q424" s="19"/>
      <c r="R424" s="19"/>
      <c r="S424" s="19"/>
      <c r="T424" s="19"/>
      <c r="U424" s="19"/>
    </row>
    <row r="425" spans="2:21" s="3" customFormat="1" ht="20.25" customHeight="1" x14ac:dyDescent="0.25">
      <c r="B425" s="22"/>
      <c r="C425" s="18"/>
      <c r="D425" s="18"/>
      <c r="E425" s="18"/>
      <c r="G425" s="19"/>
      <c r="H425" s="19"/>
      <c r="I425" s="18"/>
      <c r="J425" s="19"/>
      <c r="K425" s="23"/>
      <c r="L425" s="19"/>
      <c r="M425" s="19"/>
      <c r="N425" s="19"/>
      <c r="O425" s="19"/>
      <c r="P425" s="19"/>
      <c r="Q425" s="19"/>
      <c r="R425" s="19"/>
      <c r="S425" s="19"/>
      <c r="T425" s="19"/>
      <c r="U425" s="19"/>
    </row>
    <row r="426" spans="2:21" s="3" customFormat="1" ht="20.25" customHeight="1" x14ac:dyDescent="0.25">
      <c r="B426" s="22"/>
      <c r="C426" s="18"/>
      <c r="D426" s="18"/>
      <c r="E426" s="18"/>
      <c r="G426" s="19"/>
      <c r="H426" s="19"/>
      <c r="I426" s="18"/>
      <c r="J426" s="19"/>
      <c r="K426" s="23"/>
      <c r="L426" s="19"/>
      <c r="M426" s="19"/>
      <c r="N426" s="19"/>
      <c r="O426" s="19"/>
      <c r="P426" s="19"/>
      <c r="Q426" s="19"/>
      <c r="R426" s="19"/>
      <c r="S426" s="19"/>
      <c r="T426" s="19"/>
      <c r="U426" s="19"/>
    </row>
    <row r="427" spans="2:21" s="3" customFormat="1" ht="20.25" customHeight="1" x14ac:dyDescent="0.25">
      <c r="B427" s="22"/>
      <c r="C427" s="18"/>
      <c r="D427" s="18"/>
      <c r="E427" s="18"/>
      <c r="G427" s="19"/>
      <c r="H427" s="19"/>
      <c r="I427" s="18"/>
      <c r="J427" s="19"/>
      <c r="K427" s="23"/>
      <c r="L427" s="19"/>
      <c r="M427" s="19"/>
      <c r="N427" s="19"/>
      <c r="O427" s="19"/>
      <c r="P427" s="19"/>
      <c r="Q427" s="19"/>
      <c r="R427" s="19"/>
      <c r="S427" s="19"/>
      <c r="T427" s="19"/>
      <c r="U427" s="19"/>
    </row>
    <row r="428" spans="2:21" s="3" customFormat="1" ht="20.25" customHeight="1" x14ac:dyDescent="0.25">
      <c r="B428" s="22"/>
      <c r="C428" s="18"/>
      <c r="D428" s="18"/>
      <c r="E428" s="18"/>
      <c r="G428" s="19"/>
      <c r="H428" s="19"/>
      <c r="I428" s="18"/>
      <c r="J428" s="19"/>
      <c r="K428" s="23"/>
      <c r="L428" s="19"/>
      <c r="M428" s="19"/>
      <c r="N428" s="19"/>
      <c r="O428" s="19"/>
      <c r="P428" s="19"/>
      <c r="Q428" s="19"/>
      <c r="R428" s="19"/>
      <c r="S428" s="19"/>
      <c r="T428" s="19"/>
      <c r="U428" s="19"/>
    </row>
    <row r="429" spans="2:21" s="3" customFormat="1" ht="20.25" customHeight="1" x14ac:dyDescent="0.25">
      <c r="B429" s="22"/>
      <c r="C429" s="18"/>
      <c r="D429" s="18"/>
      <c r="E429" s="18"/>
      <c r="G429" s="19"/>
      <c r="H429" s="19"/>
      <c r="I429" s="18"/>
      <c r="J429" s="19"/>
      <c r="K429" s="23"/>
      <c r="L429" s="19"/>
      <c r="M429" s="19"/>
      <c r="N429" s="19"/>
      <c r="O429" s="19"/>
      <c r="P429" s="19"/>
      <c r="Q429" s="19"/>
      <c r="R429" s="19"/>
      <c r="S429" s="19"/>
      <c r="T429" s="19"/>
      <c r="U429" s="19"/>
    </row>
    <row r="430" spans="2:21" s="3" customFormat="1" ht="20.25" customHeight="1" x14ac:dyDescent="0.25">
      <c r="B430" s="22"/>
      <c r="C430" s="18"/>
      <c r="D430" s="18"/>
      <c r="E430" s="18"/>
      <c r="G430" s="19"/>
      <c r="H430" s="19"/>
      <c r="I430" s="18"/>
      <c r="J430" s="19"/>
      <c r="K430" s="23"/>
      <c r="L430" s="19"/>
      <c r="M430" s="19"/>
      <c r="N430" s="19"/>
      <c r="O430" s="19"/>
      <c r="P430" s="19"/>
      <c r="Q430" s="19"/>
      <c r="R430" s="19"/>
      <c r="S430" s="19"/>
      <c r="T430" s="19"/>
      <c r="U430" s="19"/>
    </row>
    <row r="431" spans="2:21" s="3" customFormat="1" ht="20.25" customHeight="1" x14ac:dyDescent="0.25">
      <c r="B431" s="22"/>
      <c r="C431" s="18"/>
      <c r="D431" s="18"/>
      <c r="E431" s="18"/>
      <c r="G431" s="19"/>
      <c r="H431" s="19"/>
      <c r="I431" s="18"/>
      <c r="J431" s="19"/>
      <c r="K431" s="23"/>
      <c r="L431" s="19"/>
      <c r="M431" s="19"/>
      <c r="N431" s="19"/>
      <c r="O431" s="19"/>
      <c r="P431" s="19"/>
      <c r="Q431" s="19"/>
      <c r="R431" s="19"/>
      <c r="S431" s="19"/>
      <c r="T431" s="19"/>
      <c r="U431" s="19"/>
    </row>
    <row r="432" spans="2:21" s="3" customFormat="1" ht="20.25" customHeight="1" x14ac:dyDescent="0.25">
      <c r="B432" s="22"/>
      <c r="C432" s="18"/>
      <c r="D432" s="18"/>
      <c r="E432" s="18"/>
      <c r="G432" s="19"/>
      <c r="H432" s="19"/>
      <c r="I432" s="18"/>
      <c r="J432" s="19"/>
      <c r="K432" s="23"/>
      <c r="L432" s="19"/>
      <c r="M432" s="19"/>
      <c r="N432" s="19"/>
      <c r="O432" s="19"/>
      <c r="P432" s="19"/>
      <c r="Q432" s="19"/>
      <c r="R432" s="19"/>
      <c r="S432" s="19"/>
      <c r="T432" s="19"/>
      <c r="U432" s="19"/>
    </row>
    <row r="433" spans="2:21" s="3" customFormat="1" ht="20.25" customHeight="1" x14ac:dyDescent="0.25">
      <c r="B433" s="22"/>
      <c r="C433" s="18"/>
      <c r="D433" s="18"/>
      <c r="E433" s="18"/>
      <c r="G433" s="19"/>
      <c r="H433" s="19"/>
      <c r="I433" s="18"/>
      <c r="J433" s="19"/>
      <c r="K433" s="23"/>
      <c r="L433" s="19"/>
      <c r="M433" s="19"/>
      <c r="N433" s="19"/>
      <c r="O433" s="19"/>
      <c r="P433" s="19"/>
      <c r="Q433" s="19"/>
      <c r="R433" s="19"/>
      <c r="S433" s="19"/>
      <c r="T433" s="19"/>
      <c r="U433" s="19"/>
    </row>
    <row r="434" spans="2:21" s="3" customFormat="1" ht="20.25" customHeight="1" x14ac:dyDescent="0.25">
      <c r="B434" s="22"/>
      <c r="C434" s="18"/>
      <c r="D434" s="18"/>
      <c r="E434" s="18"/>
      <c r="G434" s="19"/>
      <c r="H434" s="19"/>
      <c r="I434" s="18"/>
      <c r="J434" s="19"/>
      <c r="K434" s="23"/>
      <c r="L434" s="19"/>
      <c r="M434" s="19"/>
      <c r="N434" s="19"/>
      <c r="O434" s="19"/>
      <c r="P434" s="19"/>
      <c r="Q434" s="19"/>
      <c r="R434" s="19"/>
      <c r="S434" s="19"/>
      <c r="T434" s="19"/>
      <c r="U434" s="19"/>
    </row>
    <row r="435" spans="2:21" s="3" customFormat="1" ht="20.25" customHeight="1" x14ac:dyDescent="0.25">
      <c r="B435" s="22"/>
      <c r="C435" s="18"/>
      <c r="D435" s="18"/>
      <c r="E435" s="18"/>
      <c r="G435" s="19"/>
      <c r="H435" s="19"/>
      <c r="I435" s="18"/>
      <c r="J435" s="19"/>
      <c r="K435" s="23"/>
      <c r="L435" s="19"/>
      <c r="M435" s="19"/>
      <c r="N435" s="19"/>
      <c r="O435" s="19"/>
      <c r="P435" s="19"/>
      <c r="Q435" s="19"/>
      <c r="R435" s="19"/>
      <c r="S435" s="19"/>
      <c r="T435" s="19"/>
      <c r="U435" s="19"/>
    </row>
    <row r="436" spans="2:21" s="3" customFormat="1" ht="20.25" customHeight="1" x14ac:dyDescent="0.25">
      <c r="B436" s="22"/>
      <c r="C436" s="18"/>
      <c r="D436" s="18"/>
      <c r="E436" s="18"/>
      <c r="G436" s="19"/>
      <c r="H436" s="19"/>
      <c r="I436" s="18"/>
      <c r="J436" s="19"/>
      <c r="K436" s="23"/>
      <c r="L436" s="19"/>
      <c r="M436" s="19"/>
      <c r="N436" s="19"/>
      <c r="O436" s="19"/>
      <c r="P436" s="19"/>
      <c r="Q436" s="19"/>
      <c r="R436" s="19"/>
      <c r="S436" s="19"/>
      <c r="T436" s="19"/>
      <c r="U436" s="19"/>
    </row>
    <row r="437" spans="2:21" s="3" customFormat="1" ht="20.25" customHeight="1" x14ac:dyDescent="0.25">
      <c r="B437" s="22"/>
      <c r="C437" s="18"/>
      <c r="D437" s="18"/>
      <c r="E437" s="18"/>
      <c r="G437" s="19"/>
      <c r="H437" s="19"/>
      <c r="I437" s="18"/>
      <c r="J437" s="19"/>
      <c r="K437" s="23"/>
      <c r="L437" s="19"/>
      <c r="M437" s="19"/>
      <c r="N437" s="19"/>
      <c r="O437" s="19"/>
      <c r="P437" s="19"/>
      <c r="Q437" s="19"/>
      <c r="R437" s="19"/>
      <c r="S437" s="19"/>
      <c r="T437" s="19"/>
      <c r="U437" s="19"/>
    </row>
    <row r="438" spans="2:21" s="3" customFormat="1" ht="20.25" customHeight="1" x14ac:dyDescent="0.25">
      <c r="B438" s="22"/>
      <c r="C438" s="18"/>
      <c r="D438" s="18"/>
      <c r="E438" s="18"/>
      <c r="G438" s="19"/>
      <c r="H438" s="19"/>
      <c r="I438" s="18"/>
      <c r="J438" s="19"/>
      <c r="K438" s="23"/>
      <c r="L438" s="19"/>
      <c r="M438" s="19"/>
      <c r="N438" s="19"/>
      <c r="O438" s="19"/>
      <c r="P438" s="19"/>
      <c r="Q438" s="19"/>
      <c r="R438" s="19"/>
      <c r="S438" s="19"/>
      <c r="T438" s="19"/>
      <c r="U438" s="19"/>
    </row>
    <row r="439" spans="2:21" s="3" customFormat="1" ht="20.25" customHeight="1" x14ac:dyDescent="0.25">
      <c r="B439" s="22"/>
      <c r="C439" s="18"/>
      <c r="D439" s="18"/>
      <c r="E439" s="18"/>
      <c r="G439" s="19"/>
      <c r="H439" s="19"/>
      <c r="I439" s="18"/>
      <c r="J439" s="19"/>
      <c r="K439" s="23"/>
      <c r="L439" s="19"/>
      <c r="M439" s="19"/>
      <c r="N439" s="19"/>
      <c r="O439" s="19"/>
      <c r="P439" s="19"/>
      <c r="Q439" s="19"/>
      <c r="R439" s="19"/>
      <c r="S439" s="19"/>
      <c r="T439" s="19"/>
      <c r="U439" s="19"/>
    </row>
    <row r="440" spans="2:21" s="3" customFormat="1" ht="20.25" customHeight="1" x14ac:dyDescent="0.25">
      <c r="B440" s="22"/>
      <c r="C440" s="18"/>
      <c r="D440" s="18"/>
      <c r="E440" s="18"/>
      <c r="G440" s="19"/>
      <c r="H440" s="19"/>
      <c r="I440" s="18"/>
      <c r="J440" s="19"/>
      <c r="K440" s="23"/>
      <c r="L440" s="19"/>
      <c r="M440" s="19"/>
      <c r="N440" s="19"/>
      <c r="O440" s="19"/>
      <c r="P440" s="19"/>
      <c r="Q440" s="19"/>
      <c r="R440" s="19"/>
      <c r="S440" s="19"/>
      <c r="T440" s="19"/>
      <c r="U440" s="19"/>
    </row>
    <row r="441" spans="2:21" s="3" customFormat="1" ht="20.25" customHeight="1" x14ac:dyDescent="0.25">
      <c r="B441" s="22"/>
      <c r="C441" s="18"/>
      <c r="D441" s="18"/>
      <c r="E441" s="18"/>
      <c r="G441" s="19"/>
      <c r="H441" s="19"/>
      <c r="I441" s="18"/>
      <c r="J441" s="19"/>
      <c r="K441" s="23"/>
      <c r="L441" s="19"/>
      <c r="M441" s="19"/>
      <c r="N441" s="19"/>
      <c r="O441" s="19"/>
      <c r="P441" s="19"/>
      <c r="Q441" s="19"/>
      <c r="R441" s="19"/>
      <c r="S441" s="19"/>
      <c r="T441" s="19"/>
      <c r="U441" s="19"/>
    </row>
    <row r="442" spans="2:21" s="3" customFormat="1" ht="20.25" customHeight="1" x14ac:dyDescent="0.25">
      <c r="B442" s="22"/>
      <c r="C442" s="18"/>
      <c r="D442" s="18"/>
      <c r="E442" s="18"/>
      <c r="G442" s="19"/>
      <c r="H442" s="19"/>
      <c r="I442" s="18"/>
      <c r="J442" s="19"/>
      <c r="K442" s="23"/>
      <c r="L442" s="19"/>
      <c r="M442" s="19"/>
      <c r="N442" s="19"/>
      <c r="O442" s="19"/>
      <c r="P442" s="19"/>
      <c r="Q442" s="19"/>
      <c r="R442" s="19"/>
      <c r="S442" s="19"/>
      <c r="T442" s="19"/>
      <c r="U442" s="19"/>
    </row>
    <row r="443" spans="2:21" s="3" customFormat="1" ht="20.25" customHeight="1" x14ac:dyDescent="0.25">
      <c r="B443" s="22"/>
      <c r="C443" s="18"/>
      <c r="D443" s="18"/>
      <c r="E443" s="18"/>
      <c r="G443" s="19"/>
      <c r="H443" s="19"/>
      <c r="I443" s="18"/>
      <c r="J443" s="19"/>
      <c r="K443" s="23"/>
      <c r="L443" s="19"/>
      <c r="M443" s="19"/>
      <c r="N443" s="19"/>
      <c r="O443" s="19"/>
      <c r="P443" s="19"/>
      <c r="Q443" s="19"/>
      <c r="R443" s="19"/>
      <c r="S443" s="19"/>
      <c r="T443" s="19"/>
      <c r="U443" s="19"/>
    </row>
    <row r="444" spans="2:21" s="3" customFormat="1" ht="20.25" customHeight="1" x14ac:dyDescent="0.25">
      <c r="B444" s="22"/>
      <c r="C444" s="18"/>
      <c r="D444" s="18"/>
      <c r="E444" s="18"/>
      <c r="G444" s="19"/>
      <c r="H444" s="19"/>
      <c r="I444" s="18"/>
      <c r="J444" s="19"/>
      <c r="K444" s="23"/>
      <c r="L444" s="19"/>
      <c r="M444" s="19"/>
      <c r="N444" s="19"/>
      <c r="O444" s="19"/>
      <c r="P444" s="19"/>
      <c r="Q444" s="19"/>
      <c r="R444" s="19"/>
      <c r="S444" s="19"/>
      <c r="T444" s="19"/>
      <c r="U444" s="19"/>
    </row>
    <row r="445" spans="2:21" s="3" customFormat="1" ht="20.25" customHeight="1" x14ac:dyDescent="0.25">
      <c r="B445" s="22"/>
      <c r="C445" s="18"/>
      <c r="D445" s="18"/>
      <c r="E445" s="18"/>
      <c r="G445" s="19"/>
      <c r="H445" s="19"/>
      <c r="I445" s="18"/>
      <c r="J445" s="19"/>
      <c r="K445" s="23"/>
      <c r="L445" s="19"/>
      <c r="M445" s="19"/>
      <c r="N445" s="19"/>
      <c r="O445" s="19"/>
      <c r="P445" s="19"/>
      <c r="Q445" s="19"/>
      <c r="R445" s="19"/>
      <c r="S445" s="19"/>
      <c r="T445" s="19"/>
      <c r="U445" s="19"/>
    </row>
    <row r="446" spans="2:21" s="3" customFormat="1" ht="20.25" customHeight="1" x14ac:dyDescent="0.25">
      <c r="B446" s="22"/>
      <c r="C446" s="18"/>
      <c r="D446" s="18"/>
      <c r="E446" s="18"/>
      <c r="G446" s="19"/>
      <c r="H446" s="19"/>
      <c r="I446" s="18"/>
      <c r="J446" s="19"/>
      <c r="K446" s="23"/>
      <c r="L446" s="19"/>
      <c r="M446" s="19"/>
      <c r="N446" s="19"/>
      <c r="O446" s="19"/>
      <c r="P446" s="19"/>
      <c r="Q446" s="19"/>
      <c r="R446" s="19"/>
      <c r="S446" s="19"/>
      <c r="T446" s="19"/>
      <c r="U446" s="19"/>
    </row>
    <row r="447" spans="2:21" s="3" customFormat="1" ht="20.25" customHeight="1" x14ac:dyDescent="0.25">
      <c r="B447" s="22"/>
      <c r="C447" s="18"/>
      <c r="D447" s="18"/>
      <c r="E447" s="18"/>
      <c r="G447" s="19"/>
      <c r="H447" s="19"/>
      <c r="I447" s="18"/>
      <c r="J447" s="19"/>
      <c r="K447" s="23"/>
      <c r="L447" s="19"/>
      <c r="M447" s="19"/>
      <c r="N447" s="19"/>
      <c r="O447" s="19"/>
      <c r="P447" s="19"/>
      <c r="Q447" s="19"/>
      <c r="R447" s="19"/>
      <c r="S447" s="19"/>
      <c r="T447" s="19"/>
      <c r="U447" s="19"/>
    </row>
    <row r="448" spans="2:21" s="3" customFormat="1" ht="20.25" customHeight="1" x14ac:dyDescent="0.25">
      <c r="B448" s="22"/>
      <c r="C448" s="18"/>
      <c r="D448" s="18"/>
      <c r="E448" s="18"/>
      <c r="G448" s="19"/>
      <c r="H448" s="19"/>
      <c r="I448" s="18"/>
      <c r="J448" s="19"/>
      <c r="K448" s="23"/>
      <c r="L448" s="19"/>
      <c r="M448" s="19"/>
      <c r="N448" s="19"/>
      <c r="O448" s="19"/>
      <c r="P448" s="19"/>
      <c r="Q448" s="19"/>
      <c r="R448" s="19"/>
      <c r="S448" s="19"/>
      <c r="T448" s="19"/>
      <c r="U448" s="19"/>
    </row>
    <row r="449" spans="2:21" s="3" customFormat="1" ht="20.25" customHeight="1" x14ac:dyDescent="0.25">
      <c r="B449" s="22"/>
      <c r="C449" s="18"/>
      <c r="D449" s="18"/>
      <c r="E449" s="18"/>
      <c r="G449" s="19"/>
      <c r="H449" s="19"/>
      <c r="I449" s="18"/>
      <c r="J449" s="19"/>
      <c r="K449" s="23"/>
      <c r="L449" s="19"/>
      <c r="M449" s="19"/>
      <c r="N449" s="19"/>
      <c r="O449" s="19"/>
      <c r="P449" s="19"/>
      <c r="Q449" s="19"/>
      <c r="R449" s="19"/>
      <c r="S449" s="19"/>
      <c r="T449" s="19"/>
      <c r="U449" s="19"/>
    </row>
    <row r="450" spans="2:21" s="3" customFormat="1" ht="20.25" customHeight="1" x14ac:dyDescent="0.25">
      <c r="B450" s="22"/>
      <c r="C450" s="18"/>
      <c r="D450" s="18"/>
      <c r="E450" s="18"/>
      <c r="G450" s="19"/>
      <c r="H450" s="19"/>
      <c r="I450" s="18"/>
      <c r="J450" s="19"/>
      <c r="K450" s="23"/>
      <c r="L450" s="19"/>
      <c r="M450" s="19"/>
      <c r="N450" s="19"/>
      <c r="O450" s="19"/>
      <c r="P450" s="19"/>
      <c r="Q450" s="19"/>
      <c r="R450" s="19"/>
      <c r="S450" s="19"/>
      <c r="T450" s="19"/>
      <c r="U450" s="19"/>
    </row>
    <row r="451" spans="2:21" s="3" customFormat="1" ht="20.25" customHeight="1" x14ac:dyDescent="0.25">
      <c r="B451" s="22"/>
      <c r="C451" s="18"/>
      <c r="D451" s="18"/>
      <c r="E451" s="18"/>
      <c r="G451" s="19"/>
      <c r="H451" s="19"/>
      <c r="I451" s="18"/>
      <c r="J451" s="19"/>
      <c r="K451" s="23"/>
      <c r="L451" s="19"/>
      <c r="M451" s="19"/>
      <c r="N451" s="19"/>
      <c r="O451" s="19"/>
      <c r="P451" s="19"/>
      <c r="Q451" s="19"/>
      <c r="R451" s="19"/>
      <c r="S451" s="19"/>
      <c r="T451" s="19"/>
      <c r="U451" s="19"/>
    </row>
    <row r="452" spans="2:21" s="3" customFormat="1" ht="20.25" customHeight="1" x14ac:dyDescent="0.25">
      <c r="B452" s="22"/>
      <c r="C452" s="18"/>
      <c r="D452" s="18"/>
      <c r="E452" s="18"/>
      <c r="G452" s="19"/>
      <c r="H452" s="19"/>
      <c r="I452" s="18"/>
      <c r="J452" s="19"/>
      <c r="K452" s="23"/>
      <c r="L452" s="19"/>
      <c r="M452" s="19"/>
      <c r="N452" s="19"/>
      <c r="O452" s="19"/>
      <c r="P452" s="19"/>
      <c r="Q452" s="19"/>
      <c r="R452" s="19"/>
      <c r="S452" s="19"/>
      <c r="T452" s="19"/>
      <c r="U452" s="19"/>
    </row>
    <row r="453" spans="2:21" s="3" customFormat="1" ht="20.25" customHeight="1" x14ac:dyDescent="0.25">
      <c r="B453" s="22"/>
      <c r="C453" s="18"/>
      <c r="D453" s="18"/>
      <c r="E453" s="18"/>
      <c r="G453" s="19"/>
      <c r="H453" s="19"/>
      <c r="I453" s="18"/>
      <c r="J453" s="19"/>
      <c r="K453" s="23"/>
      <c r="L453" s="19"/>
      <c r="M453" s="19"/>
      <c r="N453" s="19"/>
      <c r="O453" s="19"/>
      <c r="P453" s="19"/>
      <c r="Q453" s="19"/>
      <c r="R453" s="19"/>
      <c r="S453" s="19"/>
      <c r="T453" s="19"/>
      <c r="U453" s="19"/>
    </row>
    <row r="454" spans="2:21" s="3" customFormat="1" ht="20.25" customHeight="1" x14ac:dyDescent="0.25">
      <c r="B454" s="22"/>
      <c r="C454" s="18"/>
      <c r="D454" s="18"/>
      <c r="E454" s="18"/>
      <c r="G454" s="19"/>
      <c r="H454" s="19"/>
      <c r="I454" s="18"/>
      <c r="J454" s="19"/>
      <c r="K454" s="23"/>
      <c r="L454" s="19"/>
      <c r="M454" s="19"/>
      <c r="N454" s="19"/>
      <c r="O454" s="19"/>
      <c r="P454" s="19"/>
      <c r="Q454" s="19"/>
      <c r="R454" s="19"/>
      <c r="S454" s="19"/>
      <c r="T454" s="19"/>
      <c r="U454" s="19"/>
    </row>
    <row r="455" spans="2:21" s="3" customFormat="1" ht="20.25" customHeight="1" x14ac:dyDescent="0.25">
      <c r="B455" s="22"/>
      <c r="C455" s="18"/>
      <c r="D455" s="18"/>
      <c r="E455" s="18"/>
      <c r="G455" s="19"/>
      <c r="H455" s="19"/>
      <c r="I455" s="18"/>
      <c r="J455" s="19"/>
      <c r="K455" s="23"/>
      <c r="L455" s="19"/>
      <c r="M455" s="19"/>
      <c r="N455" s="19"/>
      <c r="O455" s="19"/>
      <c r="P455" s="19"/>
      <c r="Q455" s="19"/>
      <c r="R455" s="19"/>
      <c r="S455" s="19"/>
      <c r="T455" s="19"/>
      <c r="U455" s="19"/>
    </row>
    <row r="456" spans="2:21" s="3" customFormat="1" ht="20.25" customHeight="1" x14ac:dyDescent="0.25">
      <c r="B456" s="22"/>
      <c r="C456" s="18"/>
      <c r="D456" s="18"/>
      <c r="E456" s="18"/>
      <c r="G456" s="19"/>
      <c r="H456" s="19"/>
      <c r="I456" s="18"/>
      <c r="J456" s="19"/>
      <c r="K456" s="23"/>
      <c r="L456" s="19"/>
      <c r="M456" s="19"/>
      <c r="N456" s="19"/>
      <c r="O456" s="19"/>
      <c r="P456" s="19"/>
      <c r="Q456" s="19"/>
      <c r="R456" s="19"/>
      <c r="S456" s="19"/>
      <c r="T456" s="19"/>
      <c r="U456" s="19"/>
    </row>
    <row r="457" spans="2:21" s="3" customFormat="1" ht="20.25" customHeight="1" x14ac:dyDescent="0.25">
      <c r="B457" s="22"/>
      <c r="C457" s="18"/>
      <c r="D457" s="18"/>
      <c r="E457" s="18"/>
      <c r="G457" s="19"/>
      <c r="H457" s="19"/>
      <c r="I457" s="18"/>
      <c r="J457" s="19"/>
      <c r="K457" s="23"/>
      <c r="L457" s="19"/>
      <c r="M457" s="19"/>
      <c r="N457" s="19"/>
      <c r="O457" s="19"/>
      <c r="P457" s="19"/>
      <c r="Q457" s="19"/>
      <c r="R457" s="19"/>
      <c r="S457" s="19"/>
      <c r="T457" s="19"/>
      <c r="U457" s="19"/>
    </row>
    <row r="458" spans="2:21" s="3" customFormat="1" ht="20.25" customHeight="1" x14ac:dyDescent="0.25">
      <c r="B458" s="22"/>
      <c r="C458" s="18"/>
      <c r="D458" s="18"/>
      <c r="E458" s="18"/>
      <c r="G458" s="19"/>
      <c r="H458" s="19"/>
      <c r="I458" s="18"/>
      <c r="J458" s="19"/>
      <c r="K458" s="23"/>
      <c r="L458" s="19"/>
      <c r="M458" s="19"/>
      <c r="N458" s="19"/>
      <c r="O458" s="19"/>
      <c r="P458" s="19"/>
      <c r="Q458" s="19"/>
      <c r="R458" s="19"/>
      <c r="S458" s="19"/>
      <c r="T458" s="19"/>
      <c r="U458" s="19"/>
    </row>
    <row r="459" spans="2:21" s="3" customFormat="1" ht="20.25" customHeight="1" x14ac:dyDescent="0.25">
      <c r="B459" s="22"/>
      <c r="C459" s="18"/>
      <c r="D459" s="18"/>
      <c r="E459" s="18"/>
      <c r="G459" s="19"/>
      <c r="H459" s="19"/>
      <c r="I459" s="18"/>
      <c r="J459" s="19"/>
      <c r="K459" s="23"/>
      <c r="L459" s="19"/>
      <c r="M459" s="19"/>
      <c r="N459" s="19"/>
      <c r="O459" s="19"/>
      <c r="P459" s="19"/>
      <c r="Q459" s="19"/>
      <c r="R459" s="19"/>
      <c r="S459" s="19"/>
      <c r="T459" s="19"/>
      <c r="U459" s="19"/>
    </row>
    <row r="460" spans="2:21" s="3" customFormat="1" ht="20.25" customHeight="1" x14ac:dyDescent="0.25">
      <c r="B460" s="22"/>
      <c r="C460" s="18"/>
      <c r="D460" s="18"/>
      <c r="E460" s="18"/>
      <c r="G460" s="19"/>
      <c r="H460" s="19"/>
      <c r="I460" s="18"/>
      <c r="J460" s="19"/>
      <c r="K460" s="23"/>
      <c r="L460" s="19"/>
      <c r="M460" s="19"/>
      <c r="N460" s="19"/>
      <c r="O460" s="19"/>
      <c r="P460" s="19"/>
      <c r="Q460" s="19"/>
      <c r="R460" s="19"/>
      <c r="S460" s="19"/>
      <c r="T460" s="19"/>
      <c r="U460" s="19"/>
    </row>
    <row r="461" spans="2:21" s="3" customFormat="1" ht="20.25" customHeight="1" x14ac:dyDescent="0.25">
      <c r="B461" s="22"/>
      <c r="C461" s="18"/>
      <c r="D461" s="18"/>
      <c r="E461" s="18"/>
      <c r="G461" s="19"/>
      <c r="H461" s="19"/>
      <c r="I461" s="18"/>
      <c r="J461" s="19"/>
      <c r="K461" s="23"/>
      <c r="L461" s="19"/>
      <c r="M461" s="19"/>
      <c r="N461" s="19"/>
      <c r="O461" s="19"/>
      <c r="P461" s="19"/>
      <c r="Q461" s="19"/>
      <c r="R461" s="19"/>
      <c r="S461" s="19"/>
      <c r="T461" s="19"/>
      <c r="U461" s="19"/>
    </row>
    <row r="462" spans="2:21" s="3" customFormat="1" ht="20.25" customHeight="1" x14ac:dyDescent="0.25">
      <c r="B462" s="22"/>
      <c r="C462" s="18"/>
      <c r="D462" s="18"/>
      <c r="E462" s="18"/>
      <c r="G462" s="19"/>
      <c r="H462" s="19"/>
      <c r="I462" s="18"/>
      <c r="J462" s="19"/>
      <c r="K462" s="23"/>
      <c r="L462" s="19"/>
      <c r="M462" s="19"/>
      <c r="N462" s="19"/>
      <c r="O462" s="19"/>
      <c r="P462" s="19"/>
      <c r="Q462" s="19"/>
      <c r="R462" s="19"/>
      <c r="S462" s="19"/>
      <c r="T462" s="19"/>
      <c r="U462" s="19"/>
    </row>
    <row r="463" spans="2:21" s="3" customFormat="1" ht="20.25" customHeight="1" x14ac:dyDescent="0.25">
      <c r="B463" s="22"/>
      <c r="C463" s="18"/>
      <c r="D463" s="18"/>
      <c r="E463" s="18"/>
      <c r="G463" s="19"/>
      <c r="H463" s="19"/>
      <c r="I463" s="18"/>
      <c r="J463" s="19"/>
      <c r="K463" s="23"/>
      <c r="L463" s="19"/>
      <c r="M463" s="19"/>
      <c r="N463" s="19"/>
      <c r="O463" s="19"/>
      <c r="P463" s="19"/>
      <c r="Q463" s="19"/>
      <c r="R463" s="19"/>
      <c r="S463" s="19"/>
      <c r="T463" s="19"/>
      <c r="U463" s="19"/>
    </row>
    <row r="464" spans="2:21" s="3" customFormat="1" ht="20.25" customHeight="1" x14ac:dyDescent="0.25">
      <c r="B464" s="22"/>
      <c r="C464" s="18"/>
      <c r="D464" s="18"/>
      <c r="E464" s="18"/>
      <c r="G464" s="19"/>
      <c r="H464" s="19"/>
      <c r="I464" s="18"/>
      <c r="J464" s="19"/>
      <c r="K464" s="23"/>
      <c r="L464" s="19"/>
      <c r="M464" s="19"/>
      <c r="N464" s="19"/>
      <c r="O464" s="19"/>
      <c r="P464" s="19"/>
      <c r="Q464" s="19"/>
      <c r="R464" s="19"/>
      <c r="S464" s="19"/>
      <c r="T464" s="19"/>
      <c r="U464" s="19"/>
    </row>
    <row r="465" spans="2:21" s="3" customFormat="1" ht="20.25" customHeight="1" x14ac:dyDescent="0.25">
      <c r="B465" s="22"/>
      <c r="C465" s="18"/>
      <c r="D465" s="18"/>
      <c r="E465" s="18"/>
      <c r="G465" s="19"/>
      <c r="H465" s="19"/>
      <c r="I465" s="18"/>
      <c r="J465" s="19"/>
      <c r="K465" s="23"/>
      <c r="L465" s="19"/>
      <c r="M465" s="19"/>
      <c r="N465" s="19"/>
      <c r="O465" s="19"/>
      <c r="P465" s="19"/>
      <c r="Q465" s="19"/>
      <c r="R465" s="19"/>
      <c r="S465" s="19"/>
      <c r="T465" s="19"/>
      <c r="U465" s="19"/>
    </row>
    <row r="466" spans="2:21" s="3" customFormat="1" ht="20.25" customHeight="1" x14ac:dyDescent="0.25">
      <c r="B466" s="22"/>
      <c r="C466" s="18"/>
      <c r="D466" s="18"/>
      <c r="E466" s="18"/>
      <c r="G466" s="19"/>
      <c r="H466" s="19"/>
      <c r="I466" s="18"/>
      <c r="J466" s="19"/>
      <c r="K466" s="23"/>
      <c r="L466" s="19"/>
      <c r="M466" s="19"/>
      <c r="N466" s="19"/>
      <c r="O466" s="19"/>
      <c r="P466" s="19"/>
      <c r="Q466" s="19"/>
      <c r="R466" s="19"/>
      <c r="S466" s="19"/>
      <c r="T466" s="19"/>
      <c r="U466" s="19"/>
    </row>
    <row r="467" spans="2:21" s="3" customFormat="1" ht="20.25" customHeight="1" x14ac:dyDescent="0.25">
      <c r="B467" s="22"/>
      <c r="C467" s="18"/>
      <c r="D467" s="18"/>
      <c r="E467" s="18"/>
      <c r="G467" s="19"/>
      <c r="H467" s="19"/>
      <c r="I467" s="18"/>
      <c r="J467" s="19"/>
      <c r="K467" s="23"/>
      <c r="L467" s="19"/>
      <c r="M467" s="19"/>
      <c r="N467" s="19"/>
      <c r="O467" s="19"/>
      <c r="P467" s="19"/>
      <c r="Q467" s="19"/>
      <c r="R467" s="19"/>
      <c r="S467" s="19"/>
      <c r="T467" s="19"/>
      <c r="U467" s="19"/>
    </row>
    <row r="468" spans="2:21" s="3" customFormat="1" ht="20.25" customHeight="1" x14ac:dyDescent="0.25">
      <c r="B468" s="22"/>
      <c r="C468" s="18"/>
      <c r="D468" s="18"/>
      <c r="E468" s="18"/>
      <c r="G468" s="19"/>
      <c r="H468" s="19"/>
      <c r="I468" s="18"/>
      <c r="J468" s="19"/>
      <c r="K468" s="23"/>
      <c r="L468" s="19"/>
      <c r="M468" s="19"/>
      <c r="N468" s="19"/>
      <c r="O468" s="19"/>
      <c r="P468" s="19"/>
      <c r="Q468" s="19"/>
      <c r="R468" s="19"/>
      <c r="S468" s="19"/>
      <c r="T468" s="19"/>
      <c r="U468" s="19"/>
    </row>
    <row r="469" spans="2:21" s="3" customFormat="1" ht="20.25" customHeight="1" x14ac:dyDescent="0.25">
      <c r="B469" s="22"/>
      <c r="C469" s="18"/>
      <c r="D469" s="18"/>
      <c r="E469" s="18"/>
      <c r="G469" s="19"/>
      <c r="H469" s="19"/>
      <c r="I469" s="18"/>
      <c r="J469" s="19"/>
      <c r="K469" s="23"/>
      <c r="L469" s="19"/>
      <c r="M469" s="19"/>
      <c r="N469" s="19"/>
      <c r="O469" s="19"/>
      <c r="P469" s="19"/>
      <c r="Q469" s="19"/>
      <c r="R469" s="19"/>
      <c r="S469" s="19"/>
      <c r="T469" s="19"/>
      <c r="U469" s="19"/>
    </row>
    <row r="470" spans="2:21" s="3" customFormat="1" ht="20.25" customHeight="1" x14ac:dyDescent="0.25">
      <c r="B470" s="22"/>
      <c r="C470" s="18"/>
      <c r="D470" s="18"/>
      <c r="E470" s="18"/>
      <c r="G470" s="19"/>
      <c r="H470" s="19"/>
      <c r="I470" s="18"/>
      <c r="J470" s="19"/>
      <c r="K470" s="23"/>
      <c r="L470" s="19"/>
      <c r="M470" s="19"/>
      <c r="N470" s="19"/>
      <c r="O470" s="19"/>
      <c r="P470" s="19"/>
      <c r="Q470" s="19"/>
      <c r="R470" s="19"/>
      <c r="S470" s="19"/>
      <c r="T470" s="19"/>
      <c r="U470" s="19"/>
    </row>
    <row r="471" spans="2:21" s="3" customFormat="1" ht="20.25" customHeight="1" x14ac:dyDescent="0.25">
      <c r="B471" s="22"/>
      <c r="C471" s="18"/>
      <c r="D471" s="18"/>
      <c r="E471" s="18"/>
      <c r="G471" s="19"/>
      <c r="H471" s="19"/>
      <c r="I471" s="18"/>
      <c r="J471" s="19"/>
      <c r="K471" s="23"/>
      <c r="L471" s="19"/>
      <c r="M471" s="19"/>
      <c r="N471" s="19"/>
      <c r="O471" s="19"/>
      <c r="P471" s="19"/>
      <c r="Q471" s="19"/>
      <c r="R471" s="19"/>
      <c r="S471" s="19"/>
      <c r="T471" s="19"/>
      <c r="U471" s="19"/>
    </row>
    <row r="472" spans="2:21" s="3" customFormat="1" ht="20.25" customHeight="1" x14ac:dyDescent="0.25">
      <c r="B472" s="22"/>
      <c r="C472" s="18"/>
      <c r="D472" s="18"/>
      <c r="E472" s="18"/>
      <c r="G472" s="19"/>
      <c r="H472" s="19"/>
      <c r="I472" s="18"/>
      <c r="J472" s="19"/>
      <c r="K472" s="23"/>
      <c r="L472" s="19"/>
      <c r="M472" s="19"/>
      <c r="N472" s="19"/>
      <c r="O472" s="19"/>
      <c r="P472" s="19"/>
      <c r="Q472" s="19"/>
      <c r="R472" s="19"/>
      <c r="S472" s="19"/>
      <c r="T472" s="19"/>
      <c r="U472" s="19"/>
    </row>
    <row r="473" spans="2:21" s="3" customFormat="1" ht="20.25" customHeight="1" x14ac:dyDescent="0.25">
      <c r="B473" s="22"/>
      <c r="C473" s="18"/>
      <c r="D473" s="18"/>
      <c r="E473" s="18"/>
      <c r="G473" s="19"/>
      <c r="H473" s="19"/>
      <c r="I473" s="18"/>
      <c r="J473" s="19"/>
      <c r="K473" s="23"/>
      <c r="L473" s="19"/>
      <c r="M473" s="19"/>
      <c r="N473" s="19"/>
      <c r="O473" s="19"/>
      <c r="P473" s="19"/>
      <c r="Q473" s="19"/>
      <c r="R473" s="19"/>
      <c r="S473" s="19"/>
      <c r="T473" s="19"/>
      <c r="U473" s="19"/>
    </row>
    <row r="474" spans="2:21" s="3" customFormat="1" ht="20.25" customHeight="1" x14ac:dyDescent="0.25">
      <c r="B474" s="22"/>
      <c r="C474" s="18"/>
      <c r="D474" s="18"/>
      <c r="E474" s="18"/>
      <c r="G474" s="19"/>
      <c r="H474" s="19"/>
      <c r="I474" s="18"/>
      <c r="J474" s="19"/>
      <c r="K474" s="23"/>
      <c r="L474" s="19"/>
      <c r="M474" s="19"/>
      <c r="N474" s="19"/>
      <c r="O474" s="19"/>
      <c r="P474" s="19"/>
      <c r="Q474" s="19"/>
      <c r="R474" s="19"/>
      <c r="S474" s="19"/>
      <c r="T474" s="19"/>
      <c r="U474" s="19"/>
    </row>
    <row r="475" spans="2:21" s="3" customFormat="1" ht="20.25" customHeight="1" x14ac:dyDescent="0.25">
      <c r="B475" s="22"/>
      <c r="C475" s="18"/>
      <c r="D475" s="18"/>
      <c r="E475" s="18"/>
      <c r="G475" s="19"/>
      <c r="H475" s="19"/>
      <c r="I475" s="18"/>
      <c r="J475" s="19"/>
      <c r="K475" s="23"/>
      <c r="L475" s="19"/>
      <c r="M475" s="19"/>
      <c r="N475" s="19"/>
      <c r="O475" s="19"/>
      <c r="P475" s="19"/>
      <c r="Q475" s="19"/>
      <c r="R475" s="19"/>
      <c r="S475" s="19"/>
      <c r="T475" s="19"/>
      <c r="U475" s="19"/>
    </row>
    <row r="476" spans="2:21" s="3" customFormat="1" ht="20.25" customHeight="1" x14ac:dyDescent="0.25">
      <c r="B476" s="22"/>
      <c r="C476" s="18"/>
      <c r="D476" s="18"/>
      <c r="E476" s="18"/>
      <c r="G476" s="19"/>
      <c r="H476" s="19"/>
      <c r="I476" s="18"/>
      <c r="J476" s="19"/>
      <c r="K476" s="23"/>
      <c r="L476" s="19"/>
      <c r="M476" s="19"/>
      <c r="N476" s="19"/>
      <c r="O476" s="19"/>
      <c r="P476" s="19"/>
      <c r="Q476" s="19"/>
      <c r="R476" s="19"/>
      <c r="S476" s="19"/>
      <c r="T476" s="19"/>
      <c r="U476" s="19"/>
    </row>
    <row r="477" spans="2:21" s="3" customFormat="1" ht="20.25" customHeight="1" x14ac:dyDescent="0.25">
      <c r="B477" s="22"/>
      <c r="C477" s="18"/>
      <c r="D477" s="18"/>
      <c r="E477" s="18"/>
      <c r="G477" s="19"/>
      <c r="H477" s="19"/>
      <c r="I477" s="18"/>
      <c r="J477" s="19"/>
      <c r="K477" s="23"/>
      <c r="L477" s="19"/>
      <c r="M477" s="19"/>
      <c r="N477" s="19"/>
      <c r="O477" s="19"/>
      <c r="P477" s="19"/>
      <c r="Q477" s="19"/>
      <c r="R477" s="19"/>
      <c r="S477" s="19"/>
      <c r="T477" s="19"/>
      <c r="U477" s="19"/>
    </row>
    <row r="478" spans="2:21" s="3" customFormat="1" ht="20.25" customHeight="1" x14ac:dyDescent="0.25">
      <c r="B478" s="22"/>
      <c r="C478" s="18"/>
      <c r="D478" s="18"/>
      <c r="E478" s="18"/>
      <c r="G478" s="19"/>
      <c r="H478" s="19"/>
      <c r="I478" s="18"/>
      <c r="J478" s="19"/>
      <c r="K478" s="23"/>
      <c r="L478" s="19"/>
      <c r="M478" s="19"/>
      <c r="N478" s="19"/>
      <c r="O478" s="19"/>
      <c r="P478" s="19"/>
      <c r="Q478" s="19"/>
      <c r="R478" s="19"/>
      <c r="S478" s="19"/>
      <c r="T478" s="19"/>
      <c r="U478" s="19"/>
    </row>
    <row r="479" spans="2:21" s="3" customFormat="1" ht="20.25" customHeight="1" x14ac:dyDescent="0.25">
      <c r="B479" s="22"/>
      <c r="C479" s="18"/>
      <c r="D479" s="18"/>
      <c r="E479" s="18"/>
      <c r="G479" s="19"/>
      <c r="H479" s="19"/>
      <c r="I479" s="18"/>
      <c r="J479" s="19"/>
      <c r="K479" s="23"/>
      <c r="L479" s="19"/>
      <c r="M479" s="19"/>
      <c r="N479" s="19"/>
      <c r="O479" s="19"/>
      <c r="P479" s="19"/>
      <c r="Q479" s="19"/>
      <c r="R479" s="19"/>
      <c r="S479" s="19"/>
      <c r="T479" s="19"/>
      <c r="U479" s="19"/>
    </row>
    <row r="480" spans="2:21" s="3" customFormat="1" ht="20.25" customHeight="1" x14ac:dyDescent="0.25">
      <c r="B480" s="22"/>
      <c r="C480" s="18"/>
      <c r="D480" s="18"/>
      <c r="E480" s="18"/>
      <c r="G480" s="19"/>
      <c r="H480" s="19"/>
      <c r="I480" s="18"/>
      <c r="J480" s="19"/>
      <c r="K480" s="23"/>
      <c r="L480" s="19"/>
      <c r="M480" s="19"/>
      <c r="N480" s="19"/>
      <c r="O480" s="19"/>
      <c r="P480" s="19"/>
      <c r="Q480" s="19"/>
      <c r="R480" s="19"/>
      <c r="S480" s="19"/>
      <c r="T480" s="19"/>
      <c r="U480" s="19"/>
    </row>
    <row r="481" spans="2:21" s="3" customFormat="1" ht="20.25" customHeight="1" x14ac:dyDescent="0.25">
      <c r="B481" s="22"/>
      <c r="C481" s="18"/>
      <c r="D481" s="18"/>
      <c r="E481" s="18"/>
      <c r="G481" s="19"/>
      <c r="H481" s="19"/>
      <c r="I481" s="18"/>
      <c r="J481" s="19"/>
      <c r="K481" s="23"/>
      <c r="L481" s="19"/>
      <c r="M481" s="19"/>
      <c r="N481" s="19"/>
      <c r="O481" s="19"/>
      <c r="P481" s="19"/>
      <c r="Q481" s="19"/>
      <c r="R481" s="19"/>
      <c r="S481" s="19"/>
      <c r="T481" s="19"/>
      <c r="U481" s="19"/>
    </row>
    <row r="482" spans="2:21" s="3" customFormat="1" ht="20.25" customHeight="1" x14ac:dyDescent="0.25">
      <c r="B482" s="22"/>
      <c r="C482" s="18"/>
      <c r="D482" s="18"/>
      <c r="E482" s="18"/>
      <c r="G482" s="19"/>
      <c r="H482" s="19"/>
      <c r="I482" s="18"/>
      <c r="J482" s="19"/>
      <c r="K482" s="23"/>
      <c r="L482" s="19"/>
      <c r="M482" s="19"/>
      <c r="N482" s="19"/>
      <c r="O482" s="19"/>
      <c r="P482" s="19"/>
      <c r="Q482" s="19"/>
      <c r="R482" s="19"/>
      <c r="S482" s="19"/>
      <c r="T482" s="19"/>
      <c r="U482" s="19"/>
    </row>
    <row r="483" spans="2:21" s="3" customFormat="1" ht="20.25" customHeight="1" x14ac:dyDescent="0.25">
      <c r="B483" s="22"/>
      <c r="C483" s="18"/>
      <c r="D483" s="18"/>
      <c r="E483" s="18"/>
      <c r="G483" s="19"/>
      <c r="H483" s="19"/>
      <c r="I483" s="18"/>
      <c r="J483" s="19"/>
      <c r="K483" s="23"/>
      <c r="L483" s="19"/>
      <c r="M483" s="19"/>
      <c r="N483" s="19"/>
      <c r="O483" s="19"/>
      <c r="P483" s="19"/>
      <c r="Q483" s="19"/>
      <c r="R483" s="19"/>
      <c r="S483" s="19"/>
      <c r="T483" s="19"/>
      <c r="U483" s="19"/>
    </row>
    <row r="484" spans="2:21" s="3" customFormat="1" ht="20.25" customHeight="1" x14ac:dyDescent="0.25">
      <c r="B484" s="22"/>
      <c r="C484" s="18"/>
      <c r="D484" s="18"/>
      <c r="E484" s="18"/>
      <c r="G484" s="19"/>
      <c r="H484" s="19"/>
      <c r="I484" s="18"/>
      <c r="J484" s="19"/>
      <c r="K484" s="23"/>
      <c r="L484" s="19"/>
      <c r="M484" s="19"/>
      <c r="N484" s="19"/>
      <c r="O484" s="19"/>
      <c r="P484" s="19"/>
      <c r="Q484" s="19"/>
      <c r="R484" s="19"/>
      <c r="S484" s="19"/>
      <c r="T484" s="19"/>
      <c r="U484" s="19"/>
    </row>
    <row r="485" spans="2:21" s="3" customFormat="1" ht="20.25" customHeight="1" x14ac:dyDescent="0.25">
      <c r="B485" s="22"/>
      <c r="C485" s="18"/>
      <c r="D485" s="18"/>
      <c r="E485" s="18"/>
      <c r="G485" s="19"/>
      <c r="H485" s="19"/>
      <c r="I485" s="18"/>
      <c r="J485" s="19"/>
      <c r="K485" s="23"/>
      <c r="L485" s="19"/>
      <c r="M485" s="19"/>
      <c r="N485" s="19"/>
      <c r="O485" s="19"/>
      <c r="P485" s="19"/>
      <c r="Q485" s="19"/>
      <c r="R485" s="19"/>
      <c r="S485" s="19"/>
      <c r="T485" s="19"/>
      <c r="U485" s="19"/>
    </row>
    <row r="486" spans="2:21" s="3" customFormat="1" ht="20.25" customHeight="1" x14ac:dyDescent="0.25">
      <c r="B486" s="22"/>
      <c r="C486" s="18"/>
      <c r="D486" s="18"/>
      <c r="E486" s="18"/>
      <c r="G486" s="19"/>
      <c r="H486" s="19"/>
      <c r="I486" s="18"/>
      <c r="J486" s="19"/>
      <c r="K486" s="23"/>
      <c r="L486" s="19"/>
      <c r="M486" s="19"/>
      <c r="N486" s="19"/>
      <c r="O486" s="19"/>
      <c r="P486" s="19"/>
      <c r="Q486" s="19"/>
      <c r="R486" s="19"/>
      <c r="S486" s="19"/>
      <c r="T486" s="19"/>
      <c r="U486" s="19"/>
    </row>
    <row r="487" spans="2:21" s="3" customFormat="1" ht="20.25" customHeight="1" x14ac:dyDescent="0.25">
      <c r="B487" s="22"/>
      <c r="C487" s="18"/>
      <c r="D487" s="18"/>
      <c r="E487" s="18"/>
      <c r="G487" s="19"/>
      <c r="H487" s="19"/>
      <c r="I487" s="18"/>
      <c r="J487" s="19"/>
      <c r="K487" s="23"/>
      <c r="L487" s="19"/>
      <c r="M487" s="19"/>
      <c r="N487" s="19"/>
      <c r="O487" s="19"/>
      <c r="P487" s="19"/>
      <c r="Q487" s="19"/>
      <c r="R487" s="19"/>
      <c r="S487" s="19"/>
      <c r="T487" s="19"/>
      <c r="U487" s="19"/>
    </row>
    <row r="488" spans="2:21" s="3" customFormat="1" ht="20.25" customHeight="1" x14ac:dyDescent="0.25">
      <c r="B488" s="22"/>
      <c r="C488" s="18"/>
      <c r="D488" s="18"/>
      <c r="E488" s="18"/>
      <c r="G488" s="19"/>
      <c r="H488" s="19"/>
      <c r="I488" s="18"/>
      <c r="J488" s="19"/>
      <c r="K488" s="23"/>
      <c r="L488" s="19"/>
      <c r="M488" s="19"/>
      <c r="N488" s="19"/>
      <c r="O488" s="19"/>
      <c r="P488" s="19"/>
      <c r="Q488" s="19"/>
      <c r="R488" s="19"/>
      <c r="S488" s="19"/>
      <c r="T488" s="19"/>
      <c r="U488" s="19"/>
    </row>
    <row r="489" spans="2:21" s="3" customFormat="1" ht="20.25" customHeight="1" x14ac:dyDescent="0.25">
      <c r="B489" s="22"/>
      <c r="C489" s="18"/>
      <c r="D489" s="18"/>
      <c r="E489" s="18"/>
      <c r="G489" s="19"/>
      <c r="H489" s="19"/>
      <c r="I489" s="18"/>
      <c r="J489" s="19"/>
      <c r="K489" s="23"/>
      <c r="L489" s="19"/>
      <c r="M489" s="19"/>
      <c r="N489" s="19"/>
      <c r="O489" s="19"/>
      <c r="P489" s="19"/>
      <c r="Q489" s="19"/>
      <c r="R489" s="19"/>
      <c r="S489" s="19"/>
      <c r="T489" s="19"/>
      <c r="U489" s="19"/>
    </row>
    <row r="490" spans="2:21" s="3" customFormat="1" ht="20.25" customHeight="1" x14ac:dyDescent="0.25">
      <c r="B490" s="22"/>
      <c r="C490" s="18"/>
      <c r="D490" s="18"/>
      <c r="E490" s="18"/>
      <c r="G490" s="19"/>
      <c r="H490" s="19"/>
      <c r="I490" s="18"/>
      <c r="J490" s="19"/>
      <c r="K490" s="23"/>
      <c r="L490" s="19"/>
      <c r="M490" s="19"/>
      <c r="N490" s="19"/>
      <c r="O490" s="19"/>
      <c r="P490" s="19"/>
      <c r="Q490" s="19"/>
      <c r="R490" s="19"/>
      <c r="S490" s="19"/>
      <c r="T490" s="19"/>
      <c r="U490" s="19"/>
    </row>
    <row r="491" spans="2:21" s="3" customFormat="1" ht="20.25" customHeight="1" x14ac:dyDescent="0.25">
      <c r="B491" s="22"/>
      <c r="C491" s="18"/>
      <c r="D491" s="18"/>
      <c r="E491" s="18"/>
      <c r="G491" s="19"/>
      <c r="H491" s="19"/>
      <c r="I491" s="18"/>
      <c r="J491" s="19"/>
      <c r="K491" s="23"/>
      <c r="L491" s="19"/>
      <c r="M491" s="19"/>
      <c r="N491" s="19"/>
      <c r="O491" s="19"/>
      <c r="P491" s="19"/>
      <c r="Q491" s="19"/>
      <c r="R491" s="19"/>
      <c r="S491" s="19"/>
      <c r="T491" s="19"/>
      <c r="U491" s="19"/>
    </row>
    <row r="492" spans="2:21" s="3" customFormat="1" ht="20.25" customHeight="1" x14ac:dyDescent="0.25">
      <c r="B492" s="22"/>
      <c r="C492" s="18"/>
      <c r="D492" s="18"/>
      <c r="E492" s="18"/>
      <c r="G492" s="19"/>
      <c r="H492" s="19"/>
      <c r="I492" s="18"/>
      <c r="J492" s="19"/>
      <c r="K492" s="23"/>
      <c r="L492" s="19"/>
      <c r="M492" s="19"/>
      <c r="N492" s="19"/>
      <c r="O492" s="19"/>
      <c r="P492" s="19"/>
      <c r="Q492" s="19"/>
      <c r="R492" s="19"/>
      <c r="S492" s="19"/>
      <c r="T492" s="19"/>
      <c r="U492" s="19"/>
    </row>
    <row r="493" spans="2:21" s="3" customFormat="1" ht="20.25" customHeight="1" x14ac:dyDescent="0.25">
      <c r="B493" s="22"/>
      <c r="C493" s="18"/>
      <c r="D493" s="18"/>
      <c r="E493" s="18"/>
      <c r="G493" s="19"/>
      <c r="H493" s="19"/>
      <c r="I493" s="18"/>
      <c r="J493" s="19"/>
      <c r="K493" s="23"/>
      <c r="L493" s="19"/>
      <c r="M493" s="19"/>
      <c r="N493" s="19"/>
      <c r="O493" s="19"/>
      <c r="P493" s="19"/>
      <c r="Q493" s="19"/>
      <c r="R493" s="19"/>
      <c r="S493" s="19"/>
      <c r="T493" s="19"/>
      <c r="U493" s="19"/>
    </row>
    <row r="494" spans="2:21" s="3" customFormat="1" ht="20.25" customHeight="1" x14ac:dyDescent="0.25">
      <c r="B494" s="22"/>
      <c r="C494" s="18"/>
      <c r="D494" s="18"/>
      <c r="E494" s="18"/>
      <c r="G494" s="19"/>
      <c r="H494" s="19"/>
      <c r="I494" s="18"/>
      <c r="J494" s="19"/>
      <c r="K494" s="23"/>
      <c r="L494" s="19"/>
      <c r="M494" s="19"/>
      <c r="N494" s="19"/>
      <c r="O494" s="19"/>
      <c r="P494" s="19"/>
      <c r="Q494" s="19"/>
      <c r="R494" s="19"/>
      <c r="S494" s="19"/>
      <c r="T494" s="19"/>
      <c r="U494" s="19"/>
    </row>
    <row r="495" spans="2:21" s="3" customFormat="1" ht="20.25" customHeight="1" x14ac:dyDescent="0.25">
      <c r="B495" s="22"/>
      <c r="C495" s="18"/>
      <c r="D495" s="18"/>
      <c r="E495" s="18"/>
      <c r="G495" s="19"/>
      <c r="H495" s="19"/>
      <c r="I495" s="18"/>
      <c r="J495" s="19"/>
      <c r="K495" s="23"/>
      <c r="L495" s="19"/>
      <c r="M495" s="19"/>
      <c r="N495" s="19"/>
      <c r="O495" s="19"/>
      <c r="P495" s="19"/>
      <c r="Q495" s="19"/>
      <c r="R495" s="19"/>
      <c r="S495" s="19"/>
      <c r="T495" s="19"/>
      <c r="U495" s="19"/>
    </row>
    <row r="496" spans="2:21" s="3" customFormat="1" ht="20.25" customHeight="1" x14ac:dyDescent="0.25">
      <c r="B496" s="22"/>
      <c r="C496" s="18"/>
      <c r="D496" s="18"/>
      <c r="E496" s="18"/>
      <c r="G496" s="19"/>
      <c r="H496" s="19"/>
      <c r="I496" s="18"/>
      <c r="J496" s="19"/>
      <c r="K496" s="23"/>
      <c r="L496" s="19"/>
      <c r="M496" s="19"/>
      <c r="N496" s="19"/>
      <c r="O496" s="19"/>
      <c r="P496" s="19"/>
      <c r="Q496" s="19"/>
      <c r="R496" s="19"/>
      <c r="S496" s="19"/>
      <c r="T496" s="19"/>
      <c r="U496" s="19"/>
    </row>
    <row r="497" spans="2:21" s="3" customFormat="1" ht="20.25" customHeight="1" x14ac:dyDescent="0.25">
      <c r="B497" s="22"/>
      <c r="C497" s="18"/>
      <c r="D497" s="18"/>
      <c r="E497" s="18"/>
      <c r="G497" s="19"/>
      <c r="H497" s="19"/>
      <c r="I497" s="18"/>
      <c r="J497" s="19"/>
      <c r="K497" s="23"/>
      <c r="L497" s="19"/>
      <c r="M497" s="19"/>
      <c r="N497" s="19"/>
      <c r="O497" s="19"/>
      <c r="P497" s="19"/>
      <c r="Q497" s="19"/>
      <c r="R497" s="19"/>
      <c r="S497" s="19"/>
      <c r="T497" s="19"/>
      <c r="U497" s="19"/>
    </row>
    <row r="498" spans="2:21" s="3" customFormat="1" ht="20.25" customHeight="1" x14ac:dyDescent="0.25">
      <c r="B498" s="22"/>
      <c r="C498" s="18"/>
      <c r="D498" s="18"/>
      <c r="E498" s="18"/>
      <c r="G498" s="19"/>
      <c r="H498" s="19"/>
      <c r="I498" s="18"/>
      <c r="J498" s="19"/>
      <c r="K498" s="23"/>
      <c r="L498" s="19"/>
      <c r="M498" s="19"/>
      <c r="N498" s="19"/>
      <c r="O498" s="19"/>
      <c r="P498" s="19"/>
      <c r="Q498" s="19"/>
      <c r="R498" s="19"/>
      <c r="S498" s="19"/>
      <c r="T498" s="19"/>
      <c r="U498" s="19"/>
    </row>
    <row r="499" spans="2:21" s="3" customFormat="1" ht="20.25" customHeight="1" x14ac:dyDescent="0.25">
      <c r="B499" s="22"/>
      <c r="C499" s="18"/>
      <c r="D499" s="18"/>
      <c r="E499" s="18"/>
      <c r="G499" s="19"/>
      <c r="H499" s="19"/>
      <c r="I499" s="18"/>
      <c r="J499" s="19"/>
      <c r="K499" s="23"/>
      <c r="L499" s="19"/>
      <c r="M499" s="19"/>
      <c r="N499" s="19"/>
      <c r="O499" s="19"/>
      <c r="P499" s="19"/>
      <c r="Q499" s="19"/>
      <c r="R499" s="19"/>
      <c r="S499" s="19"/>
      <c r="T499" s="19"/>
      <c r="U499" s="19"/>
    </row>
    <row r="500" spans="2:21" s="3" customFormat="1" ht="20.25" customHeight="1" x14ac:dyDescent="0.25">
      <c r="B500" s="22"/>
      <c r="C500" s="18"/>
      <c r="D500" s="18"/>
      <c r="E500" s="18"/>
      <c r="G500" s="19"/>
      <c r="H500" s="19"/>
      <c r="I500" s="18"/>
      <c r="J500" s="19"/>
      <c r="K500" s="23"/>
      <c r="L500" s="19"/>
      <c r="M500" s="19"/>
      <c r="N500" s="19"/>
      <c r="O500" s="19"/>
      <c r="P500" s="19"/>
      <c r="Q500" s="19"/>
      <c r="R500" s="19"/>
      <c r="S500" s="19"/>
      <c r="T500" s="19"/>
      <c r="U500" s="19"/>
    </row>
    <row r="501" spans="2:21" s="3" customFormat="1" ht="20.25" customHeight="1" x14ac:dyDescent="0.25">
      <c r="B501" s="22"/>
      <c r="C501" s="18"/>
      <c r="D501" s="18"/>
      <c r="E501" s="18"/>
      <c r="G501" s="19"/>
      <c r="H501" s="19"/>
      <c r="I501" s="18"/>
      <c r="J501" s="19"/>
      <c r="K501" s="23"/>
      <c r="L501" s="19"/>
      <c r="M501" s="19"/>
      <c r="N501" s="19"/>
      <c r="O501" s="19"/>
      <c r="P501" s="19"/>
      <c r="Q501" s="19"/>
      <c r="R501" s="19"/>
      <c r="S501" s="19"/>
      <c r="T501" s="19"/>
      <c r="U501" s="19"/>
    </row>
    <row r="502" spans="2:21" s="3" customFormat="1" ht="20.25" customHeight="1" x14ac:dyDescent="0.25">
      <c r="B502" s="22"/>
      <c r="C502" s="18"/>
      <c r="D502" s="18"/>
      <c r="E502" s="18"/>
      <c r="G502" s="19"/>
      <c r="H502" s="19"/>
      <c r="I502" s="18"/>
      <c r="J502" s="19"/>
      <c r="K502" s="23"/>
      <c r="L502" s="19"/>
      <c r="M502" s="19"/>
      <c r="N502" s="19"/>
      <c r="O502" s="19"/>
      <c r="P502" s="19"/>
      <c r="Q502" s="19"/>
      <c r="R502" s="19"/>
      <c r="S502" s="19"/>
      <c r="T502" s="19"/>
      <c r="U502" s="19"/>
    </row>
    <row r="503" spans="2:21" s="3" customFormat="1" ht="20.25" customHeight="1" x14ac:dyDescent="0.25">
      <c r="B503" s="22"/>
      <c r="C503" s="18"/>
      <c r="D503" s="18"/>
      <c r="E503" s="18"/>
      <c r="G503" s="19"/>
      <c r="H503" s="19"/>
      <c r="I503" s="18"/>
      <c r="J503" s="19"/>
      <c r="K503" s="23"/>
      <c r="L503" s="19"/>
      <c r="M503" s="19"/>
      <c r="N503" s="19"/>
      <c r="O503" s="19"/>
      <c r="P503" s="19"/>
      <c r="Q503" s="19"/>
      <c r="R503" s="19"/>
      <c r="S503" s="19"/>
      <c r="T503" s="19"/>
      <c r="U503" s="19"/>
    </row>
    <row r="504" spans="2:21" s="3" customFormat="1" ht="20.25" customHeight="1" x14ac:dyDescent="0.25">
      <c r="B504" s="22"/>
      <c r="C504" s="18"/>
      <c r="D504" s="18"/>
      <c r="E504" s="18"/>
      <c r="G504" s="19"/>
      <c r="H504" s="19"/>
      <c r="I504" s="18"/>
      <c r="J504" s="19"/>
      <c r="K504" s="23"/>
      <c r="L504" s="19"/>
      <c r="M504" s="19"/>
      <c r="N504" s="19"/>
      <c r="O504" s="19"/>
      <c r="P504" s="19"/>
      <c r="Q504" s="19"/>
      <c r="R504" s="19"/>
      <c r="S504" s="19"/>
      <c r="T504" s="19"/>
      <c r="U504" s="19"/>
    </row>
    <row r="505" spans="2:21" s="3" customFormat="1" ht="20.25" customHeight="1" x14ac:dyDescent="0.25">
      <c r="B505" s="22"/>
      <c r="C505" s="18"/>
      <c r="D505" s="18"/>
      <c r="E505" s="18"/>
      <c r="G505" s="19"/>
      <c r="H505" s="19"/>
      <c r="I505" s="18"/>
      <c r="J505" s="19"/>
      <c r="K505" s="23"/>
      <c r="L505" s="19"/>
      <c r="M505" s="19"/>
      <c r="N505" s="19"/>
      <c r="O505" s="19"/>
      <c r="P505" s="19"/>
      <c r="Q505" s="19"/>
      <c r="R505" s="19"/>
      <c r="S505" s="19"/>
      <c r="T505" s="19"/>
      <c r="U505" s="19"/>
    </row>
    <row r="506" spans="2:21" s="3" customFormat="1" ht="20.25" customHeight="1" x14ac:dyDescent="0.25">
      <c r="B506" s="22"/>
      <c r="C506" s="18"/>
      <c r="D506" s="18"/>
      <c r="E506" s="18"/>
      <c r="G506" s="19"/>
      <c r="H506" s="19"/>
      <c r="I506" s="18"/>
      <c r="J506" s="19"/>
      <c r="K506" s="23"/>
      <c r="L506" s="19"/>
      <c r="M506" s="19"/>
      <c r="N506" s="19"/>
      <c r="O506" s="19"/>
      <c r="P506" s="19"/>
      <c r="Q506" s="19"/>
      <c r="R506" s="19"/>
      <c r="S506" s="19"/>
      <c r="T506" s="19"/>
      <c r="U506" s="19"/>
    </row>
    <row r="507" spans="2:21" s="3" customFormat="1" ht="20.25" customHeight="1" x14ac:dyDescent="0.25">
      <c r="B507" s="22"/>
      <c r="C507" s="18"/>
      <c r="D507" s="18"/>
      <c r="E507" s="18"/>
      <c r="G507" s="19"/>
      <c r="H507" s="19"/>
      <c r="I507" s="18"/>
      <c r="J507" s="19"/>
      <c r="K507" s="23"/>
      <c r="L507" s="19"/>
      <c r="M507" s="19"/>
      <c r="N507" s="19"/>
      <c r="O507" s="19"/>
      <c r="P507" s="19"/>
      <c r="Q507" s="19"/>
      <c r="R507" s="19"/>
      <c r="S507" s="19"/>
      <c r="T507" s="19"/>
      <c r="U507" s="19"/>
    </row>
    <row r="508" spans="2:21" s="3" customFormat="1" ht="20.25" customHeight="1" x14ac:dyDescent="0.25">
      <c r="B508" s="22"/>
      <c r="C508" s="18"/>
      <c r="D508" s="18"/>
      <c r="E508" s="18"/>
      <c r="G508" s="19"/>
      <c r="H508" s="19"/>
      <c r="I508" s="18"/>
      <c r="J508" s="19"/>
      <c r="K508" s="23"/>
      <c r="L508" s="19"/>
      <c r="M508" s="19"/>
      <c r="N508" s="19"/>
      <c r="O508" s="19"/>
      <c r="P508" s="19"/>
      <c r="Q508" s="19"/>
      <c r="R508" s="19"/>
      <c r="S508" s="19"/>
      <c r="T508" s="19"/>
      <c r="U508" s="19"/>
    </row>
    <row r="509" spans="2:21" s="3" customFormat="1" ht="20.25" customHeight="1" x14ac:dyDescent="0.25">
      <c r="B509" s="22"/>
      <c r="C509" s="18"/>
      <c r="D509" s="18"/>
      <c r="E509" s="18"/>
      <c r="G509" s="19"/>
      <c r="H509" s="19"/>
      <c r="I509" s="18"/>
      <c r="J509" s="19"/>
      <c r="K509" s="23"/>
      <c r="L509" s="19"/>
      <c r="M509" s="19"/>
      <c r="N509" s="19"/>
      <c r="O509" s="19"/>
      <c r="P509" s="19"/>
      <c r="Q509" s="19"/>
      <c r="R509" s="19"/>
      <c r="S509" s="19"/>
      <c r="T509" s="19"/>
      <c r="U509" s="19"/>
    </row>
    <row r="510" spans="2:21" s="3" customFormat="1" ht="20.25" customHeight="1" x14ac:dyDescent="0.25">
      <c r="B510" s="22"/>
      <c r="C510" s="18"/>
      <c r="D510" s="18"/>
      <c r="E510" s="18"/>
      <c r="G510" s="19"/>
      <c r="H510" s="19"/>
      <c r="I510" s="18"/>
      <c r="J510" s="19"/>
      <c r="K510" s="23"/>
      <c r="L510" s="19"/>
      <c r="M510" s="19"/>
      <c r="N510" s="19"/>
      <c r="O510" s="19"/>
      <c r="P510" s="19"/>
      <c r="Q510" s="19"/>
      <c r="R510" s="19"/>
      <c r="S510" s="19"/>
      <c r="T510" s="19"/>
      <c r="U510" s="19"/>
    </row>
    <row r="511" spans="2:21" s="3" customFormat="1" ht="20.25" customHeight="1" x14ac:dyDescent="0.25">
      <c r="B511" s="22"/>
      <c r="C511" s="18"/>
      <c r="D511" s="18"/>
      <c r="E511" s="18"/>
      <c r="G511" s="19"/>
      <c r="H511" s="19"/>
      <c r="I511" s="18"/>
      <c r="J511" s="19"/>
      <c r="K511" s="23"/>
      <c r="L511" s="19"/>
      <c r="M511" s="19"/>
      <c r="N511" s="19"/>
      <c r="O511" s="19"/>
      <c r="P511" s="19"/>
      <c r="Q511" s="19"/>
      <c r="R511" s="19"/>
      <c r="S511" s="19"/>
      <c r="T511" s="19"/>
      <c r="U511" s="19"/>
    </row>
    <row r="512" spans="2:21" s="3" customFormat="1" ht="20.25" customHeight="1" x14ac:dyDescent="0.25">
      <c r="B512" s="22"/>
      <c r="C512" s="18"/>
      <c r="D512" s="18"/>
      <c r="E512" s="18"/>
      <c r="G512" s="19"/>
      <c r="H512" s="19"/>
      <c r="I512" s="18"/>
      <c r="J512" s="19"/>
      <c r="K512" s="23"/>
      <c r="L512" s="19"/>
      <c r="M512" s="19"/>
      <c r="N512" s="19"/>
      <c r="O512" s="19"/>
      <c r="P512" s="19"/>
      <c r="Q512" s="19"/>
      <c r="R512" s="19"/>
      <c r="S512" s="19"/>
      <c r="T512" s="19"/>
      <c r="U512" s="19"/>
    </row>
    <row r="513" spans="2:21" s="3" customFormat="1" ht="20.25" customHeight="1" x14ac:dyDescent="0.25">
      <c r="B513" s="22"/>
      <c r="C513" s="18"/>
      <c r="D513" s="18"/>
      <c r="E513" s="18"/>
      <c r="G513" s="19"/>
      <c r="H513" s="19"/>
      <c r="I513" s="18"/>
      <c r="J513" s="19"/>
      <c r="K513" s="23"/>
      <c r="L513" s="19"/>
      <c r="M513" s="19"/>
      <c r="N513" s="19"/>
      <c r="O513" s="19"/>
      <c r="P513" s="19"/>
      <c r="Q513" s="19"/>
      <c r="R513" s="19"/>
      <c r="S513" s="19"/>
      <c r="T513" s="19"/>
      <c r="U513" s="19"/>
    </row>
    <row r="514" spans="2:21" s="3" customFormat="1" ht="20.25" customHeight="1" x14ac:dyDescent="0.25">
      <c r="B514" s="22"/>
      <c r="C514" s="18"/>
      <c r="D514" s="18"/>
      <c r="E514" s="18"/>
      <c r="G514" s="19"/>
      <c r="H514" s="19"/>
      <c r="I514" s="18"/>
      <c r="J514" s="19"/>
      <c r="K514" s="23"/>
      <c r="L514" s="19"/>
      <c r="M514" s="19"/>
      <c r="N514" s="19"/>
      <c r="O514" s="19"/>
      <c r="P514" s="19"/>
      <c r="Q514" s="19"/>
      <c r="R514" s="19"/>
      <c r="S514" s="19"/>
      <c r="T514" s="19"/>
      <c r="U514" s="19"/>
    </row>
    <row r="515" spans="2:21" s="3" customFormat="1" ht="20.25" customHeight="1" x14ac:dyDescent="0.25">
      <c r="B515" s="22"/>
      <c r="C515" s="18"/>
      <c r="D515" s="18"/>
      <c r="E515" s="18"/>
      <c r="G515" s="19"/>
      <c r="H515" s="19"/>
      <c r="I515" s="18"/>
      <c r="J515" s="19"/>
      <c r="K515" s="23"/>
      <c r="L515" s="19"/>
      <c r="M515" s="19"/>
      <c r="N515" s="19"/>
      <c r="O515" s="19"/>
      <c r="P515" s="19"/>
      <c r="Q515" s="19"/>
      <c r="R515" s="19"/>
      <c r="S515" s="19"/>
      <c r="T515" s="19"/>
      <c r="U515" s="19"/>
    </row>
    <row r="516" spans="2:21" s="3" customFormat="1" ht="20.25" customHeight="1" x14ac:dyDescent="0.25">
      <c r="B516" s="22"/>
      <c r="C516" s="18"/>
      <c r="D516" s="18"/>
      <c r="E516" s="18"/>
      <c r="G516" s="19"/>
      <c r="H516" s="19"/>
      <c r="I516" s="18"/>
      <c r="J516" s="19"/>
      <c r="K516" s="23"/>
      <c r="L516" s="19"/>
      <c r="M516" s="19"/>
      <c r="N516" s="19"/>
      <c r="O516" s="19"/>
      <c r="P516" s="19"/>
      <c r="Q516" s="19"/>
      <c r="R516" s="19"/>
      <c r="S516" s="19"/>
      <c r="T516" s="19"/>
      <c r="U516" s="19"/>
    </row>
    <row r="517" spans="2:21" s="3" customFormat="1" ht="20.25" customHeight="1" x14ac:dyDescent="0.25">
      <c r="B517" s="22"/>
      <c r="C517" s="18"/>
      <c r="D517" s="18"/>
      <c r="E517" s="18"/>
      <c r="G517" s="19"/>
      <c r="H517" s="19"/>
      <c r="I517" s="18"/>
      <c r="J517" s="19"/>
      <c r="K517" s="23"/>
      <c r="L517" s="19"/>
      <c r="M517" s="19"/>
      <c r="N517" s="19"/>
      <c r="O517" s="19"/>
      <c r="P517" s="19"/>
      <c r="Q517" s="19"/>
      <c r="R517" s="19"/>
      <c r="S517" s="19"/>
      <c r="T517" s="19"/>
      <c r="U517" s="19"/>
    </row>
    <row r="518" spans="2:21" s="3" customFormat="1" ht="20.25" customHeight="1" x14ac:dyDescent="0.25">
      <c r="B518" s="22"/>
      <c r="C518" s="18"/>
      <c r="D518" s="18"/>
      <c r="E518" s="18"/>
      <c r="G518" s="19"/>
      <c r="H518" s="19"/>
      <c r="I518" s="18"/>
      <c r="J518" s="19"/>
      <c r="K518" s="23"/>
      <c r="L518" s="19"/>
      <c r="M518" s="19"/>
      <c r="N518" s="19"/>
      <c r="O518" s="19"/>
      <c r="P518" s="19"/>
      <c r="Q518" s="19"/>
      <c r="R518" s="19"/>
      <c r="S518" s="19"/>
      <c r="T518" s="19"/>
      <c r="U518" s="19"/>
    </row>
    <row r="519" spans="2:21" s="3" customFormat="1" ht="20.25" customHeight="1" x14ac:dyDescent="0.25">
      <c r="B519" s="22"/>
      <c r="C519" s="18"/>
      <c r="D519" s="18"/>
      <c r="E519" s="18"/>
      <c r="G519" s="19"/>
      <c r="H519" s="19"/>
      <c r="I519" s="18"/>
      <c r="J519" s="19"/>
      <c r="K519" s="23"/>
      <c r="L519" s="19"/>
      <c r="M519" s="19"/>
      <c r="N519" s="19"/>
      <c r="O519" s="19"/>
      <c r="P519" s="19"/>
      <c r="Q519" s="19"/>
      <c r="R519" s="19"/>
      <c r="S519" s="19"/>
      <c r="T519" s="19"/>
      <c r="U519" s="19"/>
    </row>
    <row r="520" spans="2:21" s="3" customFormat="1" ht="20.25" customHeight="1" x14ac:dyDescent="0.25">
      <c r="B520" s="22"/>
      <c r="C520" s="18"/>
      <c r="D520" s="18"/>
      <c r="E520" s="18"/>
      <c r="G520" s="19"/>
      <c r="H520" s="19"/>
      <c r="I520" s="18"/>
      <c r="J520" s="19"/>
      <c r="K520" s="23"/>
      <c r="L520" s="19"/>
      <c r="M520" s="19"/>
      <c r="N520" s="19"/>
      <c r="O520" s="19"/>
      <c r="P520" s="19"/>
      <c r="Q520" s="19"/>
      <c r="R520" s="19"/>
      <c r="S520" s="19"/>
      <c r="T520" s="19"/>
      <c r="U520" s="19"/>
    </row>
    <row r="521" spans="2:21" s="3" customFormat="1" ht="20.25" customHeight="1" x14ac:dyDescent="0.25">
      <c r="B521" s="22"/>
      <c r="C521" s="18"/>
      <c r="D521" s="18"/>
      <c r="E521" s="18"/>
      <c r="G521" s="19"/>
      <c r="H521" s="19"/>
      <c r="I521" s="18"/>
      <c r="J521" s="19"/>
      <c r="K521" s="23"/>
      <c r="L521" s="19"/>
      <c r="M521" s="19"/>
      <c r="N521" s="19"/>
      <c r="O521" s="19"/>
      <c r="P521" s="19"/>
      <c r="Q521" s="19"/>
      <c r="R521" s="19"/>
      <c r="S521" s="19"/>
      <c r="T521" s="19"/>
      <c r="U521" s="19"/>
    </row>
    <row r="522" spans="2:21" s="3" customFormat="1" ht="20.25" customHeight="1" x14ac:dyDescent="0.25">
      <c r="B522" s="22"/>
      <c r="C522" s="18"/>
      <c r="D522" s="18"/>
      <c r="E522" s="18"/>
      <c r="G522" s="19"/>
      <c r="H522" s="19"/>
      <c r="I522" s="18"/>
      <c r="J522" s="19"/>
      <c r="K522" s="23"/>
      <c r="L522" s="19"/>
      <c r="M522" s="19"/>
      <c r="N522" s="19"/>
      <c r="O522" s="19"/>
      <c r="P522" s="19"/>
      <c r="Q522" s="19"/>
      <c r="R522" s="19"/>
      <c r="S522" s="19"/>
      <c r="T522" s="19"/>
      <c r="U522" s="19"/>
    </row>
    <row r="523" spans="2:21" s="3" customFormat="1" ht="20.25" customHeight="1" x14ac:dyDescent="0.25">
      <c r="B523" s="22"/>
      <c r="C523" s="18"/>
      <c r="D523" s="18"/>
      <c r="E523" s="18"/>
      <c r="G523" s="19"/>
      <c r="H523" s="19"/>
      <c r="I523" s="18"/>
      <c r="J523" s="19"/>
      <c r="K523" s="23"/>
      <c r="L523" s="19"/>
      <c r="M523" s="19"/>
      <c r="N523" s="19"/>
      <c r="O523" s="19"/>
      <c r="P523" s="19"/>
      <c r="Q523" s="19"/>
      <c r="R523" s="19"/>
      <c r="S523" s="19"/>
      <c r="T523" s="19"/>
      <c r="U523" s="19"/>
    </row>
    <row r="524" spans="2:21" s="3" customFormat="1" ht="20.25" customHeight="1" x14ac:dyDescent="0.25">
      <c r="B524" s="22"/>
      <c r="C524" s="18"/>
      <c r="D524" s="18"/>
      <c r="E524" s="18"/>
      <c r="G524" s="19"/>
      <c r="H524" s="19"/>
      <c r="I524" s="18"/>
      <c r="J524" s="19"/>
      <c r="K524" s="23"/>
      <c r="L524" s="19"/>
      <c r="M524" s="19"/>
      <c r="N524" s="19"/>
      <c r="O524" s="19"/>
      <c r="P524" s="19"/>
      <c r="Q524" s="19"/>
      <c r="R524" s="19"/>
      <c r="S524" s="19"/>
      <c r="T524" s="19"/>
      <c r="U524" s="19"/>
    </row>
    <row r="525" spans="2:21" s="3" customFormat="1" ht="20.25" customHeight="1" x14ac:dyDescent="0.25">
      <c r="B525" s="22"/>
      <c r="C525" s="18"/>
      <c r="D525" s="18"/>
      <c r="E525" s="18"/>
      <c r="G525" s="19"/>
      <c r="H525" s="19"/>
      <c r="I525" s="18"/>
      <c r="J525" s="19"/>
      <c r="K525" s="23"/>
      <c r="L525" s="19"/>
      <c r="M525" s="19"/>
      <c r="N525" s="19"/>
      <c r="O525" s="19"/>
      <c r="P525" s="19"/>
      <c r="Q525" s="19"/>
      <c r="R525" s="19"/>
      <c r="S525" s="19"/>
      <c r="T525" s="19"/>
      <c r="U525" s="19"/>
    </row>
    <row r="526" spans="2:21" s="3" customFormat="1" ht="20.25" customHeight="1" x14ac:dyDescent="0.25">
      <c r="B526" s="22"/>
      <c r="C526" s="18"/>
      <c r="D526" s="18"/>
      <c r="E526" s="18"/>
      <c r="G526" s="19"/>
      <c r="H526" s="19"/>
      <c r="I526" s="18"/>
      <c r="J526" s="19"/>
      <c r="K526" s="23"/>
      <c r="L526" s="19"/>
      <c r="M526" s="19"/>
      <c r="N526" s="19"/>
      <c r="O526" s="19"/>
      <c r="P526" s="19"/>
      <c r="Q526" s="19"/>
      <c r="R526" s="19"/>
      <c r="S526" s="19"/>
      <c r="T526" s="19"/>
      <c r="U526" s="19"/>
    </row>
    <row r="527" spans="2:21" s="3" customFormat="1" ht="20.25" customHeight="1" x14ac:dyDescent="0.25">
      <c r="B527" s="22"/>
      <c r="C527" s="18"/>
      <c r="D527" s="18"/>
      <c r="E527" s="18"/>
      <c r="G527" s="19"/>
      <c r="H527" s="19"/>
      <c r="I527" s="18"/>
      <c r="J527" s="19"/>
      <c r="K527" s="23"/>
      <c r="L527" s="19"/>
      <c r="M527" s="19"/>
      <c r="N527" s="19"/>
      <c r="O527" s="19"/>
      <c r="P527" s="19"/>
      <c r="Q527" s="19"/>
      <c r="R527" s="19"/>
      <c r="S527" s="19"/>
      <c r="T527" s="19"/>
      <c r="U527" s="19"/>
    </row>
    <row r="528" spans="2:21" s="3" customFormat="1" ht="20.25" customHeight="1" x14ac:dyDescent="0.25">
      <c r="B528" s="22"/>
      <c r="C528" s="18"/>
      <c r="D528" s="18"/>
      <c r="E528" s="18"/>
      <c r="G528" s="19"/>
      <c r="H528" s="19"/>
      <c r="I528" s="18"/>
      <c r="J528" s="19"/>
      <c r="K528" s="23"/>
      <c r="L528" s="19"/>
      <c r="M528" s="19"/>
      <c r="N528" s="19"/>
      <c r="O528" s="19"/>
      <c r="P528" s="19"/>
      <c r="Q528" s="19"/>
      <c r="R528" s="19"/>
      <c r="S528" s="19"/>
      <c r="T528" s="19"/>
      <c r="U528" s="19"/>
    </row>
    <row r="529" spans="2:21" s="3" customFormat="1" ht="20.25" customHeight="1" x14ac:dyDescent="0.25">
      <c r="B529" s="22"/>
      <c r="C529" s="18"/>
      <c r="D529" s="18"/>
      <c r="E529" s="18"/>
      <c r="G529" s="19"/>
      <c r="H529" s="19"/>
      <c r="I529" s="18"/>
      <c r="J529" s="19"/>
      <c r="K529" s="23"/>
      <c r="L529" s="19"/>
      <c r="M529" s="19"/>
      <c r="N529" s="19"/>
      <c r="O529" s="19"/>
      <c r="P529" s="19"/>
      <c r="Q529" s="19"/>
      <c r="R529" s="19"/>
      <c r="S529" s="19"/>
      <c r="T529" s="19"/>
      <c r="U529" s="19"/>
    </row>
    <row r="530" spans="2:21" s="3" customFormat="1" ht="20.25" customHeight="1" x14ac:dyDescent="0.25">
      <c r="B530" s="22"/>
      <c r="C530" s="18"/>
      <c r="D530" s="18"/>
      <c r="E530" s="18"/>
      <c r="G530" s="19"/>
      <c r="H530" s="19"/>
      <c r="I530" s="18"/>
      <c r="J530" s="19"/>
      <c r="K530" s="23"/>
      <c r="L530" s="19"/>
      <c r="M530" s="19"/>
      <c r="N530" s="19"/>
      <c r="O530" s="19"/>
      <c r="P530" s="19"/>
      <c r="Q530" s="19"/>
      <c r="R530" s="19"/>
      <c r="S530" s="19"/>
      <c r="T530" s="19"/>
      <c r="U530" s="19"/>
    </row>
    <row r="531" spans="2:21" s="3" customFormat="1" ht="20.25" customHeight="1" x14ac:dyDescent="0.25">
      <c r="B531" s="22"/>
      <c r="C531" s="18"/>
      <c r="D531" s="18"/>
      <c r="E531" s="18"/>
      <c r="G531" s="19"/>
      <c r="H531" s="19"/>
      <c r="I531" s="18"/>
      <c r="J531" s="19"/>
      <c r="K531" s="23"/>
      <c r="L531" s="19"/>
      <c r="M531" s="19"/>
      <c r="N531" s="19"/>
      <c r="O531" s="19"/>
      <c r="P531" s="19"/>
      <c r="Q531" s="19"/>
      <c r="R531" s="19"/>
      <c r="S531" s="19"/>
      <c r="T531" s="19"/>
      <c r="U531" s="19"/>
    </row>
    <row r="532" spans="2:21" s="3" customFormat="1" ht="20.25" customHeight="1" x14ac:dyDescent="0.25">
      <c r="B532" s="22"/>
      <c r="C532" s="18"/>
      <c r="D532" s="18"/>
      <c r="E532" s="18"/>
      <c r="G532" s="19"/>
      <c r="H532" s="19"/>
      <c r="I532" s="18"/>
      <c r="J532" s="19"/>
      <c r="K532" s="23"/>
      <c r="L532" s="19"/>
      <c r="M532" s="19"/>
      <c r="N532" s="19"/>
      <c r="O532" s="19"/>
      <c r="P532" s="19"/>
      <c r="Q532" s="19"/>
      <c r="R532" s="19"/>
      <c r="S532" s="19"/>
      <c r="T532" s="19"/>
      <c r="U532" s="19"/>
    </row>
    <row r="533" spans="2:21" s="3" customFormat="1" ht="20.25" customHeight="1" x14ac:dyDescent="0.25">
      <c r="B533" s="22"/>
      <c r="C533" s="18"/>
      <c r="D533" s="18"/>
      <c r="E533" s="18"/>
      <c r="G533" s="19"/>
      <c r="H533" s="19"/>
      <c r="I533" s="18"/>
      <c r="J533" s="19"/>
      <c r="K533" s="23"/>
      <c r="L533" s="19"/>
      <c r="M533" s="19"/>
      <c r="N533" s="19"/>
      <c r="O533" s="19"/>
      <c r="P533" s="19"/>
      <c r="Q533" s="19"/>
      <c r="R533" s="19"/>
      <c r="S533" s="19"/>
      <c r="T533" s="19"/>
      <c r="U533" s="19"/>
    </row>
    <row r="534" spans="2:21" s="3" customFormat="1" ht="20.25" customHeight="1" x14ac:dyDescent="0.25">
      <c r="B534" s="22"/>
      <c r="C534" s="18"/>
      <c r="D534" s="18"/>
      <c r="E534" s="18"/>
      <c r="G534" s="19"/>
      <c r="H534" s="19"/>
      <c r="I534" s="18"/>
      <c r="J534" s="19"/>
      <c r="K534" s="23"/>
      <c r="L534" s="19"/>
      <c r="M534" s="19"/>
      <c r="N534" s="19"/>
      <c r="O534" s="19"/>
      <c r="P534" s="19"/>
      <c r="Q534" s="19"/>
      <c r="R534" s="19"/>
      <c r="S534" s="19"/>
      <c r="T534" s="19"/>
      <c r="U534" s="19"/>
    </row>
    <row r="535" spans="2:21" s="3" customFormat="1" ht="20.25" customHeight="1" x14ac:dyDescent="0.25">
      <c r="B535" s="22"/>
      <c r="C535" s="18"/>
      <c r="D535" s="18"/>
      <c r="E535" s="18"/>
      <c r="G535" s="19"/>
      <c r="H535" s="19"/>
      <c r="I535" s="18"/>
      <c r="J535" s="19"/>
      <c r="K535" s="23"/>
      <c r="L535" s="19"/>
      <c r="M535" s="19"/>
      <c r="N535" s="19"/>
      <c r="O535" s="19"/>
      <c r="P535" s="19"/>
      <c r="Q535" s="19"/>
      <c r="R535" s="19"/>
      <c r="S535" s="19"/>
      <c r="T535" s="19"/>
      <c r="U535" s="19"/>
    </row>
    <row r="536" spans="2:21" s="3" customFormat="1" ht="20.25" customHeight="1" x14ac:dyDescent="0.25">
      <c r="B536" s="22"/>
      <c r="C536" s="18"/>
      <c r="D536" s="18"/>
      <c r="E536" s="18"/>
      <c r="G536" s="19"/>
      <c r="H536" s="19"/>
      <c r="I536" s="18"/>
      <c r="J536" s="19"/>
      <c r="K536" s="23"/>
      <c r="L536" s="19"/>
      <c r="M536" s="19"/>
      <c r="N536" s="19"/>
      <c r="O536" s="19"/>
      <c r="P536" s="19"/>
      <c r="Q536" s="19"/>
      <c r="R536" s="19"/>
      <c r="S536" s="19"/>
      <c r="T536" s="19"/>
      <c r="U536" s="19"/>
    </row>
    <row r="537" spans="2:21" s="3" customFormat="1" ht="20.25" customHeight="1" x14ac:dyDescent="0.25">
      <c r="B537" s="22"/>
      <c r="C537" s="18"/>
      <c r="D537" s="18"/>
      <c r="E537" s="18"/>
      <c r="G537" s="19"/>
      <c r="H537" s="19"/>
      <c r="I537" s="18"/>
      <c r="J537" s="19"/>
      <c r="K537" s="23"/>
      <c r="L537" s="19"/>
      <c r="M537" s="19"/>
      <c r="N537" s="19"/>
      <c r="O537" s="19"/>
      <c r="P537" s="19"/>
      <c r="Q537" s="19"/>
      <c r="R537" s="19"/>
      <c r="S537" s="19"/>
      <c r="T537" s="19"/>
      <c r="U537" s="19"/>
    </row>
    <row r="538" spans="2:21" s="3" customFormat="1" ht="20.25" customHeight="1" x14ac:dyDescent="0.25">
      <c r="B538" s="22"/>
      <c r="C538" s="18"/>
      <c r="D538" s="18"/>
      <c r="E538" s="18"/>
      <c r="G538" s="19"/>
      <c r="H538" s="19"/>
      <c r="I538" s="18"/>
      <c r="J538" s="19"/>
      <c r="K538" s="23"/>
      <c r="L538" s="19"/>
      <c r="M538" s="19"/>
      <c r="N538" s="19"/>
      <c r="O538" s="19"/>
      <c r="P538" s="19"/>
      <c r="Q538" s="19"/>
      <c r="R538" s="19"/>
      <c r="S538" s="19"/>
      <c r="T538" s="19"/>
      <c r="U538" s="19"/>
    </row>
    <row r="539" spans="2:21" s="3" customFormat="1" ht="20.25" customHeight="1" x14ac:dyDescent="0.25">
      <c r="B539" s="22"/>
      <c r="C539" s="18"/>
      <c r="D539" s="18"/>
      <c r="E539" s="18"/>
      <c r="G539" s="19"/>
      <c r="H539" s="19"/>
      <c r="I539" s="18"/>
      <c r="J539" s="19"/>
      <c r="K539" s="23"/>
      <c r="L539" s="19"/>
      <c r="M539" s="19"/>
      <c r="N539" s="19"/>
      <c r="O539" s="19"/>
      <c r="P539" s="19"/>
      <c r="Q539" s="19"/>
      <c r="R539" s="19"/>
      <c r="S539" s="19"/>
      <c r="T539" s="19"/>
      <c r="U539" s="19"/>
    </row>
    <row r="540" spans="2:21" s="3" customFormat="1" ht="20.25" customHeight="1" x14ac:dyDescent="0.25">
      <c r="B540" s="22"/>
      <c r="C540" s="18"/>
      <c r="D540" s="18"/>
      <c r="E540" s="18"/>
      <c r="G540" s="19"/>
      <c r="H540" s="19"/>
      <c r="I540" s="18"/>
      <c r="J540" s="19"/>
      <c r="K540" s="23"/>
      <c r="L540" s="19"/>
      <c r="M540" s="19"/>
      <c r="N540" s="19"/>
      <c r="O540" s="19"/>
      <c r="P540" s="19"/>
      <c r="Q540" s="19"/>
      <c r="R540" s="19"/>
      <c r="S540" s="19"/>
      <c r="T540" s="19"/>
      <c r="U540" s="19"/>
    </row>
    <row r="541" spans="2:21" s="3" customFormat="1" ht="20.25" customHeight="1" x14ac:dyDescent="0.25">
      <c r="B541" s="22"/>
      <c r="C541" s="18"/>
      <c r="D541" s="18"/>
      <c r="E541" s="18"/>
      <c r="G541" s="19"/>
      <c r="H541" s="19"/>
      <c r="I541" s="18"/>
      <c r="J541" s="19"/>
      <c r="K541" s="23"/>
      <c r="L541" s="19"/>
      <c r="M541" s="19"/>
      <c r="N541" s="19"/>
      <c r="O541" s="19"/>
      <c r="P541" s="19"/>
      <c r="Q541" s="19"/>
      <c r="R541" s="19"/>
      <c r="S541" s="19"/>
      <c r="T541" s="19"/>
      <c r="U541" s="19"/>
    </row>
    <row r="542" spans="2:21" s="3" customFormat="1" ht="20.25" customHeight="1" x14ac:dyDescent="0.25">
      <c r="B542" s="22"/>
      <c r="C542" s="18"/>
      <c r="D542" s="18"/>
      <c r="E542" s="18"/>
      <c r="G542" s="19"/>
      <c r="H542" s="19"/>
      <c r="I542" s="18"/>
      <c r="J542" s="19"/>
      <c r="K542" s="23"/>
      <c r="L542" s="19"/>
      <c r="M542" s="19"/>
      <c r="N542" s="19"/>
      <c r="O542" s="19"/>
      <c r="P542" s="19"/>
      <c r="Q542" s="19"/>
      <c r="R542" s="19"/>
      <c r="S542" s="19"/>
      <c r="T542" s="19"/>
      <c r="U542" s="19"/>
    </row>
    <row r="543" spans="2:21" s="3" customFormat="1" ht="20.25" customHeight="1" x14ac:dyDescent="0.25">
      <c r="B543" s="22"/>
      <c r="C543" s="18"/>
      <c r="D543" s="18"/>
      <c r="E543" s="18"/>
      <c r="G543" s="19"/>
      <c r="H543" s="19"/>
      <c r="I543" s="18"/>
      <c r="J543" s="19"/>
      <c r="K543" s="23"/>
      <c r="L543" s="19"/>
      <c r="M543" s="19"/>
      <c r="N543" s="19"/>
      <c r="O543" s="19"/>
      <c r="P543" s="19"/>
      <c r="Q543" s="19"/>
      <c r="R543" s="19"/>
      <c r="S543" s="19"/>
      <c r="T543" s="19"/>
      <c r="U543" s="19"/>
    </row>
    <row r="544" spans="2:21" s="3" customFormat="1" ht="20.25" customHeight="1" x14ac:dyDescent="0.25">
      <c r="B544" s="22"/>
      <c r="C544" s="18"/>
      <c r="D544" s="18"/>
      <c r="E544" s="18"/>
      <c r="G544" s="19"/>
      <c r="H544" s="19"/>
      <c r="I544" s="18"/>
      <c r="J544" s="19"/>
      <c r="K544" s="23"/>
      <c r="L544" s="19"/>
      <c r="M544" s="19"/>
      <c r="N544" s="19"/>
      <c r="O544" s="19"/>
      <c r="P544" s="19"/>
      <c r="Q544" s="19"/>
      <c r="R544" s="19"/>
      <c r="S544" s="19"/>
      <c r="T544" s="19"/>
      <c r="U544" s="19"/>
    </row>
    <row r="545" spans="2:21" s="3" customFormat="1" ht="20.25" customHeight="1" x14ac:dyDescent="0.25">
      <c r="B545" s="22"/>
      <c r="C545" s="18"/>
      <c r="D545" s="18"/>
      <c r="E545" s="18"/>
      <c r="G545" s="19"/>
      <c r="H545" s="19"/>
      <c r="I545" s="18"/>
      <c r="J545" s="19"/>
      <c r="K545" s="23"/>
      <c r="L545" s="19"/>
      <c r="M545" s="19"/>
      <c r="N545" s="19"/>
      <c r="O545" s="19"/>
      <c r="P545" s="19"/>
      <c r="Q545" s="19"/>
      <c r="R545" s="19"/>
      <c r="S545" s="19"/>
      <c r="T545" s="19"/>
      <c r="U545" s="19"/>
    </row>
    <row r="546" spans="2:21" s="3" customFormat="1" ht="20.25" customHeight="1" x14ac:dyDescent="0.25">
      <c r="B546" s="22"/>
      <c r="C546" s="18"/>
      <c r="D546" s="18"/>
      <c r="E546" s="18"/>
      <c r="G546" s="19"/>
      <c r="H546" s="19"/>
      <c r="I546" s="18"/>
      <c r="J546" s="19"/>
      <c r="K546" s="23"/>
      <c r="L546" s="19"/>
      <c r="M546" s="19"/>
      <c r="N546" s="19"/>
      <c r="O546" s="19"/>
      <c r="P546" s="19"/>
      <c r="Q546" s="19"/>
      <c r="R546" s="19"/>
      <c r="S546" s="19"/>
      <c r="T546" s="19"/>
      <c r="U546" s="19"/>
    </row>
    <row r="547" spans="2:21" s="3" customFormat="1" ht="20.25" customHeight="1" x14ac:dyDescent="0.25">
      <c r="B547" s="22"/>
      <c r="C547" s="18"/>
      <c r="D547" s="18"/>
      <c r="E547" s="18"/>
      <c r="G547" s="19"/>
      <c r="H547" s="19"/>
      <c r="I547" s="18"/>
      <c r="J547" s="19"/>
      <c r="K547" s="23"/>
      <c r="L547" s="19"/>
      <c r="M547" s="19"/>
      <c r="N547" s="19"/>
      <c r="O547" s="19"/>
      <c r="P547" s="19"/>
      <c r="Q547" s="19"/>
      <c r="R547" s="19"/>
      <c r="S547" s="19"/>
      <c r="T547" s="19"/>
      <c r="U547" s="19"/>
    </row>
    <row r="548" spans="2:21" s="3" customFormat="1" ht="20.25" customHeight="1" x14ac:dyDescent="0.25">
      <c r="B548" s="22"/>
      <c r="C548" s="18"/>
      <c r="D548" s="18"/>
      <c r="E548" s="18"/>
      <c r="G548" s="19"/>
      <c r="H548" s="19"/>
      <c r="I548" s="18"/>
      <c r="J548" s="19"/>
      <c r="K548" s="23"/>
      <c r="L548" s="19"/>
      <c r="M548" s="19"/>
      <c r="N548" s="19"/>
      <c r="O548" s="19"/>
      <c r="P548" s="19"/>
      <c r="Q548" s="19"/>
      <c r="R548" s="19"/>
      <c r="S548" s="19"/>
      <c r="T548" s="19"/>
      <c r="U548" s="19"/>
    </row>
    <row r="549" spans="2:21" s="3" customFormat="1" ht="20.25" customHeight="1" x14ac:dyDescent="0.25">
      <c r="B549" s="22"/>
      <c r="C549" s="18"/>
      <c r="D549" s="18"/>
      <c r="E549" s="18"/>
      <c r="G549" s="19"/>
      <c r="H549" s="19"/>
      <c r="I549" s="18"/>
      <c r="J549" s="19"/>
      <c r="K549" s="23"/>
      <c r="L549" s="19"/>
      <c r="M549" s="19"/>
      <c r="N549" s="19"/>
      <c r="O549" s="19"/>
      <c r="P549" s="19"/>
      <c r="Q549" s="19"/>
      <c r="R549" s="19"/>
      <c r="S549" s="19"/>
      <c r="T549" s="19"/>
      <c r="U549" s="19"/>
    </row>
    <row r="550" spans="2:21" s="3" customFormat="1" ht="20.25" customHeight="1" x14ac:dyDescent="0.25">
      <c r="B550" s="22"/>
      <c r="C550" s="18"/>
      <c r="D550" s="18"/>
      <c r="E550" s="18"/>
      <c r="G550" s="19"/>
      <c r="H550" s="19"/>
      <c r="I550" s="18"/>
      <c r="J550" s="19"/>
      <c r="K550" s="23"/>
      <c r="L550" s="19"/>
      <c r="M550" s="19"/>
      <c r="N550" s="19"/>
      <c r="O550" s="19"/>
      <c r="P550" s="19"/>
      <c r="Q550" s="19"/>
      <c r="R550" s="19"/>
      <c r="S550" s="19"/>
      <c r="T550" s="19"/>
      <c r="U550" s="19"/>
    </row>
    <row r="551" spans="2:21" s="3" customFormat="1" ht="20.25" customHeight="1" x14ac:dyDescent="0.25">
      <c r="B551" s="22"/>
      <c r="C551" s="18"/>
      <c r="D551" s="18"/>
      <c r="E551" s="18"/>
      <c r="G551" s="19"/>
      <c r="H551" s="19"/>
      <c r="I551" s="18"/>
      <c r="J551" s="19"/>
      <c r="K551" s="23"/>
      <c r="L551" s="19"/>
      <c r="M551" s="19"/>
      <c r="N551" s="19"/>
      <c r="O551" s="19"/>
      <c r="P551" s="19"/>
      <c r="Q551" s="19"/>
      <c r="R551" s="19"/>
      <c r="S551" s="19"/>
      <c r="T551" s="19"/>
      <c r="U551" s="19"/>
    </row>
    <row r="552" spans="2:21" s="3" customFormat="1" ht="20.25" customHeight="1" x14ac:dyDescent="0.25">
      <c r="B552" s="22"/>
      <c r="C552" s="18"/>
      <c r="D552" s="18"/>
      <c r="E552" s="18"/>
      <c r="G552" s="19"/>
      <c r="H552" s="19"/>
      <c r="I552" s="18"/>
      <c r="J552" s="19"/>
      <c r="K552" s="23"/>
      <c r="L552" s="19"/>
      <c r="M552" s="19"/>
      <c r="N552" s="19"/>
      <c r="O552" s="19"/>
      <c r="P552" s="19"/>
      <c r="Q552" s="19"/>
      <c r="R552" s="19"/>
      <c r="S552" s="19"/>
      <c r="T552" s="19"/>
      <c r="U552" s="19"/>
    </row>
    <row r="553" spans="2:21" s="3" customFormat="1" ht="20.25" customHeight="1" x14ac:dyDescent="0.25">
      <c r="B553" s="22"/>
      <c r="C553" s="18"/>
      <c r="D553" s="18"/>
      <c r="E553" s="18"/>
      <c r="G553" s="19"/>
      <c r="H553" s="19"/>
      <c r="I553" s="18"/>
      <c r="J553" s="19"/>
      <c r="K553" s="23"/>
      <c r="L553" s="19"/>
      <c r="M553" s="19"/>
      <c r="N553" s="19"/>
      <c r="O553" s="19"/>
      <c r="P553" s="19"/>
      <c r="Q553" s="19"/>
      <c r="R553" s="19"/>
      <c r="S553" s="19"/>
      <c r="T553" s="19"/>
      <c r="U553" s="19"/>
    </row>
    <row r="554" spans="2:21" s="3" customFormat="1" ht="20.25" customHeight="1" x14ac:dyDescent="0.25">
      <c r="B554" s="22"/>
      <c r="C554" s="18"/>
      <c r="D554" s="18"/>
      <c r="E554" s="18"/>
      <c r="G554" s="19"/>
      <c r="H554" s="19"/>
      <c r="I554" s="18"/>
      <c r="J554" s="19"/>
      <c r="K554" s="23"/>
      <c r="L554" s="19"/>
      <c r="M554" s="19"/>
      <c r="N554" s="19"/>
      <c r="O554" s="19"/>
      <c r="P554" s="19"/>
      <c r="Q554" s="19"/>
      <c r="R554" s="19"/>
      <c r="S554" s="19"/>
      <c r="T554" s="19"/>
      <c r="U554" s="19"/>
    </row>
    <row r="555" spans="2:21" s="3" customFormat="1" ht="20.25" customHeight="1" x14ac:dyDescent="0.25">
      <c r="B555" s="22"/>
      <c r="C555" s="18"/>
      <c r="D555" s="18"/>
      <c r="E555" s="18"/>
      <c r="G555" s="19"/>
      <c r="H555" s="19"/>
      <c r="I555" s="18"/>
      <c r="J555" s="19"/>
      <c r="K555" s="23"/>
      <c r="L555" s="19"/>
      <c r="M555" s="19"/>
      <c r="N555" s="19"/>
      <c r="O555" s="19"/>
      <c r="P555" s="19"/>
      <c r="Q555" s="19"/>
      <c r="R555" s="19"/>
      <c r="S555" s="19"/>
      <c r="T555" s="19"/>
      <c r="U555" s="19"/>
    </row>
    <row r="556" spans="2:21" s="3" customFormat="1" ht="20.25" customHeight="1" x14ac:dyDescent="0.25">
      <c r="B556" s="22"/>
      <c r="C556" s="18"/>
      <c r="D556" s="18"/>
      <c r="E556" s="18"/>
      <c r="G556" s="19"/>
      <c r="H556" s="19"/>
      <c r="I556" s="18"/>
      <c r="J556" s="19"/>
      <c r="K556" s="23"/>
      <c r="L556" s="19"/>
      <c r="M556" s="19"/>
      <c r="N556" s="19"/>
      <c r="O556" s="19"/>
      <c r="P556" s="19"/>
      <c r="Q556" s="19"/>
      <c r="R556" s="19"/>
      <c r="S556" s="19"/>
      <c r="T556" s="19"/>
      <c r="U556" s="19"/>
    </row>
    <row r="557" spans="2:21" s="3" customFormat="1" ht="20.25" customHeight="1" x14ac:dyDescent="0.25">
      <c r="B557" s="22"/>
      <c r="C557" s="18"/>
      <c r="D557" s="18"/>
      <c r="E557" s="18"/>
      <c r="G557" s="19"/>
      <c r="H557" s="19"/>
      <c r="I557" s="18"/>
      <c r="J557" s="19"/>
      <c r="K557" s="23"/>
      <c r="L557" s="19"/>
      <c r="M557" s="19"/>
      <c r="N557" s="19"/>
      <c r="O557" s="19"/>
      <c r="P557" s="19"/>
      <c r="Q557" s="19"/>
      <c r="R557" s="19"/>
      <c r="S557" s="19"/>
      <c r="T557" s="19"/>
      <c r="U557" s="19"/>
    </row>
    <row r="558" spans="2:21" s="3" customFormat="1" ht="20.25" customHeight="1" x14ac:dyDescent="0.25">
      <c r="B558" s="22"/>
      <c r="C558" s="18"/>
      <c r="D558" s="18"/>
      <c r="E558" s="18"/>
      <c r="G558" s="19"/>
      <c r="H558" s="19"/>
      <c r="I558" s="18"/>
      <c r="J558" s="19"/>
      <c r="K558" s="23"/>
      <c r="L558" s="19"/>
      <c r="M558" s="19"/>
      <c r="N558" s="19"/>
      <c r="O558" s="19"/>
      <c r="P558" s="19"/>
      <c r="Q558" s="19"/>
      <c r="R558" s="19"/>
      <c r="S558" s="19"/>
      <c r="T558" s="19"/>
      <c r="U558" s="19"/>
    </row>
    <row r="559" spans="2:21" s="3" customFormat="1" ht="20.25" customHeight="1" x14ac:dyDescent="0.25">
      <c r="B559" s="22"/>
      <c r="C559" s="18"/>
      <c r="D559" s="18"/>
      <c r="E559" s="18"/>
      <c r="G559" s="19"/>
      <c r="H559" s="19"/>
      <c r="I559" s="18"/>
      <c r="J559" s="19"/>
      <c r="K559" s="23"/>
      <c r="L559" s="19"/>
      <c r="M559" s="19"/>
      <c r="N559" s="19"/>
      <c r="O559" s="19"/>
      <c r="P559" s="19"/>
      <c r="Q559" s="19"/>
      <c r="R559" s="19"/>
      <c r="S559" s="19"/>
      <c r="T559" s="19"/>
      <c r="U559" s="19"/>
    </row>
    <row r="560" spans="2:21" s="3" customFormat="1" ht="20.25" customHeight="1" x14ac:dyDescent="0.25">
      <c r="B560" s="22"/>
      <c r="C560" s="18"/>
      <c r="D560" s="18"/>
      <c r="E560" s="18"/>
      <c r="G560" s="19"/>
      <c r="H560" s="19"/>
      <c r="I560" s="18"/>
      <c r="J560" s="19"/>
      <c r="K560" s="23"/>
      <c r="L560" s="19"/>
      <c r="M560" s="19"/>
      <c r="N560" s="19"/>
      <c r="O560" s="19"/>
      <c r="P560" s="19"/>
      <c r="Q560" s="19"/>
      <c r="R560" s="19"/>
      <c r="S560" s="19"/>
      <c r="T560" s="19"/>
      <c r="U560" s="19"/>
    </row>
    <row r="561" spans="2:21" s="3" customFormat="1" ht="20.25" customHeight="1" x14ac:dyDescent="0.25">
      <c r="B561" s="22"/>
      <c r="C561" s="18"/>
      <c r="D561" s="18"/>
      <c r="E561" s="18"/>
      <c r="G561" s="19"/>
      <c r="H561" s="19"/>
      <c r="I561" s="18"/>
      <c r="J561" s="19"/>
      <c r="K561" s="23"/>
      <c r="L561" s="19"/>
      <c r="M561" s="19"/>
      <c r="N561" s="19"/>
      <c r="O561" s="19"/>
      <c r="P561" s="19"/>
      <c r="Q561" s="19"/>
      <c r="R561" s="19"/>
      <c r="S561" s="19"/>
      <c r="T561" s="19"/>
      <c r="U561" s="19"/>
    </row>
    <row r="562" spans="2:21" s="3" customFormat="1" ht="20.25" customHeight="1" x14ac:dyDescent="0.25">
      <c r="B562" s="22"/>
      <c r="C562" s="18"/>
      <c r="D562" s="18"/>
      <c r="E562" s="18"/>
      <c r="G562" s="19"/>
      <c r="H562" s="19"/>
      <c r="I562" s="18"/>
      <c r="J562" s="19"/>
      <c r="K562" s="23"/>
      <c r="L562" s="19"/>
      <c r="M562" s="19"/>
      <c r="N562" s="19"/>
      <c r="O562" s="19"/>
      <c r="P562" s="19"/>
      <c r="Q562" s="19"/>
      <c r="R562" s="19"/>
      <c r="S562" s="19"/>
      <c r="T562" s="19"/>
      <c r="U562" s="19"/>
    </row>
    <row r="563" spans="2:21" s="3" customFormat="1" ht="20.25" customHeight="1" x14ac:dyDescent="0.25">
      <c r="B563" s="22"/>
      <c r="C563" s="18"/>
      <c r="D563" s="18"/>
      <c r="E563" s="18"/>
      <c r="G563" s="19"/>
      <c r="H563" s="19"/>
      <c r="I563" s="18"/>
      <c r="J563" s="19"/>
      <c r="K563" s="23"/>
      <c r="L563" s="19"/>
      <c r="M563" s="19"/>
      <c r="N563" s="19"/>
      <c r="O563" s="19"/>
      <c r="P563" s="19"/>
      <c r="Q563" s="19"/>
      <c r="R563" s="19"/>
      <c r="S563" s="19"/>
      <c r="T563" s="19"/>
      <c r="U563" s="19"/>
    </row>
    <row r="564" spans="2:21" s="3" customFormat="1" ht="20.25" customHeight="1" x14ac:dyDescent="0.25">
      <c r="B564" s="22"/>
      <c r="C564" s="18"/>
      <c r="D564" s="18"/>
      <c r="E564" s="18"/>
      <c r="G564" s="19"/>
      <c r="H564" s="19"/>
      <c r="I564" s="18"/>
      <c r="J564" s="19"/>
      <c r="K564" s="23"/>
      <c r="L564" s="19"/>
      <c r="M564" s="19"/>
      <c r="N564" s="19"/>
      <c r="O564" s="19"/>
      <c r="P564" s="19"/>
      <c r="Q564" s="19"/>
      <c r="R564" s="19"/>
      <c r="S564" s="19"/>
      <c r="T564" s="19"/>
      <c r="U564" s="19"/>
    </row>
    <row r="565" spans="2:21" s="3" customFormat="1" ht="20.25" customHeight="1" x14ac:dyDescent="0.25">
      <c r="B565" s="22"/>
      <c r="C565" s="18"/>
      <c r="D565" s="18"/>
      <c r="E565" s="18"/>
      <c r="G565" s="19"/>
      <c r="H565" s="19"/>
      <c r="I565" s="18"/>
      <c r="J565" s="19"/>
      <c r="K565" s="23"/>
      <c r="L565" s="19"/>
      <c r="M565" s="19"/>
      <c r="N565" s="19"/>
      <c r="O565" s="19"/>
      <c r="P565" s="19"/>
      <c r="Q565" s="19"/>
      <c r="R565" s="19"/>
      <c r="S565" s="19"/>
      <c r="T565" s="19"/>
      <c r="U565" s="19"/>
    </row>
    <row r="566" spans="2:21" s="3" customFormat="1" ht="20.25" customHeight="1" x14ac:dyDescent="0.25">
      <c r="B566" s="22"/>
      <c r="C566" s="18"/>
      <c r="D566" s="18"/>
      <c r="E566" s="18"/>
      <c r="G566" s="19"/>
      <c r="H566" s="19"/>
      <c r="I566" s="18"/>
      <c r="J566" s="19"/>
      <c r="K566" s="23"/>
      <c r="L566" s="19"/>
      <c r="M566" s="19"/>
      <c r="N566" s="19"/>
      <c r="O566" s="19"/>
      <c r="P566" s="19"/>
      <c r="Q566" s="19"/>
      <c r="R566" s="19"/>
      <c r="S566" s="19"/>
      <c r="T566" s="19"/>
      <c r="U566" s="19"/>
    </row>
    <row r="567" spans="2:21" s="3" customFormat="1" ht="20.25" customHeight="1" x14ac:dyDescent="0.25">
      <c r="B567" s="22"/>
      <c r="C567" s="18"/>
      <c r="D567" s="18"/>
      <c r="E567" s="18"/>
      <c r="G567" s="19"/>
      <c r="H567" s="19"/>
      <c r="I567" s="18"/>
      <c r="J567" s="19"/>
      <c r="K567" s="23"/>
      <c r="L567" s="19"/>
      <c r="M567" s="19"/>
      <c r="N567" s="19"/>
      <c r="O567" s="19"/>
      <c r="P567" s="19"/>
      <c r="Q567" s="19"/>
      <c r="R567" s="19"/>
      <c r="S567" s="19"/>
      <c r="T567" s="19"/>
      <c r="U567" s="19"/>
    </row>
    <row r="568" spans="2:21" s="3" customFormat="1" ht="20.25" customHeight="1" x14ac:dyDescent="0.25">
      <c r="B568" s="22"/>
      <c r="C568" s="18"/>
      <c r="D568" s="18"/>
      <c r="E568" s="18"/>
      <c r="G568" s="19"/>
      <c r="H568" s="19"/>
      <c r="I568" s="18"/>
      <c r="J568" s="19"/>
      <c r="K568" s="23"/>
      <c r="L568" s="19"/>
      <c r="M568" s="19"/>
      <c r="N568" s="19"/>
      <c r="O568" s="19"/>
      <c r="P568" s="19"/>
      <c r="Q568" s="19"/>
      <c r="R568" s="19"/>
      <c r="S568" s="19"/>
      <c r="T568" s="19"/>
      <c r="U568" s="19"/>
    </row>
    <row r="569" spans="2:21" s="3" customFormat="1" ht="20.25" customHeight="1" x14ac:dyDescent="0.25">
      <c r="B569" s="22"/>
      <c r="C569" s="18"/>
      <c r="D569" s="18"/>
      <c r="E569" s="18"/>
      <c r="G569" s="19"/>
      <c r="H569" s="19"/>
      <c r="I569" s="18"/>
      <c r="J569" s="19"/>
      <c r="K569" s="23"/>
      <c r="L569" s="19"/>
      <c r="M569" s="19"/>
      <c r="N569" s="19"/>
      <c r="O569" s="19"/>
      <c r="P569" s="19"/>
      <c r="Q569" s="19"/>
      <c r="R569" s="19"/>
      <c r="S569" s="19"/>
      <c r="T569" s="19"/>
      <c r="U569" s="19"/>
    </row>
    <row r="570" spans="2:21" s="3" customFormat="1" ht="20.25" customHeight="1" x14ac:dyDescent="0.25">
      <c r="B570" s="22"/>
      <c r="C570" s="18"/>
      <c r="D570" s="18"/>
      <c r="E570" s="18"/>
      <c r="G570" s="19"/>
      <c r="H570" s="19"/>
      <c r="I570" s="18"/>
      <c r="J570" s="19"/>
      <c r="K570" s="23"/>
      <c r="L570" s="19"/>
      <c r="M570" s="19"/>
      <c r="N570" s="19"/>
      <c r="O570" s="19"/>
      <c r="P570" s="19"/>
      <c r="Q570" s="19"/>
      <c r="R570" s="19"/>
      <c r="S570" s="19"/>
      <c r="T570" s="19"/>
      <c r="U570" s="19"/>
    </row>
    <row r="571" spans="2:21" s="3" customFormat="1" ht="20.25" customHeight="1" x14ac:dyDescent="0.25">
      <c r="B571" s="22"/>
      <c r="C571" s="18"/>
      <c r="D571" s="18"/>
      <c r="E571" s="18"/>
      <c r="G571" s="19"/>
      <c r="H571" s="19"/>
      <c r="I571" s="18"/>
      <c r="J571" s="19"/>
      <c r="K571" s="23"/>
      <c r="L571" s="19"/>
      <c r="M571" s="19"/>
      <c r="N571" s="19"/>
      <c r="O571" s="19"/>
      <c r="P571" s="19"/>
      <c r="Q571" s="19"/>
      <c r="R571" s="19"/>
      <c r="S571" s="19"/>
      <c r="T571" s="19"/>
      <c r="U571" s="19"/>
    </row>
    <row r="572" spans="2:21" s="3" customFormat="1" ht="20.25" customHeight="1" x14ac:dyDescent="0.25">
      <c r="B572" s="22"/>
      <c r="C572" s="18"/>
      <c r="D572" s="18"/>
      <c r="E572" s="18"/>
      <c r="G572" s="19"/>
      <c r="H572" s="19"/>
      <c r="I572" s="18"/>
      <c r="J572" s="19"/>
      <c r="K572" s="23"/>
      <c r="L572" s="19"/>
      <c r="M572" s="19"/>
      <c r="N572" s="19"/>
      <c r="O572" s="19"/>
      <c r="P572" s="19"/>
      <c r="Q572" s="19"/>
      <c r="R572" s="19"/>
      <c r="S572" s="19"/>
      <c r="T572" s="19"/>
      <c r="U572" s="19"/>
    </row>
    <row r="573" spans="2:21" s="3" customFormat="1" ht="20.25" customHeight="1" x14ac:dyDescent="0.25">
      <c r="B573" s="22"/>
      <c r="C573" s="18"/>
      <c r="D573" s="18"/>
      <c r="E573" s="18"/>
      <c r="G573" s="19"/>
      <c r="H573" s="19"/>
      <c r="I573" s="18"/>
      <c r="J573" s="19"/>
      <c r="K573" s="23"/>
      <c r="L573" s="19"/>
      <c r="M573" s="19"/>
      <c r="N573" s="19"/>
      <c r="O573" s="19"/>
      <c r="P573" s="19"/>
      <c r="Q573" s="19"/>
      <c r="R573" s="19"/>
      <c r="S573" s="19"/>
      <c r="T573" s="19"/>
      <c r="U573" s="19"/>
    </row>
    <row r="574" spans="2:21" s="3" customFormat="1" ht="20.25" customHeight="1" x14ac:dyDescent="0.25">
      <c r="B574" s="22"/>
      <c r="C574" s="18"/>
      <c r="D574" s="18"/>
      <c r="E574" s="18"/>
      <c r="G574" s="19"/>
      <c r="H574" s="19"/>
      <c r="I574" s="18"/>
      <c r="J574" s="19"/>
      <c r="K574" s="23"/>
      <c r="L574" s="19"/>
      <c r="M574" s="19"/>
      <c r="N574" s="19"/>
      <c r="O574" s="19"/>
      <c r="P574" s="19"/>
      <c r="Q574" s="19"/>
      <c r="R574" s="19"/>
      <c r="S574" s="19"/>
      <c r="T574" s="19"/>
      <c r="U574" s="19"/>
    </row>
    <row r="575" spans="2:21" s="3" customFormat="1" ht="20.25" customHeight="1" x14ac:dyDescent="0.25">
      <c r="B575" s="22"/>
      <c r="C575" s="18"/>
      <c r="D575" s="18"/>
      <c r="E575" s="18"/>
      <c r="G575" s="19"/>
      <c r="H575" s="19"/>
      <c r="I575" s="18"/>
      <c r="J575" s="19"/>
      <c r="K575" s="23"/>
      <c r="L575" s="19"/>
      <c r="M575" s="19"/>
      <c r="N575" s="19"/>
      <c r="O575" s="19"/>
      <c r="P575" s="19"/>
      <c r="Q575" s="19"/>
      <c r="R575" s="19"/>
      <c r="S575" s="19"/>
      <c r="T575" s="19"/>
      <c r="U575" s="19"/>
    </row>
    <row r="576" spans="2:21" s="3" customFormat="1" ht="20.25" customHeight="1" x14ac:dyDescent="0.25">
      <c r="B576" s="22"/>
      <c r="C576" s="18"/>
      <c r="D576" s="18"/>
      <c r="E576" s="18"/>
      <c r="G576" s="19"/>
      <c r="H576" s="19"/>
      <c r="I576" s="18"/>
      <c r="J576" s="19"/>
      <c r="K576" s="23"/>
      <c r="L576" s="19"/>
      <c r="M576" s="19"/>
      <c r="N576" s="19"/>
      <c r="O576" s="19"/>
      <c r="P576" s="19"/>
      <c r="Q576" s="19"/>
      <c r="R576" s="19"/>
      <c r="S576" s="19"/>
      <c r="T576" s="19"/>
      <c r="U576" s="19"/>
    </row>
    <row r="577" spans="2:21" s="3" customFormat="1" ht="20.25" customHeight="1" x14ac:dyDescent="0.25">
      <c r="B577" s="22"/>
      <c r="C577" s="18"/>
      <c r="D577" s="18"/>
      <c r="E577" s="18"/>
      <c r="G577" s="19"/>
      <c r="H577" s="19"/>
      <c r="I577" s="18"/>
      <c r="J577" s="19"/>
      <c r="K577" s="23"/>
      <c r="L577" s="19"/>
      <c r="M577" s="19"/>
      <c r="N577" s="19"/>
      <c r="O577" s="19"/>
      <c r="P577" s="19"/>
      <c r="Q577" s="19"/>
      <c r="R577" s="19"/>
      <c r="S577" s="19"/>
      <c r="T577" s="19"/>
      <c r="U577" s="19"/>
    </row>
    <row r="578" spans="2:21" s="3" customFormat="1" ht="20.25" customHeight="1" x14ac:dyDescent="0.25">
      <c r="B578" s="22"/>
      <c r="C578" s="18"/>
      <c r="D578" s="18"/>
      <c r="E578" s="18"/>
      <c r="G578" s="19"/>
      <c r="H578" s="19"/>
      <c r="I578" s="18"/>
      <c r="J578" s="19"/>
      <c r="K578" s="23"/>
      <c r="L578" s="19"/>
      <c r="M578" s="19"/>
      <c r="N578" s="19"/>
      <c r="O578" s="19"/>
      <c r="P578" s="19"/>
      <c r="Q578" s="19"/>
      <c r="R578" s="19"/>
      <c r="S578" s="19"/>
      <c r="T578" s="19"/>
      <c r="U578" s="19"/>
    </row>
    <row r="579" spans="2:21" s="3" customFormat="1" ht="20.25" customHeight="1" x14ac:dyDescent="0.25">
      <c r="B579" s="22"/>
      <c r="C579" s="18"/>
      <c r="D579" s="18"/>
      <c r="E579" s="18"/>
      <c r="G579" s="19"/>
      <c r="H579" s="19"/>
      <c r="I579" s="18"/>
      <c r="J579" s="19"/>
      <c r="K579" s="23"/>
      <c r="L579" s="19"/>
      <c r="M579" s="19"/>
      <c r="N579" s="19"/>
      <c r="O579" s="19"/>
      <c r="P579" s="19"/>
      <c r="Q579" s="19"/>
      <c r="R579" s="19"/>
      <c r="S579" s="19"/>
      <c r="T579" s="19"/>
      <c r="U579" s="19"/>
    </row>
    <row r="580" spans="2:21" s="3" customFormat="1" ht="20.25" customHeight="1" x14ac:dyDescent="0.25">
      <c r="B580" s="22"/>
      <c r="C580" s="18"/>
      <c r="D580" s="18"/>
      <c r="E580" s="18"/>
      <c r="G580" s="19"/>
      <c r="H580" s="19"/>
      <c r="I580" s="18"/>
      <c r="J580" s="19"/>
      <c r="K580" s="23"/>
      <c r="L580" s="19"/>
      <c r="M580" s="19"/>
      <c r="N580" s="19"/>
      <c r="O580" s="19"/>
      <c r="P580" s="19"/>
      <c r="Q580" s="19"/>
      <c r="R580" s="19"/>
      <c r="S580" s="19"/>
      <c r="T580" s="19"/>
      <c r="U580" s="19"/>
    </row>
    <row r="581" spans="2:21" s="3" customFormat="1" ht="20.25" customHeight="1" x14ac:dyDescent="0.25">
      <c r="B581" s="22"/>
      <c r="C581" s="18"/>
      <c r="D581" s="18"/>
      <c r="E581" s="18"/>
      <c r="G581" s="19"/>
      <c r="H581" s="19"/>
      <c r="I581" s="18"/>
      <c r="J581" s="19"/>
      <c r="K581" s="23"/>
      <c r="L581" s="19"/>
      <c r="M581" s="19"/>
      <c r="N581" s="19"/>
      <c r="O581" s="19"/>
      <c r="P581" s="19"/>
      <c r="Q581" s="19"/>
      <c r="R581" s="19"/>
      <c r="S581" s="19"/>
      <c r="T581" s="19"/>
      <c r="U581" s="19"/>
    </row>
    <row r="582" spans="2:21" s="3" customFormat="1" ht="20.25" customHeight="1" x14ac:dyDescent="0.25">
      <c r="B582" s="22"/>
      <c r="C582" s="18"/>
      <c r="D582" s="18"/>
      <c r="E582" s="18"/>
      <c r="G582" s="19"/>
      <c r="H582" s="19"/>
      <c r="I582" s="18"/>
      <c r="J582" s="19"/>
      <c r="K582" s="23"/>
      <c r="L582" s="19"/>
      <c r="M582" s="19"/>
      <c r="N582" s="19"/>
      <c r="O582" s="19"/>
      <c r="P582" s="19"/>
      <c r="Q582" s="19"/>
      <c r="R582" s="19"/>
      <c r="S582" s="19"/>
      <c r="T582" s="19"/>
      <c r="U582" s="19"/>
    </row>
    <row r="583" spans="2:21" s="3" customFormat="1" ht="20.25" customHeight="1" x14ac:dyDescent="0.25">
      <c r="B583" s="22"/>
      <c r="C583" s="18"/>
      <c r="D583" s="18"/>
      <c r="E583" s="18"/>
      <c r="G583" s="19"/>
      <c r="H583" s="19"/>
      <c r="I583" s="18"/>
      <c r="J583" s="19"/>
      <c r="K583" s="23"/>
      <c r="L583" s="19"/>
      <c r="M583" s="19"/>
      <c r="N583" s="19"/>
      <c r="O583" s="19"/>
      <c r="P583" s="19"/>
      <c r="Q583" s="19"/>
      <c r="R583" s="19"/>
      <c r="S583" s="19"/>
      <c r="T583" s="19"/>
      <c r="U583" s="19"/>
    </row>
    <row r="584" spans="2:21" s="3" customFormat="1" ht="20.25" customHeight="1" x14ac:dyDescent="0.25">
      <c r="B584" s="22"/>
      <c r="C584" s="18"/>
      <c r="D584" s="18"/>
      <c r="E584" s="18"/>
      <c r="G584" s="19"/>
      <c r="H584" s="19"/>
      <c r="I584" s="18"/>
      <c r="J584" s="19"/>
      <c r="K584" s="23"/>
      <c r="L584" s="19"/>
      <c r="M584" s="19"/>
      <c r="N584" s="19"/>
      <c r="O584" s="19"/>
      <c r="P584" s="19"/>
      <c r="Q584" s="19"/>
      <c r="R584" s="19"/>
      <c r="S584" s="19"/>
      <c r="T584" s="19"/>
      <c r="U584" s="19"/>
    </row>
    <row r="585" spans="2:21" s="3" customFormat="1" ht="20.25" customHeight="1" x14ac:dyDescent="0.25">
      <c r="B585" s="22"/>
      <c r="C585" s="18"/>
      <c r="D585" s="18"/>
      <c r="E585" s="18"/>
      <c r="G585" s="19"/>
      <c r="H585" s="19"/>
      <c r="I585" s="18"/>
      <c r="J585" s="19"/>
      <c r="K585" s="23"/>
      <c r="L585" s="19"/>
      <c r="M585" s="19"/>
      <c r="N585" s="19"/>
      <c r="O585" s="19"/>
      <c r="P585" s="19"/>
      <c r="Q585" s="19"/>
      <c r="R585" s="19"/>
      <c r="S585" s="19"/>
      <c r="T585" s="19"/>
      <c r="U585" s="19"/>
    </row>
    <row r="586" spans="2:21" s="3" customFormat="1" ht="20.25" customHeight="1" x14ac:dyDescent="0.25">
      <c r="B586" s="22"/>
      <c r="C586" s="18"/>
      <c r="D586" s="18"/>
      <c r="E586" s="18"/>
      <c r="G586" s="19"/>
      <c r="H586" s="19"/>
      <c r="I586" s="18"/>
      <c r="J586" s="19"/>
      <c r="K586" s="23"/>
      <c r="L586" s="19"/>
      <c r="M586" s="19"/>
      <c r="N586" s="19"/>
      <c r="O586" s="19"/>
      <c r="P586" s="19"/>
      <c r="Q586" s="19"/>
      <c r="R586" s="19"/>
      <c r="S586" s="19"/>
      <c r="T586" s="19"/>
      <c r="U586" s="19"/>
    </row>
    <row r="587" spans="2:21" s="3" customFormat="1" ht="20.25" customHeight="1" x14ac:dyDescent="0.25">
      <c r="B587" s="22"/>
      <c r="C587" s="18"/>
      <c r="D587" s="18"/>
      <c r="E587" s="18"/>
      <c r="G587" s="19"/>
      <c r="H587" s="19"/>
      <c r="I587" s="18"/>
      <c r="J587" s="19"/>
      <c r="K587" s="23"/>
      <c r="L587" s="19"/>
      <c r="M587" s="19"/>
      <c r="N587" s="19"/>
      <c r="O587" s="19"/>
      <c r="P587" s="19"/>
      <c r="Q587" s="19"/>
      <c r="R587" s="19"/>
      <c r="S587" s="19"/>
      <c r="T587" s="19"/>
      <c r="U587" s="19"/>
    </row>
    <row r="588" spans="2:21" s="3" customFormat="1" ht="20.25" customHeight="1" x14ac:dyDescent="0.25">
      <c r="B588" s="22"/>
      <c r="C588" s="18"/>
      <c r="D588" s="18"/>
      <c r="E588" s="18"/>
      <c r="G588" s="19"/>
      <c r="H588" s="19"/>
      <c r="I588" s="18"/>
      <c r="J588" s="19"/>
      <c r="K588" s="23"/>
      <c r="L588" s="19"/>
      <c r="M588" s="19"/>
      <c r="N588" s="19"/>
      <c r="O588" s="19"/>
      <c r="P588" s="19"/>
      <c r="Q588" s="19"/>
      <c r="R588" s="19"/>
      <c r="S588" s="19"/>
      <c r="T588" s="19"/>
      <c r="U588" s="19"/>
    </row>
    <row r="589" spans="2:21" s="3" customFormat="1" ht="20.25" customHeight="1" x14ac:dyDescent="0.25">
      <c r="B589" s="22"/>
      <c r="C589" s="18"/>
      <c r="D589" s="18"/>
      <c r="E589" s="18"/>
      <c r="G589" s="19"/>
      <c r="H589" s="19"/>
      <c r="I589" s="18"/>
      <c r="J589" s="19"/>
      <c r="K589" s="23"/>
      <c r="L589" s="19"/>
      <c r="M589" s="19"/>
      <c r="N589" s="19"/>
      <c r="O589" s="19"/>
      <c r="P589" s="19"/>
      <c r="Q589" s="19"/>
      <c r="R589" s="19"/>
      <c r="S589" s="19"/>
      <c r="T589" s="19"/>
      <c r="U589" s="19"/>
    </row>
    <row r="590" spans="2:21" s="3" customFormat="1" ht="20.25" customHeight="1" x14ac:dyDescent="0.25">
      <c r="B590" s="22"/>
      <c r="C590" s="18"/>
      <c r="D590" s="18"/>
      <c r="E590" s="18"/>
      <c r="G590" s="19"/>
      <c r="H590" s="19"/>
      <c r="I590" s="18"/>
      <c r="J590" s="19"/>
      <c r="K590" s="23"/>
      <c r="L590" s="19"/>
      <c r="M590" s="19"/>
      <c r="N590" s="19"/>
      <c r="O590" s="19"/>
      <c r="P590" s="19"/>
      <c r="Q590" s="19"/>
      <c r="R590" s="19"/>
      <c r="S590" s="19"/>
      <c r="T590" s="19"/>
      <c r="U590" s="19"/>
    </row>
    <row r="591" spans="2:21" s="3" customFormat="1" ht="20.25" customHeight="1" x14ac:dyDescent="0.25">
      <c r="B591" s="22"/>
      <c r="C591" s="18"/>
      <c r="D591" s="18"/>
      <c r="E591" s="18"/>
      <c r="G591" s="19"/>
      <c r="H591" s="19"/>
      <c r="I591" s="18"/>
      <c r="J591" s="19"/>
      <c r="K591" s="23"/>
      <c r="L591" s="19"/>
      <c r="M591" s="19"/>
      <c r="N591" s="19"/>
      <c r="O591" s="19"/>
      <c r="P591" s="19"/>
      <c r="Q591" s="19"/>
      <c r="R591" s="19"/>
      <c r="S591" s="19"/>
      <c r="T591" s="19"/>
      <c r="U591" s="19"/>
    </row>
    <row r="592" spans="2:21" s="3" customFormat="1" ht="20.25" customHeight="1" x14ac:dyDescent="0.25">
      <c r="B592" s="22"/>
      <c r="C592" s="18"/>
      <c r="D592" s="18"/>
      <c r="E592" s="18"/>
      <c r="G592" s="19"/>
      <c r="H592" s="19"/>
      <c r="I592" s="18"/>
      <c r="J592" s="19"/>
      <c r="K592" s="23"/>
      <c r="L592" s="19"/>
      <c r="M592" s="19"/>
      <c r="N592" s="19"/>
      <c r="O592" s="19"/>
      <c r="P592" s="19"/>
      <c r="Q592" s="19"/>
      <c r="R592" s="19"/>
      <c r="S592" s="19"/>
      <c r="T592" s="19"/>
      <c r="U592" s="19"/>
    </row>
    <row r="593" spans="2:21" s="3" customFormat="1" ht="20.25" customHeight="1" x14ac:dyDescent="0.25">
      <c r="B593" s="22"/>
      <c r="C593" s="18"/>
      <c r="D593" s="18"/>
      <c r="E593" s="18"/>
      <c r="G593" s="19"/>
      <c r="H593" s="19"/>
      <c r="I593" s="18"/>
      <c r="J593" s="19"/>
      <c r="K593" s="23"/>
      <c r="L593" s="19"/>
      <c r="M593" s="19"/>
      <c r="N593" s="19"/>
      <c r="O593" s="19"/>
      <c r="P593" s="19"/>
      <c r="Q593" s="19"/>
      <c r="R593" s="19"/>
      <c r="S593" s="19"/>
      <c r="T593" s="19"/>
      <c r="U593" s="19"/>
    </row>
    <row r="594" spans="2:21" s="3" customFormat="1" ht="20.25" customHeight="1" x14ac:dyDescent="0.25">
      <c r="B594" s="22"/>
      <c r="C594" s="18"/>
      <c r="D594" s="18"/>
      <c r="E594" s="18"/>
      <c r="G594" s="19"/>
      <c r="H594" s="19"/>
      <c r="I594" s="18"/>
      <c r="J594" s="19"/>
      <c r="K594" s="23"/>
      <c r="L594" s="19"/>
      <c r="M594" s="19"/>
      <c r="N594" s="19"/>
      <c r="O594" s="19"/>
      <c r="P594" s="19"/>
      <c r="Q594" s="19"/>
      <c r="R594" s="19"/>
      <c r="S594" s="19"/>
      <c r="T594" s="19"/>
      <c r="U594" s="19"/>
    </row>
    <row r="595" spans="2:21" s="3" customFormat="1" ht="20.25" customHeight="1" x14ac:dyDescent="0.25">
      <c r="B595" s="22"/>
      <c r="C595" s="18"/>
      <c r="D595" s="18"/>
      <c r="E595" s="18"/>
      <c r="G595" s="19"/>
      <c r="H595" s="19"/>
      <c r="I595" s="18"/>
      <c r="J595" s="19"/>
      <c r="K595" s="23"/>
      <c r="L595" s="19"/>
      <c r="M595" s="19"/>
      <c r="N595" s="19"/>
      <c r="O595" s="19"/>
      <c r="P595" s="19"/>
      <c r="Q595" s="19"/>
      <c r="R595" s="19"/>
      <c r="S595" s="19"/>
      <c r="T595" s="19"/>
      <c r="U595" s="19"/>
    </row>
    <row r="596" spans="2:21" s="3" customFormat="1" ht="20.25" customHeight="1" x14ac:dyDescent="0.25">
      <c r="B596" s="22"/>
      <c r="C596" s="18"/>
      <c r="D596" s="18"/>
      <c r="E596" s="18"/>
      <c r="G596" s="19"/>
      <c r="H596" s="19"/>
      <c r="I596" s="18"/>
      <c r="J596" s="19"/>
      <c r="K596" s="23"/>
      <c r="L596" s="19"/>
      <c r="M596" s="19"/>
      <c r="N596" s="19"/>
      <c r="O596" s="19"/>
      <c r="P596" s="19"/>
      <c r="Q596" s="19"/>
      <c r="R596" s="19"/>
      <c r="S596" s="19"/>
      <c r="T596" s="19"/>
      <c r="U596" s="19"/>
    </row>
    <row r="597" spans="2:21" s="3" customFormat="1" ht="20.25" customHeight="1" x14ac:dyDescent="0.25">
      <c r="B597" s="22"/>
      <c r="C597" s="18"/>
      <c r="D597" s="18"/>
      <c r="E597" s="18"/>
      <c r="G597" s="19"/>
      <c r="H597" s="19"/>
      <c r="I597" s="18"/>
      <c r="J597" s="19"/>
      <c r="K597" s="23"/>
      <c r="L597" s="19"/>
      <c r="M597" s="19"/>
      <c r="N597" s="19"/>
      <c r="O597" s="19"/>
      <c r="P597" s="19"/>
      <c r="Q597" s="19"/>
      <c r="R597" s="19"/>
      <c r="S597" s="19"/>
      <c r="T597" s="19"/>
      <c r="U597" s="19"/>
    </row>
    <row r="598" spans="2:21" s="3" customFormat="1" ht="20.25" customHeight="1" x14ac:dyDescent="0.25">
      <c r="B598" s="22"/>
      <c r="C598" s="18"/>
      <c r="D598" s="18"/>
      <c r="E598" s="18"/>
      <c r="G598" s="19"/>
      <c r="H598" s="19"/>
      <c r="I598" s="18"/>
      <c r="J598" s="19"/>
      <c r="K598" s="23"/>
      <c r="L598" s="19"/>
      <c r="M598" s="19"/>
      <c r="N598" s="19"/>
      <c r="O598" s="19"/>
      <c r="P598" s="19"/>
      <c r="Q598" s="19"/>
      <c r="R598" s="19"/>
      <c r="S598" s="19"/>
      <c r="T598" s="19"/>
      <c r="U598" s="19"/>
    </row>
    <row r="599" spans="2:21" s="3" customFormat="1" ht="20.25" customHeight="1" x14ac:dyDescent="0.25">
      <c r="B599" s="22"/>
      <c r="C599" s="18"/>
      <c r="D599" s="18"/>
      <c r="E599" s="18"/>
      <c r="G599" s="19"/>
      <c r="H599" s="19"/>
      <c r="I599" s="18"/>
      <c r="J599" s="19"/>
      <c r="K599" s="23"/>
      <c r="L599" s="19"/>
      <c r="M599" s="19"/>
      <c r="N599" s="19"/>
      <c r="O599" s="19"/>
      <c r="P599" s="19"/>
      <c r="Q599" s="19"/>
      <c r="R599" s="19"/>
      <c r="S599" s="19"/>
      <c r="T599" s="19"/>
      <c r="U599" s="19"/>
    </row>
    <row r="600" spans="2:21" s="3" customFormat="1" ht="20.25" customHeight="1" x14ac:dyDescent="0.25">
      <c r="B600" s="22"/>
      <c r="C600" s="18"/>
      <c r="D600" s="18"/>
      <c r="E600" s="18"/>
      <c r="G600" s="19"/>
      <c r="H600" s="19"/>
      <c r="I600" s="18"/>
      <c r="J600" s="19"/>
      <c r="K600" s="23"/>
      <c r="L600" s="19"/>
      <c r="M600" s="19"/>
      <c r="N600" s="19"/>
      <c r="O600" s="19"/>
      <c r="P600" s="19"/>
      <c r="Q600" s="19"/>
      <c r="R600" s="19"/>
      <c r="S600" s="19"/>
      <c r="T600" s="19"/>
      <c r="U600" s="19"/>
    </row>
    <row r="601" spans="2:21" s="3" customFormat="1" ht="20.25" customHeight="1" x14ac:dyDescent="0.25">
      <c r="B601" s="22"/>
      <c r="C601" s="18"/>
      <c r="D601" s="18"/>
      <c r="E601" s="18"/>
      <c r="G601" s="19"/>
      <c r="H601" s="19"/>
      <c r="I601" s="18"/>
      <c r="J601" s="19"/>
      <c r="K601" s="23"/>
      <c r="L601" s="19"/>
      <c r="M601" s="19"/>
      <c r="N601" s="19"/>
      <c r="O601" s="19"/>
      <c r="P601" s="19"/>
      <c r="Q601" s="19"/>
      <c r="R601" s="19"/>
      <c r="S601" s="19"/>
      <c r="T601" s="19"/>
      <c r="U601" s="19"/>
    </row>
    <row r="602" spans="2:21" s="3" customFormat="1" ht="20.25" customHeight="1" x14ac:dyDescent="0.25">
      <c r="B602" s="22"/>
      <c r="C602" s="18"/>
      <c r="D602" s="18"/>
      <c r="E602" s="18"/>
      <c r="G602" s="19"/>
      <c r="H602" s="19"/>
      <c r="I602" s="18"/>
      <c r="J602" s="19"/>
      <c r="K602" s="23"/>
      <c r="L602" s="19"/>
      <c r="M602" s="19"/>
      <c r="N602" s="19"/>
      <c r="O602" s="19"/>
      <c r="P602" s="19"/>
      <c r="Q602" s="19"/>
      <c r="R602" s="19"/>
      <c r="S602" s="19"/>
      <c r="T602" s="19"/>
      <c r="U602" s="19"/>
    </row>
    <row r="603" spans="2:21" s="3" customFormat="1" ht="20.25" customHeight="1" x14ac:dyDescent="0.25">
      <c r="B603" s="22"/>
      <c r="C603" s="18"/>
      <c r="D603" s="18"/>
      <c r="E603" s="18"/>
      <c r="G603" s="19"/>
      <c r="H603" s="19"/>
      <c r="I603" s="18"/>
      <c r="J603" s="19"/>
      <c r="K603" s="23"/>
      <c r="L603" s="19"/>
      <c r="M603" s="19"/>
      <c r="N603" s="19"/>
      <c r="O603" s="19"/>
      <c r="P603" s="19"/>
      <c r="Q603" s="19"/>
      <c r="R603" s="19"/>
      <c r="S603" s="19"/>
      <c r="T603" s="19"/>
      <c r="U603" s="19"/>
    </row>
    <row r="604" spans="2:21" s="3" customFormat="1" ht="20.25" customHeight="1" x14ac:dyDescent="0.25">
      <c r="B604" s="22"/>
      <c r="C604" s="18"/>
      <c r="D604" s="18"/>
      <c r="E604" s="18"/>
      <c r="G604" s="19"/>
      <c r="H604" s="19"/>
      <c r="I604" s="18"/>
      <c r="J604" s="19"/>
      <c r="K604" s="23"/>
      <c r="L604" s="19"/>
      <c r="M604" s="19"/>
      <c r="N604" s="19"/>
      <c r="O604" s="19"/>
      <c r="P604" s="19"/>
      <c r="Q604" s="19"/>
      <c r="R604" s="19"/>
      <c r="S604" s="19"/>
      <c r="T604" s="19"/>
      <c r="U604" s="19"/>
    </row>
    <row r="605" spans="2:21" s="3" customFormat="1" ht="20.25" customHeight="1" x14ac:dyDescent="0.25">
      <c r="B605" s="22"/>
      <c r="C605" s="18"/>
      <c r="D605" s="18"/>
      <c r="E605" s="18"/>
      <c r="G605" s="19"/>
      <c r="H605" s="19"/>
      <c r="I605" s="18"/>
      <c r="J605" s="19"/>
      <c r="K605" s="23"/>
      <c r="L605" s="19"/>
      <c r="M605" s="19"/>
      <c r="N605" s="19"/>
      <c r="O605" s="19"/>
      <c r="P605" s="19"/>
      <c r="Q605" s="19"/>
      <c r="R605" s="19"/>
      <c r="S605" s="19"/>
      <c r="T605" s="19"/>
      <c r="U605" s="19"/>
    </row>
    <row r="606" spans="2:21" s="3" customFormat="1" ht="20.25" customHeight="1" x14ac:dyDescent="0.25">
      <c r="B606" s="22"/>
      <c r="C606" s="18"/>
      <c r="D606" s="18"/>
      <c r="E606" s="18"/>
      <c r="G606" s="19"/>
      <c r="H606" s="19"/>
      <c r="I606" s="18"/>
      <c r="J606" s="19"/>
      <c r="K606" s="23"/>
      <c r="L606" s="19"/>
      <c r="M606" s="19"/>
      <c r="N606" s="19"/>
      <c r="O606" s="19"/>
      <c r="P606" s="19"/>
      <c r="Q606" s="19"/>
      <c r="R606" s="19"/>
      <c r="S606" s="19"/>
      <c r="T606" s="19"/>
      <c r="U606" s="19"/>
    </row>
    <row r="607" spans="2:21" s="3" customFormat="1" ht="20.25" customHeight="1" x14ac:dyDescent="0.25">
      <c r="B607" s="22"/>
      <c r="C607" s="18"/>
      <c r="D607" s="18"/>
      <c r="E607" s="18"/>
      <c r="G607" s="19"/>
      <c r="H607" s="19"/>
      <c r="I607" s="18"/>
      <c r="J607" s="19"/>
      <c r="K607" s="23"/>
      <c r="L607" s="19"/>
      <c r="M607" s="19"/>
      <c r="N607" s="19"/>
      <c r="O607" s="19"/>
      <c r="P607" s="19"/>
      <c r="Q607" s="19"/>
      <c r="R607" s="19"/>
      <c r="S607" s="19"/>
      <c r="T607" s="19"/>
      <c r="U607" s="19"/>
    </row>
    <row r="608" spans="2:21" s="3" customFormat="1" ht="20.25" customHeight="1" x14ac:dyDescent="0.25">
      <c r="B608" s="22"/>
      <c r="C608" s="18"/>
      <c r="D608" s="18"/>
      <c r="E608" s="18"/>
      <c r="G608" s="19"/>
      <c r="H608" s="19"/>
      <c r="I608" s="18"/>
      <c r="J608" s="19"/>
      <c r="K608" s="23"/>
      <c r="L608" s="19"/>
      <c r="M608" s="19"/>
      <c r="N608" s="19"/>
      <c r="O608" s="19"/>
      <c r="P608" s="19"/>
      <c r="Q608" s="19"/>
      <c r="R608" s="19"/>
      <c r="S608" s="19"/>
      <c r="T608" s="19"/>
      <c r="U608" s="19"/>
    </row>
    <row r="609" spans="2:21" s="3" customFormat="1" ht="20.25" customHeight="1" x14ac:dyDescent="0.25">
      <c r="B609" s="22"/>
      <c r="C609" s="18"/>
      <c r="D609" s="18"/>
      <c r="E609" s="18"/>
      <c r="G609" s="19"/>
      <c r="H609" s="19"/>
      <c r="I609" s="18"/>
      <c r="J609" s="19"/>
      <c r="K609" s="23"/>
      <c r="L609" s="19"/>
      <c r="M609" s="19"/>
      <c r="N609" s="19"/>
      <c r="O609" s="19"/>
      <c r="P609" s="19"/>
      <c r="Q609" s="19"/>
      <c r="R609" s="19"/>
      <c r="S609" s="19"/>
      <c r="T609" s="19"/>
      <c r="U609" s="19"/>
    </row>
    <row r="610" spans="2:21" s="3" customFormat="1" ht="20.25" customHeight="1" x14ac:dyDescent="0.25">
      <c r="B610" s="22"/>
      <c r="C610" s="18"/>
      <c r="D610" s="18"/>
      <c r="E610" s="18"/>
      <c r="G610" s="19"/>
      <c r="H610" s="19"/>
      <c r="I610" s="18"/>
      <c r="J610" s="19"/>
      <c r="K610" s="23"/>
      <c r="L610" s="19"/>
      <c r="M610" s="19"/>
      <c r="N610" s="19"/>
      <c r="O610" s="19"/>
      <c r="P610" s="19"/>
      <c r="Q610" s="19"/>
      <c r="R610" s="19"/>
      <c r="S610" s="19"/>
      <c r="T610" s="19"/>
      <c r="U610" s="19"/>
    </row>
    <row r="611" spans="2:21" s="3" customFormat="1" ht="20.25" customHeight="1" x14ac:dyDescent="0.25">
      <c r="B611" s="22"/>
      <c r="C611" s="18"/>
      <c r="D611" s="18"/>
      <c r="E611" s="18"/>
      <c r="G611" s="19"/>
      <c r="H611" s="19"/>
      <c r="I611" s="18"/>
      <c r="J611" s="19"/>
      <c r="K611" s="23"/>
      <c r="L611" s="19"/>
      <c r="M611" s="19"/>
      <c r="N611" s="19"/>
      <c r="O611" s="19"/>
      <c r="P611" s="19"/>
      <c r="Q611" s="19"/>
      <c r="R611" s="19"/>
      <c r="S611" s="19"/>
      <c r="T611" s="19"/>
      <c r="U611" s="19"/>
    </row>
    <row r="612" spans="2:21" s="3" customFormat="1" ht="20.25" customHeight="1" x14ac:dyDescent="0.25">
      <c r="B612" s="22"/>
      <c r="C612" s="18"/>
      <c r="D612" s="18"/>
      <c r="E612" s="18"/>
      <c r="G612" s="19"/>
      <c r="H612" s="19"/>
      <c r="I612" s="18"/>
      <c r="J612" s="19"/>
      <c r="K612" s="23"/>
      <c r="L612" s="19"/>
      <c r="M612" s="19"/>
      <c r="N612" s="19"/>
      <c r="O612" s="19"/>
      <c r="P612" s="19"/>
      <c r="Q612" s="19"/>
      <c r="R612" s="19"/>
      <c r="S612" s="19"/>
      <c r="T612" s="19"/>
      <c r="U612" s="19"/>
    </row>
    <row r="613" spans="2:21" s="3" customFormat="1" ht="20.25" customHeight="1" x14ac:dyDescent="0.25">
      <c r="B613" s="22"/>
      <c r="C613" s="18"/>
      <c r="D613" s="18"/>
      <c r="E613" s="18"/>
      <c r="G613" s="19"/>
      <c r="H613" s="19"/>
      <c r="I613" s="18"/>
      <c r="J613" s="19"/>
      <c r="K613" s="23"/>
      <c r="L613" s="19"/>
      <c r="M613" s="19"/>
      <c r="N613" s="19"/>
      <c r="O613" s="19"/>
      <c r="P613" s="19"/>
      <c r="Q613" s="19"/>
      <c r="R613" s="19"/>
      <c r="S613" s="19"/>
      <c r="T613" s="19"/>
      <c r="U613" s="19"/>
    </row>
    <row r="614" spans="2:21" s="3" customFormat="1" ht="20.25" customHeight="1" x14ac:dyDescent="0.25">
      <c r="B614" s="22"/>
      <c r="C614" s="18"/>
      <c r="D614" s="18"/>
      <c r="E614" s="18"/>
      <c r="G614" s="19"/>
      <c r="H614" s="19"/>
      <c r="I614" s="18"/>
      <c r="J614" s="19"/>
      <c r="K614" s="23"/>
      <c r="L614" s="19"/>
      <c r="M614" s="19"/>
      <c r="N614" s="19"/>
      <c r="O614" s="19"/>
      <c r="P614" s="19"/>
      <c r="Q614" s="19"/>
      <c r="R614" s="19"/>
      <c r="S614" s="19"/>
      <c r="T614" s="19"/>
      <c r="U614" s="19"/>
    </row>
    <row r="615" spans="2:21" s="3" customFormat="1" ht="20.25" customHeight="1" x14ac:dyDescent="0.25">
      <c r="B615" s="22"/>
      <c r="C615" s="18"/>
      <c r="D615" s="18"/>
      <c r="E615" s="18"/>
      <c r="G615" s="19"/>
      <c r="H615" s="19"/>
      <c r="I615" s="18"/>
      <c r="J615" s="19"/>
      <c r="K615" s="23"/>
      <c r="L615" s="19"/>
      <c r="M615" s="19"/>
      <c r="N615" s="19"/>
      <c r="O615" s="19"/>
      <c r="P615" s="19"/>
      <c r="Q615" s="19"/>
      <c r="R615" s="19"/>
      <c r="S615" s="19"/>
      <c r="T615" s="19"/>
      <c r="U615" s="19"/>
    </row>
    <row r="616" spans="2:21" s="3" customFormat="1" ht="20.25" customHeight="1" x14ac:dyDescent="0.25">
      <c r="B616" s="22"/>
      <c r="C616" s="18"/>
      <c r="D616" s="18"/>
      <c r="E616" s="18"/>
      <c r="G616" s="19"/>
      <c r="H616" s="19"/>
      <c r="I616" s="18"/>
      <c r="J616" s="19"/>
      <c r="K616" s="23"/>
      <c r="L616" s="19"/>
      <c r="M616" s="19"/>
      <c r="N616" s="19"/>
      <c r="O616" s="19"/>
      <c r="P616" s="19"/>
      <c r="Q616" s="19"/>
      <c r="R616" s="19"/>
      <c r="S616" s="19"/>
      <c r="T616" s="19"/>
      <c r="U616" s="19"/>
    </row>
    <row r="617" spans="2:21" s="3" customFormat="1" ht="20.25" customHeight="1" x14ac:dyDescent="0.25">
      <c r="B617" s="22"/>
      <c r="C617" s="18"/>
      <c r="D617" s="18"/>
      <c r="E617" s="18"/>
      <c r="G617" s="19"/>
      <c r="H617" s="19"/>
      <c r="I617" s="18"/>
      <c r="J617" s="19"/>
      <c r="K617" s="23"/>
      <c r="L617" s="19"/>
      <c r="M617" s="19"/>
      <c r="N617" s="19"/>
      <c r="O617" s="19"/>
      <c r="P617" s="19"/>
      <c r="Q617" s="19"/>
      <c r="R617" s="19"/>
      <c r="S617" s="19"/>
      <c r="T617" s="19"/>
      <c r="U617" s="19"/>
    </row>
    <row r="618" spans="2:21" s="3" customFormat="1" ht="20.25" customHeight="1" x14ac:dyDescent="0.25">
      <c r="B618" s="22"/>
      <c r="C618" s="18"/>
      <c r="D618" s="18"/>
      <c r="E618" s="18"/>
      <c r="G618" s="19"/>
      <c r="H618" s="19"/>
      <c r="I618" s="18"/>
      <c r="J618" s="19"/>
      <c r="K618" s="23"/>
      <c r="L618" s="19"/>
      <c r="M618" s="19"/>
      <c r="N618" s="19"/>
      <c r="O618" s="19"/>
      <c r="P618" s="19"/>
      <c r="Q618" s="19"/>
      <c r="R618" s="19"/>
      <c r="S618" s="19"/>
      <c r="T618" s="19"/>
      <c r="U618" s="19"/>
    </row>
    <row r="619" spans="2:21" s="3" customFormat="1" ht="20.25" customHeight="1" x14ac:dyDescent="0.25">
      <c r="B619" s="22"/>
      <c r="C619" s="18"/>
      <c r="D619" s="18"/>
      <c r="E619" s="18"/>
      <c r="G619" s="19"/>
      <c r="H619" s="19"/>
      <c r="I619" s="18"/>
      <c r="J619" s="19"/>
      <c r="K619" s="23"/>
      <c r="L619" s="19"/>
      <c r="M619" s="19"/>
      <c r="N619" s="19"/>
      <c r="O619" s="19"/>
      <c r="P619" s="19"/>
      <c r="Q619" s="19"/>
      <c r="R619" s="19"/>
      <c r="S619" s="19"/>
      <c r="T619" s="19"/>
      <c r="U619" s="19"/>
    </row>
    <row r="620" spans="2:21" s="3" customFormat="1" ht="20.25" customHeight="1" x14ac:dyDescent="0.25">
      <c r="B620" s="22"/>
      <c r="C620" s="18"/>
      <c r="D620" s="18"/>
      <c r="E620" s="18"/>
      <c r="G620" s="19"/>
      <c r="H620" s="19"/>
      <c r="I620" s="18"/>
      <c r="J620" s="19"/>
      <c r="K620" s="23"/>
      <c r="L620" s="19"/>
      <c r="M620" s="19"/>
      <c r="N620" s="19"/>
      <c r="O620" s="19"/>
      <c r="P620" s="19"/>
      <c r="Q620" s="19"/>
      <c r="R620" s="19"/>
      <c r="S620" s="19"/>
      <c r="T620" s="19"/>
      <c r="U620" s="19"/>
    </row>
    <row r="621" spans="2:21" s="3" customFormat="1" ht="20.25" customHeight="1" x14ac:dyDescent="0.25">
      <c r="B621" s="22"/>
      <c r="C621" s="18"/>
      <c r="D621" s="18"/>
      <c r="E621" s="18"/>
      <c r="G621" s="19"/>
      <c r="H621" s="19"/>
      <c r="I621" s="18"/>
      <c r="J621" s="19"/>
      <c r="K621" s="23"/>
      <c r="L621" s="19"/>
      <c r="M621" s="19"/>
      <c r="N621" s="19"/>
      <c r="O621" s="19"/>
      <c r="P621" s="19"/>
      <c r="Q621" s="19"/>
      <c r="R621" s="19"/>
      <c r="S621" s="19"/>
      <c r="T621" s="19"/>
      <c r="U621" s="19"/>
    </row>
    <row r="622" spans="2:21" s="3" customFormat="1" ht="20.25" customHeight="1" x14ac:dyDescent="0.25">
      <c r="B622" s="22"/>
      <c r="C622" s="18"/>
      <c r="D622" s="18"/>
      <c r="E622" s="18"/>
      <c r="G622" s="19"/>
      <c r="H622" s="19"/>
      <c r="I622" s="18"/>
      <c r="J622" s="19"/>
      <c r="K622" s="23"/>
      <c r="L622" s="19"/>
      <c r="M622" s="19"/>
      <c r="N622" s="19"/>
      <c r="O622" s="19"/>
      <c r="P622" s="19"/>
      <c r="Q622" s="19"/>
      <c r="R622" s="19"/>
      <c r="S622" s="19"/>
      <c r="T622" s="19"/>
      <c r="U622" s="19"/>
    </row>
    <row r="623" spans="2:21" s="3" customFormat="1" ht="20.25" customHeight="1" x14ac:dyDescent="0.25">
      <c r="B623" s="22"/>
      <c r="C623" s="18"/>
      <c r="D623" s="18"/>
      <c r="E623" s="18"/>
      <c r="G623" s="19"/>
      <c r="H623" s="19"/>
      <c r="I623" s="18"/>
      <c r="J623" s="19"/>
      <c r="K623" s="23"/>
      <c r="L623" s="19"/>
      <c r="M623" s="19"/>
      <c r="N623" s="19"/>
      <c r="O623" s="19"/>
      <c r="P623" s="19"/>
      <c r="Q623" s="19"/>
      <c r="R623" s="19"/>
      <c r="S623" s="19"/>
      <c r="T623" s="19"/>
      <c r="U623" s="19"/>
    </row>
    <row r="624" spans="2:21" s="3" customFormat="1" ht="20.25" customHeight="1" x14ac:dyDescent="0.25">
      <c r="B624" s="22"/>
      <c r="C624" s="18"/>
      <c r="D624" s="18"/>
      <c r="E624" s="18"/>
      <c r="G624" s="19"/>
      <c r="H624" s="19"/>
      <c r="I624" s="18"/>
      <c r="J624" s="19"/>
      <c r="K624" s="23"/>
      <c r="L624" s="19"/>
      <c r="M624" s="19"/>
      <c r="N624" s="19"/>
      <c r="O624" s="19"/>
      <c r="P624" s="19"/>
      <c r="Q624" s="19"/>
      <c r="R624" s="19"/>
      <c r="S624" s="19"/>
      <c r="T624" s="19"/>
      <c r="U624" s="19"/>
    </row>
    <row r="625" spans="2:21" s="3" customFormat="1" ht="20.25" customHeight="1" x14ac:dyDescent="0.25">
      <c r="B625" s="22"/>
      <c r="C625" s="18"/>
      <c r="D625" s="18"/>
      <c r="E625" s="18"/>
      <c r="G625" s="19"/>
      <c r="H625" s="19"/>
      <c r="I625" s="18"/>
      <c r="J625" s="19"/>
      <c r="K625" s="23"/>
      <c r="L625" s="19"/>
      <c r="M625" s="19"/>
      <c r="N625" s="19"/>
      <c r="O625" s="19"/>
      <c r="P625" s="19"/>
      <c r="Q625" s="19"/>
      <c r="R625" s="19"/>
      <c r="S625" s="19"/>
      <c r="T625" s="19"/>
      <c r="U625" s="19"/>
    </row>
    <row r="626" spans="2:21" s="3" customFormat="1" ht="20.25" customHeight="1" x14ac:dyDescent="0.25">
      <c r="B626" s="22"/>
      <c r="C626" s="18"/>
      <c r="D626" s="18"/>
      <c r="E626" s="18"/>
      <c r="G626" s="19"/>
      <c r="H626" s="19"/>
      <c r="I626" s="18"/>
      <c r="J626" s="19"/>
      <c r="K626" s="23"/>
      <c r="L626" s="19"/>
      <c r="M626" s="19"/>
      <c r="N626" s="19"/>
      <c r="O626" s="19"/>
      <c r="P626" s="19"/>
      <c r="Q626" s="19"/>
      <c r="R626" s="19"/>
      <c r="S626" s="19"/>
      <c r="T626" s="19"/>
      <c r="U626" s="19"/>
    </row>
    <row r="627" spans="2:21" s="3" customFormat="1" ht="20.25" customHeight="1" x14ac:dyDescent="0.25">
      <c r="B627" s="22"/>
      <c r="C627" s="18"/>
      <c r="D627" s="18"/>
      <c r="E627" s="18"/>
      <c r="G627" s="19"/>
      <c r="H627" s="19"/>
      <c r="I627" s="18"/>
      <c r="J627" s="19"/>
      <c r="K627" s="23"/>
      <c r="L627" s="19"/>
      <c r="M627" s="19"/>
      <c r="N627" s="19"/>
      <c r="O627" s="19"/>
      <c r="P627" s="19"/>
      <c r="Q627" s="19"/>
      <c r="R627" s="19"/>
      <c r="S627" s="19"/>
      <c r="T627" s="19"/>
      <c r="U627" s="19"/>
    </row>
    <row r="628" spans="2:21" s="3" customFormat="1" ht="20.25" customHeight="1" x14ac:dyDescent="0.25">
      <c r="B628" s="22"/>
      <c r="C628" s="18"/>
      <c r="D628" s="18"/>
      <c r="E628" s="18"/>
      <c r="G628" s="19"/>
      <c r="H628" s="19"/>
      <c r="I628" s="18"/>
      <c r="J628" s="19"/>
      <c r="K628" s="23"/>
      <c r="L628" s="19"/>
      <c r="M628" s="19"/>
      <c r="N628" s="19"/>
      <c r="O628" s="19"/>
      <c r="P628" s="19"/>
      <c r="Q628" s="19"/>
      <c r="R628" s="19"/>
      <c r="S628" s="19"/>
      <c r="T628" s="19"/>
      <c r="U628" s="19"/>
    </row>
    <row r="629" spans="2:21" s="3" customFormat="1" ht="20.25" customHeight="1" x14ac:dyDescent="0.25">
      <c r="B629" s="22"/>
      <c r="C629" s="18"/>
      <c r="D629" s="18"/>
      <c r="E629" s="18"/>
      <c r="G629" s="19"/>
      <c r="H629" s="19"/>
      <c r="I629" s="18"/>
      <c r="J629" s="19"/>
      <c r="K629" s="23"/>
      <c r="L629" s="19"/>
      <c r="M629" s="19"/>
      <c r="N629" s="19"/>
      <c r="O629" s="19"/>
      <c r="P629" s="19"/>
      <c r="Q629" s="19"/>
      <c r="R629" s="19"/>
      <c r="S629" s="19"/>
      <c r="T629" s="19"/>
      <c r="U629" s="19"/>
    </row>
    <row r="630" spans="2:21" s="3" customFormat="1" ht="20.25" customHeight="1" x14ac:dyDescent="0.25">
      <c r="B630" s="22"/>
      <c r="C630" s="18"/>
      <c r="D630" s="18"/>
      <c r="E630" s="18"/>
      <c r="G630" s="19"/>
      <c r="H630" s="19"/>
      <c r="I630" s="18"/>
      <c r="J630" s="19"/>
      <c r="K630" s="23"/>
      <c r="L630" s="19"/>
      <c r="M630" s="19"/>
      <c r="N630" s="19"/>
      <c r="O630" s="19"/>
      <c r="P630" s="19"/>
      <c r="Q630" s="19"/>
      <c r="R630" s="19"/>
      <c r="S630" s="19"/>
      <c r="T630" s="19"/>
      <c r="U630" s="19"/>
    </row>
    <row r="631" spans="2:21" s="3" customFormat="1" ht="20.25" customHeight="1" x14ac:dyDescent="0.25">
      <c r="B631" s="22"/>
      <c r="C631" s="18"/>
      <c r="D631" s="18"/>
      <c r="E631" s="18"/>
      <c r="G631" s="19"/>
      <c r="H631" s="19"/>
      <c r="I631" s="18"/>
      <c r="J631" s="19"/>
      <c r="K631" s="23"/>
      <c r="L631" s="19"/>
      <c r="M631" s="19"/>
      <c r="N631" s="19"/>
      <c r="O631" s="19"/>
      <c r="P631" s="19"/>
      <c r="Q631" s="19"/>
      <c r="R631" s="19"/>
      <c r="S631" s="19"/>
      <c r="T631" s="19"/>
      <c r="U631" s="19"/>
    </row>
    <row r="632" spans="2:21" s="3" customFormat="1" ht="20.25" customHeight="1" x14ac:dyDescent="0.25">
      <c r="B632" s="22"/>
      <c r="C632" s="18"/>
      <c r="D632" s="18"/>
      <c r="E632" s="18"/>
      <c r="G632" s="19"/>
      <c r="H632" s="19"/>
      <c r="I632" s="18"/>
      <c r="J632" s="19"/>
      <c r="K632" s="23"/>
      <c r="L632" s="19"/>
      <c r="M632" s="19"/>
      <c r="N632" s="19"/>
      <c r="O632" s="19"/>
      <c r="P632" s="19"/>
      <c r="Q632" s="19"/>
      <c r="R632" s="19"/>
      <c r="S632" s="19"/>
      <c r="T632" s="19"/>
      <c r="U632" s="19"/>
    </row>
    <row r="633" spans="2:21" s="3" customFormat="1" ht="20.25" customHeight="1" x14ac:dyDescent="0.25">
      <c r="B633" s="22"/>
      <c r="C633" s="18"/>
      <c r="D633" s="18"/>
      <c r="E633" s="18"/>
      <c r="G633" s="19"/>
      <c r="H633" s="19"/>
      <c r="I633" s="18"/>
      <c r="J633" s="19"/>
      <c r="K633" s="23"/>
      <c r="L633" s="19"/>
      <c r="M633" s="19"/>
      <c r="N633" s="19"/>
      <c r="O633" s="19"/>
      <c r="P633" s="19"/>
      <c r="Q633" s="19"/>
      <c r="R633" s="19"/>
      <c r="S633" s="19"/>
      <c r="T633" s="19"/>
      <c r="U633" s="19"/>
    </row>
    <row r="634" spans="2:21" s="3" customFormat="1" ht="20.25" customHeight="1" x14ac:dyDescent="0.25">
      <c r="B634" s="22"/>
      <c r="C634" s="18"/>
      <c r="D634" s="18"/>
      <c r="E634" s="18"/>
      <c r="G634" s="19"/>
      <c r="H634" s="19"/>
      <c r="I634" s="18"/>
      <c r="J634" s="19"/>
      <c r="K634" s="23"/>
      <c r="L634" s="19"/>
      <c r="M634" s="19"/>
      <c r="N634" s="19"/>
      <c r="O634" s="19"/>
      <c r="P634" s="19"/>
      <c r="Q634" s="19"/>
      <c r="R634" s="19"/>
      <c r="S634" s="19"/>
      <c r="T634" s="19"/>
      <c r="U634" s="19"/>
    </row>
    <row r="635" spans="2:21" s="3" customFormat="1" ht="20.25" customHeight="1" x14ac:dyDescent="0.25">
      <c r="B635" s="22"/>
      <c r="C635" s="18"/>
      <c r="D635" s="18"/>
      <c r="E635" s="18"/>
      <c r="G635" s="19"/>
      <c r="H635" s="19"/>
      <c r="I635" s="18"/>
      <c r="J635" s="19"/>
      <c r="K635" s="23"/>
      <c r="L635" s="19"/>
      <c r="M635" s="19"/>
      <c r="N635" s="19"/>
      <c r="O635" s="19"/>
      <c r="P635" s="19"/>
      <c r="Q635" s="19"/>
      <c r="R635" s="19"/>
      <c r="S635" s="19"/>
      <c r="T635" s="19"/>
      <c r="U635" s="19"/>
    </row>
    <row r="636" spans="2:21" s="3" customFormat="1" ht="20.25" customHeight="1" x14ac:dyDescent="0.25">
      <c r="B636" s="22"/>
      <c r="C636" s="18"/>
      <c r="D636" s="18"/>
      <c r="E636" s="18"/>
      <c r="G636" s="19"/>
      <c r="H636" s="19"/>
      <c r="I636" s="18"/>
      <c r="J636" s="19"/>
      <c r="K636" s="23"/>
      <c r="L636" s="19"/>
      <c r="M636" s="19"/>
      <c r="N636" s="19"/>
      <c r="O636" s="19"/>
      <c r="P636" s="19"/>
      <c r="Q636" s="19"/>
      <c r="R636" s="19"/>
      <c r="S636" s="19"/>
      <c r="T636" s="19"/>
      <c r="U636" s="19"/>
    </row>
    <row r="637" spans="2:21" s="3" customFormat="1" ht="20.25" customHeight="1" x14ac:dyDescent="0.25">
      <c r="B637" s="22"/>
      <c r="C637" s="18"/>
      <c r="D637" s="18"/>
      <c r="E637" s="18"/>
      <c r="G637" s="19"/>
      <c r="H637" s="19"/>
      <c r="I637" s="18"/>
      <c r="J637" s="19"/>
      <c r="K637" s="23"/>
      <c r="L637" s="19"/>
      <c r="M637" s="19"/>
      <c r="N637" s="19"/>
      <c r="O637" s="19"/>
      <c r="P637" s="19"/>
      <c r="Q637" s="19"/>
      <c r="R637" s="19"/>
      <c r="S637" s="19"/>
      <c r="T637" s="19"/>
      <c r="U637" s="19"/>
    </row>
    <row r="638" spans="2:21" s="3" customFormat="1" ht="20.25" customHeight="1" x14ac:dyDescent="0.25">
      <c r="B638" s="22"/>
      <c r="C638" s="18"/>
      <c r="D638" s="18"/>
      <c r="E638" s="18"/>
      <c r="G638" s="19"/>
      <c r="H638" s="19"/>
      <c r="I638" s="18"/>
      <c r="J638" s="19"/>
      <c r="K638" s="23"/>
      <c r="L638" s="19"/>
      <c r="M638" s="19"/>
      <c r="N638" s="19"/>
      <c r="O638" s="19"/>
      <c r="P638" s="19"/>
      <c r="Q638" s="19"/>
      <c r="R638" s="19"/>
      <c r="S638" s="19"/>
      <c r="T638" s="19"/>
      <c r="U638" s="19"/>
    </row>
    <row r="639" spans="2:21" s="3" customFormat="1" ht="20.25" customHeight="1" x14ac:dyDescent="0.25">
      <c r="B639" s="22"/>
      <c r="C639" s="18"/>
      <c r="D639" s="18"/>
      <c r="E639" s="18"/>
      <c r="G639" s="19"/>
      <c r="H639" s="19"/>
      <c r="I639" s="18"/>
      <c r="J639" s="19"/>
      <c r="K639" s="23"/>
      <c r="L639" s="19"/>
      <c r="M639" s="19"/>
      <c r="N639" s="19"/>
      <c r="O639" s="19"/>
      <c r="P639" s="19"/>
      <c r="Q639" s="19"/>
      <c r="R639" s="19"/>
      <c r="S639" s="19"/>
      <c r="T639" s="19"/>
      <c r="U639" s="19"/>
    </row>
    <row r="640" spans="2:21" s="3" customFormat="1" ht="20.25" customHeight="1" x14ac:dyDescent="0.25">
      <c r="B640" s="22"/>
      <c r="C640" s="18"/>
      <c r="D640" s="18"/>
      <c r="E640" s="18"/>
      <c r="G640" s="19"/>
      <c r="H640" s="19"/>
      <c r="I640" s="18"/>
      <c r="J640" s="19"/>
      <c r="K640" s="23"/>
      <c r="L640" s="19"/>
      <c r="M640" s="19"/>
      <c r="N640" s="19"/>
      <c r="O640" s="19"/>
      <c r="P640" s="19"/>
      <c r="Q640" s="19"/>
      <c r="R640" s="19"/>
      <c r="S640" s="19"/>
      <c r="T640" s="19"/>
      <c r="U640" s="19"/>
    </row>
    <row r="641" spans="2:21" s="3" customFormat="1" ht="20.25" customHeight="1" x14ac:dyDescent="0.25">
      <c r="B641" s="22"/>
      <c r="C641" s="18"/>
      <c r="D641" s="18"/>
      <c r="E641" s="18"/>
      <c r="G641" s="19"/>
      <c r="H641" s="19"/>
      <c r="I641" s="18"/>
      <c r="J641" s="19"/>
      <c r="K641" s="23"/>
      <c r="L641" s="19"/>
      <c r="M641" s="19"/>
      <c r="N641" s="19"/>
      <c r="O641" s="19"/>
      <c r="P641" s="19"/>
      <c r="Q641" s="19"/>
      <c r="R641" s="19"/>
      <c r="S641" s="19"/>
      <c r="T641" s="19"/>
      <c r="U641" s="19"/>
    </row>
    <row r="642" spans="2:21" s="3" customFormat="1" ht="20.25" customHeight="1" x14ac:dyDescent="0.25">
      <c r="B642" s="22"/>
      <c r="C642" s="18"/>
      <c r="D642" s="18"/>
      <c r="E642" s="18"/>
      <c r="G642" s="19"/>
      <c r="H642" s="19"/>
      <c r="I642" s="18"/>
      <c r="J642" s="19"/>
      <c r="K642" s="23"/>
      <c r="L642" s="19"/>
      <c r="M642" s="19"/>
      <c r="N642" s="19"/>
      <c r="O642" s="19"/>
      <c r="P642" s="19"/>
      <c r="Q642" s="19"/>
      <c r="R642" s="19"/>
      <c r="S642" s="19"/>
      <c r="T642" s="19"/>
      <c r="U642" s="19"/>
    </row>
    <row r="643" spans="2:21" s="3" customFormat="1" ht="20.25" customHeight="1" x14ac:dyDescent="0.25">
      <c r="B643" s="22"/>
      <c r="C643" s="18"/>
      <c r="D643" s="18"/>
      <c r="E643" s="18"/>
      <c r="G643" s="19"/>
      <c r="H643" s="19"/>
      <c r="I643" s="18"/>
      <c r="J643" s="19"/>
      <c r="K643" s="23"/>
      <c r="L643" s="19"/>
      <c r="M643" s="19"/>
      <c r="N643" s="19"/>
      <c r="O643" s="19"/>
      <c r="P643" s="19"/>
      <c r="Q643" s="19"/>
      <c r="R643" s="19"/>
      <c r="S643" s="19"/>
      <c r="T643" s="19"/>
      <c r="U643" s="19"/>
    </row>
    <row r="644" spans="2:21" s="3" customFormat="1" ht="20.25" customHeight="1" x14ac:dyDescent="0.25">
      <c r="B644" s="22"/>
      <c r="C644" s="18"/>
      <c r="D644" s="18"/>
      <c r="E644" s="18"/>
      <c r="G644" s="19"/>
      <c r="H644" s="19"/>
      <c r="I644" s="18"/>
      <c r="J644" s="19"/>
      <c r="K644" s="23"/>
      <c r="L644" s="19"/>
      <c r="M644" s="19"/>
      <c r="N644" s="19"/>
      <c r="O644" s="19"/>
      <c r="P644" s="19"/>
      <c r="Q644" s="19"/>
      <c r="R644" s="19"/>
      <c r="S644" s="19"/>
      <c r="T644" s="19"/>
      <c r="U644" s="19"/>
    </row>
    <row r="645" spans="2:21" s="3" customFormat="1" ht="20.25" customHeight="1" x14ac:dyDescent="0.25">
      <c r="B645" s="22"/>
      <c r="C645" s="18"/>
      <c r="D645" s="18"/>
      <c r="E645" s="18"/>
      <c r="G645" s="19"/>
      <c r="H645" s="19"/>
      <c r="I645" s="18"/>
      <c r="J645" s="19"/>
      <c r="K645" s="23"/>
      <c r="L645" s="19"/>
      <c r="M645" s="19"/>
      <c r="N645" s="19"/>
      <c r="O645" s="19"/>
      <c r="P645" s="19"/>
      <c r="Q645" s="19"/>
      <c r="R645" s="19"/>
      <c r="S645" s="19"/>
      <c r="T645" s="19"/>
      <c r="U645" s="19"/>
    </row>
    <row r="646" spans="2:21" s="3" customFormat="1" ht="20.25" customHeight="1" x14ac:dyDescent="0.25">
      <c r="B646" s="22"/>
      <c r="C646" s="18"/>
      <c r="D646" s="18"/>
      <c r="E646" s="18"/>
      <c r="G646" s="19"/>
      <c r="H646" s="19"/>
      <c r="I646" s="18"/>
      <c r="J646" s="19"/>
      <c r="K646" s="23"/>
      <c r="L646" s="19"/>
      <c r="M646" s="19"/>
      <c r="N646" s="19"/>
      <c r="O646" s="19"/>
      <c r="P646" s="19"/>
      <c r="Q646" s="19"/>
      <c r="R646" s="19"/>
      <c r="S646" s="19"/>
      <c r="T646" s="19"/>
      <c r="U646" s="19"/>
    </row>
    <row r="647" spans="2:21" s="3" customFormat="1" ht="20.25" customHeight="1" x14ac:dyDescent="0.25">
      <c r="B647" s="22"/>
      <c r="C647" s="18"/>
      <c r="D647" s="18"/>
      <c r="E647" s="18"/>
      <c r="G647" s="19"/>
      <c r="H647" s="19"/>
      <c r="I647" s="18"/>
      <c r="J647" s="19"/>
      <c r="K647" s="23"/>
      <c r="L647" s="19"/>
      <c r="M647" s="19"/>
      <c r="N647" s="19"/>
      <c r="O647" s="19"/>
      <c r="P647" s="19"/>
      <c r="Q647" s="19"/>
      <c r="R647" s="19"/>
      <c r="S647" s="19"/>
      <c r="T647" s="19"/>
      <c r="U647" s="19"/>
    </row>
    <row r="648" spans="2:21" s="3" customFormat="1" ht="20.25" customHeight="1" x14ac:dyDescent="0.25">
      <c r="B648" s="22"/>
      <c r="C648" s="18"/>
      <c r="D648" s="18"/>
      <c r="E648" s="18"/>
      <c r="G648" s="19"/>
      <c r="H648" s="19"/>
      <c r="I648" s="18"/>
      <c r="J648" s="19"/>
      <c r="K648" s="23"/>
      <c r="L648" s="19"/>
      <c r="M648" s="19"/>
      <c r="N648" s="19"/>
      <c r="O648" s="19"/>
      <c r="P648" s="19"/>
      <c r="Q648" s="19"/>
      <c r="R648" s="19"/>
      <c r="S648" s="19"/>
      <c r="T648" s="19"/>
      <c r="U648" s="19"/>
    </row>
    <row r="649" spans="2:21" s="3" customFormat="1" ht="20.25" customHeight="1" x14ac:dyDescent="0.25">
      <c r="B649" s="22"/>
      <c r="C649" s="18"/>
      <c r="D649" s="18"/>
      <c r="E649" s="18"/>
      <c r="G649" s="19"/>
      <c r="H649" s="19"/>
      <c r="I649" s="18"/>
      <c r="J649" s="19"/>
      <c r="K649" s="23"/>
      <c r="L649" s="19"/>
      <c r="M649" s="19"/>
      <c r="N649" s="19"/>
      <c r="O649" s="19"/>
      <c r="P649" s="19"/>
      <c r="Q649" s="19"/>
      <c r="R649" s="19"/>
      <c r="S649" s="19"/>
      <c r="T649" s="19"/>
      <c r="U649" s="19"/>
    </row>
    <row r="650" spans="2:21" s="3" customFormat="1" ht="20.25" customHeight="1" x14ac:dyDescent="0.25">
      <c r="B650" s="22"/>
      <c r="C650" s="18"/>
      <c r="D650" s="18"/>
      <c r="E650" s="18"/>
      <c r="G650" s="19"/>
      <c r="H650" s="19"/>
      <c r="I650" s="18"/>
      <c r="J650" s="19"/>
      <c r="K650" s="23"/>
      <c r="L650" s="19"/>
      <c r="M650" s="19"/>
      <c r="N650" s="19"/>
      <c r="O650" s="19"/>
      <c r="P650" s="19"/>
      <c r="Q650" s="19"/>
      <c r="R650" s="19"/>
      <c r="S650" s="19"/>
      <c r="T650" s="19"/>
      <c r="U650" s="19"/>
    </row>
    <row r="651" spans="2:21" s="3" customFormat="1" ht="20.25" customHeight="1" x14ac:dyDescent="0.25">
      <c r="B651" s="22"/>
      <c r="C651" s="18"/>
      <c r="D651" s="18"/>
      <c r="E651" s="18"/>
      <c r="G651" s="19"/>
      <c r="H651" s="19"/>
      <c r="I651" s="18"/>
      <c r="J651" s="19"/>
      <c r="K651" s="23"/>
      <c r="L651" s="19"/>
      <c r="M651" s="19"/>
      <c r="N651" s="19"/>
      <c r="O651" s="19"/>
      <c r="P651" s="19"/>
      <c r="Q651" s="19"/>
      <c r="R651" s="19"/>
      <c r="S651" s="19"/>
      <c r="T651" s="19"/>
      <c r="U651" s="19"/>
    </row>
    <row r="652" spans="2:21" s="3" customFormat="1" ht="20.25" customHeight="1" x14ac:dyDescent="0.25">
      <c r="B652" s="22"/>
      <c r="C652" s="18"/>
      <c r="D652" s="18"/>
      <c r="E652" s="18"/>
      <c r="G652" s="19"/>
      <c r="H652" s="19"/>
      <c r="I652" s="18"/>
      <c r="J652" s="19"/>
      <c r="K652" s="23"/>
      <c r="L652" s="19"/>
      <c r="M652" s="19"/>
      <c r="N652" s="19"/>
      <c r="O652" s="19"/>
      <c r="P652" s="19"/>
      <c r="Q652" s="19"/>
      <c r="R652" s="19"/>
      <c r="S652" s="19"/>
      <c r="T652" s="19"/>
      <c r="U652" s="19"/>
    </row>
    <row r="653" spans="2:21" s="3" customFormat="1" ht="20.25" customHeight="1" x14ac:dyDescent="0.25">
      <c r="B653" s="22"/>
      <c r="C653" s="18"/>
      <c r="D653" s="18"/>
      <c r="E653" s="18"/>
      <c r="G653" s="19"/>
      <c r="H653" s="19"/>
      <c r="I653" s="18"/>
      <c r="J653" s="19"/>
      <c r="K653" s="23"/>
      <c r="L653" s="19"/>
      <c r="M653" s="19"/>
      <c r="N653" s="19"/>
      <c r="O653" s="19"/>
      <c r="P653" s="19"/>
      <c r="Q653" s="19"/>
      <c r="R653" s="19"/>
      <c r="S653" s="19"/>
      <c r="T653" s="19"/>
      <c r="U653" s="19"/>
    </row>
    <row r="654" spans="2:21" s="3" customFormat="1" ht="20.25" customHeight="1" x14ac:dyDescent="0.25">
      <c r="B654" s="22"/>
      <c r="C654" s="18"/>
      <c r="D654" s="18"/>
      <c r="E654" s="18"/>
      <c r="G654" s="19"/>
      <c r="H654" s="19"/>
      <c r="I654" s="18"/>
      <c r="J654" s="19"/>
      <c r="K654" s="23"/>
      <c r="L654" s="19"/>
      <c r="M654" s="19"/>
      <c r="N654" s="19"/>
      <c r="O654" s="19"/>
      <c r="P654" s="19"/>
      <c r="Q654" s="19"/>
      <c r="R654" s="19"/>
      <c r="S654" s="19"/>
      <c r="T654" s="19"/>
      <c r="U654" s="19"/>
    </row>
    <row r="655" spans="2:21" s="3" customFormat="1" ht="20.25" customHeight="1" x14ac:dyDescent="0.25">
      <c r="B655" s="22"/>
      <c r="C655" s="18"/>
      <c r="D655" s="18"/>
      <c r="E655" s="18"/>
      <c r="G655" s="19"/>
      <c r="H655" s="19"/>
      <c r="I655" s="18"/>
      <c r="J655" s="19"/>
      <c r="K655" s="23"/>
      <c r="L655" s="19"/>
      <c r="M655" s="19"/>
      <c r="N655" s="19"/>
      <c r="O655" s="19"/>
      <c r="P655" s="19"/>
      <c r="Q655" s="19"/>
      <c r="R655" s="19"/>
      <c r="S655" s="19"/>
      <c r="T655" s="19"/>
      <c r="U655" s="19"/>
    </row>
    <row r="656" spans="2:21" s="3" customFormat="1" ht="20.25" customHeight="1" x14ac:dyDescent="0.25">
      <c r="B656" s="22"/>
      <c r="C656" s="18"/>
      <c r="D656" s="18"/>
      <c r="E656" s="18"/>
      <c r="G656" s="19"/>
      <c r="H656" s="19"/>
      <c r="I656" s="18"/>
      <c r="J656" s="19"/>
      <c r="K656" s="23"/>
      <c r="L656" s="19"/>
      <c r="M656" s="19"/>
      <c r="N656" s="19"/>
      <c r="O656" s="19"/>
      <c r="P656" s="19"/>
      <c r="Q656" s="19"/>
      <c r="R656" s="19"/>
      <c r="S656" s="19"/>
      <c r="T656" s="19"/>
      <c r="U656" s="19"/>
    </row>
    <row r="657" spans="2:21" s="3" customFormat="1" ht="20.25" customHeight="1" x14ac:dyDescent="0.25">
      <c r="B657" s="22"/>
      <c r="C657" s="18"/>
      <c r="D657" s="18"/>
      <c r="E657" s="18"/>
      <c r="G657" s="19"/>
      <c r="H657" s="19"/>
      <c r="I657" s="18"/>
      <c r="J657" s="19"/>
      <c r="K657" s="23"/>
      <c r="L657" s="19"/>
      <c r="M657" s="19"/>
      <c r="N657" s="19"/>
      <c r="O657" s="19"/>
      <c r="P657" s="19"/>
      <c r="Q657" s="19"/>
      <c r="R657" s="19"/>
      <c r="S657" s="19"/>
      <c r="T657" s="19"/>
      <c r="U657" s="19"/>
    </row>
    <row r="658" spans="2:21" s="3" customFormat="1" ht="20.25" customHeight="1" x14ac:dyDescent="0.25">
      <c r="B658" s="22"/>
      <c r="C658" s="18"/>
      <c r="D658" s="18"/>
      <c r="E658" s="18"/>
      <c r="G658" s="19"/>
      <c r="H658" s="19"/>
      <c r="I658" s="18"/>
      <c r="J658" s="19"/>
      <c r="K658" s="23"/>
      <c r="L658" s="19"/>
      <c r="M658" s="19"/>
      <c r="N658" s="19"/>
      <c r="O658" s="19"/>
      <c r="P658" s="19"/>
      <c r="Q658" s="19"/>
      <c r="R658" s="19"/>
      <c r="S658" s="19"/>
      <c r="T658" s="19"/>
      <c r="U658" s="19"/>
    </row>
    <row r="659" spans="2:21" s="3" customFormat="1" ht="20.25" customHeight="1" x14ac:dyDescent="0.25">
      <c r="B659" s="22"/>
      <c r="C659" s="18"/>
      <c r="D659" s="18"/>
      <c r="E659" s="18"/>
      <c r="G659" s="19"/>
      <c r="H659" s="19"/>
      <c r="I659" s="18"/>
      <c r="J659" s="19"/>
      <c r="K659" s="23"/>
      <c r="L659" s="19"/>
      <c r="M659" s="19"/>
      <c r="N659" s="19"/>
      <c r="O659" s="19"/>
      <c r="P659" s="19"/>
      <c r="Q659" s="19"/>
      <c r="R659" s="19"/>
      <c r="S659" s="19"/>
      <c r="T659" s="19"/>
      <c r="U659" s="19"/>
    </row>
    <row r="660" spans="2:21" s="3" customFormat="1" ht="20.25" customHeight="1" x14ac:dyDescent="0.25">
      <c r="B660" s="22"/>
      <c r="C660" s="18"/>
      <c r="D660" s="18"/>
      <c r="E660" s="18"/>
      <c r="G660" s="19"/>
      <c r="H660" s="19"/>
      <c r="I660" s="18"/>
      <c r="J660" s="19"/>
      <c r="K660" s="23"/>
      <c r="L660" s="19"/>
      <c r="M660" s="19"/>
      <c r="N660" s="19"/>
      <c r="O660" s="19"/>
      <c r="P660" s="19"/>
      <c r="Q660" s="19"/>
      <c r="R660" s="19"/>
      <c r="S660" s="19"/>
      <c r="T660" s="19"/>
      <c r="U660" s="19"/>
    </row>
    <row r="661" spans="2:21" s="3" customFormat="1" ht="20.25" customHeight="1" x14ac:dyDescent="0.25">
      <c r="B661" s="22"/>
      <c r="C661" s="18"/>
      <c r="D661" s="18"/>
      <c r="E661" s="18"/>
      <c r="G661" s="19"/>
      <c r="H661" s="19"/>
      <c r="I661" s="18"/>
      <c r="J661" s="19"/>
      <c r="K661" s="23"/>
      <c r="L661" s="19"/>
      <c r="M661" s="19"/>
      <c r="N661" s="19"/>
      <c r="O661" s="19"/>
      <c r="P661" s="19"/>
      <c r="Q661" s="19"/>
      <c r="R661" s="19"/>
      <c r="S661" s="19"/>
      <c r="T661" s="19"/>
      <c r="U661" s="19"/>
    </row>
    <row r="662" spans="2:21" s="3" customFormat="1" ht="20.25" customHeight="1" x14ac:dyDescent="0.25">
      <c r="B662" s="22"/>
      <c r="C662" s="18"/>
      <c r="D662" s="18"/>
      <c r="E662" s="18"/>
      <c r="G662" s="19"/>
      <c r="H662" s="19"/>
      <c r="I662" s="18"/>
      <c r="J662" s="19"/>
      <c r="K662" s="23"/>
      <c r="L662" s="19"/>
      <c r="M662" s="19"/>
      <c r="N662" s="19"/>
      <c r="O662" s="19"/>
      <c r="P662" s="19"/>
      <c r="Q662" s="19"/>
      <c r="R662" s="19"/>
      <c r="S662" s="19"/>
      <c r="T662" s="19"/>
      <c r="U662" s="19"/>
    </row>
  </sheetData>
  <sheetProtection selectLockedCells="1"/>
  <phoneticPr fontId="0" type="noConversion"/>
  <conditionalFormatting sqref="J27">
    <cfRule type="cellIs" dxfId="5" priority="49" operator="equal">
      <formula>ROUND($J$122,0)</formula>
    </cfRule>
    <cfRule type="cellIs" dxfId="4" priority="50" operator="notEqual">
      <formula>ROUND($J$122,0)</formula>
    </cfRule>
  </conditionalFormatting>
  <conditionalFormatting sqref="K27:U27">
    <cfRule type="cellIs" dxfId="3" priority="47" operator="equal">
      <formula>ROUND(K$122,0)</formula>
    </cfRule>
    <cfRule type="cellIs" dxfId="2" priority="48" operator="notEqual">
      <formula>ROUND(K$122,0)</formula>
    </cfRule>
  </conditionalFormatting>
  <conditionalFormatting sqref="K33:U33">
    <cfRule type="cellIs" dxfId="1" priority="5" stopIfTrue="1" operator="equal">
      <formula>0</formula>
    </cfRule>
    <cfRule type="cellIs" dxfId="0" priority="6" stopIfTrue="1" operator="notEqual">
      <formula>0</formula>
    </cfRule>
  </conditionalFormatting>
  <dataValidations xWindow="1308" yWindow="901" count="49">
    <dataValidation allowBlank="1" showInputMessage="1" showErrorMessage="1" prompt="Total operational Independent Living (IL) units" sqref="K37:U37 K44:U44 K38:K39 K45:K46" xr:uid="{00000000-0002-0000-0100-000000000000}"/>
    <dataValidation allowBlank="1" showInputMessage="1" showErrorMessage="1" prompt="Total Assisted Living (ALF)  Beds/Units per license" sqref="L38:U38" xr:uid="{00000000-0002-0000-0100-000001000000}"/>
    <dataValidation allowBlank="1" showInputMessage="1" showErrorMessage="1" prompt="Total Alzheimer beds/units dedicated for ALZ" sqref="L39:U39" xr:uid="{00000000-0002-0000-0100-000002000000}"/>
    <dataValidation allowBlank="1" showInputMessage="1" showErrorMessage="1" prompt="Total Skilled beds as per license" sqref="K40:U40" xr:uid="{00000000-0002-0000-0100-000003000000}"/>
    <dataValidation allowBlank="1" showInputMessage="1" showErrorMessage="1" prompt="Total Assisted Living (ALF)  Beds/Units available/operating" sqref="L45:U45" xr:uid="{00000000-0002-0000-0100-000004000000}"/>
    <dataValidation allowBlank="1" showInputMessage="1" showErrorMessage="1" prompt="Total  Alzheimer Beds available/operating" sqref="L46:U46" xr:uid="{00000000-0002-0000-0100-000005000000}"/>
    <dataValidation allowBlank="1" showInputMessage="1" showErrorMessage="1" prompt="Total Skilled Beds available/operating" sqref="K47:U47" xr:uid="{00000000-0002-0000-0100-000006000000}"/>
    <dataValidation allowBlank="1" showInputMessage="1" showErrorMessage="1" prompt="Total Medicare Managed Care Days" sqref="K52:U52" xr:uid="{00000000-0002-0000-0100-000007000000}"/>
    <dataValidation allowBlank="1" showInputMessage="1" showErrorMessage="1" prompt="Total Medicare Part A Patient Days (traditional Part A)" sqref="K53:U53" xr:uid="{00000000-0002-0000-0100-000008000000}"/>
    <dataValidation allowBlank="1" showInputMessage="1" showErrorMessage="1" prompt="Total Commercial Patient Days" sqref="K54:U54" xr:uid="{00000000-0002-0000-0100-000009000000}"/>
    <dataValidation allowBlank="1" showInputMessage="1" showErrorMessage="1" prompt="Total Private Pay Patient Days (to include ALF/IL and any paid Private bedhold days)" sqref="K58:U58" xr:uid="{00000000-0002-0000-0100-00000A000000}"/>
    <dataValidation allowBlank="1" showInputMessage="1" showErrorMessage="1" prompt="Total Medicaid Patient Days (to include any Medicaid paid bedhold days)" sqref="K59:U59" xr:uid="{00000000-0002-0000-0100-00000B000000}"/>
    <dataValidation allowBlank="1" showInputMessage="1" showErrorMessage="1" prompt="Total Veterans Administration Patient Days (VA)" sqref="K60:U60" xr:uid="{00000000-0002-0000-0100-00000C000000}"/>
    <dataValidation allowBlank="1" showInputMessage="1" showErrorMessage="1" prompt="Total Medicaid Managed Care Days (to include any Medicaid Managed paid bedhold days)" sqref="K61:U61" xr:uid="{00000000-0002-0000-0100-00000D000000}"/>
    <dataValidation allowBlank="1" showInputMessage="1" showErrorMessage="1" prompt="Total &quot;Other&quot; Patient Days (to include, Hospice, Respite, Workers Comp, etc.)" sqref="K62:U62" xr:uid="{00000000-0002-0000-0100-00000E000000}"/>
    <dataValidation allowBlank="1" showInputMessage="1" showErrorMessage="1" prompt="Gross Managed Care less Contractual Allowance" sqref="K70:U70" xr:uid="{00000000-0002-0000-0100-00000F000000}"/>
    <dataValidation allowBlank="1" showInputMessage="1" showErrorMessage="1" prompt="Gross Medicare Revenue less Contractual Allowance" sqref="K71:U71" xr:uid="{00000000-0002-0000-0100-000010000000}"/>
    <dataValidation allowBlank="1" showInputMessage="1" showErrorMessage="1" prompt="Gross Commercial Revenue" sqref="K72:U72" xr:uid="{00000000-0002-0000-0100-000011000000}"/>
    <dataValidation allowBlank="1" showInputMessage="1" showErrorMessage="1" prompt="Gross Private Revenue less Contractual Allowance (to include ALF/IL and any paid Private bedhold revenue)" sqref="K76:U76" xr:uid="{00000000-0002-0000-0100-000012000000}"/>
    <dataValidation allowBlank="1" showInputMessage="1" showErrorMessage="1" prompt="Gross Medicaid Revenue less Contractual Allowance (to include any Medicaid paid bedhold revenue)" sqref="K77:U77" xr:uid="{00000000-0002-0000-0100-000013000000}"/>
    <dataValidation allowBlank="1" showInputMessage="1" showErrorMessage="1" prompt="Gross VA Revenue less Contractual Allowance" sqref="K78:U78" xr:uid="{00000000-0002-0000-0100-000014000000}"/>
    <dataValidation allowBlank="1" showInputMessage="1" showErrorMessage="1" prompt="Gross Medicaid Managed Care Revenue less Contractual Allowance (to include any Medicaid Managed paid bedhold revenue)" sqref="K79:U79" xr:uid="{00000000-0002-0000-0100-000015000000}"/>
    <dataValidation allowBlank="1" showInputMessage="1" showErrorMessage="1" prompt="Gross Part B Revenue less Contractual Allowance (PT-OT-ST)" sqref="K80:U80" xr:uid="{00000000-0002-0000-0100-000016000000}"/>
    <dataValidation allowBlank="1" showInputMessage="1" showErrorMessage="1" prompt="Total &quot;Other&quot; Revenue less Contractual Allowance (to include, Hospice, Respite, Workers Comp, etc.)   Any miscellaneous Revenue" sqref="K81:U81" xr:uid="{00000000-0002-0000-0100-000017000000}"/>
    <dataValidation allowBlank="1" showInputMessage="1" showErrorMessage="1" prompt="Total Productive and Non-Productive Labor and any other  Non-Labor nursing related expenses" sqref="K87:U87" xr:uid="{00000000-0002-0000-0100-000018000000}"/>
    <dataValidation allowBlank="1" showInputMessage="1" showErrorMessage="1" prompt="Total Raw Food Expense " sqref="K89:U89" xr:uid="{00000000-0002-0000-0100-000019000000}"/>
    <dataValidation allowBlank="1" showInputMessage="1" showErrorMessage="1" prompt="Total Dietary less Raw Food (to include dietary labor, supplements, supplies, kitchen replacements, etc.)" sqref="K90:U90" xr:uid="{00000000-0002-0000-0100-00001A000000}"/>
    <dataValidation allowBlank="1" showInputMessage="1" showErrorMessage="1" prompt="Total Housekeeping and Laundry (to include labor, contract labor, supplies, chemicals, etc.)" sqref="K92:U92" xr:uid="{00000000-0002-0000-0100-00001B000000}"/>
    <dataValidation allowBlank="1" showInputMessage="1" showErrorMessage="1" prompt="Total Maintenance (to include labor, contract labor, supplies, repairs, etc.)" sqref="K93:U93" xr:uid="{00000000-0002-0000-0100-00001C000000}"/>
    <dataValidation allowBlank="1" showInputMessage="1" showErrorMessage="1" prompt="Total Marketing (to include labor, marketing collateral materials, etc.)" sqref="K94:U94" xr:uid="{00000000-0002-0000-0100-00001D000000}"/>
    <dataValidation allowBlank="1" showInputMessage="1" showErrorMessage="1" prompt="Total Bad Debt Expense" sqref="K96:U96" xr:uid="{00000000-0002-0000-0100-00001E000000}"/>
    <dataValidation allowBlank="1" showInputMessage="1" showErrorMessage="1" prompt="Total, fines, late fees, penalties, civil monetary penalties" sqref="K97:U97" xr:uid="{00000000-0002-0000-0100-00001F000000}"/>
    <dataValidation allowBlank="1" showInputMessage="1" showErrorMessage="1" prompt="Total Property Tax Expense" sqref="K98:U98" xr:uid="{00000000-0002-0000-0100-000020000000}"/>
    <dataValidation allowBlank="1" showInputMessage="1" showErrorMessage="1" prompt="Total Insurance Expense (property, GLPL, etc.)" sqref="K99:U99" xr:uid="{00000000-0002-0000-0100-000021000000}"/>
    <dataValidation allowBlank="1" showInputMessage="1" showErrorMessage="1" prompt="G&amp;A - Total of Other Expenses (to include Benefits, Provider Tax, Non-Nursing Productive Labor, etc.)" sqref="K100:U100" xr:uid="{00000000-0002-0000-0100-000022000000}"/>
    <dataValidation allowBlank="1" showInputMessage="1" showErrorMessage="1" prompt="Total therapy expense, labor, and/contract  (to include, PT, OT, ST &amp; RT, and related supplies)   " sqref="K103:U103" xr:uid="{00000000-0002-0000-0100-000023000000}"/>
    <dataValidation allowBlank="1" showInputMessage="1" showErrorMessage="1" prompt="Total Pharmacy expense (to include Rx and IV drugs)" sqref="K104:U104" xr:uid="{00000000-0002-0000-0100-000024000000}"/>
    <dataValidation allowBlank="1" showInputMessage="1" showErrorMessage="1" prompt="All non related therapy or pharmacy expense" sqref="K105:U105" xr:uid="{00000000-0002-0000-0100-000025000000}"/>
    <dataValidation allowBlank="1" showInputMessage="1" showErrorMessage="1" prompt="All other operating expenses not captured in above expense categories" sqref="K107:U107" xr:uid="{00000000-0002-0000-0100-000026000000}"/>
    <dataValidation allowBlank="1" showInputMessage="1" showErrorMessage="1" prompt="Any non-operating income or expense amounts not otherwise captured (cost report settlement, gain/loss of sale of assets, etc.)" sqref="K115:U115" xr:uid="{00000000-0002-0000-0100-000027000000}"/>
    <dataValidation allowBlank="1" showInputMessage="1" showErrorMessage="1" prompt="The difference between GAAP rent expense and cash rent expense" sqref="K119:U119" xr:uid="{00000000-0002-0000-0100-000028000000}"/>
    <dataValidation allowBlank="1" showInputMessage="1" showErrorMessage="1" prompt="Total Labor dollars expense (to include, regular, overtime, shift differential, etc.). All productive nursing labor expense" sqref="K125:U125" xr:uid="{00000000-0002-0000-0100-000029000000}"/>
    <dataValidation allowBlank="1" showInputMessage="1" showErrorMessage="1" prompt="Contract/Agency Expense Nursing" sqref="K126:U126" xr:uid="{00000000-0002-0000-0100-00002A000000}"/>
    <dataValidation allowBlank="1" showInputMessage="1" showErrorMessage="1" prompt="All Non Nursing labor dollars expense (to include, regular, overtime, shift differentials, etc.)  All productive Non Nursing labor expense" sqref="K127:U127" xr:uid="{00000000-0002-0000-0100-00002B000000}"/>
    <dataValidation allowBlank="1" showInputMessage="1" showErrorMessage="1" prompt="Gross Ancillary revenue" sqref="K155:U155" xr:uid="{00000000-0002-0000-0100-00002C000000}"/>
    <dataValidation allowBlank="1" showInputMessage="1" showErrorMessage="1" prompt="Total Ancillary Contractual Allowance" sqref="K156:U156" xr:uid="{00000000-0002-0000-0100-00002D000000}"/>
    <dataValidation allowBlank="1" showInputMessage="1" showErrorMessage="1" prompt="Total Nursing Labor hours (to include, regular, overtime, shift differential, etc.)   All productive nursing labor hours" sqref="K160:U160" xr:uid="{00000000-0002-0000-0100-00002E000000}"/>
    <dataValidation allowBlank="1" showInputMessage="1" showErrorMessage="1" prompt="Total Nursing Contract/Agency hours" sqref="K161:U161" xr:uid="{00000000-0002-0000-0100-00002F000000}"/>
    <dataValidation allowBlank="1" showInputMessage="1" showErrorMessage="1" prompt="Total Non Nursing Labor hours" sqref="K162:U162" xr:uid="{00000000-0002-0000-0100-000030000000}"/>
  </dataValidations>
  <pageMargins left="0.7" right="0.7" top="0.75" bottom="0.75" header="0.3" footer="0.3"/>
  <pageSetup orientation="portrait" r:id="rId1"/>
  <customProperties>
    <customPr name="EpmWorksheetKeyString_GUID" r:id="rId2"/>
  </customProperties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83"/>
  <sheetViews>
    <sheetView zoomScale="115" zoomScaleNormal="115" workbookViewId="0"/>
  </sheetViews>
  <sheetFormatPr defaultColWidth="9.140625" defaultRowHeight="11.25" x14ac:dyDescent="0.2"/>
  <cols>
    <col min="1" max="1" width="4.7109375" style="169" customWidth="1"/>
    <col min="2" max="2" width="5.140625" style="169" customWidth="1"/>
    <col min="3" max="3" width="15.140625" style="169" customWidth="1"/>
    <col min="4" max="4" width="8.7109375" style="169" customWidth="1"/>
    <col min="5" max="8" width="9.140625" style="169"/>
    <col min="9" max="16384" width="9.140625" style="164"/>
  </cols>
  <sheetData>
    <row r="1" spans="1:15" ht="16.5" thickBot="1" x14ac:dyDescent="0.25">
      <c r="A1" s="171" t="s">
        <v>706</v>
      </c>
      <c r="B1" s="172"/>
      <c r="C1" s="173"/>
      <c r="D1" s="173"/>
    </row>
    <row r="2" spans="1:15" x14ac:dyDescent="0.2">
      <c r="A2" s="174" t="s">
        <v>179</v>
      </c>
      <c r="B2" s="175"/>
      <c r="C2" s="175"/>
      <c r="E2" s="169" t="s">
        <v>705</v>
      </c>
      <c r="O2" s="165"/>
    </row>
    <row r="3" spans="1:15" x14ac:dyDescent="0.2">
      <c r="A3" s="174" t="s">
        <v>61</v>
      </c>
      <c r="B3" s="176"/>
      <c r="C3" s="175"/>
      <c r="D3" s="177"/>
    </row>
    <row r="4" spans="1:15" x14ac:dyDescent="0.2">
      <c r="A4" s="178"/>
      <c r="B4" s="176" t="s">
        <v>609</v>
      </c>
      <c r="C4" s="175"/>
      <c r="E4" s="170" t="s">
        <v>707</v>
      </c>
      <c r="J4" s="165"/>
    </row>
    <row r="5" spans="1:15" x14ac:dyDescent="0.2">
      <c r="A5" s="178"/>
      <c r="B5" s="176" t="s">
        <v>628</v>
      </c>
      <c r="C5" s="175"/>
      <c r="E5" s="170" t="s">
        <v>674</v>
      </c>
    </row>
    <row r="6" spans="1:15" x14ac:dyDescent="0.2">
      <c r="A6" s="179"/>
      <c r="B6" s="175" t="s">
        <v>629</v>
      </c>
      <c r="C6" s="175"/>
      <c r="E6" s="170" t="s">
        <v>675</v>
      </c>
    </row>
    <row r="7" spans="1:15" x14ac:dyDescent="0.2">
      <c r="A7" s="179"/>
      <c r="B7" s="169" t="s">
        <v>610</v>
      </c>
      <c r="E7" s="169" t="s">
        <v>676</v>
      </c>
    </row>
    <row r="8" spans="1:15" x14ac:dyDescent="0.2">
      <c r="A8" s="179"/>
      <c r="B8" s="176"/>
      <c r="C8" s="175"/>
      <c r="D8" s="180"/>
    </row>
    <row r="9" spans="1:15" x14ac:dyDescent="0.2">
      <c r="A9" s="174" t="s">
        <v>612</v>
      </c>
      <c r="B9" s="176"/>
      <c r="C9" s="175"/>
      <c r="D9" s="180"/>
    </row>
    <row r="10" spans="1:15" x14ac:dyDescent="0.2">
      <c r="A10" s="179"/>
      <c r="B10" s="176" t="s">
        <v>609</v>
      </c>
      <c r="C10" s="175"/>
      <c r="E10" s="170" t="s">
        <v>707</v>
      </c>
    </row>
    <row r="11" spans="1:15" x14ac:dyDescent="0.2">
      <c r="A11" s="179"/>
      <c r="B11" s="175" t="s">
        <v>628</v>
      </c>
      <c r="C11" s="175"/>
      <c r="E11" s="170" t="s">
        <v>677</v>
      </c>
    </row>
    <row r="12" spans="1:15" x14ac:dyDescent="0.2">
      <c r="A12" s="179"/>
      <c r="B12" s="175" t="s">
        <v>629</v>
      </c>
      <c r="C12" s="175"/>
      <c r="E12" s="170" t="s">
        <v>708</v>
      </c>
    </row>
    <row r="13" spans="1:15" x14ac:dyDescent="0.2">
      <c r="A13" s="179"/>
      <c r="B13" s="169" t="s">
        <v>610</v>
      </c>
      <c r="E13" s="170" t="s">
        <v>678</v>
      </c>
    </row>
    <row r="14" spans="1:15" ht="12" thickBot="1" x14ac:dyDescent="0.25">
      <c r="A14" s="181"/>
      <c r="B14" s="182"/>
      <c r="C14" s="183"/>
      <c r="D14" s="184"/>
    </row>
    <row r="15" spans="1:15" ht="12" thickBot="1" x14ac:dyDescent="0.25">
      <c r="A15" s="185" t="s">
        <v>604</v>
      </c>
      <c r="B15" s="173"/>
      <c r="C15" s="173"/>
      <c r="D15" s="186"/>
    </row>
    <row r="16" spans="1:15" x14ac:dyDescent="0.2">
      <c r="A16" s="174" t="s">
        <v>121</v>
      </c>
      <c r="B16" s="175"/>
      <c r="C16" s="175"/>
      <c r="D16" s="180"/>
    </row>
    <row r="17" spans="1:13" x14ac:dyDescent="0.2">
      <c r="A17" s="178"/>
      <c r="B17" s="187" t="s">
        <v>132</v>
      </c>
      <c r="C17" s="175"/>
      <c r="E17" s="169" t="s">
        <v>716</v>
      </c>
    </row>
    <row r="18" spans="1:13" x14ac:dyDescent="0.2">
      <c r="A18" s="178"/>
      <c r="B18" s="187" t="s">
        <v>125</v>
      </c>
      <c r="C18" s="175"/>
      <c r="E18" s="169" t="s">
        <v>679</v>
      </c>
    </row>
    <row r="19" spans="1:13" x14ac:dyDescent="0.2">
      <c r="A19" s="178"/>
      <c r="B19" s="187" t="s">
        <v>131</v>
      </c>
      <c r="C19" s="175"/>
      <c r="E19" s="169" t="s">
        <v>715</v>
      </c>
    </row>
    <row r="20" spans="1:13" x14ac:dyDescent="0.2">
      <c r="A20" s="178"/>
      <c r="B20" s="175"/>
      <c r="C20" s="175"/>
      <c r="D20" s="180"/>
    </row>
    <row r="21" spans="1:13" x14ac:dyDescent="0.2">
      <c r="A21" s="188" t="s">
        <v>135</v>
      </c>
      <c r="B21" s="175"/>
      <c r="C21" s="175"/>
      <c r="D21" s="180"/>
    </row>
    <row r="22" spans="1:13" x14ac:dyDescent="0.2">
      <c r="A22" s="178"/>
      <c r="B22" s="187" t="s">
        <v>123</v>
      </c>
      <c r="C22" s="175"/>
      <c r="E22" s="169" t="s">
        <v>749</v>
      </c>
    </row>
    <row r="23" spans="1:13" x14ac:dyDescent="0.2">
      <c r="A23" s="178"/>
      <c r="B23" s="187" t="s">
        <v>127</v>
      </c>
      <c r="C23" s="175"/>
      <c r="E23" s="169" t="s">
        <v>750</v>
      </c>
    </row>
    <row r="24" spans="1:13" x14ac:dyDescent="0.2">
      <c r="A24" s="178"/>
      <c r="B24" s="187" t="s">
        <v>129</v>
      </c>
      <c r="C24" s="175"/>
      <c r="E24" s="169" t="s">
        <v>680</v>
      </c>
    </row>
    <row r="25" spans="1:13" x14ac:dyDescent="0.2">
      <c r="A25" s="178"/>
      <c r="B25" s="187" t="s">
        <v>133</v>
      </c>
      <c r="C25" s="175"/>
      <c r="E25" s="169" t="s">
        <v>751</v>
      </c>
    </row>
    <row r="26" spans="1:13" x14ac:dyDescent="0.2">
      <c r="A26" s="178"/>
      <c r="B26" s="189" t="s">
        <v>135</v>
      </c>
      <c r="C26" s="190"/>
      <c r="E26" s="169" t="s">
        <v>681</v>
      </c>
      <c r="M26" s="166"/>
    </row>
    <row r="27" spans="1:13" ht="12" thickBot="1" x14ac:dyDescent="0.25">
      <c r="A27" s="191"/>
      <c r="B27" s="192"/>
      <c r="C27" s="192"/>
      <c r="D27" s="193"/>
    </row>
    <row r="28" spans="1:13" ht="12" thickBot="1" x14ac:dyDescent="0.25">
      <c r="A28" s="185" t="s">
        <v>624</v>
      </c>
      <c r="B28" s="173"/>
      <c r="C28" s="173"/>
      <c r="D28" s="186"/>
    </row>
    <row r="29" spans="1:13" x14ac:dyDescent="0.2">
      <c r="A29" s="174" t="s">
        <v>86</v>
      </c>
      <c r="B29" s="175"/>
      <c r="C29" s="175"/>
      <c r="D29" s="180"/>
    </row>
    <row r="30" spans="1:13" x14ac:dyDescent="0.2">
      <c r="A30" s="178"/>
      <c r="B30" s="187" t="s">
        <v>97</v>
      </c>
      <c r="C30" s="175"/>
      <c r="E30" s="169" t="s">
        <v>718</v>
      </c>
    </row>
    <row r="31" spans="1:13" x14ac:dyDescent="0.2">
      <c r="A31" s="178"/>
      <c r="B31" s="187" t="s">
        <v>90</v>
      </c>
      <c r="C31" s="175"/>
      <c r="E31" s="169" t="s">
        <v>682</v>
      </c>
    </row>
    <row r="32" spans="1:13" x14ac:dyDescent="0.2">
      <c r="A32" s="178"/>
      <c r="B32" s="187" t="s">
        <v>96</v>
      </c>
      <c r="C32" s="175"/>
      <c r="E32" s="169" t="s">
        <v>717</v>
      </c>
    </row>
    <row r="33" spans="1:5" x14ac:dyDescent="0.2">
      <c r="A33" s="174"/>
      <c r="B33" s="175"/>
      <c r="C33" s="175"/>
    </row>
    <row r="34" spans="1:5" x14ac:dyDescent="0.2">
      <c r="A34" s="194" t="s">
        <v>100</v>
      </c>
      <c r="B34" s="175"/>
      <c r="C34" s="175"/>
    </row>
    <row r="35" spans="1:5" x14ac:dyDescent="0.2">
      <c r="A35" s="178"/>
      <c r="B35" s="187" t="s">
        <v>88</v>
      </c>
      <c r="C35" s="175"/>
      <c r="E35" s="169" t="s">
        <v>752</v>
      </c>
    </row>
    <row r="36" spans="1:5" x14ac:dyDescent="0.2">
      <c r="A36" s="178"/>
      <c r="B36" s="187" t="s">
        <v>92</v>
      </c>
      <c r="C36" s="175"/>
      <c r="E36" s="169" t="s">
        <v>753</v>
      </c>
    </row>
    <row r="37" spans="1:5" x14ac:dyDescent="0.2">
      <c r="A37" s="178"/>
      <c r="B37" s="187" t="s">
        <v>94</v>
      </c>
      <c r="C37" s="175"/>
      <c r="E37" s="169" t="s">
        <v>683</v>
      </c>
    </row>
    <row r="38" spans="1:5" x14ac:dyDescent="0.2">
      <c r="A38" s="178"/>
      <c r="B38" s="187" t="s">
        <v>98</v>
      </c>
      <c r="C38" s="175"/>
      <c r="E38" s="169" t="s">
        <v>754</v>
      </c>
    </row>
    <row r="39" spans="1:5" x14ac:dyDescent="0.2">
      <c r="A39" s="178"/>
      <c r="B39" s="187" t="s">
        <v>608</v>
      </c>
      <c r="C39" s="175"/>
      <c r="E39" s="169" t="s">
        <v>684</v>
      </c>
    </row>
    <row r="40" spans="1:5" x14ac:dyDescent="0.2">
      <c r="A40" s="178"/>
      <c r="B40" s="169" t="s">
        <v>100</v>
      </c>
      <c r="E40" s="169" t="s">
        <v>685</v>
      </c>
    </row>
    <row r="41" spans="1:5" ht="12" thickBot="1" x14ac:dyDescent="0.25">
      <c r="A41" s="188"/>
      <c r="B41" s="175"/>
      <c r="C41" s="175"/>
      <c r="D41" s="175"/>
    </row>
    <row r="42" spans="1:5" ht="12" thickBot="1" x14ac:dyDescent="0.25">
      <c r="A42" s="185" t="s">
        <v>623</v>
      </c>
      <c r="B42" s="173"/>
      <c r="C42" s="173"/>
      <c r="D42" s="186"/>
    </row>
    <row r="43" spans="1:5" x14ac:dyDescent="0.2">
      <c r="A43" s="178"/>
      <c r="B43" s="167" t="s">
        <v>659</v>
      </c>
      <c r="C43" s="175"/>
      <c r="D43" s="170"/>
      <c r="E43" s="169" t="s">
        <v>755</v>
      </c>
    </row>
    <row r="44" spans="1:5" x14ac:dyDescent="0.2">
      <c r="A44" s="178"/>
      <c r="B44" s="168" t="s">
        <v>665</v>
      </c>
      <c r="C44" s="190"/>
      <c r="D44" s="190"/>
    </row>
    <row r="45" spans="1:5" x14ac:dyDescent="0.2">
      <c r="A45" s="178"/>
      <c r="B45" s="167"/>
      <c r="C45" s="187" t="s">
        <v>619</v>
      </c>
      <c r="D45" s="170"/>
      <c r="E45" s="169" t="s">
        <v>686</v>
      </c>
    </row>
    <row r="46" spans="1:5" x14ac:dyDescent="0.2">
      <c r="A46" s="178"/>
      <c r="B46" s="168"/>
      <c r="C46" s="189" t="s">
        <v>661</v>
      </c>
      <c r="D46" s="195"/>
      <c r="E46" s="169" t="s">
        <v>687</v>
      </c>
    </row>
    <row r="47" spans="1:5" x14ac:dyDescent="0.2">
      <c r="A47" s="178"/>
      <c r="B47" s="187" t="s">
        <v>688</v>
      </c>
      <c r="C47" s="175"/>
      <c r="D47" s="196"/>
    </row>
    <row r="48" spans="1:5" x14ac:dyDescent="0.2">
      <c r="A48" s="178"/>
      <c r="B48" s="187" t="s">
        <v>627</v>
      </c>
      <c r="C48" s="175"/>
      <c r="D48" s="170"/>
      <c r="E48" s="169" t="s">
        <v>689</v>
      </c>
    </row>
    <row r="49" spans="1:5" x14ac:dyDescent="0.2">
      <c r="A49" s="178"/>
      <c r="B49" s="187" t="s">
        <v>615</v>
      </c>
      <c r="C49" s="175"/>
      <c r="D49" s="170"/>
      <c r="E49" s="169" t="s">
        <v>690</v>
      </c>
    </row>
    <row r="50" spans="1:5" x14ac:dyDescent="0.2">
      <c r="A50" s="178"/>
      <c r="B50" s="187" t="s">
        <v>616</v>
      </c>
      <c r="C50" s="175"/>
      <c r="D50" s="170"/>
      <c r="E50" s="169" t="s">
        <v>691</v>
      </c>
    </row>
    <row r="51" spans="1:5" x14ac:dyDescent="0.2">
      <c r="A51" s="178"/>
      <c r="B51" s="189" t="s">
        <v>666</v>
      </c>
      <c r="C51" s="190"/>
      <c r="D51" s="190"/>
    </row>
    <row r="52" spans="1:5" x14ac:dyDescent="0.2">
      <c r="A52" s="178"/>
      <c r="B52" s="187"/>
      <c r="C52" s="187" t="s">
        <v>108</v>
      </c>
      <c r="D52" s="170"/>
      <c r="E52" s="169" t="s">
        <v>692</v>
      </c>
    </row>
    <row r="53" spans="1:5" x14ac:dyDescent="0.2">
      <c r="A53" s="178"/>
      <c r="B53" s="187"/>
      <c r="C53" s="187" t="s">
        <v>633</v>
      </c>
      <c r="D53" s="170"/>
      <c r="E53" s="169" t="s">
        <v>693</v>
      </c>
    </row>
    <row r="54" spans="1:5" x14ac:dyDescent="0.2">
      <c r="A54" s="178"/>
      <c r="B54" s="175"/>
      <c r="C54" s="187" t="s">
        <v>631</v>
      </c>
      <c r="D54" s="170"/>
      <c r="E54" s="169" t="s">
        <v>694</v>
      </c>
    </row>
    <row r="55" spans="1:5" x14ac:dyDescent="0.2">
      <c r="A55" s="178"/>
      <c r="B55" s="175"/>
      <c r="C55" s="187" t="s">
        <v>632</v>
      </c>
      <c r="D55" s="170"/>
      <c r="E55" s="169" t="s">
        <v>695</v>
      </c>
    </row>
    <row r="56" spans="1:5" x14ac:dyDescent="0.2">
      <c r="A56" s="178"/>
      <c r="B56" s="190"/>
      <c r="C56" s="189" t="s">
        <v>668</v>
      </c>
      <c r="D56" s="195"/>
      <c r="E56" s="169" t="s">
        <v>756</v>
      </c>
    </row>
    <row r="57" spans="1:5" x14ac:dyDescent="0.2">
      <c r="A57" s="178"/>
      <c r="B57" s="187" t="s">
        <v>617</v>
      </c>
      <c r="C57" s="175"/>
      <c r="D57" s="196"/>
    </row>
    <row r="58" spans="1:5" x14ac:dyDescent="0.2">
      <c r="A58" s="178"/>
      <c r="B58" s="189" t="s">
        <v>667</v>
      </c>
      <c r="C58" s="190"/>
      <c r="D58" s="190"/>
    </row>
    <row r="59" spans="1:5" x14ac:dyDescent="0.2">
      <c r="A59" s="178"/>
      <c r="B59" s="187"/>
      <c r="C59" s="187" t="s">
        <v>635</v>
      </c>
      <c r="D59" s="170"/>
      <c r="E59" s="169" t="s">
        <v>696</v>
      </c>
    </row>
    <row r="60" spans="1:5" x14ac:dyDescent="0.2">
      <c r="A60" s="178"/>
      <c r="B60" s="187"/>
      <c r="C60" s="187" t="s">
        <v>636</v>
      </c>
      <c r="D60" s="170"/>
      <c r="E60" s="169" t="s">
        <v>697</v>
      </c>
    </row>
    <row r="61" spans="1:5" x14ac:dyDescent="0.2">
      <c r="A61" s="178"/>
      <c r="B61" s="189"/>
      <c r="C61" s="189" t="s">
        <v>637</v>
      </c>
      <c r="D61" s="195"/>
      <c r="E61" s="169" t="s">
        <v>698</v>
      </c>
    </row>
    <row r="62" spans="1:5" x14ac:dyDescent="0.2">
      <c r="A62" s="178"/>
      <c r="B62" s="189" t="s">
        <v>618</v>
      </c>
      <c r="C62" s="190"/>
      <c r="D62" s="195"/>
      <c r="E62" s="169" t="s">
        <v>747</v>
      </c>
    </row>
    <row r="63" spans="1:5" ht="12" thickBot="1" x14ac:dyDescent="0.25">
      <c r="A63" s="178"/>
      <c r="B63" s="190"/>
      <c r="C63" s="190"/>
      <c r="D63" s="197"/>
    </row>
    <row r="64" spans="1:5" ht="12" thickBot="1" x14ac:dyDescent="0.25">
      <c r="A64" s="185" t="s">
        <v>119</v>
      </c>
      <c r="B64" s="173"/>
      <c r="C64" s="173"/>
      <c r="D64" s="186"/>
    </row>
    <row r="65" spans="1:10" x14ac:dyDescent="0.2">
      <c r="A65" s="200"/>
      <c r="B65" s="201" t="s">
        <v>112</v>
      </c>
      <c r="C65" s="202"/>
      <c r="D65" s="203"/>
      <c r="E65" s="169" t="s">
        <v>757</v>
      </c>
      <c r="J65" s="166"/>
    </row>
    <row r="66" spans="1:10" x14ac:dyDescent="0.2">
      <c r="A66" s="178"/>
      <c r="B66" s="187" t="s">
        <v>559</v>
      </c>
      <c r="C66" s="175"/>
      <c r="D66" s="175"/>
      <c r="E66" s="169" t="s">
        <v>709</v>
      </c>
      <c r="J66" s="166"/>
    </row>
    <row r="67" spans="1:10" x14ac:dyDescent="0.2">
      <c r="A67" s="178"/>
      <c r="B67" s="187"/>
      <c r="C67" s="175"/>
      <c r="D67" s="175"/>
    </row>
    <row r="68" spans="1:10" ht="12" thickBot="1" x14ac:dyDescent="0.25">
      <c r="A68" s="204" t="s">
        <v>120</v>
      </c>
      <c r="B68" s="198"/>
      <c r="C68" s="199"/>
      <c r="D68" s="205"/>
      <c r="E68" s="169" t="s">
        <v>711</v>
      </c>
    </row>
    <row r="69" spans="1:10" ht="12" thickBot="1" x14ac:dyDescent="0.25">
      <c r="A69" s="206"/>
      <c r="B69" s="167"/>
      <c r="C69" s="175"/>
      <c r="D69" s="180"/>
    </row>
    <row r="70" spans="1:10" ht="12" thickBot="1" x14ac:dyDescent="0.25">
      <c r="A70" s="185" t="s">
        <v>663</v>
      </c>
      <c r="B70" s="173"/>
      <c r="C70" s="173"/>
      <c r="D70" s="186"/>
    </row>
    <row r="71" spans="1:10" x14ac:dyDescent="0.2">
      <c r="A71" s="174"/>
      <c r="B71" s="167" t="s">
        <v>657</v>
      </c>
      <c r="C71" s="175"/>
      <c r="D71" s="170"/>
      <c r="E71" s="169" t="s">
        <v>710</v>
      </c>
    </row>
    <row r="72" spans="1:10" x14ac:dyDescent="0.2">
      <c r="A72" s="174"/>
      <c r="B72" s="167" t="s">
        <v>630</v>
      </c>
      <c r="C72" s="167"/>
      <c r="D72" s="170"/>
      <c r="E72" s="169" t="s">
        <v>699</v>
      </c>
    </row>
    <row r="73" spans="1:10" x14ac:dyDescent="0.2">
      <c r="A73" s="174"/>
      <c r="B73" s="167" t="s">
        <v>658</v>
      </c>
      <c r="C73" s="175"/>
      <c r="D73" s="170"/>
      <c r="E73" s="169" t="s">
        <v>700</v>
      </c>
    </row>
    <row r="74" spans="1:10" x14ac:dyDescent="0.2">
      <c r="A74" s="179"/>
      <c r="B74" s="175"/>
      <c r="C74" s="175"/>
      <c r="D74" s="170"/>
    </row>
    <row r="75" spans="1:10" x14ac:dyDescent="0.2">
      <c r="A75" s="207" t="s">
        <v>103</v>
      </c>
      <c r="B75" s="190"/>
      <c r="C75" s="190"/>
      <c r="D75" s="197"/>
    </row>
    <row r="76" spans="1:10" x14ac:dyDescent="0.2">
      <c r="A76" s="178"/>
      <c r="B76" s="187" t="s">
        <v>103</v>
      </c>
      <c r="C76" s="175"/>
      <c r="D76" s="170"/>
      <c r="E76" s="169" t="s">
        <v>701</v>
      </c>
    </row>
    <row r="77" spans="1:10" x14ac:dyDescent="0.2">
      <c r="B77" s="189" t="s">
        <v>105</v>
      </c>
      <c r="C77" s="190"/>
      <c r="D77" s="195"/>
      <c r="E77" s="169" t="s">
        <v>702</v>
      </c>
    </row>
    <row r="78" spans="1:10" x14ac:dyDescent="0.2">
      <c r="B78" s="175"/>
      <c r="C78" s="175"/>
      <c r="D78" s="180"/>
    </row>
    <row r="79" spans="1:10" x14ac:dyDescent="0.2">
      <c r="A79" s="207" t="s">
        <v>137</v>
      </c>
      <c r="B79" s="190"/>
      <c r="C79" s="190"/>
      <c r="D79" s="197"/>
    </row>
    <row r="80" spans="1:10" x14ac:dyDescent="0.2">
      <c r="A80" s="178"/>
      <c r="B80" s="187" t="s">
        <v>139</v>
      </c>
      <c r="C80" s="175"/>
      <c r="D80" s="170"/>
      <c r="E80" s="169" t="s">
        <v>719</v>
      </c>
    </row>
    <row r="81" spans="1:5" x14ac:dyDescent="0.2">
      <c r="A81" s="178"/>
      <c r="B81" s="187" t="s">
        <v>669</v>
      </c>
      <c r="C81" s="175"/>
      <c r="D81" s="170"/>
      <c r="E81" s="169" t="s">
        <v>703</v>
      </c>
    </row>
    <row r="82" spans="1:5" x14ac:dyDescent="0.2">
      <c r="B82" s="189" t="s">
        <v>141</v>
      </c>
      <c r="C82" s="190"/>
      <c r="D82" s="195"/>
      <c r="E82" s="169" t="s">
        <v>704</v>
      </c>
    </row>
    <row r="83" spans="1:5" x14ac:dyDescent="0.2">
      <c r="B83" s="208"/>
      <c r="C83" s="183"/>
      <c r="D83" s="180"/>
    </row>
  </sheetData>
  <pageMargins left="0.7" right="0.7" top="0.75" bottom="0.75" header="0.3" footer="0.3"/>
  <pageSetup scale="65" orientation="landscape" r:id="rId1"/>
  <customProperties>
    <customPr name="EpmWorksheetKeyString_GUID" r:id="rId2"/>
  </customPropertie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1"/>
  </sheetPr>
  <dimension ref="A1:XER458"/>
  <sheetViews>
    <sheetView tabSelected="1" zoomScale="80" zoomScaleNormal="80" workbookViewId="0">
      <pane xSplit="1" ySplit="1" topLeftCell="B230" activePane="bottomRight" state="frozen"/>
      <selection activeCell="B1" sqref="B1"/>
      <selection pane="topRight" activeCell="D1" sqref="D1"/>
      <selection pane="bottomLeft" activeCell="B2" sqref="B2"/>
      <selection pane="bottomRight" sqref="A1:C1048576"/>
    </sheetView>
  </sheetViews>
  <sheetFormatPr defaultColWidth="9.140625" defaultRowHeight="12.75" x14ac:dyDescent="0.2"/>
  <cols>
    <col min="1" max="1" width="54.28515625" style="233" customWidth="1"/>
    <col min="2" max="2" width="20" style="232" bestFit="1" customWidth="1"/>
    <col min="3" max="3" width="20.5703125" style="233" bestFit="1" customWidth="1"/>
    <col min="4" max="16384" width="9.140625" style="233"/>
  </cols>
  <sheetData>
    <row r="1" spans="1:3" ht="15" x14ac:dyDescent="0.25">
      <c r="A1" t="s">
        <v>1286</v>
      </c>
      <c r="B1" t="s">
        <v>1285</v>
      </c>
      <c r="C1" t="s">
        <v>1287</v>
      </c>
    </row>
    <row r="2" spans="1:3" ht="15" x14ac:dyDescent="0.25">
      <c r="A2" s="234" t="s">
        <v>777</v>
      </c>
      <c r="B2" s="243" t="s">
        <v>130</v>
      </c>
    </row>
    <row r="3" spans="1:3" ht="15" x14ac:dyDescent="0.25">
      <c r="A3" s="234" t="s">
        <v>778</v>
      </c>
      <c r="B3" s="243" t="s">
        <v>126</v>
      </c>
    </row>
    <row r="4" spans="1:3" ht="15" x14ac:dyDescent="0.25">
      <c r="A4" s="238" t="s">
        <v>779</v>
      </c>
      <c r="B4" s="243" t="s">
        <v>126</v>
      </c>
    </row>
    <row r="5" spans="1:3" ht="15" x14ac:dyDescent="0.25">
      <c r="A5" s="234" t="s">
        <v>780</v>
      </c>
      <c r="B5" s="243" t="s">
        <v>126</v>
      </c>
    </row>
    <row r="6" spans="1:3" ht="15" x14ac:dyDescent="0.25">
      <c r="A6" s="234" t="s">
        <v>1213</v>
      </c>
      <c r="B6" s="243" t="s">
        <v>126</v>
      </c>
    </row>
    <row r="7" spans="1:3" ht="15" x14ac:dyDescent="0.25">
      <c r="A7" s="234" t="s">
        <v>781</v>
      </c>
      <c r="B7" s="243" t="s">
        <v>124</v>
      </c>
    </row>
    <row r="8" spans="1:3" ht="15" x14ac:dyDescent="0.25">
      <c r="A8" s="234" t="s">
        <v>1212</v>
      </c>
      <c r="B8" s="243" t="s">
        <v>124</v>
      </c>
    </row>
    <row r="9" spans="1:3" x14ac:dyDescent="0.2">
      <c r="A9" s="282" t="s">
        <v>787</v>
      </c>
      <c r="B9" s="243" t="s">
        <v>134</v>
      </c>
    </row>
    <row r="10" spans="1:3" ht="15" x14ac:dyDescent="0.25">
      <c r="A10" s="234" t="s">
        <v>782</v>
      </c>
      <c r="B10" s="243" t="s">
        <v>134</v>
      </c>
    </row>
    <row r="11" spans="1:3" ht="15" x14ac:dyDescent="0.25">
      <c r="A11" s="234" t="s">
        <v>783</v>
      </c>
      <c r="B11" s="243" t="s">
        <v>134</v>
      </c>
    </row>
    <row r="12" spans="1:3" ht="15" x14ac:dyDescent="0.25">
      <c r="A12" s="234" t="s">
        <v>784</v>
      </c>
      <c r="B12" s="243" t="s">
        <v>134</v>
      </c>
    </row>
    <row r="13" spans="1:3" ht="15" x14ac:dyDescent="0.25">
      <c r="A13" s="234" t="s">
        <v>785</v>
      </c>
      <c r="B13" s="243" t="s">
        <v>134</v>
      </c>
    </row>
    <row r="14" spans="1:3" ht="15" x14ac:dyDescent="0.25">
      <c r="A14" s="234" t="s">
        <v>776</v>
      </c>
      <c r="B14" s="243" t="s">
        <v>122</v>
      </c>
    </row>
    <row r="15" spans="1:3" ht="15" x14ac:dyDescent="0.25">
      <c r="A15" s="234" t="s">
        <v>1214</v>
      </c>
      <c r="B15" s="243" t="s">
        <v>122</v>
      </c>
    </row>
    <row r="16" spans="1:3" ht="15" x14ac:dyDescent="0.25">
      <c r="A16" s="238" t="s">
        <v>786</v>
      </c>
      <c r="B16" s="243" t="s">
        <v>128</v>
      </c>
    </row>
    <row r="17" spans="1:3" x14ac:dyDescent="0.2">
      <c r="A17" s="233" t="s">
        <v>841</v>
      </c>
      <c r="B17" s="243" t="s">
        <v>95</v>
      </c>
    </row>
    <row r="18" spans="1:3" x14ac:dyDescent="0.2">
      <c r="A18" s="282" t="s">
        <v>841</v>
      </c>
      <c r="B18" s="243" t="s">
        <v>95</v>
      </c>
    </row>
    <row r="19" spans="1:3" ht="15" x14ac:dyDescent="0.2">
      <c r="A19" s="242" t="s">
        <v>840</v>
      </c>
      <c r="B19" s="243" t="s">
        <v>95</v>
      </c>
    </row>
    <row r="20" spans="1:3" ht="15" x14ac:dyDescent="0.25">
      <c r="A20" s="234" t="s">
        <v>809</v>
      </c>
      <c r="B20" s="243" t="s">
        <v>169</v>
      </c>
    </row>
    <row r="21" spans="1:3" ht="15" x14ac:dyDescent="0.25">
      <c r="A21" s="234" t="s">
        <v>810</v>
      </c>
      <c r="B21" s="243" t="s">
        <v>169</v>
      </c>
    </row>
    <row r="22" spans="1:3" ht="15" x14ac:dyDescent="0.25">
      <c r="A22" s="234" t="s">
        <v>811</v>
      </c>
      <c r="B22" s="243" t="s">
        <v>169</v>
      </c>
    </row>
    <row r="23" spans="1:3" ht="15" x14ac:dyDescent="0.25">
      <c r="A23" s="234" t="s">
        <v>807</v>
      </c>
      <c r="B23" s="243" t="s">
        <v>91</v>
      </c>
    </row>
    <row r="24" spans="1:3" ht="15" x14ac:dyDescent="0.25">
      <c r="A24" s="234" t="s">
        <v>808</v>
      </c>
      <c r="B24" s="243" t="s">
        <v>91</v>
      </c>
    </row>
    <row r="25" spans="1:3" ht="15" x14ac:dyDescent="0.25">
      <c r="A25" s="234" t="s">
        <v>812</v>
      </c>
      <c r="B25" s="243" t="s">
        <v>91</v>
      </c>
      <c r="C25" s="233" t="s">
        <v>102</v>
      </c>
    </row>
    <row r="26" spans="1:3" ht="15" x14ac:dyDescent="0.2">
      <c r="A26" s="239" t="s">
        <v>813</v>
      </c>
      <c r="B26" s="243" t="s">
        <v>91</v>
      </c>
      <c r="C26" s="233" t="s">
        <v>104</v>
      </c>
    </row>
    <row r="27" spans="1:3" ht="15" x14ac:dyDescent="0.25">
      <c r="A27" s="234" t="s">
        <v>1226</v>
      </c>
      <c r="B27" s="243" t="s">
        <v>91</v>
      </c>
      <c r="C27" s="233" t="s">
        <v>102</v>
      </c>
    </row>
    <row r="28" spans="1:3" ht="15" x14ac:dyDescent="0.2">
      <c r="A28" s="239" t="s">
        <v>814</v>
      </c>
      <c r="B28" s="243" t="s">
        <v>91</v>
      </c>
    </row>
    <row r="29" spans="1:3" ht="15" x14ac:dyDescent="0.25">
      <c r="A29" s="234" t="s">
        <v>1227</v>
      </c>
      <c r="B29" s="243" t="s">
        <v>91</v>
      </c>
    </row>
    <row r="30" spans="1:3" ht="15" x14ac:dyDescent="0.25">
      <c r="A30" s="234" t="s">
        <v>815</v>
      </c>
      <c r="B30" s="243" t="s">
        <v>91</v>
      </c>
    </row>
    <row r="31" spans="1:3" ht="15" x14ac:dyDescent="0.25">
      <c r="A31" s="234" t="s">
        <v>1228</v>
      </c>
      <c r="B31" s="243" t="s">
        <v>91</v>
      </c>
    </row>
    <row r="32" spans="1:3" ht="15" x14ac:dyDescent="0.2">
      <c r="A32" s="239" t="s">
        <v>816</v>
      </c>
      <c r="B32" s="243" t="s">
        <v>91</v>
      </c>
    </row>
    <row r="33" spans="1:3" ht="15" x14ac:dyDescent="0.2">
      <c r="A33" s="239" t="s">
        <v>817</v>
      </c>
      <c r="B33" s="243" t="s">
        <v>91</v>
      </c>
    </row>
    <row r="34" spans="1:3" ht="15" x14ac:dyDescent="0.25">
      <c r="A34" s="234" t="s">
        <v>1229</v>
      </c>
      <c r="B34" s="243" t="s">
        <v>91</v>
      </c>
    </row>
    <row r="35" spans="1:3" ht="15" x14ac:dyDescent="0.25">
      <c r="A35" s="234" t="s">
        <v>818</v>
      </c>
      <c r="B35" s="243" t="s">
        <v>91</v>
      </c>
    </row>
    <row r="36" spans="1:3" ht="15" x14ac:dyDescent="0.25">
      <c r="A36" s="234" t="s">
        <v>1230</v>
      </c>
      <c r="B36" s="243" t="s">
        <v>91</v>
      </c>
    </row>
    <row r="37" spans="1:3" ht="15" x14ac:dyDescent="0.25">
      <c r="A37" s="234" t="s">
        <v>1215</v>
      </c>
      <c r="B37" s="243" t="s">
        <v>89</v>
      </c>
    </row>
    <row r="38" spans="1:3" ht="15" x14ac:dyDescent="0.25">
      <c r="A38" s="234" t="s">
        <v>1216</v>
      </c>
      <c r="B38" s="243" t="s">
        <v>89</v>
      </c>
    </row>
    <row r="39" spans="1:3" ht="15" x14ac:dyDescent="0.2">
      <c r="A39" s="239" t="s">
        <v>820</v>
      </c>
      <c r="B39" s="243" t="s">
        <v>89</v>
      </c>
    </row>
    <row r="40" spans="1:3" ht="15" x14ac:dyDescent="0.2">
      <c r="A40" s="239" t="s">
        <v>821</v>
      </c>
      <c r="B40" s="243" t="s">
        <v>89</v>
      </c>
    </row>
    <row r="41" spans="1:3" ht="15" x14ac:dyDescent="0.25">
      <c r="A41" s="234" t="s">
        <v>822</v>
      </c>
      <c r="B41" s="243" t="s">
        <v>89</v>
      </c>
      <c r="C41" s="233" t="s">
        <v>102</v>
      </c>
    </row>
    <row r="42" spans="1:3" ht="15" x14ac:dyDescent="0.25">
      <c r="A42" s="234" t="s">
        <v>823</v>
      </c>
      <c r="B42" s="243" t="s">
        <v>89</v>
      </c>
      <c r="C42" s="233" t="s">
        <v>102</v>
      </c>
    </row>
    <row r="43" spans="1:3" ht="15" x14ac:dyDescent="0.25">
      <c r="A43" s="234" t="s">
        <v>824</v>
      </c>
      <c r="B43" s="243" t="s">
        <v>89</v>
      </c>
      <c r="C43" s="233" t="s">
        <v>102</v>
      </c>
    </row>
    <row r="44" spans="1:3" ht="15" x14ac:dyDescent="0.25">
      <c r="A44" s="238" t="s">
        <v>825</v>
      </c>
      <c r="B44" s="243" t="s">
        <v>89</v>
      </c>
      <c r="C44" s="233" t="s">
        <v>102</v>
      </c>
    </row>
    <row r="45" spans="1:3" ht="15" x14ac:dyDescent="0.25">
      <c r="A45" s="234" t="s">
        <v>826</v>
      </c>
      <c r="B45" s="243" t="s">
        <v>89</v>
      </c>
      <c r="C45" s="233" t="s">
        <v>102</v>
      </c>
    </row>
    <row r="46" spans="1:3" ht="15" x14ac:dyDescent="0.25">
      <c r="A46" s="238" t="s">
        <v>827</v>
      </c>
      <c r="B46" s="243" t="s">
        <v>89</v>
      </c>
      <c r="C46" s="233" t="s">
        <v>102</v>
      </c>
    </row>
    <row r="47" spans="1:3" ht="15" x14ac:dyDescent="0.25">
      <c r="A47" s="238" t="s">
        <v>828</v>
      </c>
      <c r="B47" s="243" t="s">
        <v>89</v>
      </c>
      <c r="C47" s="233" t="s">
        <v>102</v>
      </c>
    </row>
    <row r="48" spans="1:3" ht="15" x14ac:dyDescent="0.25">
      <c r="A48" s="234" t="s">
        <v>829</v>
      </c>
      <c r="B48" s="243" t="s">
        <v>89</v>
      </c>
      <c r="C48" s="233" t="s">
        <v>102</v>
      </c>
    </row>
    <row r="49" spans="1:3" ht="15" x14ac:dyDescent="0.25">
      <c r="A49" s="234" t="s">
        <v>830</v>
      </c>
      <c r="B49" s="243" t="s">
        <v>89</v>
      </c>
      <c r="C49" s="233" t="s">
        <v>102</v>
      </c>
    </row>
    <row r="50" spans="1:3" ht="15" x14ac:dyDescent="0.25">
      <c r="A50" s="234" t="s">
        <v>837</v>
      </c>
      <c r="B50" s="243" t="s">
        <v>89</v>
      </c>
    </row>
    <row r="51" spans="1:3" ht="15" x14ac:dyDescent="0.25">
      <c r="A51" s="238" t="s">
        <v>1281</v>
      </c>
      <c r="B51" s="243" t="s">
        <v>89</v>
      </c>
    </row>
    <row r="52" spans="1:3" ht="15" x14ac:dyDescent="0.25">
      <c r="A52" s="238" t="s">
        <v>831</v>
      </c>
      <c r="B52" s="243" t="s">
        <v>89</v>
      </c>
      <c r="C52" s="233" t="s">
        <v>102</v>
      </c>
    </row>
    <row r="53" spans="1:3" ht="15" x14ac:dyDescent="0.25">
      <c r="A53" s="238" t="s">
        <v>1217</v>
      </c>
      <c r="B53" s="243" t="s">
        <v>89</v>
      </c>
      <c r="C53" s="233" t="s">
        <v>102</v>
      </c>
    </row>
    <row r="54" spans="1:3" ht="15" x14ac:dyDescent="0.25">
      <c r="A54" s="238" t="s">
        <v>1218</v>
      </c>
      <c r="B54" s="243" t="s">
        <v>89</v>
      </c>
      <c r="C54" s="233" t="s">
        <v>102</v>
      </c>
    </row>
    <row r="55" spans="1:3" ht="15" x14ac:dyDescent="0.25">
      <c r="A55" s="234" t="s">
        <v>834</v>
      </c>
      <c r="B55" s="243" t="s">
        <v>89</v>
      </c>
    </row>
    <row r="56" spans="1:3" ht="15" x14ac:dyDescent="0.25">
      <c r="A56" s="237" t="s">
        <v>835</v>
      </c>
      <c r="B56" s="243" t="s">
        <v>89</v>
      </c>
      <c r="C56" s="233" t="s">
        <v>104</v>
      </c>
    </row>
    <row r="57" spans="1:3" ht="15" x14ac:dyDescent="0.25">
      <c r="A57" s="234" t="s">
        <v>1219</v>
      </c>
      <c r="B57" s="243" t="s">
        <v>89</v>
      </c>
      <c r="C57" s="233" t="s">
        <v>104</v>
      </c>
    </row>
    <row r="58" spans="1:3" ht="15" x14ac:dyDescent="0.25">
      <c r="A58" s="238" t="s">
        <v>836</v>
      </c>
      <c r="B58" s="243" t="s">
        <v>89</v>
      </c>
      <c r="C58" s="233" t="s">
        <v>104</v>
      </c>
    </row>
    <row r="59" spans="1:3" ht="15" x14ac:dyDescent="0.25">
      <c r="A59" s="234" t="s">
        <v>1220</v>
      </c>
      <c r="B59" s="243" t="s">
        <v>89</v>
      </c>
    </row>
    <row r="60" spans="1:3" ht="15" x14ac:dyDescent="0.25">
      <c r="A60" s="234" t="s">
        <v>1221</v>
      </c>
      <c r="B60" s="243" t="s">
        <v>89</v>
      </c>
    </row>
    <row r="61" spans="1:3" ht="15" x14ac:dyDescent="0.25">
      <c r="A61" s="234" t="s">
        <v>1204</v>
      </c>
      <c r="B61" s="243" t="s">
        <v>89</v>
      </c>
      <c r="C61" s="233" t="s">
        <v>102</v>
      </c>
    </row>
    <row r="62" spans="1:3" ht="15" x14ac:dyDescent="0.25">
      <c r="A62" s="234" t="s">
        <v>1224</v>
      </c>
      <c r="B62" s="243" t="s">
        <v>89</v>
      </c>
      <c r="C62" s="233" t="s">
        <v>102</v>
      </c>
    </row>
    <row r="63" spans="1:3" ht="15" x14ac:dyDescent="0.25">
      <c r="A63" s="234" t="s">
        <v>833</v>
      </c>
      <c r="B63" s="243" t="s">
        <v>89</v>
      </c>
      <c r="C63" s="233" t="s">
        <v>102</v>
      </c>
    </row>
    <row r="64" spans="1:3" ht="15" x14ac:dyDescent="0.25">
      <c r="A64" s="234" t="s">
        <v>1277</v>
      </c>
      <c r="B64" s="243" t="s">
        <v>89</v>
      </c>
      <c r="C64" s="233" t="s">
        <v>102</v>
      </c>
    </row>
    <row r="65" spans="1:3" x14ac:dyDescent="0.2">
      <c r="A65" s="282" t="s">
        <v>832</v>
      </c>
      <c r="B65" s="243" t="s">
        <v>89</v>
      </c>
      <c r="C65" s="233" t="s">
        <v>102</v>
      </c>
    </row>
    <row r="66" spans="1:3" ht="15" x14ac:dyDescent="0.25">
      <c r="A66" s="238" t="s">
        <v>880</v>
      </c>
      <c r="B66" s="244" t="s">
        <v>646</v>
      </c>
    </row>
    <row r="67" spans="1:3" ht="15" x14ac:dyDescent="0.25">
      <c r="A67" s="234" t="s">
        <v>870</v>
      </c>
      <c r="B67" s="244" t="s">
        <v>646</v>
      </c>
      <c r="C67" s="233" t="s">
        <v>102</v>
      </c>
    </row>
    <row r="68" spans="1:3" ht="15" x14ac:dyDescent="0.25">
      <c r="A68" s="234" t="s">
        <v>871</v>
      </c>
      <c r="B68" s="244" t="s">
        <v>646</v>
      </c>
      <c r="C68" s="233" t="s">
        <v>102</v>
      </c>
    </row>
    <row r="69" spans="1:3" ht="15" x14ac:dyDescent="0.25">
      <c r="A69" s="238" t="s">
        <v>872</v>
      </c>
      <c r="B69" s="244" t="s">
        <v>646</v>
      </c>
      <c r="C69" s="233" t="s">
        <v>102</v>
      </c>
    </row>
    <row r="70" spans="1:3" ht="15" x14ac:dyDescent="0.25">
      <c r="A70" s="234" t="s">
        <v>1207</v>
      </c>
      <c r="B70" s="244" t="s">
        <v>646</v>
      </c>
      <c r="C70" s="233" t="s">
        <v>102</v>
      </c>
    </row>
    <row r="71" spans="1:3" ht="15" x14ac:dyDescent="0.25">
      <c r="A71" s="234" t="s">
        <v>874</v>
      </c>
      <c r="B71" s="244" t="s">
        <v>646</v>
      </c>
      <c r="C71" s="233" t="s">
        <v>102</v>
      </c>
    </row>
    <row r="72" spans="1:3" ht="15" x14ac:dyDescent="0.25">
      <c r="A72" s="234" t="s">
        <v>875</v>
      </c>
      <c r="B72" s="244" t="s">
        <v>646</v>
      </c>
      <c r="C72" s="233" t="s">
        <v>102</v>
      </c>
    </row>
    <row r="73" spans="1:3" ht="15" x14ac:dyDescent="0.25">
      <c r="A73" s="234" t="s">
        <v>876</v>
      </c>
      <c r="B73" s="244" t="s">
        <v>646</v>
      </c>
      <c r="C73" s="233" t="s">
        <v>102</v>
      </c>
    </row>
    <row r="74" spans="1:3" ht="15" x14ac:dyDescent="0.25">
      <c r="A74" s="238" t="s">
        <v>1222</v>
      </c>
      <c r="B74" s="244" t="s">
        <v>646</v>
      </c>
      <c r="C74" s="233" t="s">
        <v>102</v>
      </c>
    </row>
    <row r="75" spans="1:3" ht="15" x14ac:dyDescent="0.25">
      <c r="A75" s="234" t="s">
        <v>877</v>
      </c>
      <c r="B75" s="244" t="s">
        <v>646</v>
      </c>
      <c r="C75" s="233" t="s">
        <v>102</v>
      </c>
    </row>
    <row r="76" spans="1:3" ht="15" x14ac:dyDescent="0.25">
      <c r="A76" s="234" t="s">
        <v>878</v>
      </c>
      <c r="B76" s="244" t="s">
        <v>646</v>
      </c>
      <c r="C76" s="233" t="s">
        <v>104</v>
      </c>
    </row>
    <row r="77" spans="1:3" ht="15" x14ac:dyDescent="0.25">
      <c r="A77" s="238" t="s">
        <v>879</v>
      </c>
      <c r="B77" s="244" t="s">
        <v>646</v>
      </c>
      <c r="C77" s="233" t="s">
        <v>104</v>
      </c>
    </row>
    <row r="78" spans="1:3" ht="15" x14ac:dyDescent="0.25">
      <c r="A78" s="238" t="s">
        <v>1223</v>
      </c>
      <c r="B78" s="244" t="s">
        <v>646</v>
      </c>
      <c r="C78" s="233" t="s">
        <v>102</v>
      </c>
    </row>
    <row r="79" spans="1:3" ht="15" x14ac:dyDescent="0.25">
      <c r="A79" s="238" t="s">
        <v>881</v>
      </c>
      <c r="B79" s="244" t="s">
        <v>646</v>
      </c>
      <c r="C79" s="233" t="s">
        <v>102</v>
      </c>
    </row>
    <row r="80" spans="1:3" ht="15" x14ac:dyDescent="0.25">
      <c r="A80" s="238" t="s">
        <v>873</v>
      </c>
      <c r="B80" s="244" t="s">
        <v>646</v>
      </c>
      <c r="C80" s="233" t="s">
        <v>102</v>
      </c>
    </row>
    <row r="81" spans="1:3" ht="15" x14ac:dyDescent="0.25">
      <c r="A81" s="238" t="s">
        <v>1208</v>
      </c>
      <c r="B81" s="244" t="s">
        <v>646</v>
      </c>
      <c r="C81" s="233" t="s">
        <v>102</v>
      </c>
    </row>
    <row r="82" spans="1:3" ht="15" x14ac:dyDescent="0.2">
      <c r="A82" s="236" t="s">
        <v>852</v>
      </c>
      <c r="B82" s="243" t="s">
        <v>99</v>
      </c>
    </row>
    <row r="83" spans="1:3" x14ac:dyDescent="0.2">
      <c r="A83" s="233" t="s">
        <v>1231</v>
      </c>
      <c r="B83" s="243" t="s">
        <v>99</v>
      </c>
    </row>
    <row r="84" spans="1:3" x14ac:dyDescent="0.2">
      <c r="A84" s="233" t="s">
        <v>853</v>
      </c>
      <c r="B84" s="243" t="s">
        <v>99</v>
      </c>
    </row>
    <row r="85" spans="1:3" x14ac:dyDescent="0.2">
      <c r="A85" s="233" t="s">
        <v>854</v>
      </c>
      <c r="B85" s="243" t="s">
        <v>99</v>
      </c>
    </row>
    <row r="86" spans="1:3" ht="15" x14ac:dyDescent="0.25">
      <c r="A86" s="234" t="s">
        <v>855</v>
      </c>
      <c r="B86" s="243" t="s">
        <v>99</v>
      </c>
    </row>
    <row r="87" spans="1:3" ht="15" x14ac:dyDescent="0.25">
      <c r="A87" s="234" t="s">
        <v>856</v>
      </c>
      <c r="B87" s="243" t="s">
        <v>99</v>
      </c>
    </row>
    <row r="88" spans="1:3" ht="15" x14ac:dyDescent="0.25">
      <c r="A88" s="234" t="s">
        <v>1232</v>
      </c>
      <c r="B88" s="243" t="s">
        <v>99</v>
      </c>
      <c r="C88" s="233" t="s">
        <v>104</v>
      </c>
    </row>
    <row r="89" spans="1:3" ht="15" x14ac:dyDescent="0.2">
      <c r="A89" s="239" t="s">
        <v>857</v>
      </c>
      <c r="B89" s="243" t="s">
        <v>99</v>
      </c>
      <c r="C89" s="233" t="s">
        <v>104</v>
      </c>
    </row>
    <row r="90" spans="1:3" ht="15" x14ac:dyDescent="0.25">
      <c r="A90" s="234" t="s">
        <v>858</v>
      </c>
      <c r="B90" s="243" t="s">
        <v>99</v>
      </c>
      <c r="C90" s="233" t="s">
        <v>102</v>
      </c>
    </row>
    <row r="91" spans="1:3" ht="15" x14ac:dyDescent="0.25">
      <c r="A91" s="234" t="s">
        <v>1234</v>
      </c>
      <c r="B91" s="243" t="s">
        <v>99</v>
      </c>
    </row>
    <row r="92" spans="1:3" ht="15" x14ac:dyDescent="0.2">
      <c r="A92" s="239" t="s">
        <v>867</v>
      </c>
      <c r="B92" s="243" t="s">
        <v>99</v>
      </c>
    </row>
    <row r="93" spans="1:3" ht="15" x14ac:dyDescent="0.25">
      <c r="A93" s="234" t="s">
        <v>1235</v>
      </c>
      <c r="B93" s="243" t="s">
        <v>99</v>
      </c>
    </row>
    <row r="94" spans="1:3" ht="15" x14ac:dyDescent="0.2">
      <c r="A94" s="239" t="s">
        <v>859</v>
      </c>
      <c r="B94" s="243" t="s">
        <v>99</v>
      </c>
    </row>
    <row r="95" spans="1:3" ht="15" x14ac:dyDescent="0.25">
      <c r="A95" s="234" t="s">
        <v>1236</v>
      </c>
      <c r="B95" s="243" t="s">
        <v>99</v>
      </c>
    </row>
    <row r="96" spans="1:3" ht="15" x14ac:dyDescent="0.25">
      <c r="A96" s="234" t="s">
        <v>860</v>
      </c>
      <c r="B96" s="243" t="s">
        <v>99</v>
      </c>
    </row>
    <row r="97" spans="1:16367" ht="15.75" x14ac:dyDescent="0.25">
      <c r="A97" s="234" t="s">
        <v>861</v>
      </c>
      <c r="B97" s="243" t="s">
        <v>99</v>
      </c>
      <c r="C97" s="235"/>
    </row>
    <row r="98" spans="1:16367" ht="15" x14ac:dyDescent="0.25">
      <c r="A98" s="234" t="s">
        <v>862</v>
      </c>
      <c r="B98" s="243" t="s">
        <v>99</v>
      </c>
    </row>
    <row r="99" spans="1:16367" ht="15" x14ac:dyDescent="0.25">
      <c r="A99" s="234" t="s">
        <v>882</v>
      </c>
      <c r="B99" s="243" t="s">
        <v>99</v>
      </c>
      <c r="C99" s="233" t="s">
        <v>102</v>
      </c>
    </row>
    <row r="100" spans="1:16367" ht="15" x14ac:dyDescent="0.25">
      <c r="A100" s="234" t="s">
        <v>883</v>
      </c>
      <c r="B100" s="243" t="s">
        <v>99</v>
      </c>
      <c r="C100" s="233" t="s">
        <v>102</v>
      </c>
    </row>
    <row r="101" spans="1:16367" ht="15" x14ac:dyDescent="0.25">
      <c r="A101" s="234" t="s">
        <v>884</v>
      </c>
      <c r="B101" s="243" t="s">
        <v>99</v>
      </c>
      <c r="C101" s="233" t="s">
        <v>102</v>
      </c>
    </row>
    <row r="102" spans="1:16367" ht="15" x14ac:dyDescent="0.25">
      <c r="A102" s="234" t="s">
        <v>885</v>
      </c>
      <c r="B102" s="243" t="s">
        <v>99</v>
      </c>
      <c r="C102" s="233" t="s">
        <v>102</v>
      </c>
    </row>
    <row r="103" spans="1:16367" ht="15" x14ac:dyDescent="0.25">
      <c r="A103" s="238" t="s">
        <v>891</v>
      </c>
      <c r="B103" s="243" t="s">
        <v>99</v>
      </c>
      <c r="C103" s="243" t="s">
        <v>102</v>
      </c>
    </row>
    <row r="104" spans="1:16367" ht="15.75" x14ac:dyDescent="0.25">
      <c r="A104" s="238" t="s">
        <v>892</v>
      </c>
      <c r="B104" s="243" t="s">
        <v>99</v>
      </c>
      <c r="C104" s="243" t="s">
        <v>102</v>
      </c>
      <c r="D104" s="235"/>
      <c r="E104" s="235"/>
      <c r="F104" s="235"/>
      <c r="G104" s="235"/>
      <c r="H104" s="235"/>
      <c r="I104" s="235"/>
      <c r="J104" s="235"/>
      <c r="K104" s="235"/>
      <c r="L104" s="235"/>
      <c r="M104" s="235"/>
      <c r="N104" s="235"/>
      <c r="O104" s="235"/>
      <c r="P104" s="235"/>
      <c r="Q104" s="235"/>
      <c r="R104" s="235"/>
      <c r="S104" s="235"/>
      <c r="T104" s="235"/>
      <c r="U104" s="235"/>
      <c r="V104" s="235"/>
      <c r="W104" s="235"/>
      <c r="X104" s="235"/>
      <c r="Y104" s="235"/>
      <c r="Z104" s="235"/>
      <c r="AA104" s="235"/>
      <c r="AB104" s="235"/>
      <c r="AC104" s="235"/>
      <c r="AD104" s="235"/>
      <c r="AE104" s="235"/>
      <c r="AF104" s="235"/>
      <c r="AG104" s="235"/>
      <c r="AH104" s="235"/>
      <c r="AI104" s="235"/>
      <c r="AJ104" s="235"/>
      <c r="AK104" s="235"/>
      <c r="AL104" s="235"/>
      <c r="AM104" s="235"/>
      <c r="AN104" s="235"/>
      <c r="AO104" s="235"/>
      <c r="AP104" s="235"/>
      <c r="AQ104" s="235"/>
      <c r="AR104" s="235"/>
      <c r="AS104" s="235"/>
      <c r="AT104" s="235"/>
      <c r="AU104" s="235"/>
      <c r="AV104" s="235"/>
      <c r="AW104" s="235"/>
      <c r="AX104" s="235"/>
      <c r="AY104" s="235"/>
      <c r="AZ104" s="235"/>
      <c r="BA104" s="235"/>
      <c r="BB104" s="235"/>
      <c r="BC104" s="235"/>
      <c r="BD104" s="235"/>
      <c r="BE104" s="235"/>
      <c r="BF104" s="235"/>
      <c r="BG104" s="235"/>
      <c r="BH104" s="235"/>
      <c r="BI104" s="235"/>
      <c r="BJ104" s="235"/>
      <c r="BK104" s="235"/>
      <c r="BL104" s="235"/>
      <c r="BM104" s="235"/>
      <c r="BN104" s="235"/>
      <c r="BO104" s="235"/>
      <c r="BP104" s="235"/>
      <c r="BQ104" s="235"/>
      <c r="BR104" s="235"/>
      <c r="BS104" s="235"/>
      <c r="BT104" s="235"/>
      <c r="BU104" s="235"/>
      <c r="BV104" s="235"/>
      <c r="BW104" s="235"/>
      <c r="BX104" s="235"/>
      <c r="BY104" s="235"/>
      <c r="BZ104" s="235"/>
      <c r="CA104" s="235"/>
      <c r="CB104" s="235"/>
      <c r="CC104" s="235"/>
      <c r="CD104" s="235"/>
      <c r="CE104" s="235"/>
      <c r="CF104" s="235"/>
      <c r="CG104" s="235"/>
      <c r="CH104" s="235"/>
      <c r="CI104" s="235"/>
      <c r="CJ104" s="235"/>
      <c r="CK104" s="235"/>
      <c r="CL104" s="235"/>
      <c r="CM104" s="235"/>
      <c r="CN104" s="235"/>
      <c r="CO104" s="235"/>
      <c r="CP104" s="235"/>
      <c r="CQ104" s="235"/>
      <c r="CR104" s="235"/>
      <c r="CS104" s="235"/>
      <c r="CT104" s="235"/>
      <c r="CU104" s="235"/>
      <c r="CV104" s="235"/>
      <c r="CW104" s="235"/>
      <c r="CX104" s="235"/>
      <c r="CY104" s="235"/>
      <c r="CZ104" s="235"/>
      <c r="DA104" s="235"/>
      <c r="DB104" s="235"/>
      <c r="DC104" s="235"/>
      <c r="DD104" s="235"/>
      <c r="DE104" s="235"/>
      <c r="DF104" s="235"/>
      <c r="DG104" s="235"/>
      <c r="DH104" s="235"/>
      <c r="DI104" s="235"/>
      <c r="DJ104" s="235"/>
      <c r="DK104" s="235"/>
      <c r="DL104" s="235"/>
      <c r="DM104" s="235"/>
      <c r="DN104" s="235"/>
      <c r="DO104" s="235"/>
      <c r="DP104" s="235"/>
      <c r="DQ104" s="235"/>
      <c r="DR104" s="235"/>
      <c r="DS104" s="235"/>
      <c r="DT104" s="235"/>
      <c r="DU104" s="235"/>
      <c r="DV104" s="235"/>
      <c r="DW104" s="235"/>
      <c r="DX104" s="235"/>
      <c r="DY104" s="235"/>
      <c r="DZ104" s="235"/>
      <c r="EA104" s="235"/>
      <c r="EB104" s="235"/>
      <c r="EC104" s="235"/>
      <c r="ED104" s="235"/>
      <c r="EE104" s="235"/>
      <c r="EF104" s="235"/>
      <c r="EG104" s="235"/>
      <c r="EH104" s="235"/>
      <c r="EI104" s="235"/>
      <c r="EJ104" s="235"/>
      <c r="EK104" s="235"/>
      <c r="EL104" s="235"/>
      <c r="EM104" s="235"/>
      <c r="EN104" s="235"/>
      <c r="EO104" s="235"/>
      <c r="EP104" s="235"/>
      <c r="EQ104" s="235"/>
      <c r="ER104" s="235"/>
      <c r="ES104" s="235"/>
      <c r="ET104" s="235"/>
      <c r="EU104" s="235"/>
      <c r="EV104" s="235"/>
      <c r="EW104" s="235"/>
      <c r="EX104" s="235"/>
      <c r="EY104" s="235"/>
      <c r="EZ104" s="235"/>
      <c r="FA104" s="235"/>
      <c r="FB104" s="235"/>
      <c r="FC104" s="235"/>
      <c r="FD104" s="235"/>
      <c r="FE104" s="235"/>
      <c r="FF104" s="235"/>
      <c r="FG104" s="235"/>
      <c r="FH104" s="235"/>
      <c r="FI104" s="235"/>
      <c r="FJ104" s="235"/>
      <c r="FK104" s="235"/>
      <c r="FL104" s="235"/>
      <c r="FM104" s="235"/>
      <c r="FN104" s="235"/>
      <c r="FO104" s="235"/>
      <c r="FP104" s="235"/>
      <c r="FQ104" s="235"/>
      <c r="FR104" s="235"/>
      <c r="FS104" s="235"/>
      <c r="FT104" s="235"/>
      <c r="FU104" s="235"/>
      <c r="FV104" s="235"/>
      <c r="FW104" s="235"/>
      <c r="FX104" s="235"/>
      <c r="FY104" s="235"/>
      <c r="FZ104" s="235"/>
      <c r="GA104" s="235"/>
      <c r="GB104" s="235"/>
      <c r="GC104" s="235"/>
      <c r="GD104" s="235"/>
      <c r="GE104" s="235"/>
      <c r="GF104" s="235"/>
      <c r="GG104" s="235"/>
      <c r="GH104" s="235"/>
      <c r="GI104" s="235"/>
      <c r="GJ104" s="235"/>
      <c r="GK104" s="235"/>
      <c r="GL104" s="235"/>
      <c r="GM104" s="235"/>
      <c r="GN104" s="235"/>
      <c r="GO104" s="235"/>
      <c r="GP104" s="235"/>
      <c r="GQ104" s="235"/>
      <c r="GR104" s="235"/>
      <c r="GS104" s="235"/>
      <c r="GT104" s="235"/>
      <c r="GU104" s="235"/>
      <c r="GV104" s="235"/>
      <c r="GW104" s="235"/>
      <c r="GX104" s="235"/>
      <c r="GY104" s="235"/>
      <c r="GZ104" s="235"/>
      <c r="HA104" s="235"/>
      <c r="HB104" s="235"/>
      <c r="HC104" s="235"/>
      <c r="HD104" s="235"/>
      <c r="HE104" s="235"/>
      <c r="HF104" s="235"/>
      <c r="HG104" s="235"/>
      <c r="HH104" s="235"/>
      <c r="HI104" s="235"/>
      <c r="HJ104" s="235"/>
      <c r="HK104" s="235"/>
      <c r="HL104" s="235"/>
      <c r="HM104" s="235"/>
      <c r="HN104" s="235"/>
      <c r="HO104" s="235"/>
      <c r="HP104" s="235"/>
      <c r="HQ104" s="235"/>
      <c r="HR104" s="235"/>
      <c r="HS104" s="235"/>
      <c r="HT104" s="235"/>
      <c r="HU104" s="235"/>
      <c r="HV104" s="235"/>
      <c r="HW104" s="235"/>
      <c r="HX104" s="235"/>
      <c r="HY104" s="235"/>
      <c r="HZ104" s="235"/>
      <c r="IA104" s="235"/>
      <c r="IB104" s="235"/>
      <c r="IC104" s="235"/>
      <c r="ID104" s="235"/>
      <c r="IE104" s="235"/>
      <c r="IF104" s="235"/>
      <c r="IG104" s="235"/>
      <c r="IH104" s="235"/>
      <c r="II104" s="235"/>
      <c r="IJ104" s="235"/>
      <c r="IK104" s="235"/>
      <c r="IL104" s="235"/>
      <c r="IM104" s="235"/>
      <c r="IN104" s="235"/>
      <c r="IO104" s="235"/>
      <c r="IP104" s="235"/>
      <c r="IQ104" s="235"/>
      <c r="IR104" s="235"/>
      <c r="IS104" s="235"/>
      <c r="IT104" s="235"/>
      <c r="IU104" s="235"/>
      <c r="IV104" s="235"/>
      <c r="IW104" s="235"/>
      <c r="IX104" s="235"/>
      <c r="IY104" s="235"/>
      <c r="IZ104" s="235"/>
      <c r="JA104" s="235"/>
      <c r="JB104" s="235"/>
      <c r="JC104" s="235"/>
      <c r="JD104" s="235"/>
      <c r="JE104" s="235"/>
      <c r="JF104" s="235"/>
      <c r="JG104" s="235"/>
      <c r="JH104" s="235"/>
      <c r="JI104" s="235"/>
      <c r="JJ104" s="235"/>
      <c r="JK104" s="235"/>
      <c r="JL104" s="235"/>
      <c r="JM104" s="235"/>
      <c r="JN104" s="235"/>
      <c r="JO104" s="235"/>
      <c r="JP104" s="235"/>
      <c r="JQ104" s="235"/>
      <c r="JR104" s="235"/>
      <c r="JS104" s="235"/>
      <c r="JT104" s="235"/>
      <c r="JU104" s="235"/>
      <c r="JV104" s="235"/>
      <c r="JW104" s="235"/>
      <c r="JX104" s="235"/>
      <c r="JY104" s="235"/>
      <c r="JZ104" s="235"/>
      <c r="KA104" s="235"/>
      <c r="KB104" s="235"/>
      <c r="KC104" s="235"/>
      <c r="KD104" s="235"/>
      <c r="KE104" s="235"/>
      <c r="KF104" s="235"/>
      <c r="KG104" s="235"/>
      <c r="KH104" s="235"/>
      <c r="KI104" s="235"/>
      <c r="KJ104" s="235"/>
      <c r="KK104" s="235"/>
      <c r="KL104" s="235"/>
      <c r="KM104" s="235"/>
      <c r="KN104" s="235"/>
      <c r="KO104" s="235"/>
      <c r="KP104" s="235"/>
      <c r="KQ104" s="235"/>
      <c r="KR104" s="235"/>
      <c r="KS104" s="235"/>
      <c r="KT104" s="235"/>
      <c r="KU104" s="235"/>
      <c r="KV104" s="235"/>
      <c r="KW104" s="235"/>
      <c r="KX104" s="235"/>
      <c r="KY104" s="235"/>
      <c r="KZ104" s="235"/>
      <c r="LA104" s="235"/>
      <c r="LB104" s="235"/>
      <c r="LC104" s="235"/>
      <c r="LD104" s="235"/>
      <c r="LE104" s="235"/>
      <c r="LF104" s="235"/>
      <c r="LG104" s="235"/>
      <c r="LH104" s="235"/>
      <c r="LI104" s="235"/>
      <c r="LJ104" s="235"/>
      <c r="LK104" s="235"/>
      <c r="LL104" s="235"/>
      <c r="LM104" s="235"/>
      <c r="LN104" s="235"/>
      <c r="LO104" s="235"/>
      <c r="LP104" s="235"/>
      <c r="LQ104" s="235"/>
      <c r="LR104" s="235"/>
      <c r="LS104" s="235"/>
      <c r="LT104" s="235"/>
      <c r="LU104" s="235"/>
      <c r="LV104" s="235"/>
      <c r="LW104" s="235"/>
      <c r="LX104" s="235"/>
      <c r="LY104" s="235"/>
      <c r="LZ104" s="235"/>
      <c r="MA104" s="235"/>
      <c r="MB104" s="235"/>
      <c r="MC104" s="235"/>
      <c r="MD104" s="235"/>
      <c r="ME104" s="235"/>
      <c r="MF104" s="235"/>
      <c r="MG104" s="235"/>
      <c r="MH104" s="235"/>
      <c r="MI104" s="235"/>
      <c r="MJ104" s="235"/>
      <c r="MK104" s="235"/>
      <c r="ML104" s="235"/>
      <c r="MM104" s="235"/>
      <c r="MN104" s="235"/>
      <c r="MO104" s="235"/>
      <c r="MP104" s="235"/>
      <c r="MQ104" s="235"/>
      <c r="MR104" s="235"/>
      <c r="MS104" s="235"/>
      <c r="MT104" s="235"/>
      <c r="MU104" s="235"/>
      <c r="MV104" s="235"/>
      <c r="MW104" s="235"/>
      <c r="MX104" s="235"/>
      <c r="MY104" s="235"/>
      <c r="MZ104" s="235"/>
      <c r="NA104" s="235"/>
      <c r="NB104" s="235"/>
      <c r="NC104" s="235"/>
      <c r="ND104" s="235"/>
      <c r="NE104" s="235"/>
      <c r="NF104" s="235"/>
      <c r="NG104" s="235"/>
      <c r="NH104" s="235"/>
      <c r="NI104" s="235"/>
      <c r="NJ104" s="235"/>
      <c r="NK104" s="235"/>
      <c r="NL104" s="235"/>
      <c r="NM104" s="235"/>
      <c r="NN104" s="235"/>
      <c r="NO104" s="235"/>
      <c r="NP104" s="235"/>
      <c r="NQ104" s="235"/>
      <c r="NR104" s="235"/>
      <c r="NS104" s="235"/>
      <c r="NT104" s="235"/>
      <c r="NU104" s="235"/>
      <c r="NV104" s="235"/>
      <c r="NW104" s="235"/>
      <c r="NX104" s="235"/>
      <c r="NY104" s="235"/>
      <c r="NZ104" s="235"/>
      <c r="OA104" s="235"/>
      <c r="OB104" s="235"/>
      <c r="OC104" s="235"/>
      <c r="OD104" s="235"/>
      <c r="OE104" s="235"/>
      <c r="OF104" s="235"/>
      <c r="OG104" s="235"/>
      <c r="OH104" s="235"/>
      <c r="OI104" s="235"/>
      <c r="OJ104" s="235"/>
      <c r="OK104" s="235"/>
      <c r="OL104" s="235"/>
      <c r="OM104" s="235"/>
      <c r="ON104" s="235"/>
      <c r="OO104" s="235"/>
      <c r="OP104" s="235"/>
      <c r="OQ104" s="235"/>
      <c r="OR104" s="235"/>
      <c r="OS104" s="235"/>
      <c r="OT104" s="235"/>
      <c r="OU104" s="235"/>
      <c r="OV104" s="235"/>
      <c r="OW104" s="235"/>
      <c r="OX104" s="235"/>
      <c r="OY104" s="235"/>
      <c r="OZ104" s="235"/>
      <c r="PA104" s="235"/>
      <c r="PB104" s="235"/>
      <c r="PC104" s="235"/>
      <c r="PD104" s="235"/>
      <c r="PE104" s="235"/>
      <c r="PF104" s="235"/>
      <c r="PG104" s="235"/>
      <c r="PH104" s="235"/>
      <c r="PI104" s="235"/>
      <c r="PJ104" s="235"/>
      <c r="PK104" s="235"/>
      <c r="PL104" s="235"/>
      <c r="PM104" s="235"/>
      <c r="PN104" s="235"/>
      <c r="PO104" s="235"/>
      <c r="PP104" s="235"/>
      <c r="PQ104" s="235"/>
      <c r="PR104" s="235"/>
      <c r="PS104" s="235"/>
      <c r="PT104" s="235"/>
      <c r="PU104" s="235"/>
      <c r="PV104" s="235"/>
      <c r="PW104" s="235"/>
      <c r="PX104" s="235"/>
      <c r="PY104" s="235"/>
      <c r="PZ104" s="235"/>
      <c r="QA104" s="235"/>
      <c r="QB104" s="235"/>
      <c r="QC104" s="235"/>
      <c r="QD104" s="235"/>
      <c r="QE104" s="235"/>
      <c r="QF104" s="235"/>
      <c r="QG104" s="235"/>
      <c r="QH104" s="235"/>
      <c r="QI104" s="235"/>
      <c r="QJ104" s="235"/>
      <c r="QK104" s="235"/>
      <c r="QL104" s="235"/>
      <c r="QM104" s="235"/>
      <c r="QN104" s="235"/>
      <c r="QO104" s="235"/>
      <c r="QP104" s="235"/>
      <c r="QQ104" s="235"/>
      <c r="QR104" s="235"/>
      <c r="QS104" s="235"/>
      <c r="QT104" s="235"/>
      <c r="QU104" s="235"/>
      <c r="QV104" s="235"/>
      <c r="QW104" s="235"/>
      <c r="QX104" s="235"/>
      <c r="QY104" s="235"/>
      <c r="QZ104" s="235"/>
      <c r="RA104" s="235"/>
      <c r="RB104" s="235"/>
      <c r="RC104" s="235"/>
      <c r="RD104" s="235"/>
      <c r="RE104" s="235"/>
      <c r="RF104" s="235"/>
      <c r="RG104" s="235"/>
      <c r="RH104" s="235"/>
      <c r="RI104" s="235"/>
      <c r="RJ104" s="235"/>
      <c r="RK104" s="235"/>
      <c r="RL104" s="235"/>
      <c r="RM104" s="235"/>
      <c r="RN104" s="235"/>
      <c r="RO104" s="235"/>
      <c r="RP104" s="235"/>
      <c r="RQ104" s="235"/>
      <c r="RR104" s="235"/>
      <c r="RS104" s="235"/>
      <c r="RT104" s="235"/>
      <c r="RU104" s="235"/>
      <c r="RV104" s="235"/>
      <c r="RW104" s="235"/>
      <c r="RX104" s="235"/>
      <c r="RY104" s="235"/>
      <c r="RZ104" s="235"/>
      <c r="SA104" s="235"/>
      <c r="SB104" s="235"/>
      <c r="SC104" s="235"/>
      <c r="SD104" s="235"/>
      <c r="SE104" s="235"/>
      <c r="SF104" s="235"/>
      <c r="SG104" s="235"/>
      <c r="SH104" s="235"/>
      <c r="SI104" s="235"/>
      <c r="SJ104" s="235"/>
      <c r="SK104" s="235"/>
      <c r="SL104" s="235"/>
      <c r="SM104" s="235"/>
      <c r="SN104" s="235"/>
      <c r="SO104" s="235"/>
      <c r="SP104" s="235"/>
      <c r="SQ104" s="235"/>
      <c r="SR104" s="235"/>
      <c r="SS104" s="235"/>
      <c r="ST104" s="235"/>
      <c r="SU104" s="235"/>
      <c r="SV104" s="235"/>
      <c r="SW104" s="235"/>
      <c r="SX104" s="235"/>
      <c r="SY104" s="235"/>
      <c r="SZ104" s="235"/>
      <c r="TA104" s="235"/>
      <c r="TB104" s="235"/>
      <c r="TC104" s="235"/>
      <c r="TD104" s="235"/>
      <c r="TE104" s="235"/>
      <c r="TF104" s="235"/>
      <c r="TG104" s="235"/>
      <c r="TH104" s="235"/>
      <c r="TI104" s="235"/>
      <c r="TJ104" s="235"/>
      <c r="TK104" s="235"/>
      <c r="TL104" s="235"/>
      <c r="TM104" s="235"/>
      <c r="TN104" s="235"/>
      <c r="TO104" s="235"/>
      <c r="TP104" s="235"/>
      <c r="TQ104" s="235"/>
      <c r="TR104" s="235"/>
      <c r="TS104" s="235"/>
      <c r="TT104" s="235"/>
      <c r="TU104" s="235"/>
      <c r="TV104" s="235"/>
      <c r="TW104" s="235"/>
      <c r="TX104" s="235"/>
      <c r="TY104" s="235"/>
      <c r="TZ104" s="235"/>
      <c r="UA104" s="235"/>
      <c r="UB104" s="235"/>
      <c r="UC104" s="235"/>
      <c r="UD104" s="235"/>
      <c r="UE104" s="235"/>
      <c r="UF104" s="235"/>
      <c r="UG104" s="235"/>
      <c r="UH104" s="235"/>
      <c r="UI104" s="235"/>
      <c r="UJ104" s="235"/>
      <c r="UK104" s="235"/>
      <c r="UL104" s="235"/>
      <c r="UM104" s="235"/>
      <c r="UN104" s="235"/>
      <c r="UO104" s="235"/>
      <c r="UP104" s="235"/>
      <c r="UQ104" s="235"/>
      <c r="UR104" s="235"/>
      <c r="US104" s="235"/>
      <c r="UT104" s="235"/>
      <c r="UU104" s="235"/>
      <c r="UV104" s="235"/>
      <c r="UW104" s="235"/>
      <c r="UX104" s="235"/>
      <c r="UY104" s="235"/>
      <c r="UZ104" s="235"/>
      <c r="VA104" s="235"/>
      <c r="VB104" s="235"/>
      <c r="VC104" s="235"/>
      <c r="VD104" s="235"/>
      <c r="VE104" s="235"/>
      <c r="VF104" s="235"/>
      <c r="VG104" s="235"/>
      <c r="VH104" s="235"/>
      <c r="VI104" s="235"/>
      <c r="VJ104" s="235"/>
      <c r="VK104" s="235"/>
      <c r="VL104" s="235"/>
      <c r="VM104" s="235"/>
      <c r="VN104" s="235"/>
      <c r="VO104" s="235"/>
      <c r="VP104" s="235"/>
      <c r="VQ104" s="235"/>
      <c r="VR104" s="235"/>
      <c r="VS104" s="235"/>
      <c r="VT104" s="235"/>
      <c r="VU104" s="235"/>
      <c r="VV104" s="235"/>
      <c r="VW104" s="235"/>
      <c r="VX104" s="235"/>
      <c r="VY104" s="235"/>
      <c r="VZ104" s="235"/>
      <c r="WA104" s="235"/>
      <c r="WB104" s="235"/>
      <c r="WC104" s="235"/>
      <c r="WD104" s="235"/>
      <c r="WE104" s="235"/>
      <c r="WF104" s="235"/>
      <c r="WG104" s="235"/>
      <c r="WH104" s="235"/>
      <c r="WI104" s="235"/>
      <c r="WJ104" s="235"/>
      <c r="WK104" s="235"/>
      <c r="WL104" s="235"/>
      <c r="WM104" s="235"/>
      <c r="WN104" s="235"/>
      <c r="WO104" s="235"/>
      <c r="WP104" s="235"/>
      <c r="WQ104" s="235"/>
      <c r="WR104" s="235"/>
      <c r="WS104" s="235"/>
      <c r="WT104" s="235"/>
      <c r="WU104" s="235"/>
      <c r="WV104" s="235"/>
      <c r="WW104" s="235"/>
      <c r="WX104" s="235"/>
      <c r="WY104" s="235"/>
      <c r="WZ104" s="235"/>
      <c r="XA104" s="235"/>
      <c r="XB104" s="235"/>
      <c r="XC104" s="235"/>
      <c r="XD104" s="235"/>
      <c r="XE104" s="235"/>
      <c r="XF104" s="235"/>
      <c r="XG104" s="235"/>
      <c r="XH104" s="235"/>
      <c r="XI104" s="235"/>
      <c r="XJ104" s="235"/>
      <c r="XK104" s="235"/>
      <c r="XL104" s="235"/>
      <c r="XM104" s="235"/>
      <c r="XN104" s="235"/>
      <c r="XO104" s="235"/>
      <c r="XP104" s="235"/>
      <c r="XQ104" s="235"/>
      <c r="XR104" s="235"/>
      <c r="XS104" s="235"/>
      <c r="XT104" s="235"/>
      <c r="XU104" s="235"/>
      <c r="XV104" s="235"/>
      <c r="XW104" s="235"/>
      <c r="XX104" s="235"/>
      <c r="XY104" s="235"/>
      <c r="XZ104" s="235"/>
      <c r="YA104" s="235"/>
      <c r="YB104" s="235"/>
      <c r="YC104" s="235"/>
      <c r="YD104" s="235"/>
      <c r="YE104" s="235"/>
      <c r="YF104" s="235"/>
      <c r="YG104" s="235"/>
      <c r="YH104" s="235"/>
      <c r="YI104" s="235"/>
      <c r="YJ104" s="235"/>
      <c r="YK104" s="235"/>
      <c r="YL104" s="235"/>
      <c r="YM104" s="235"/>
      <c r="YN104" s="235"/>
      <c r="YO104" s="235"/>
      <c r="YP104" s="235"/>
      <c r="YQ104" s="235"/>
      <c r="YR104" s="235"/>
      <c r="YS104" s="235"/>
      <c r="YT104" s="235"/>
      <c r="YU104" s="235"/>
      <c r="YV104" s="235"/>
      <c r="YW104" s="235"/>
      <c r="YX104" s="235"/>
      <c r="YY104" s="235"/>
      <c r="YZ104" s="235"/>
      <c r="ZA104" s="235"/>
      <c r="ZB104" s="235"/>
      <c r="ZC104" s="235"/>
      <c r="ZD104" s="235"/>
      <c r="ZE104" s="235"/>
      <c r="ZF104" s="235"/>
      <c r="ZG104" s="235"/>
      <c r="ZH104" s="235"/>
      <c r="ZI104" s="235"/>
      <c r="ZJ104" s="235"/>
      <c r="ZK104" s="235"/>
      <c r="ZL104" s="235"/>
      <c r="ZM104" s="235"/>
      <c r="ZN104" s="235"/>
      <c r="ZO104" s="235"/>
      <c r="ZP104" s="235"/>
      <c r="ZQ104" s="235"/>
      <c r="ZR104" s="235"/>
      <c r="ZS104" s="235"/>
      <c r="ZT104" s="235"/>
      <c r="ZU104" s="235"/>
      <c r="ZV104" s="235"/>
      <c r="ZW104" s="235"/>
      <c r="ZX104" s="235"/>
      <c r="ZY104" s="235"/>
      <c r="ZZ104" s="235"/>
      <c r="AAA104" s="235"/>
      <c r="AAB104" s="235"/>
      <c r="AAC104" s="235"/>
      <c r="AAD104" s="235"/>
      <c r="AAE104" s="235"/>
      <c r="AAF104" s="235"/>
      <c r="AAG104" s="235"/>
      <c r="AAH104" s="235"/>
      <c r="AAI104" s="235"/>
      <c r="AAJ104" s="235"/>
      <c r="AAK104" s="235"/>
      <c r="AAL104" s="235"/>
      <c r="AAM104" s="235"/>
      <c r="AAN104" s="235"/>
      <c r="AAO104" s="235"/>
      <c r="AAP104" s="235"/>
      <c r="AAQ104" s="235"/>
      <c r="AAR104" s="235"/>
      <c r="AAS104" s="235"/>
      <c r="AAT104" s="235"/>
      <c r="AAU104" s="235"/>
      <c r="AAV104" s="235"/>
      <c r="AAW104" s="235"/>
      <c r="AAX104" s="235"/>
      <c r="AAY104" s="235"/>
      <c r="AAZ104" s="235"/>
      <c r="ABA104" s="235"/>
      <c r="ABB104" s="235"/>
      <c r="ABC104" s="235"/>
      <c r="ABD104" s="235"/>
      <c r="ABE104" s="235"/>
      <c r="ABF104" s="235"/>
      <c r="ABG104" s="235"/>
      <c r="ABH104" s="235"/>
      <c r="ABI104" s="235"/>
      <c r="ABJ104" s="235"/>
      <c r="ABK104" s="235"/>
      <c r="ABL104" s="235"/>
      <c r="ABM104" s="235"/>
      <c r="ABN104" s="235"/>
      <c r="ABO104" s="235"/>
      <c r="ABP104" s="235"/>
      <c r="ABQ104" s="235"/>
      <c r="ABR104" s="235"/>
      <c r="ABS104" s="235"/>
      <c r="ABT104" s="235"/>
      <c r="ABU104" s="235"/>
      <c r="ABV104" s="235"/>
      <c r="ABW104" s="235"/>
      <c r="ABX104" s="235"/>
      <c r="ABY104" s="235"/>
      <c r="ABZ104" s="235"/>
      <c r="ACA104" s="235"/>
      <c r="ACB104" s="235"/>
      <c r="ACC104" s="235"/>
      <c r="ACD104" s="235"/>
      <c r="ACE104" s="235"/>
      <c r="ACF104" s="235"/>
      <c r="ACG104" s="235"/>
      <c r="ACH104" s="235"/>
      <c r="ACI104" s="235"/>
      <c r="ACJ104" s="235"/>
      <c r="ACK104" s="235"/>
      <c r="ACL104" s="235"/>
      <c r="ACM104" s="235"/>
      <c r="ACN104" s="235"/>
      <c r="ACO104" s="235"/>
      <c r="ACP104" s="235"/>
      <c r="ACQ104" s="235"/>
      <c r="ACR104" s="235"/>
      <c r="ACS104" s="235"/>
      <c r="ACT104" s="235"/>
      <c r="ACU104" s="235"/>
      <c r="ACV104" s="235"/>
      <c r="ACW104" s="235"/>
      <c r="ACX104" s="235"/>
      <c r="ACY104" s="235"/>
      <c r="ACZ104" s="235"/>
      <c r="ADA104" s="235"/>
      <c r="ADB104" s="235"/>
      <c r="ADC104" s="235"/>
      <c r="ADD104" s="235"/>
      <c r="ADE104" s="235"/>
      <c r="ADF104" s="235"/>
      <c r="ADG104" s="235"/>
      <c r="ADH104" s="235"/>
      <c r="ADI104" s="235"/>
      <c r="ADJ104" s="235"/>
      <c r="ADK104" s="235"/>
      <c r="ADL104" s="235"/>
      <c r="ADM104" s="235"/>
      <c r="ADN104" s="235"/>
      <c r="ADO104" s="235"/>
      <c r="ADP104" s="235"/>
      <c r="ADQ104" s="235"/>
      <c r="ADR104" s="235"/>
      <c r="ADS104" s="235"/>
      <c r="ADT104" s="235"/>
      <c r="ADU104" s="235"/>
      <c r="ADV104" s="235"/>
      <c r="ADW104" s="235"/>
      <c r="ADX104" s="235"/>
      <c r="ADY104" s="235"/>
      <c r="ADZ104" s="235"/>
      <c r="AEA104" s="235"/>
      <c r="AEB104" s="235"/>
      <c r="AEC104" s="235"/>
      <c r="AED104" s="235"/>
      <c r="AEE104" s="235"/>
      <c r="AEF104" s="235"/>
      <c r="AEG104" s="235"/>
      <c r="AEH104" s="235"/>
      <c r="AEI104" s="235"/>
      <c r="AEJ104" s="235"/>
      <c r="AEK104" s="235"/>
      <c r="AEL104" s="235"/>
      <c r="AEM104" s="235"/>
      <c r="AEN104" s="235"/>
      <c r="AEO104" s="235"/>
      <c r="AEP104" s="235"/>
      <c r="AEQ104" s="235"/>
      <c r="AER104" s="235"/>
      <c r="AES104" s="235"/>
      <c r="AET104" s="235"/>
      <c r="AEU104" s="235"/>
      <c r="AEV104" s="235"/>
      <c r="AEW104" s="235"/>
      <c r="AEX104" s="235"/>
      <c r="AEY104" s="235"/>
      <c r="AEZ104" s="235"/>
      <c r="AFA104" s="235"/>
      <c r="AFB104" s="235"/>
      <c r="AFC104" s="235"/>
      <c r="AFD104" s="235"/>
      <c r="AFE104" s="235"/>
      <c r="AFF104" s="235"/>
      <c r="AFG104" s="235"/>
      <c r="AFH104" s="235"/>
      <c r="AFI104" s="235"/>
      <c r="AFJ104" s="235"/>
      <c r="AFK104" s="235"/>
      <c r="AFL104" s="235"/>
      <c r="AFM104" s="235"/>
      <c r="AFN104" s="235"/>
      <c r="AFO104" s="235"/>
      <c r="AFP104" s="235"/>
      <c r="AFQ104" s="235"/>
      <c r="AFR104" s="235"/>
      <c r="AFS104" s="235"/>
      <c r="AFT104" s="235"/>
      <c r="AFU104" s="235"/>
      <c r="AFV104" s="235"/>
      <c r="AFW104" s="235"/>
      <c r="AFX104" s="235"/>
      <c r="AFY104" s="235"/>
      <c r="AFZ104" s="235"/>
      <c r="AGA104" s="235"/>
      <c r="AGB104" s="235"/>
      <c r="AGC104" s="235"/>
      <c r="AGD104" s="235"/>
      <c r="AGE104" s="235"/>
      <c r="AGF104" s="235"/>
      <c r="AGG104" s="235"/>
      <c r="AGH104" s="235"/>
      <c r="AGI104" s="235"/>
      <c r="AGJ104" s="235"/>
      <c r="AGK104" s="235"/>
      <c r="AGL104" s="235"/>
      <c r="AGM104" s="235"/>
      <c r="AGN104" s="235"/>
      <c r="AGO104" s="235"/>
      <c r="AGP104" s="235"/>
      <c r="AGQ104" s="235"/>
      <c r="AGR104" s="235"/>
      <c r="AGS104" s="235"/>
      <c r="AGT104" s="235"/>
      <c r="AGU104" s="235"/>
      <c r="AGV104" s="235"/>
      <c r="AGW104" s="235"/>
      <c r="AGX104" s="235"/>
      <c r="AGY104" s="235"/>
      <c r="AGZ104" s="235"/>
      <c r="AHA104" s="235"/>
      <c r="AHB104" s="235"/>
      <c r="AHC104" s="235"/>
      <c r="AHD104" s="235"/>
      <c r="AHE104" s="235"/>
      <c r="AHF104" s="235"/>
      <c r="AHG104" s="235"/>
      <c r="AHH104" s="235"/>
      <c r="AHI104" s="235"/>
      <c r="AHJ104" s="235"/>
      <c r="AHK104" s="235"/>
      <c r="AHL104" s="235"/>
      <c r="AHM104" s="235"/>
      <c r="AHN104" s="235"/>
      <c r="AHO104" s="235"/>
      <c r="AHP104" s="235"/>
      <c r="AHQ104" s="235"/>
      <c r="AHR104" s="235"/>
      <c r="AHS104" s="235"/>
      <c r="AHT104" s="235"/>
      <c r="AHU104" s="235"/>
      <c r="AHV104" s="235"/>
      <c r="AHW104" s="235"/>
      <c r="AHX104" s="235"/>
      <c r="AHY104" s="235"/>
      <c r="AHZ104" s="235"/>
      <c r="AIA104" s="235"/>
      <c r="AIB104" s="235"/>
      <c r="AIC104" s="235"/>
      <c r="AID104" s="235"/>
      <c r="AIE104" s="235"/>
      <c r="AIF104" s="235"/>
      <c r="AIG104" s="235"/>
      <c r="AIH104" s="235"/>
      <c r="AII104" s="235"/>
      <c r="AIJ104" s="235"/>
      <c r="AIK104" s="235"/>
      <c r="AIL104" s="235"/>
      <c r="AIM104" s="235"/>
      <c r="AIN104" s="235"/>
      <c r="AIO104" s="235"/>
      <c r="AIP104" s="235"/>
      <c r="AIQ104" s="235"/>
      <c r="AIR104" s="235"/>
      <c r="AIS104" s="235"/>
      <c r="AIT104" s="235"/>
      <c r="AIU104" s="235"/>
      <c r="AIV104" s="235"/>
      <c r="AIW104" s="235"/>
      <c r="AIX104" s="235"/>
      <c r="AIY104" s="235"/>
      <c r="AIZ104" s="235"/>
      <c r="AJA104" s="235"/>
      <c r="AJB104" s="235"/>
      <c r="AJC104" s="235"/>
      <c r="AJD104" s="235"/>
      <c r="AJE104" s="235"/>
      <c r="AJF104" s="235"/>
      <c r="AJG104" s="235"/>
      <c r="AJH104" s="235"/>
      <c r="AJI104" s="235"/>
      <c r="AJJ104" s="235"/>
      <c r="AJK104" s="235"/>
      <c r="AJL104" s="235"/>
      <c r="AJM104" s="235"/>
      <c r="AJN104" s="235"/>
      <c r="AJO104" s="235"/>
      <c r="AJP104" s="235"/>
      <c r="AJQ104" s="235"/>
      <c r="AJR104" s="235"/>
      <c r="AJS104" s="235"/>
      <c r="AJT104" s="235"/>
      <c r="AJU104" s="235"/>
      <c r="AJV104" s="235"/>
      <c r="AJW104" s="235"/>
      <c r="AJX104" s="235"/>
      <c r="AJY104" s="235"/>
      <c r="AJZ104" s="235"/>
      <c r="AKA104" s="235"/>
      <c r="AKB104" s="235"/>
      <c r="AKC104" s="235"/>
      <c r="AKD104" s="235"/>
      <c r="AKE104" s="235"/>
      <c r="AKF104" s="235"/>
      <c r="AKG104" s="235"/>
      <c r="AKH104" s="235"/>
      <c r="AKI104" s="235"/>
      <c r="AKJ104" s="235"/>
      <c r="AKK104" s="235"/>
      <c r="AKL104" s="235"/>
      <c r="AKM104" s="235"/>
      <c r="AKN104" s="235"/>
      <c r="AKO104" s="235"/>
      <c r="AKP104" s="235"/>
      <c r="AKQ104" s="235"/>
      <c r="AKR104" s="235"/>
      <c r="AKS104" s="235"/>
      <c r="AKT104" s="235"/>
      <c r="AKU104" s="235"/>
      <c r="AKV104" s="235"/>
      <c r="AKW104" s="235"/>
      <c r="AKX104" s="235"/>
      <c r="AKY104" s="235"/>
      <c r="AKZ104" s="235"/>
      <c r="ALA104" s="235"/>
      <c r="ALB104" s="235"/>
      <c r="ALC104" s="235"/>
      <c r="ALD104" s="235"/>
      <c r="ALE104" s="235"/>
      <c r="ALF104" s="235"/>
      <c r="ALG104" s="235"/>
      <c r="ALH104" s="235"/>
      <c r="ALI104" s="235"/>
      <c r="ALJ104" s="235"/>
      <c r="ALK104" s="235"/>
      <c r="ALL104" s="235"/>
      <c r="ALM104" s="235"/>
      <c r="ALN104" s="235"/>
      <c r="ALO104" s="235"/>
      <c r="ALP104" s="235"/>
      <c r="ALQ104" s="235"/>
      <c r="ALR104" s="235"/>
      <c r="ALS104" s="235"/>
      <c r="ALT104" s="235"/>
      <c r="ALU104" s="235"/>
      <c r="ALV104" s="235"/>
      <c r="ALW104" s="235"/>
      <c r="ALX104" s="235"/>
      <c r="ALY104" s="235"/>
      <c r="ALZ104" s="235"/>
      <c r="AMA104" s="235"/>
      <c r="AMB104" s="235"/>
      <c r="AMC104" s="235"/>
      <c r="AMD104" s="235"/>
      <c r="AME104" s="235"/>
      <c r="AMF104" s="235"/>
      <c r="AMG104" s="235"/>
      <c r="AMH104" s="235"/>
      <c r="AMI104" s="235"/>
      <c r="AMJ104" s="235"/>
      <c r="AMK104" s="235"/>
      <c r="AML104" s="235"/>
      <c r="AMM104" s="235"/>
      <c r="AMN104" s="235"/>
      <c r="AMO104" s="235"/>
      <c r="AMP104" s="235"/>
      <c r="AMQ104" s="235"/>
      <c r="AMR104" s="235"/>
      <c r="AMS104" s="235"/>
      <c r="AMT104" s="235"/>
      <c r="AMU104" s="235"/>
      <c r="AMV104" s="235"/>
      <c r="AMW104" s="235"/>
      <c r="AMX104" s="235"/>
      <c r="AMY104" s="235"/>
      <c r="AMZ104" s="235"/>
      <c r="ANA104" s="235"/>
      <c r="ANB104" s="235"/>
      <c r="ANC104" s="235"/>
      <c r="AND104" s="235"/>
      <c r="ANE104" s="235"/>
      <c r="ANF104" s="235"/>
      <c r="ANG104" s="235"/>
      <c r="ANH104" s="235"/>
      <c r="ANI104" s="235"/>
      <c r="ANJ104" s="235"/>
      <c r="ANK104" s="235"/>
      <c r="ANL104" s="235"/>
      <c r="ANM104" s="235"/>
      <c r="ANN104" s="235"/>
      <c r="ANO104" s="235"/>
      <c r="ANP104" s="235"/>
      <c r="ANQ104" s="235"/>
      <c r="ANR104" s="235"/>
      <c r="ANS104" s="235"/>
      <c r="ANT104" s="235"/>
      <c r="ANU104" s="235"/>
      <c r="ANV104" s="235"/>
      <c r="ANW104" s="235"/>
      <c r="ANX104" s="235"/>
      <c r="ANY104" s="235"/>
      <c r="ANZ104" s="235"/>
      <c r="AOA104" s="235"/>
      <c r="AOB104" s="235"/>
      <c r="AOC104" s="235"/>
      <c r="AOD104" s="235"/>
      <c r="AOE104" s="235"/>
      <c r="AOF104" s="235"/>
      <c r="AOG104" s="235"/>
      <c r="AOH104" s="235"/>
      <c r="AOI104" s="235"/>
      <c r="AOJ104" s="235"/>
      <c r="AOK104" s="235"/>
      <c r="AOL104" s="235"/>
      <c r="AOM104" s="235"/>
      <c r="AON104" s="235"/>
      <c r="AOO104" s="235"/>
      <c r="AOP104" s="235"/>
      <c r="AOQ104" s="235"/>
      <c r="AOR104" s="235"/>
      <c r="AOS104" s="235"/>
      <c r="AOT104" s="235"/>
      <c r="AOU104" s="235"/>
      <c r="AOV104" s="235"/>
      <c r="AOW104" s="235"/>
      <c r="AOX104" s="235"/>
      <c r="AOY104" s="235"/>
      <c r="AOZ104" s="235"/>
      <c r="APA104" s="235"/>
      <c r="APB104" s="235"/>
      <c r="APC104" s="235"/>
      <c r="APD104" s="235"/>
      <c r="APE104" s="235"/>
      <c r="APF104" s="235"/>
      <c r="APG104" s="235"/>
      <c r="APH104" s="235"/>
      <c r="API104" s="235"/>
      <c r="APJ104" s="235"/>
      <c r="APK104" s="235"/>
      <c r="APL104" s="235"/>
      <c r="APM104" s="235"/>
      <c r="APN104" s="235"/>
      <c r="APO104" s="235"/>
      <c r="APP104" s="235"/>
      <c r="APQ104" s="235"/>
      <c r="APR104" s="235"/>
      <c r="APS104" s="235"/>
      <c r="APT104" s="235"/>
      <c r="APU104" s="235"/>
      <c r="APV104" s="235"/>
      <c r="APW104" s="235"/>
      <c r="APX104" s="235"/>
      <c r="APY104" s="235"/>
      <c r="APZ104" s="235"/>
      <c r="AQA104" s="235"/>
      <c r="AQB104" s="235"/>
      <c r="AQC104" s="235"/>
      <c r="AQD104" s="235"/>
      <c r="AQE104" s="235"/>
      <c r="AQF104" s="235"/>
      <c r="AQG104" s="235"/>
      <c r="AQH104" s="235"/>
      <c r="AQI104" s="235"/>
      <c r="AQJ104" s="235"/>
      <c r="AQK104" s="235"/>
      <c r="AQL104" s="235"/>
      <c r="AQM104" s="235"/>
      <c r="AQN104" s="235"/>
      <c r="AQO104" s="235"/>
      <c r="AQP104" s="235"/>
      <c r="AQQ104" s="235"/>
      <c r="AQR104" s="235"/>
      <c r="AQS104" s="235"/>
      <c r="AQT104" s="235"/>
      <c r="AQU104" s="235"/>
      <c r="AQV104" s="235"/>
      <c r="AQW104" s="235"/>
      <c r="AQX104" s="235"/>
      <c r="AQY104" s="235"/>
      <c r="AQZ104" s="235"/>
      <c r="ARA104" s="235"/>
      <c r="ARB104" s="235"/>
      <c r="ARC104" s="235"/>
      <c r="ARD104" s="235"/>
      <c r="ARE104" s="235"/>
      <c r="ARF104" s="235"/>
      <c r="ARG104" s="235"/>
      <c r="ARH104" s="235"/>
      <c r="ARI104" s="235"/>
      <c r="ARJ104" s="235"/>
      <c r="ARK104" s="235"/>
      <c r="ARL104" s="235"/>
      <c r="ARM104" s="235"/>
      <c r="ARN104" s="235"/>
      <c r="ARO104" s="235"/>
      <c r="ARP104" s="235"/>
      <c r="ARQ104" s="235"/>
      <c r="ARR104" s="235"/>
      <c r="ARS104" s="235"/>
      <c r="ART104" s="235"/>
      <c r="ARU104" s="235"/>
      <c r="ARV104" s="235"/>
      <c r="ARW104" s="235"/>
      <c r="ARX104" s="235"/>
      <c r="ARY104" s="235"/>
      <c r="ARZ104" s="235"/>
      <c r="ASA104" s="235"/>
      <c r="ASB104" s="235"/>
      <c r="ASC104" s="235"/>
      <c r="ASD104" s="235"/>
      <c r="ASE104" s="235"/>
      <c r="ASF104" s="235"/>
      <c r="ASG104" s="235"/>
      <c r="ASH104" s="235"/>
      <c r="ASI104" s="235"/>
      <c r="ASJ104" s="235"/>
      <c r="ASK104" s="235"/>
      <c r="ASL104" s="235"/>
      <c r="ASM104" s="235"/>
      <c r="ASN104" s="235"/>
      <c r="ASO104" s="235"/>
      <c r="ASP104" s="235"/>
      <c r="ASQ104" s="235"/>
      <c r="ASR104" s="235"/>
      <c r="ASS104" s="235"/>
      <c r="AST104" s="235"/>
      <c r="ASU104" s="235"/>
      <c r="ASV104" s="235"/>
      <c r="ASW104" s="235"/>
      <c r="ASX104" s="235"/>
      <c r="ASY104" s="235"/>
      <c r="ASZ104" s="235"/>
      <c r="ATA104" s="235"/>
      <c r="ATB104" s="235"/>
      <c r="ATC104" s="235"/>
      <c r="ATD104" s="235"/>
      <c r="ATE104" s="235"/>
      <c r="ATF104" s="235"/>
      <c r="ATG104" s="235"/>
      <c r="ATH104" s="235"/>
      <c r="ATI104" s="235"/>
      <c r="ATJ104" s="235"/>
      <c r="ATK104" s="235"/>
      <c r="ATL104" s="235"/>
      <c r="ATM104" s="235"/>
      <c r="ATN104" s="235"/>
      <c r="ATO104" s="235"/>
      <c r="ATP104" s="235"/>
      <c r="ATQ104" s="235"/>
      <c r="ATR104" s="235"/>
      <c r="ATS104" s="235"/>
      <c r="ATT104" s="235"/>
      <c r="ATU104" s="235"/>
      <c r="ATV104" s="235"/>
      <c r="ATW104" s="235"/>
      <c r="ATX104" s="235"/>
      <c r="ATY104" s="235"/>
      <c r="ATZ104" s="235"/>
      <c r="AUA104" s="235"/>
      <c r="AUB104" s="235"/>
      <c r="AUC104" s="235"/>
      <c r="AUD104" s="235"/>
      <c r="AUE104" s="235"/>
      <c r="AUF104" s="235"/>
      <c r="AUG104" s="235"/>
      <c r="AUH104" s="235"/>
      <c r="AUI104" s="235"/>
      <c r="AUJ104" s="235"/>
      <c r="AUK104" s="235"/>
      <c r="AUL104" s="235"/>
      <c r="AUM104" s="235"/>
      <c r="AUN104" s="235"/>
      <c r="AUO104" s="235"/>
      <c r="AUP104" s="235"/>
      <c r="AUQ104" s="235"/>
      <c r="AUR104" s="235"/>
      <c r="AUS104" s="235"/>
      <c r="AUT104" s="235"/>
      <c r="AUU104" s="235"/>
      <c r="AUV104" s="235"/>
      <c r="AUW104" s="235"/>
      <c r="AUX104" s="235"/>
      <c r="AUY104" s="235"/>
      <c r="AUZ104" s="235"/>
      <c r="AVA104" s="235"/>
      <c r="AVB104" s="235"/>
      <c r="AVC104" s="235"/>
      <c r="AVD104" s="235"/>
      <c r="AVE104" s="235"/>
      <c r="AVF104" s="235"/>
      <c r="AVG104" s="235"/>
      <c r="AVH104" s="235"/>
      <c r="AVI104" s="235"/>
      <c r="AVJ104" s="235"/>
      <c r="AVK104" s="235"/>
      <c r="AVL104" s="235"/>
      <c r="AVM104" s="235"/>
      <c r="AVN104" s="235"/>
      <c r="AVO104" s="235"/>
      <c r="AVP104" s="235"/>
      <c r="AVQ104" s="235"/>
      <c r="AVR104" s="235"/>
      <c r="AVS104" s="235"/>
      <c r="AVT104" s="235"/>
      <c r="AVU104" s="235"/>
      <c r="AVV104" s="235"/>
      <c r="AVW104" s="235"/>
      <c r="AVX104" s="235"/>
      <c r="AVY104" s="235"/>
      <c r="AVZ104" s="235"/>
      <c r="AWA104" s="235"/>
      <c r="AWB104" s="235"/>
      <c r="AWC104" s="235"/>
      <c r="AWD104" s="235"/>
      <c r="AWE104" s="235"/>
      <c r="AWF104" s="235"/>
      <c r="AWG104" s="235"/>
      <c r="AWH104" s="235"/>
      <c r="AWI104" s="235"/>
      <c r="AWJ104" s="235"/>
      <c r="AWK104" s="235"/>
      <c r="AWL104" s="235"/>
      <c r="AWM104" s="235"/>
      <c r="AWN104" s="235"/>
      <c r="AWO104" s="235"/>
      <c r="AWP104" s="235"/>
      <c r="AWQ104" s="235"/>
      <c r="AWR104" s="235"/>
      <c r="AWS104" s="235"/>
      <c r="AWT104" s="235"/>
      <c r="AWU104" s="235"/>
      <c r="AWV104" s="235"/>
      <c r="AWW104" s="235"/>
      <c r="AWX104" s="235"/>
      <c r="AWY104" s="235"/>
      <c r="AWZ104" s="235"/>
      <c r="AXA104" s="235"/>
      <c r="AXB104" s="235"/>
      <c r="AXC104" s="235"/>
      <c r="AXD104" s="235"/>
      <c r="AXE104" s="235"/>
      <c r="AXF104" s="235"/>
      <c r="AXG104" s="235"/>
      <c r="AXH104" s="235"/>
      <c r="AXI104" s="235"/>
      <c r="AXJ104" s="235"/>
      <c r="AXK104" s="235"/>
      <c r="AXL104" s="235"/>
      <c r="AXM104" s="235"/>
      <c r="AXN104" s="235"/>
      <c r="AXO104" s="235"/>
      <c r="AXP104" s="235"/>
      <c r="AXQ104" s="235"/>
      <c r="AXR104" s="235"/>
      <c r="AXS104" s="235"/>
      <c r="AXT104" s="235"/>
      <c r="AXU104" s="235"/>
      <c r="AXV104" s="235"/>
      <c r="AXW104" s="235"/>
      <c r="AXX104" s="235"/>
      <c r="AXY104" s="235"/>
      <c r="AXZ104" s="235"/>
      <c r="AYA104" s="235"/>
      <c r="AYB104" s="235"/>
      <c r="AYC104" s="235"/>
      <c r="AYD104" s="235"/>
      <c r="AYE104" s="235"/>
      <c r="AYF104" s="235"/>
      <c r="AYG104" s="235"/>
      <c r="AYH104" s="235"/>
      <c r="AYI104" s="235"/>
      <c r="AYJ104" s="235"/>
      <c r="AYK104" s="235"/>
      <c r="AYL104" s="235"/>
      <c r="AYM104" s="235"/>
      <c r="AYN104" s="235"/>
      <c r="AYO104" s="235"/>
      <c r="AYP104" s="235"/>
      <c r="AYQ104" s="235"/>
      <c r="AYR104" s="235"/>
      <c r="AYS104" s="235"/>
      <c r="AYT104" s="235"/>
      <c r="AYU104" s="235"/>
      <c r="AYV104" s="235"/>
      <c r="AYW104" s="235"/>
      <c r="AYX104" s="235"/>
      <c r="AYY104" s="235"/>
      <c r="AYZ104" s="235"/>
      <c r="AZA104" s="235"/>
      <c r="AZB104" s="235"/>
      <c r="AZC104" s="235"/>
      <c r="AZD104" s="235"/>
      <c r="AZE104" s="235"/>
      <c r="AZF104" s="235"/>
      <c r="AZG104" s="235"/>
      <c r="AZH104" s="235"/>
      <c r="AZI104" s="235"/>
      <c r="AZJ104" s="235"/>
      <c r="AZK104" s="235"/>
      <c r="AZL104" s="235"/>
      <c r="AZM104" s="235"/>
      <c r="AZN104" s="235"/>
      <c r="AZO104" s="235"/>
      <c r="AZP104" s="235"/>
      <c r="AZQ104" s="235"/>
      <c r="AZR104" s="235"/>
      <c r="AZS104" s="235"/>
      <c r="AZT104" s="235"/>
      <c r="AZU104" s="235"/>
      <c r="AZV104" s="235"/>
      <c r="AZW104" s="235"/>
      <c r="AZX104" s="235"/>
      <c r="AZY104" s="235"/>
      <c r="AZZ104" s="235"/>
      <c r="BAA104" s="235"/>
      <c r="BAB104" s="235"/>
      <c r="BAC104" s="235"/>
      <c r="BAD104" s="235"/>
      <c r="BAE104" s="235"/>
      <c r="BAF104" s="235"/>
      <c r="BAG104" s="235"/>
      <c r="BAH104" s="235"/>
      <c r="BAI104" s="235"/>
      <c r="BAJ104" s="235"/>
      <c r="BAK104" s="235"/>
      <c r="BAL104" s="235"/>
      <c r="BAM104" s="235"/>
      <c r="BAN104" s="235"/>
      <c r="BAO104" s="235"/>
      <c r="BAP104" s="235"/>
      <c r="BAQ104" s="235"/>
      <c r="BAR104" s="235"/>
      <c r="BAS104" s="235"/>
      <c r="BAT104" s="235"/>
      <c r="BAU104" s="235"/>
      <c r="BAV104" s="235"/>
      <c r="BAW104" s="235"/>
      <c r="BAX104" s="235"/>
      <c r="BAY104" s="235"/>
      <c r="BAZ104" s="235"/>
      <c r="BBA104" s="235"/>
      <c r="BBB104" s="235"/>
      <c r="BBC104" s="235"/>
      <c r="BBD104" s="235"/>
      <c r="BBE104" s="235"/>
      <c r="BBF104" s="235"/>
      <c r="BBG104" s="235"/>
      <c r="BBH104" s="235"/>
      <c r="BBI104" s="235"/>
      <c r="BBJ104" s="235"/>
      <c r="BBK104" s="235"/>
      <c r="BBL104" s="235"/>
      <c r="BBM104" s="235"/>
      <c r="BBN104" s="235"/>
      <c r="BBO104" s="235"/>
      <c r="BBP104" s="235"/>
      <c r="BBQ104" s="235"/>
      <c r="BBR104" s="235"/>
      <c r="BBS104" s="235"/>
      <c r="BBT104" s="235"/>
      <c r="BBU104" s="235"/>
      <c r="BBV104" s="235"/>
      <c r="BBW104" s="235"/>
      <c r="BBX104" s="235"/>
      <c r="BBY104" s="235"/>
      <c r="BBZ104" s="235"/>
      <c r="BCA104" s="235"/>
      <c r="BCB104" s="235"/>
      <c r="BCC104" s="235"/>
      <c r="BCD104" s="235"/>
      <c r="BCE104" s="235"/>
      <c r="BCF104" s="235"/>
      <c r="BCG104" s="235"/>
      <c r="BCH104" s="235"/>
      <c r="BCI104" s="235"/>
      <c r="BCJ104" s="235"/>
      <c r="BCK104" s="235"/>
      <c r="BCL104" s="235"/>
      <c r="BCM104" s="235"/>
      <c r="BCN104" s="235"/>
      <c r="BCO104" s="235"/>
      <c r="BCP104" s="235"/>
      <c r="BCQ104" s="235"/>
      <c r="BCR104" s="235"/>
      <c r="BCS104" s="235"/>
      <c r="BCT104" s="235"/>
      <c r="BCU104" s="235"/>
      <c r="BCV104" s="235"/>
      <c r="BCW104" s="235"/>
      <c r="BCX104" s="235"/>
      <c r="BCY104" s="235"/>
      <c r="BCZ104" s="235"/>
      <c r="BDA104" s="235"/>
      <c r="BDB104" s="235"/>
      <c r="BDC104" s="235"/>
      <c r="BDD104" s="235"/>
      <c r="BDE104" s="235"/>
      <c r="BDF104" s="235"/>
      <c r="BDG104" s="235"/>
      <c r="BDH104" s="235"/>
      <c r="BDI104" s="235"/>
      <c r="BDJ104" s="235"/>
      <c r="BDK104" s="235"/>
      <c r="BDL104" s="235"/>
      <c r="BDM104" s="235"/>
      <c r="BDN104" s="235"/>
      <c r="BDO104" s="235"/>
      <c r="BDP104" s="235"/>
      <c r="BDQ104" s="235"/>
      <c r="BDR104" s="235"/>
      <c r="BDS104" s="235"/>
      <c r="BDT104" s="235"/>
      <c r="BDU104" s="235"/>
      <c r="BDV104" s="235"/>
      <c r="BDW104" s="235"/>
      <c r="BDX104" s="235"/>
      <c r="BDY104" s="235"/>
      <c r="BDZ104" s="235"/>
      <c r="BEA104" s="235"/>
      <c r="BEB104" s="235"/>
      <c r="BEC104" s="235"/>
      <c r="BED104" s="235"/>
      <c r="BEE104" s="235"/>
      <c r="BEF104" s="235"/>
      <c r="BEG104" s="235"/>
      <c r="BEH104" s="235"/>
      <c r="BEI104" s="235"/>
      <c r="BEJ104" s="235"/>
      <c r="BEK104" s="235"/>
      <c r="BEL104" s="235"/>
      <c r="BEM104" s="235"/>
      <c r="BEN104" s="235"/>
      <c r="BEO104" s="235"/>
      <c r="BEP104" s="235"/>
      <c r="BEQ104" s="235"/>
      <c r="BER104" s="235"/>
      <c r="BES104" s="235"/>
      <c r="BET104" s="235"/>
      <c r="BEU104" s="235"/>
      <c r="BEV104" s="235"/>
      <c r="BEW104" s="235"/>
      <c r="BEX104" s="235"/>
      <c r="BEY104" s="235"/>
      <c r="BEZ104" s="235"/>
      <c r="BFA104" s="235"/>
      <c r="BFB104" s="235"/>
      <c r="BFC104" s="235"/>
      <c r="BFD104" s="235"/>
      <c r="BFE104" s="235"/>
      <c r="BFF104" s="235"/>
      <c r="BFG104" s="235"/>
      <c r="BFH104" s="235"/>
      <c r="BFI104" s="235"/>
      <c r="BFJ104" s="235"/>
      <c r="BFK104" s="235"/>
      <c r="BFL104" s="235"/>
      <c r="BFM104" s="235"/>
      <c r="BFN104" s="235"/>
      <c r="BFO104" s="235"/>
      <c r="BFP104" s="235"/>
      <c r="BFQ104" s="235"/>
      <c r="BFR104" s="235"/>
      <c r="BFS104" s="235"/>
      <c r="BFT104" s="235"/>
      <c r="BFU104" s="235"/>
      <c r="BFV104" s="235"/>
      <c r="BFW104" s="235"/>
      <c r="BFX104" s="235"/>
      <c r="BFY104" s="235"/>
      <c r="BFZ104" s="235"/>
      <c r="BGA104" s="235"/>
      <c r="BGB104" s="235"/>
      <c r="BGC104" s="235"/>
      <c r="BGD104" s="235"/>
      <c r="BGE104" s="235"/>
      <c r="BGF104" s="235"/>
      <c r="BGG104" s="235"/>
      <c r="BGH104" s="235"/>
      <c r="BGI104" s="235"/>
      <c r="BGJ104" s="235"/>
      <c r="BGK104" s="235"/>
      <c r="BGL104" s="235"/>
      <c r="BGM104" s="235"/>
      <c r="BGN104" s="235"/>
      <c r="BGO104" s="235"/>
      <c r="BGP104" s="235"/>
      <c r="BGQ104" s="235"/>
      <c r="BGR104" s="235"/>
      <c r="BGS104" s="235"/>
      <c r="BGT104" s="235"/>
      <c r="BGU104" s="235"/>
      <c r="BGV104" s="235"/>
      <c r="BGW104" s="235"/>
      <c r="BGX104" s="235"/>
      <c r="BGY104" s="235"/>
      <c r="BGZ104" s="235"/>
      <c r="BHA104" s="235"/>
      <c r="BHB104" s="235"/>
      <c r="BHC104" s="235"/>
      <c r="BHD104" s="235"/>
      <c r="BHE104" s="235"/>
      <c r="BHF104" s="235"/>
      <c r="BHG104" s="235"/>
      <c r="BHH104" s="235"/>
      <c r="BHI104" s="235"/>
      <c r="BHJ104" s="235"/>
      <c r="BHK104" s="235"/>
      <c r="BHL104" s="235"/>
      <c r="BHM104" s="235"/>
      <c r="BHN104" s="235"/>
      <c r="BHO104" s="235"/>
      <c r="BHP104" s="235"/>
      <c r="BHQ104" s="235"/>
      <c r="BHR104" s="235"/>
      <c r="BHS104" s="235"/>
      <c r="BHT104" s="235"/>
      <c r="BHU104" s="235"/>
      <c r="BHV104" s="235"/>
      <c r="BHW104" s="235"/>
      <c r="BHX104" s="235"/>
      <c r="BHY104" s="235"/>
      <c r="BHZ104" s="235"/>
      <c r="BIA104" s="235"/>
      <c r="BIB104" s="235"/>
      <c r="BIC104" s="235"/>
      <c r="BID104" s="235"/>
      <c r="BIE104" s="235"/>
      <c r="BIF104" s="235"/>
      <c r="BIG104" s="235"/>
      <c r="BIH104" s="235"/>
      <c r="BII104" s="235"/>
      <c r="BIJ104" s="235"/>
      <c r="BIK104" s="235"/>
      <c r="BIL104" s="235"/>
      <c r="BIM104" s="235"/>
      <c r="BIN104" s="235"/>
      <c r="BIO104" s="235"/>
      <c r="BIP104" s="235"/>
      <c r="BIQ104" s="235"/>
      <c r="BIR104" s="235"/>
      <c r="BIS104" s="235"/>
      <c r="BIT104" s="235"/>
      <c r="BIU104" s="235"/>
      <c r="BIV104" s="235"/>
      <c r="BIW104" s="235"/>
      <c r="BIX104" s="235"/>
      <c r="BIY104" s="235"/>
      <c r="BIZ104" s="235"/>
      <c r="BJA104" s="235"/>
      <c r="BJB104" s="235"/>
      <c r="BJC104" s="235"/>
      <c r="BJD104" s="235"/>
      <c r="BJE104" s="235"/>
      <c r="BJF104" s="235"/>
      <c r="BJG104" s="235"/>
      <c r="BJH104" s="235"/>
      <c r="BJI104" s="235"/>
      <c r="BJJ104" s="235"/>
      <c r="BJK104" s="235"/>
      <c r="BJL104" s="235"/>
      <c r="BJM104" s="235"/>
      <c r="BJN104" s="235"/>
      <c r="BJO104" s="235"/>
      <c r="BJP104" s="235"/>
      <c r="BJQ104" s="235"/>
      <c r="BJR104" s="235"/>
      <c r="BJS104" s="235"/>
      <c r="BJT104" s="235"/>
      <c r="BJU104" s="235"/>
      <c r="BJV104" s="235"/>
      <c r="BJW104" s="235"/>
      <c r="BJX104" s="235"/>
      <c r="BJY104" s="235"/>
      <c r="BJZ104" s="235"/>
      <c r="BKA104" s="235"/>
      <c r="BKB104" s="235"/>
      <c r="BKC104" s="235"/>
      <c r="BKD104" s="235"/>
      <c r="BKE104" s="235"/>
      <c r="BKF104" s="235"/>
      <c r="BKG104" s="235"/>
      <c r="BKH104" s="235"/>
      <c r="BKI104" s="235"/>
      <c r="BKJ104" s="235"/>
      <c r="BKK104" s="235"/>
      <c r="BKL104" s="235"/>
      <c r="BKM104" s="235"/>
      <c r="BKN104" s="235"/>
      <c r="BKO104" s="235"/>
      <c r="BKP104" s="235"/>
      <c r="BKQ104" s="235"/>
      <c r="BKR104" s="235"/>
      <c r="BKS104" s="235"/>
      <c r="BKT104" s="235"/>
      <c r="BKU104" s="235"/>
      <c r="BKV104" s="235"/>
      <c r="BKW104" s="235"/>
      <c r="BKX104" s="235"/>
      <c r="BKY104" s="235"/>
      <c r="BKZ104" s="235"/>
      <c r="BLA104" s="235"/>
      <c r="BLB104" s="235"/>
      <c r="BLC104" s="235"/>
      <c r="BLD104" s="235"/>
      <c r="BLE104" s="235"/>
      <c r="BLF104" s="235"/>
      <c r="BLG104" s="235"/>
      <c r="BLH104" s="235"/>
      <c r="BLI104" s="235"/>
      <c r="BLJ104" s="235"/>
      <c r="BLK104" s="235"/>
      <c r="BLL104" s="235"/>
      <c r="BLM104" s="235"/>
      <c r="BLN104" s="235"/>
      <c r="BLO104" s="235"/>
      <c r="BLP104" s="235"/>
      <c r="BLQ104" s="235"/>
      <c r="BLR104" s="235"/>
      <c r="BLS104" s="235"/>
      <c r="BLT104" s="235"/>
      <c r="BLU104" s="235"/>
      <c r="BLV104" s="235"/>
      <c r="BLW104" s="235"/>
      <c r="BLX104" s="235"/>
      <c r="BLY104" s="235"/>
      <c r="BLZ104" s="235"/>
      <c r="BMA104" s="235"/>
      <c r="BMB104" s="235"/>
      <c r="BMC104" s="235"/>
      <c r="BMD104" s="235"/>
      <c r="BME104" s="235"/>
      <c r="BMF104" s="235"/>
      <c r="BMG104" s="235"/>
      <c r="BMH104" s="235"/>
      <c r="BMI104" s="235"/>
      <c r="BMJ104" s="235"/>
      <c r="BMK104" s="235"/>
      <c r="BML104" s="235"/>
      <c r="BMM104" s="235"/>
      <c r="BMN104" s="235"/>
      <c r="BMO104" s="235"/>
      <c r="BMP104" s="235"/>
      <c r="BMQ104" s="235"/>
      <c r="BMR104" s="235"/>
      <c r="BMS104" s="235"/>
      <c r="BMT104" s="235"/>
      <c r="BMU104" s="235"/>
      <c r="BMV104" s="235"/>
      <c r="BMW104" s="235"/>
      <c r="BMX104" s="235"/>
      <c r="BMY104" s="235"/>
      <c r="BMZ104" s="235"/>
      <c r="BNA104" s="235"/>
      <c r="BNB104" s="235"/>
      <c r="BNC104" s="235"/>
      <c r="BND104" s="235"/>
      <c r="BNE104" s="235"/>
      <c r="BNF104" s="235"/>
      <c r="BNG104" s="235"/>
      <c r="BNH104" s="235"/>
      <c r="BNI104" s="235"/>
      <c r="BNJ104" s="235"/>
      <c r="BNK104" s="235"/>
      <c r="BNL104" s="235"/>
      <c r="BNM104" s="235"/>
      <c r="BNN104" s="235"/>
      <c r="BNO104" s="235"/>
      <c r="BNP104" s="235"/>
      <c r="BNQ104" s="235"/>
      <c r="BNR104" s="235"/>
      <c r="BNS104" s="235"/>
      <c r="BNT104" s="235"/>
      <c r="BNU104" s="235"/>
      <c r="BNV104" s="235"/>
      <c r="BNW104" s="235"/>
      <c r="BNX104" s="235"/>
      <c r="BNY104" s="235"/>
      <c r="BNZ104" s="235"/>
      <c r="BOA104" s="235"/>
      <c r="BOB104" s="235"/>
      <c r="BOC104" s="235"/>
      <c r="BOD104" s="235"/>
      <c r="BOE104" s="235"/>
      <c r="BOF104" s="235"/>
      <c r="BOG104" s="235"/>
      <c r="BOH104" s="235"/>
      <c r="BOI104" s="235"/>
      <c r="BOJ104" s="235"/>
      <c r="BOK104" s="235"/>
      <c r="BOL104" s="235"/>
      <c r="BOM104" s="235"/>
      <c r="BON104" s="235"/>
      <c r="BOO104" s="235"/>
      <c r="BOP104" s="235"/>
      <c r="BOQ104" s="235"/>
      <c r="BOR104" s="235"/>
      <c r="BOS104" s="235"/>
      <c r="BOT104" s="235"/>
      <c r="BOU104" s="235"/>
      <c r="BOV104" s="235"/>
      <c r="BOW104" s="235"/>
      <c r="BOX104" s="235"/>
      <c r="BOY104" s="235"/>
      <c r="BOZ104" s="235"/>
      <c r="BPA104" s="235"/>
      <c r="BPB104" s="235"/>
      <c r="BPC104" s="235"/>
      <c r="BPD104" s="235"/>
      <c r="BPE104" s="235"/>
      <c r="BPF104" s="235"/>
      <c r="BPG104" s="235"/>
      <c r="BPH104" s="235"/>
      <c r="BPI104" s="235"/>
      <c r="BPJ104" s="235"/>
      <c r="BPK104" s="235"/>
      <c r="BPL104" s="235"/>
      <c r="BPM104" s="235"/>
      <c r="BPN104" s="235"/>
      <c r="BPO104" s="235"/>
      <c r="BPP104" s="235"/>
      <c r="BPQ104" s="235"/>
      <c r="BPR104" s="235"/>
      <c r="BPS104" s="235"/>
      <c r="BPT104" s="235"/>
      <c r="BPU104" s="235"/>
      <c r="BPV104" s="235"/>
      <c r="BPW104" s="235"/>
      <c r="BPX104" s="235"/>
      <c r="BPY104" s="235"/>
      <c r="BPZ104" s="235"/>
      <c r="BQA104" s="235"/>
      <c r="BQB104" s="235"/>
      <c r="BQC104" s="235"/>
      <c r="BQD104" s="235"/>
      <c r="BQE104" s="235"/>
      <c r="BQF104" s="235"/>
      <c r="BQG104" s="235"/>
      <c r="BQH104" s="235"/>
      <c r="BQI104" s="235"/>
      <c r="BQJ104" s="235"/>
      <c r="BQK104" s="235"/>
      <c r="BQL104" s="235"/>
      <c r="BQM104" s="235"/>
      <c r="BQN104" s="235"/>
      <c r="BQO104" s="235"/>
      <c r="BQP104" s="235"/>
      <c r="BQQ104" s="235"/>
      <c r="BQR104" s="235"/>
      <c r="BQS104" s="235"/>
      <c r="BQT104" s="235"/>
      <c r="BQU104" s="235"/>
      <c r="BQV104" s="235"/>
      <c r="BQW104" s="235"/>
      <c r="BQX104" s="235"/>
      <c r="BQY104" s="235"/>
      <c r="BQZ104" s="235"/>
      <c r="BRA104" s="235"/>
      <c r="BRB104" s="235"/>
      <c r="BRC104" s="235"/>
      <c r="BRD104" s="235"/>
      <c r="BRE104" s="235"/>
      <c r="BRF104" s="235"/>
      <c r="BRG104" s="235"/>
      <c r="BRH104" s="235"/>
      <c r="BRI104" s="235"/>
      <c r="BRJ104" s="235"/>
      <c r="BRK104" s="235"/>
      <c r="BRL104" s="235"/>
      <c r="BRM104" s="235"/>
      <c r="BRN104" s="235"/>
      <c r="BRO104" s="235"/>
      <c r="BRP104" s="235"/>
      <c r="BRQ104" s="235"/>
      <c r="BRR104" s="235"/>
      <c r="BRS104" s="235"/>
      <c r="BRT104" s="235"/>
      <c r="BRU104" s="235"/>
      <c r="BRV104" s="235"/>
      <c r="BRW104" s="235"/>
      <c r="BRX104" s="235"/>
      <c r="BRY104" s="235"/>
      <c r="BRZ104" s="235"/>
      <c r="BSA104" s="235"/>
      <c r="BSB104" s="235"/>
      <c r="BSC104" s="235"/>
      <c r="BSD104" s="235"/>
      <c r="BSE104" s="235"/>
      <c r="BSF104" s="235"/>
      <c r="BSG104" s="235"/>
      <c r="BSH104" s="235"/>
      <c r="BSI104" s="235"/>
      <c r="BSJ104" s="235"/>
      <c r="BSK104" s="235"/>
      <c r="BSL104" s="235"/>
      <c r="BSM104" s="235"/>
      <c r="BSN104" s="235"/>
      <c r="BSO104" s="235"/>
      <c r="BSP104" s="235"/>
      <c r="BSQ104" s="235"/>
      <c r="BSR104" s="235"/>
      <c r="BSS104" s="235"/>
      <c r="BST104" s="235"/>
      <c r="BSU104" s="235"/>
      <c r="BSV104" s="235"/>
      <c r="BSW104" s="235"/>
      <c r="BSX104" s="235"/>
      <c r="BSY104" s="235"/>
      <c r="BSZ104" s="235"/>
      <c r="BTA104" s="235"/>
      <c r="BTB104" s="235"/>
      <c r="BTC104" s="235"/>
      <c r="BTD104" s="235"/>
      <c r="BTE104" s="235"/>
      <c r="BTF104" s="235"/>
      <c r="BTG104" s="235"/>
      <c r="BTH104" s="235"/>
      <c r="BTI104" s="235"/>
      <c r="BTJ104" s="235"/>
      <c r="BTK104" s="235"/>
      <c r="BTL104" s="235"/>
      <c r="BTM104" s="235"/>
      <c r="BTN104" s="235"/>
      <c r="BTO104" s="235"/>
      <c r="BTP104" s="235"/>
      <c r="BTQ104" s="235"/>
      <c r="BTR104" s="235"/>
      <c r="BTS104" s="235"/>
      <c r="BTT104" s="235"/>
      <c r="BTU104" s="235"/>
      <c r="BTV104" s="235"/>
      <c r="BTW104" s="235"/>
      <c r="BTX104" s="235"/>
      <c r="BTY104" s="235"/>
      <c r="BTZ104" s="235"/>
      <c r="BUA104" s="235"/>
      <c r="BUB104" s="235"/>
      <c r="BUC104" s="235"/>
      <c r="BUD104" s="235"/>
      <c r="BUE104" s="235"/>
      <c r="BUF104" s="235"/>
      <c r="BUG104" s="235"/>
      <c r="BUH104" s="235"/>
      <c r="BUI104" s="235"/>
      <c r="BUJ104" s="235"/>
      <c r="BUK104" s="235"/>
      <c r="BUL104" s="235"/>
      <c r="BUM104" s="235"/>
      <c r="BUN104" s="235"/>
      <c r="BUO104" s="235"/>
      <c r="BUP104" s="235"/>
      <c r="BUQ104" s="235"/>
      <c r="BUR104" s="235"/>
      <c r="BUS104" s="235"/>
      <c r="BUT104" s="235"/>
      <c r="BUU104" s="235"/>
      <c r="BUV104" s="235"/>
      <c r="BUW104" s="235"/>
      <c r="BUX104" s="235"/>
      <c r="BUY104" s="235"/>
      <c r="BUZ104" s="235"/>
      <c r="BVA104" s="235"/>
      <c r="BVB104" s="235"/>
      <c r="BVC104" s="235"/>
      <c r="BVD104" s="235"/>
      <c r="BVE104" s="235"/>
      <c r="BVF104" s="235"/>
      <c r="BVG104" s="235"/>
      <c r="BVH104" s="235"/>
      <c r="BVI104" s="235"/>
      <c r="BVJ104" s="235"/>
      <c r="BVK104" s="235"/>
      <c r="BVL104" s="235"/>
      <c r="BVM104" s="235"/>
      <c r="BVN104" s="235"/>
      <c r="BVO104" s="235"/>
      <c r="BVP104" s="235"/>
      <c r="BVQ104" s="235"/>
      <c r="BVR104" s="235"/>
      <c r="BVS104" s="235"/>
      <c r="BVT104" s="235"/>
      <c r="BVU104" s="235"/>
      <c r="BVV104" s="235"/>
      <c r="BVW104" s="235"/>
      <c r="BVX104" s="235"/>
      <c r="BVY104" s="235"/>
      <c r="BVZ104" s="235"/>
      <c r="BWA104" s="235"/>
      <c r="BWB104" s="235"/>
      <c r="BWC104" s="235"/>
      <c r="BWD104" s="235"/>
      <c r="BWE104" s="235"/>
      <c r="BWF104" s="235"/>
      <c r="BWG104" s="235"/>
      <c r="BWH104" s="235"/>
      <c r="BWI104" s="235"/>
      <c r="BWJ104" s="235"/>
      <c r="BWK104" s="235"/>
      <c r="BWL104" s="235"/>
      <c r="BWM104" s="235"/>
      <c r="BWN104" s="235"/>
      <c r="BWO104" s="235"/>
      <c r="BWP104" s="235"/>
      <c r="BWQ104" s="235"/>
      <c r="BWR104" s="235"/>
      <c r="BWS104" s="235"/>
      <c r="BWT104" s="235"/>
      <c r="BWU104" s="235"/>
      <c r="BWV104" s="235"/>
      <c r="BWW104" s="235"/>
      <c r="BWX104" s="235"/>
      <c r="BWY104" s="235"/>
      <c r="BWZ104" s="235"/>
      <c r="BXA104" s="235"/>
      <c r="BXB104" s="235"/>
      <c r="BXC104" s="235"/>
      <c r="BXD104" s="235"/>
      <c r="BXE104" s="235"/>
      <c r="BXF104" s="235"/>
      <c r="BXG104" s="235"/>
      <c r="BXH104" s="235"/>
      <c r="BXI104" s="235"/>
      <c r="BXJ104" s="235"/>
      <c r="BXK104" s="235"/>
      <c r="BXL104" s="235"/>
      <c r="BXM104" s="235"/>
      <c r="BXN104" s="235"/>
      <c r="BXO104" s="235"/>
      <c r="BXP104" s="235"/>
      <c r="BXQ104" s="235"/>
      <c r="BXR104" s="235"/>
      <c r="BXS104" s="235"/>
      <c r="BXT104" s="235"/>
      <c r="BXU104" s="235"/>
      <c r="BXV104" s="235"/>
      <c r="BXW104" s="235"/>
      <c r="BXX104" s="235"/>
      <c r="BXY104" s="235"/>
      <c r="BXZ104" s="235"/>
      <c r="BYA104" s="235"/>
      <c r="BYB104" s="235"/>
      <c r="BYC104" s="235"/>
      <c r="BYD104" s="235"/>
      <c r="BYE104" s="235"/>
      <c r="BYF104" s="235"/>
      <c r="BYG104" s="235"/>
      <c r="BYH104" s="235"/>
      <c r="BYI104" s="235"/>
      <c r="BYJ104" s="235"/>
      <c r="BYK104" s="235"/>
      <c r="BYL104" s="235"/>
      <c r="BYM104" s="235"/>
      <c r="BYN104" s="235"/>
      <c r="BYO104" s="235"/>
      <c r="BYP104" s="235"/>
      <c r="BYQ104" s="235"/>
      <c r="BYR104" s="235"/>
      <c r="BYS104" s="235"/>
      <c r="BYT104" s="235"/>
      <c r="BYU104" s="235"/>
      <c r="BYV104" s="235"/>
      <c r="BYW104" s="235"/>
      <c r="BYX104" s="235"/>
      <c r="BYY104" s="235"/>
      <c r="BYZ104" s="235"/>
      <c r="BZA104" s="235"/>
      <c r="BZB104" s="235"/>
      <c r="BZC104" s="235"/>
      <c r="BZD104" s="235"/>
      <c r="BZE104" s="235"/>
      <c r="BZF104" s="235"/>
      <c r="BZG104" s="235"/>
      <c r="BZH104" s="235"/>
      <c r="BZI104" s="235"/>
      <c r="BZJ104" s="235"/>
      <c r="BZK104" s="235"/>
      <c r="BZL104" s="235"/>
      <c r="BZM104" s="235"/>
      <c r="BZN104" s="235"/>
      <c r="BZO104" s="235"/>
      <c r="BZP104" s="235"/>
      <c r="BZQ104" s="235"/>
      <c r="BZR104" s="235"/>
      <c r="BZS104" s="235"/>
      <c r="BZT104" s="235"/>
      <c r="BZU104" s="235"/>
      <c r="BZV104" s="235"/>
      <c r="BZW104" s="235"/>
      <c r="BZX104" s="235"/>
      <c r="BZY104" s="235"/>
      <c r="BZZ104" s="235"/>
      <c r="CAA104" s="235"/>
      <c r="CAB104" s="235"/>
      <c r="CAC104" s="235"/>
      <c r="CAD104" s="235"/>
      <c r="CAE104" s="235"/>
      <c r="CAF104" s="235"/>
      <c r="CAG104" s="235"/>
      <c r="CAH104" s="235"/>
      <c r="CAI104" s="235"/>
      <c r="CAJ104" s="235"/>
      <c r="CAK104" s="235"/>
      <c r="CAL104" s="235"/>
      <c r="CAM104" s="235"/>
      <c r="CAN104" s="235"/>
      <c r="CAO104" s="235"/>
      <c r="CAP104" s="235"/>
      <c r="CAQ104" s="235"/>
      <c r="CAR104" s="235"/>
      <c r="CAS104" s="235"/>
      <c r="CAT104" s="235"/>
      <c r="CAU104" s="235"/>
      <c r="CAV104" s="235"/>
      <c r="CAW104" s="235"/>
      <c r="CAX104" s="235"/>
      <c r="CAY104" s="235"/>
      <c r="CAZ104" s="235"/>
      <c r="CBA104" s="235"/>
      <c r="CBB104" s="235"/>
      <c r="CBC104" s="235"/>
      <c r="CBD104" s="235"/>
      <c r="CBE104" s="235"/>
      <c r="CBF104" s="235"/>
      <c r="CBG104" s="235"/>
      <c r="CBH104" s="235"/>
      <c r="CBI104" s="235"/>
      <c r="CBJ104" s="235"/>
      <c r="CBK104" s="235"/>
      <c r="CBL104" s="235"/>
      <c r="CBM104" s="235"/>
      <c r="CBN104" s="235"/>
      <c r="CBO104" s="235"/>
      <c r="CBP104" s="235"/>
      <c r="CBQ104" s="235"/>
      <c r="CBR104" s="235"/>
      <c r="CBS104" s="235"/>
      <c r="CBT104" s="235"/>
      <c r="CBU104" s="235"/>
      <c r="CBV104" s="235"/>
      <c r="CBW104" s="235"/>
      <c r="CBX104" s="235"/>
      <c r="CBY104" s="235"/>
      <c r="CBZ104" s="235"/>
      <c r="CCA104" s="235"/>
      <c r="CCB104" s="235"/>
      <c r="CCC104" s="235"/>
      <c r="CCD104" s="235"/>
      <c r="CCE104" s="235"/>
      <c r="CCF104" s="235"/>
      <c r="CCG104" s="235"/>
      <c r="CCH104" s="235"/>
      <c r="CCI104" s="235"/>
      <c r="CCJ104" s="235"/>
      <c r="CCK104" s="235"/>
      <c r="CCL104" s="235"/>
      <c r="CCM104" s="235"/>
      <c r="CCN104" s="235"/>
      <c r="CCO104" s="235"/>
      <c r="CCP104" s="235"/>
      <c r="CCQ104" s="235"/>
      <c r="CCR104" s="235"/>
      <c r="CCS104" s="235"/>
      <c r="CCT104" s="235"/>
      <c r="CCU104" s="235"/>
      <c r="CCV104" s="235"/>
      <c r="CCW104" s="235"/>
      <c r="CCX104" s="235"/>
      <c r="CCY104" s="235"/>
      <c r="CCZ104" s="235"/>
      <c r="CDA104" s="235"/>
      <c r="CDB104" s="235"/>
      <c r="CDC104" s="235"/>
      <c r="CDD104" s="235"/>
      <c r="CDE104" s="235"/>
      <c r="CDF104" s="235"/>
      <c r="CDG104" s="235"/>
      <c r="CDH104" s="235"/>
      <c r="CDI104" s="235"/>
      <c r="CDJ104" s="235"/>
      <c r="CDK104" s="235"/>
      <c r="CDL104" s="235"/>
      <c r="CDM104" s="235"/>
      <c r="CDN104" s="235"/>
      <c r="CDO104" s="235"/>
      <c r="CDP104" s="235"/>
      <c r="CDQ104" s="235"/>
      <c r="CDR104" s="235"/>
      <c r="CDS104" s="235"/>
      <c r="CDT104" s="235"/>
      <c r="CDU104" s="235"/>
      <c r="CDV104" s="235"/>
      <c r="CDW104" s="235"/>
      <c r="CDX104" s="235"/>
      <c r="CDY104" s="235"/>
      <c r="CDZ104" s="235"/>
      <c r="CEA104" s="235"/>
      <c r="CEB104" s="235"/>
      <c r="CEC104" s="235"/>
      <c r="CED104" s="235"/>
      <c r="CEE104" s="235"/>
      <c r="CEF104" s="235"/>
      <c r="CEG104" s="235"/>
      <c r="CEH104" s="235"/>
      <c r="CEI104" s="235"/>
      <c r="CEJ104" s="235"/>
      <c r="CEK104" s="235"/>
      <c r="CEL104" s="235"/>
      <c r="CEM104" s="235"/>
      <c r="CEN104" s="235"/>
      <c r="CEO104" s="235"/>
      <c r="CEP104" s="235"/>
      <c r="CEQ104" s="235"/>
      <c r="CER104" s="235"/>
      <c r="CES104" s="235"/>
      <c r="CET104" s="235"/>
      <c r="CEU104" s="235"/>
      <c r="CEV104" s="235"/>
      <c r="CEW104" s="235"/>
      <c r="CEX104" s="235"/>
      <c r="CEY104" s="235"/>
      <c r="CEZ104" s="235"/>
      <c r="CFA104" s="235"/>
      <c r="CFB104" s="235"/>
      <c r="CFC104" s="235"/>
      <c r="CFD104" s="235"/>
      <c r="CFE104" s="235"/>
      <c r="CFF104" s="235"/>
      <c r="CFG104" s="235"/>
      <c r="CFH104" s="235"/>
      <c r="CFI104" s="235"/>
      <c r="CFJ104" s="235"/>
      <c r="CFK104" s="235"/>
      <c r="CFL104" s="235"/>
      <c r="CFM104" s="235"/>
      <c r="CFN104" s="235"/>
      <c r="CFO104" s="235"/>
      <c r="CFP104" s="235"/>
      <c r="CFQ104" s="235"/>
      <c r="CFR104" s="235"/>
      <c r="CFS104" s="235"/>
      <c r="CFT104" s="235"/>
      <c r="CFU104" s="235"/>
      <c r="CFV104" s="235"/>
      <c r="CFW104" s="235"/>
      <c r="CFX104" s="235"/>
      <c r="CFY104" s="235"/>
      <c r="CFZ104" s="235"/>
      <c r="CGA104" s="235"/>
      <c r="CGB104" s="235"/>
      <c r="CGC104" s="235"/>
      <c r="CGD104" s="235"/>
      <c r="CGE104" s="235"/>
      <c r="CGF104" s="235"/>
      <c r="CGG104" s="235"/>
      <c r="CGH104" s="235"/>
      <c r="CGI104" s="235"/>
      <c r="CGJ104" s="235"/>
      <c r="CGK104" s="235"/>
      <c r="CGL104" s="235"/>
      <c r="CGM104" s="235"/>
      <c r="CGN104" s="235"/>
      <c r="CGO104" s="235"/>
      <c r="CGP104" s="235"/>
      <c r="CGQ104" s="235"/>
      <c r="CGR104" s="235"/>
      <c r="CGS104" s="235"/>
      <c r="CGT104" s="235"/>
      <c r="CGU104" s="235"/>
      <c r="CGV104" s="235"/>
      <c r="CGW104" s="235"/>
      <c r="CGX104" s="235"/>
      <c r="CGY104" s="235"/>
      <c r="CGZ104" s="235"/>
      <c r="CHA104" s="235"/>
      <c r="CHB104" s="235"/>
      <c r="CHC104" s="235"/>
      <c r="CHD104" s="235"/>
      <c r="CHE104" s="235"/>
      <c r="CHF104" s="235"/>
      <c r="CHG104" s="235"/>
      <c r="CHH104" s="235"/>
      <c r="CHI104" s="235"/>
      <c r="CHJ104" s="235"/>
      <c r="CHK104" s="235"/>
      <c r="CHL104" s="235"/>
      <c r="CHM104" s="235"/>
      <c r="CHN104" s="235"/>
      <c r="CHO104" s="235"/>
      <c r="CHP104" s="235"/>
      <c r="CHQ104" s="235"/>
      <c r="CHR104" s="235"/>
      <c r="CHS104" s="235"/>
      <c r="CHT104" s="235"/>
      <c r="CHU104" s="235"/>
      <c r="CHV104" s="235"/>
      <c r="CHW104" s="235"/>
      <c r="CHX104" s="235"/>
      <c r="CHY104" s="235"/>
      <c r="CHZ104" s="235"/>
      <c r="CIA104" s="235"/>
      <c r="CIB104" s="235"/>
      <c r="CIC104" s="235"/>
      <c r="CID104" s="235"/>
      <c r="CIE104" s="235"/>
      <c r="CIF104" s="235"/>
      <c r="CIG104" s="235"/>
      <c r="CIH104" s="235"/>
      <c r="CII104" s="235"/>
      <c r="CIJ104" s="235"/>
      <c r="CIK104" s="235"/>
      <c r="CIL104" s="235"/>
      <c r="CIM104" s="235"/>
      <c r="CIN104" s="235"/>
      <c r="CIO104" s="235"/>
      <c r="CIP104" s="235"/>
      <c r="CIQ104" s="235"/>
      <c r="CIR104" s="235"/>
      <c r="CIS104" s="235"/>
      <c r="CIT104" s="235"/>
      <c r="CIU104" s="235"/>
      <c r="CIV104" s="235"/>
      <c r="CIW104" s="235"/>
      <c r="CIX104" s="235"/>
      <c r="CIY104" s="235"/>
      <c r="CIZ104" s="235"/>
      <c r="CJA104" s="235"/>
      <c r="CJB104" s="235"/>
      <c r="CJC104" s="235"/>
      <c r="CJD104" s="235"/>
      <c r="CJE104" s="235"/>
      <c r="CJF104" s="235"/>
      <c r="CJG104" s="235"/>
      <c r="CJH104" s="235"/>
      <c r="CJI104" s="235"/>
      <c r="CJJ104" s="235"/>
      <c r="CJK104" s="235"/>
      <c r="CJL104" s="235"/>
      <c r="CJM104" s="235"/>
      <c r="CJN104" s="235"/>
      <c r="CJO104" s="235"/>
      <c r="CJP104" s="235"/>
      <c r="CJQ104" s="235"/>
      <c r="CJR104" s="235"/>
      <c r="CJS104" s="235"/>
      <c r="CJT104" s="235"/>
      <c r="CJU104" s="235"/>
      <c r="CJV104" s="235"/>
      <c r="CJW104" s="235"/>
      <c r="CJX104" s="235"/>
      <c r="CJY104" s="235"/>
      <c r="CJZ104" s="235"/>
      <c r="CKA104" s="235"/>
      <c r="CKB104" s="235"/>
      <c r="CKC104" s="235"/>
      <c r="CKD104" s="235"/>
      <c r="CKE104" s="235"/>
      <c r="CKF104" s="235"/>
      <c r="CKG104" s="235"/>
      <c r="CKH104" s="235"/>
      <c r="CKI104" s="235"/>
      <c r="CKJ104" s="235"/>
      <c r="CKK104" s="235"/>
      <c r="CKL104" s="235"/>
      <c r="CKM104" s="235"/>
      <c r="CKN104" s="235"/>
      <c r="CKO104" s="235"/>
      <c r="CKP104" s="235"/>
      <c r="CKQ104" s="235"/>
      <c r="CKR104" s="235"/>
      <c r="CKS104" s="235"/>
      <c r="CKT104" s="235"/>
      <c r="CKU104" s="235"/>
      <c r="CKV104" s="235"/>
      <c r="CKW104" s="235"/>
      <c r="CKX104" s="235"/>
      <c r="CKY104" s="235"/>
      <c r="CKZ104" s="235"/>
      <c r="CLA104" s="235"/>
      <c r="CLB104" s="235"/>
      <c r="CLC104" s="235"/>
      <c r="CLD104" s="235"/>
      <c r="CLE104" s="235"/>
      <c r="CLF104" s="235"/>
      <c r="CLG104" s="235"/>
      <c r="CLH104" s="235"/>
      <c r="CLI104" s="235"/>
      <c r="CLJ104" s="235"/>
      <c r="CLK104" s="235"/>
      <c r="CLL104" s="235"/>
      <c r="CLM104" s="235"/>
      <c r="CLN104" s="235"/>
      <c r="CLO104" s="235"/>
      <c r="CLP104" s="235"/>
      <c r="CLQ104" s="235"/>
      <c r="CLR104" s="235"/>
      <c r="CLS104" s="235"/>
      <c r="CLT104" s="235"/>
      <c r="CLU104" s="235"/>
      <c r="CLV104" s="235"/>
      <c r="CLW104" s="235"/>
      <c r="CLX104" s="235"/>
      <c r="CLY104" s="235"/>
      <c r="CLZ104" s="235"/>
      <c r="CMA104" s="235"/>
      <c r="CMB104" s="235"/>
      <c r="CMC104" s="235"/>
      <c r="CMD104" s="235"/>
      <c r="CME104" s="235"/>
      <c r="CMF104" s="235"/>
      <c r="CMG104" s="235"/>
      <c r="CMH104" s="235"/>
      <c r="CMI104" s="235"/>
      <c r="CMJ104" s="235"/>
      <c r="CMK104" s="235"/>
      <c r="CML104" s="235"/>
      <c r="CMM104" s="235"/>
      <c r="CMN104" s="235"/>
      <c r="CMO104" s="235"/>
      <c r="CMP104" s="235"/>
      <c r="CMQ104" s="235"/>
      <c r="CMR104" s="235"/>
      <c r="CMS104" s="235"/>
      <c r="CMT104" s="235"/>
      <c r="CMU104" s="235"/>
      <c r="CMV104" s="235"/>
      <c r="CMW104" s="235"/>
      <c r="CMX104" s="235"/>
      <c r="CMY104" s="235"/>
      <c r="CMZ104" s="235"/>
      <c r="CNA104" s="235"/>
      <c r="CNB104" s="235"/>
      <c r="CNC104" s="235"/>
      <c r="CND104" s="235"/>
      <c r="CNE104" s="235"/>
      <c r="CNF104" s="235"/>
      <c r="CNG104" s="235"/>
      <c r="CNH104" s="235"/>
      <c r="CNI104" s="235"/>
      <c r="CNJ104" s="235"/>
      <c r="CNK104" s="235"/>
      <c r="CNL104" s="235"/>
      <c r="CNM104" s="235"/>
      <c r="CNN104" s="235"/>
      <c r="CNO104" s="235"/>
      <c r="CNP104" s="235"/>
      <c r="CNQ104" s="235"/>
      <c r="CNR104" s="235"/>
      <c r="CNS104" s="235"/>
      <c r="CNT104" s="235"/>
      <c r="CNU104" s="235"/>
      <c r="CNV104" s="235"/>
      <c r="CNW104" s="235"/>
      <c r="CNX104" s="235"/>
      <c r="CNY104" s="235"/>
      <c r="CNZ104" s="235"/>
      <c r="COA104" s="235"/>
      <c r="COB104" s="235"/>
      <c r="COC104" s="235"/>
      <c r="COD104" s="235"/>
      <c r="COE104" s="235"/>
      <c r="COF104" s="235"/>
      <c r="COG104" s="235"/>
      <c r="COH104" s="235"/>
      <c r="COI104" s="235"/>
      <c r="COJ104" s="235"/>
      <c r="COK104" s="235"/>
      <c r="COL104" s="235"/>
      <c r="COM104" s="235"/>
      <c r="CON104" s="235"/>
      <c r="COO104" s="235"/>
      <c r="COP104" s="235"/>
      <c r="COQ104" s="235"/>
      <c r="COR104" s="235"/>
      <c r="COS104" s="235"/>
      <c r="COT104" s="235"/>
      <c r="COU104" s="235"/>
      <c r="COV104" s="235"/>
      <c r="COW104" s="235"/>
      <c r="COX104" s="235"/>
      <c r="COY104" s="235"/>
      <c r="COZ104" s="235"/>
      <c r="CPA104" s="235"/>
      <c r="CPB104" s="235"/>
      <c r="CPC104" s="235"/>
      <c r="CPD104" s="235"/>
      <c r="CPE104" s="235"/>
      <c r="CPF104" s="235"/>
      <c r="CPG104" s="235"/>
      <c r="CPH104" s="235"/>
      <c r="CPI104" s="235"/>
      <c r="CPJ104" s="235"/>
      <c r="CPK104" s="235"/>
      <c r="CPL104" s="235"/>
      <c r="CPM104" s="235"/>
      <c r="CPN104" s="235"/>
      <c r="CPO104" s="235"/>
      <c r="CPP104" s="235"/>
      <c r="CPQ104" s="235"/>
      <c r="CPR104" s="235"/>
      <c r="CPS104" s="235"/>
      <c r="CPT104" s="235"/>
      <c r="CPU104" s="235"/>
      <c r="CPV104" s="235"/>
      <c r="CPW104" s="235"/>
      <c r="CPX104" s="235"/>
      <c r="CPY104" s="235"/>
      <c r="CPZ104" s="235"/>
      <c r="CQA104" s="235"/>
      <c r="CQB104" s="235"/>
      <c r="CQC104" s="235"/>
      <c r="CQD104" s="235"/>
      <c r="CQE104" s="235"/>
      <c r="CQF104" s="235"/>
      <c r="CQG104" s="235"/>
      <c r="CQH104" s="235"/>
      <c r="CQI104" s="235"/>
      <c r="CQJ104" s="235"/>
      <c r="CQK104" s="235"/>
      <c r="CQL104" s="235"/>
      <c r="CQM104" s="235"/>
      <c r="CQN104" s="235"/>
      <c r="CQO104" s="235"/>
      <c r="CQP104" s="235"/>
      <c r="CQQ104" s="235"/>
      <c r="CQR104" s="235"/>
      <c r="CQS104" s="235"/>
      <c r="CQT104" s="235"/>
      <c r="CQU104" s="235"/>
      <c r="CQV104" s="235"/>
      <c r="CQW104" s="235"/>
      <c r="CQX104" s="235"/>
      <c r="CQY104" s="235"/>
      <c r="CQZ104" s="235"/>
      <c r="CRA104" s="235"/>
      <c r="CRB104" s="235"/>
      <c r="CRC104" s="235"/>
      <c r="CRD104" s="235"/>
      <c r="CRE104" s="235"/>
      <c r="CRF104" s="235"/>
      <c r="CRG104" s="235"/>
      <c r="CRH104" s="235"/>
      <c r="CRI104" s="235"/>
      <c r="CRJ104" s="235"/>
      <c r="CRK104" s="235"/>
      <c r="CRL104" s="235"/>
      <c r="CRM104" s="235"/>
      <c r="CRN104" s="235"/>
      <c r="CRO104" s="235"/>
      <c r="CRP104" s="235"/>
      <c r="CRQ104" s="235"/>
      <c r="CRR104" s="235"/>
      <c r="CRS104" s="235"/>
      <c r="CRT104" s="235"/>
      <c r="CRU104" s="235"/>
      <c r="CRV104" s="235"/>
      <c r="CRW104" s="235"/>
      <c r="CRX104" s="235"/>
      <c r="CRY104" s="235"/>
      <c r="CRZ104" s="235"/>
      <c r="CSA104" s="235"/>
      <c r="CSB104" s="235"/>
      <c r="CSC104" s="235"/>
      <c r="CSD104" s="235"/>
      <c r="CSE104" s="235"/>
      <c r="CSF104" s="235"/>
      <c r="CSG104" s="235"/>
      <c r="CSH104" s="235"/>
      <c r="CSI104" s="235"/>
      <c r="CSJ104" s="235"/>
      <c r="CSK104" s="235"/>
      <c r="CSL104" s="235"/>
      <c r="CSM104" s="235"/>
      <c r="CSN104" s="235"/>
      <c r="CSO104" s="235"/>
      <c r="CSP104" s="235"/>
      <c r="CSQ104" s="235"/>
      <c r="CSR104" s="235"/>
      <c r="CSS104" s="235"/>
      <c r="CST104" s="235"/>
      <c r="CSU104" s="235"/>
      <c r="CSV104" s="235"/>
      <c r="CSW104" s="235"/>
      <c r="CSX104" s="235"/>
      <c r="CSY104" s="235"/>
      <c r="CSZ104" s="235"/>
      <c r="CTA104" s="235"/>
      <c r="CTB104" s="235"/>
      <c r="CTC104" s="235"/>
      <c r="CTD104" s="235"/>
      <c r="CTE104" s="235"/>
      <c r="CTF104" s="235"/>
      <c r="CTG104" s="235"/>
      <c r="CTH104" s="235"/>
      <c r="CTI104" s="235"/>
      <c r="CTJ104" s="235"/>
      <c r="CTK104" s="235"/>
      <c r="CTL104" s="235"/>
      <c r="CTM104" s="235"/>
      <c r="CTN104" s="235"/>
      <c r="CTO104" s="235"/>
      <c r="CTP104" s="235"/>
      <c r="CTQ104" s="235"/>
      <c r="CTR104" s="235"/>
      <c r="CTS104" s="235"/>
      <c r="CTT104" s="235"/>
      <c r="CTU104" s="235"/>
      <c r="CTV104" s="235"/>
      <c r="CTW104" s="235"/>
      <c r="CTX104" s="235"/>
      <c r="CTY104" s="235"/>
      <c r="CTZ104" s="235"/>
      <c r="CUA104" s="235"/>
      <c r="CUB104" s="235"/>
      <c r="CUC104" s="235"/>
      <c r="CUD104" s="235"/>
      <c r="CUE104" s="235"/>
      <c r="CUF104" s="235"/>
      <c r="CUG104" s="235"/>
      <c r="CUH104" s="235"/>
      <c r="CUI104" s="235"/>
      <c r="CUJ104" s="235"/>
      <c r="CUK104" s="235"/>
      <c r="CUL104" s="235"/>
      <c r="CUM104" s="235"/>
      <c r="CUN104" s="235"/>
      <c r="CUO104" s="235"/>
      <c r="CUP104" s="235"/>
      <c r="CUQ104" s="235"/>
      <c r="CUR104" s="235"/>
      <c r="CUS104" s="235"/>
      <c r="CUT104" s="235"/>
      <c r="CUU104" s="235"/>
      <c r="CUV104" s="235"/>
      <c r="CUW104" s="235"/>
      <c r="CUX104" s="235"/>
      <c r="CUY104" s="235"/>
      <c r="CUZ104" s="235"/>
      <c r="CVA104" s="235"/>
      <c r="CVB104" s="235"/>
      <c r="CVC104" s="235"/>
      <c r="CVD104" s="235"/>
      <c r="CVE104" s="235"/>
      <c r="CVF104" s="235"/>
      <c r="CVG104" s="235"/>
      <c r="CVH104" s="235"/>
      <c r="CVI104" s="235"/>
      <c r="CVJ104" s="235"/>
      <c r="CVK104" s="235"/>
      <c r="CVL104" s="235"/>
      <c r="CVM104" s="235"/>
      <c r="CVN104" s="235"/>
      <c r="CVO104" s="235"/>
      <c r="CVP104" s="235"/>
      <c r="CVQ104" s="235"/>
      <c r="CVR104" s="235"/>
      <c r="CVS104" s="235"/>
      <c r="CVT104" s="235"/>
      <c r="CVU104" s="235"/>
      <c r="CVV104" s="235"/>
      <c r="CVW104" s="235"/>
      <c r="CVX104" s="235"/>
      <c r="CVY104" s="235"/>
      <c r="CVZ104" s="235"/>
      <c r="CWA104" s="235"/>
      <c r="CWB104" s="235"/>
      <c r="CWC104" s="235"/>
      <c r="CWD104" s="235"/>
      <c r="CWE104" s="235"/>
      <c r="CWF104" s="235"/>
      <c r="CWG104" s="235"/>
      <c r="CWH104" s="235"/>
      <c r="CWI104" s="235"/>
      <c r="CWJ104" s="235"/>
      <c r="CWK104" s="235"/>
      <c r="CWL104" s="235"/>
      <c r="CWM104" s="235"/>
      <c r="CWN104" s="235"/>
      <c r="CWO104" s="235"/>
      <c r="CWP104" s="235"/>
      <c r="CWQ104" s="235"/>
      <c r="CWR104" s="235"/>
      <c r="CWS104" s="235"/>
      <c r="CWT104" s="235"/>
      <c r="CWU104" s="235"/>
      <c r="CWV104" s="235"/>
      <c r="CWW104" s="235"/>
      <c r="CWX104" s="235"/>
      <c r="CWY104" s="235"/>
      <c r="CWZ104" s="235"/>
      <c r="CXA104" s="235"/>
      <c r="CXB104" s="235"/>
      <c r="CXC104" s="235"/>
      <c r="CXD104" s="235"/>
      <c r="CXE104" s="235"/>
      <c r="CXF104" s="235"/>
      <c r="CXG104" s="235"/>
      <c r="CXH104" s="235"/>
      <c r="CXI104" s="235"/>
      <c r="CXJ104" s="235"/>
      <c r="CXK104" s="235"/>
      <c r="CXL104" s="235"/>
      <c r="CXM104" s="235"/>
      <c r="CXN104" s="235"/>
      <c r="CXO104" s="235"/>
      <c r="CXP104" s="235"/>
      <c r="CXQ104" s="235"/>
      <c r="CXR104" s="235"/>
      <c r="CXS104" s="235"/>
      <c r="CXT104" s="235"/>
      <c r="CXU104" s="235"/>
      <c r="CXV104" s="235"/>
      <c r="CXW104" s="235"/>
      <c r="CXX104" s="235"/>
      <c r="CXY104" s="235"/>
      <c r="CXZ104" s="235"/>
      <c r="CYA104" s="235"/>
      <c r="CYB104" s="235"/>
      <c r="CYC104" s="235"/>
      <c r="CYD104" s="235"/>
      <c r="CYE104" s="235"/>
      <c r="CYF104" s="235"/>
      <c r="CYG104" s="235"/>
      <c r="CYH104" s="235"/>
      <c r="CYI104" s="235"/>
      <c r="CYJ104" s="235"/>
      <c r="CYK104" s="235"/>
      <c r="CYL104" s="235"/>
      <c r="CYM104" s="235"/>
      <c r="CYN104" s="235"/>
      <c r="CYO104" s="235"/>
      <c r="CYP104" s="235"/>
      <c r="CYQ104" s="235"/>
      <c r="CYR104" s="235"/>
      <c r="CYS104" s="235"/>
      <c r="CYT104" s="235"/>
      <c r="CYU104" s="235"/>
      <c r="CYV104" s="235"/>
      <c r="CYW104" s="235"/>
      <c r="CYX104" s="235"/>
      <c r="CYY104" s="235"/>
      <c r="CYZ104" s="235"/>
      <c r="CZA104" s="235"/>
      <c r="CZB104" s="235"/>
      <c r="CZC104" s="235"/>
      <c r="CZD104" s="235"/>
      <c r="CZE104" s="235"/>
      <c r="CZF104" s="235"/>
      <c r="CZG104" s="235"/>
      <c r="CZH104" s="235"/>
      <c r="CZI104" s="235"/>
      <c r="CZJ104" s="235"/>
      <c r="CZK104" s="235"/>
      <c r="CZL104" s="235"/>
      <c r="CZM104" s="235"/>
      <c r="CZN104" s="235"/>
      <c r="CZO104" s="235"/>
      <c r="CZP104" s="235"/>
      <c r="CZQ104" s="235"/>
      <c r="CZR104" s="235"/>
      <c r="CZS104" s="235"/>
      <c r="CZT104" s="235"/>
      <c r="CZU104" s="235"/>
      <c r="CZV104" s="235"/>
      <c r="CZW104" s="235"/>
      <c r="CZX104" s="235"/>
      <c r="CZY104" s="235"/>
      <c r="CZZ104" s="235"/>
      <c r="DAA104" s="235"/>
      <c r="DAB104" s="235"/>
      <c r="DAC104" s="235"/>
      <c r="DAD104" s="235"/>
      <c r="DAE104" s="235"/>
      <c r="DAF104" s="235"/>
      <c r="DAG104" s="235"/>
      <c r="DAH104" s="235"/>
      <c r="DAI104" s="235"/>
      <c r="DAJ104" s="235"/>
      <c r="DAK104" s="235"/>
      <c r="DAL104" s="235"/>
      <c r="DAM104" s="235"/>
      <c r="DAN104" s="235"/>
      <c r="DAO104" s="235"/>
      <c r="DAP104" s="235"/>
      <c r="DAQ104" s="235"/>
      <c r="DAR104" s="235"/>
      <c r="DAS104" s="235"/>
      <c r="DAT104" s="235"/>
      <c r="DAU104" s="235"/>
      <c r="DAV104" s="235"/>
      <c r="DAW104" s="235"/>
      <c r="DAX104" s="235"/>
      <c r="DAY104" s="235"/>
      <c r="DAZ104" s="235"/>
      <c r="DBA104" s="235"/>
      <c r="DBB104" s="235"/>
      <c r="DBC104" s="235"/>
      <c r="DBD104" s="235"/>
      <c r="DBE104" s="235"/>
      <c r="DBF104" s="235"/>
      <c r="DBG104" s="235"/>
      <c r="DBH104" s="235"/>
      <c r="DBI104" s="235"/>
      <c r="DBJ104" s="235"/>
      <c r="DBK104" s="235"/>
      <c r="DBL104" s="235"/>
      <c r="DBM104" s="235"/>
      <c r="DBN104" s="235"/>
      <c r="DBO104" s="235"/>
      <c r="DBP104" s="235"/>
      <c r="DBQ104" s="235"/>
      <c r="DBR104" s="235"/>
      <c r="DBS104" s="235"/>
      <c r="DBT104" s="235"/>
      <c r="DBU104" s="235"/>
      <c r="DBV104" s="235"/>
      <c r="DBW104" s="235"/>
      <c r="DBX104" s="235"/>
      <c r="DBY104" s="235"/>
      <c r="DBZ104" s="235"/>
      <c r="DCA104" s="235"/>
      <c r="DCB104" s="235"/>
      <c r="DCC104" s="235"/>
      <c r="DCD104" s="235"/>
      <c r="DCE104" s="235"/>
      <c r="DCF104" s="235"/>
      <c r="DCG104" s="235"/>
      <c r="DCH104" s="235"/>
      <c r="DCI104" s="235"/>
      <c r="DCJ104" s="235"/>
      <c r="DCK104" s="235"/>
      <c r="DCL104" s="235"/>
      <c r="DCM104" s="235"/>
      <c r="DCN104" s="235"/>
      <c r="DCO104" s="235"/>
      <c r="DCP104" s="235"/>
      <c r="DCQ104" s="235"/>
      <c r="DCR104" s="235"/>
      <c r="DCS104" s="235"/>
      <c r="DCT104" s="235"/>
      <c r="DCU104" s="235"/>
      <c r="DCV104" s="235"/>
      <c r="DCW104" s="235"/>
      <c r="DCX104" s="235"/>
      <c r="DCY104" s="235"/>
      <c r="DCZ104" s="235"/>
      <c r="DDA104" s="235"/>
      <c r="DDB104" s="235"/>
      <c r="DDC104" s="235"/>
      <c r="DDD104" s="235"/>
      <c r="DDE104" s="235"/>
      <c r="DDF104" s="235"/>
      <c r="DDG104" s="235"/>
      <c r="DDH104" s="235"/>
      <c r="DDI104" s="235"/>
      <c r="DDJ104" s="235"/>
      <c r="DDK104" s="235"/>
      <c r="DDL104" s="235"/>
      <c r="DDM104" s="235"/>
      <c r="DDN104" s="235"/>
      <c r="DDO104" s="235"/>
      <c r="DDP104" s="235"/>
      <c r="DDQ104" s="235"/>
      <c r="DDR104" s="235"/>
      <c r="DDS104" s="235"/>
      <c r="DDT104" s="235"/>
      <c r="DDU104" s="235"/>
      <c r="DDV104" s="235"/>
      <c r="DDW104" s="235"/>
      <c r="DDX104" s="235"/>
      <c r="DDY104" s="235"/>
      <c r="DDZ104" s="235"/>
      <c r="DEA104" s="235"/>
      <c r="DEB104" s="235"/>
      <c r="DEC104" s="235"/>
      <c r="DED104" s="235"/>
      <c r="DEE104" s="235"/>
      <c r="DEF104" s="235"/>
      <c r="DEG104" s="235"/>
      <c r="DEH104" s="235"/>
      <c r="DEI104" s="235"/>
      <c r="DEJ104" s="235"/>
      <c r="DEK104" s="235"/>
      <c r="DEL104" s="235"/>
      <c r="DEM104" s="235"/>
      <c r="DEN104" s="235"/>
      <c r="DEO104" s="235"/>
      <c r="DEP104" s="235"/>
      <c r="DEQ104" s="235"/>
      <c r="DER104" s="235"/>
      <c r="DES104" s="235"/>
      <c r="DET104" s="235"/>
      <c r="DEU104" s="235"/>
      <c r="DEV104" s="235"/>
      <c r="DEW104" s="235"/>
      <c r="DEX104" s="235"/>
      <c r="DEY104" s="235"/>
      <c r="DEZ104" s="235"/>
      <c r="DFA104" s="235"/>
      <c r="DFB104" s="235"/>
      <c r="DFC104" s="235"/>
      <c r="DFD104" s="235"/>
      <c r="DFE104" s="235"/>
      <c r="DFF104" s="235"/>
      <c r="DFG104" s="235"/>
      <c r="DFH104" s="235"/>
      <c r="DFI104" s="235"/>
      <c r="DFJ104" s="235"/>
      <c r="DFK104" s="235"/>
      <c r="DFL104" s="235"/>
      <c r="DFM104" s="235"/>
      <c r="DFN104" s="235"/>
      <c r="DFO104" s="235"/>
      <c r="DFP104" s="235"/>
      <c r="DFQ104" s="235"/>
      <c r="DFR104" s="235"/>
      <c r="DFS104" s="235"/>
      <c r="DFT104" s="235"/>
      <c r="DFU104" s="235"/>
      <c r="DFV104" s="235"/>
      <c r="DFW104" s="235"/>
      <c r="DFX104" s="235"/>
      <c r="DFY104" s="235"/>
      <c r="DFZ104" s="235"/>
      <c r="DGA104" s="235"/>
      <c r="DGB104" s="235"/>
      <c r="DGC104" s="235"/>
      <c r="DGD104" s="235"/>
      <c r="DGE104" s="235"/>
      <c r="DGF104" s="235"/>
      <c r="DGG104" s="235"/>
      <c r="DGH104" s="235"/>
      <c r="DGI104" s="235"/>
      <c r="DGJ104" s="235"/>
      <c r="DGK104" s="235"/>
      <c r="DGL104" s="235"/>
      <c r="DGM104" s="235"/>
      <c r="DGN104" s="235"/>
      <c r="DGO104" s="235"/>
      <c r="DGP104" s="235"/>
      <c r="DGQ104" s="235"/>
      <c r="DGR104" s="235"/>
      <c r="DGS104" s="235"/>
      <c r="DGT104" s="235"/>
      <c r="DGU104" s="235"/>
      <c r="DGV104" s="235"/>
      <c r="DGW104" s="235"/>
      <c r="DGX104" s="235"/>
      <c r="DGY104" s="235"/>
      <c r="DGZ104" s="235"/>
      <c r="DHA104" s="235"/>
      <c r="DHB104" s="235"/>
      <c r="DHC104" s="235"/>
      <c r="DHD104" s="235"/>
      <c r="DHE104" s="235"/>
      <c r="DHF104" s="235"/>
      <c r="DHG104" s="235"/>
      <c r="DHH104" s="235"/>
      <c r="DHI104" s="235"/>
      <c r="DHJ104" s="235"/>
      <c r="DHK104" s="235"/>
      <c r="DHL104" s="235"/>
      <c r="DHM104" s="235"/>
      <c r="DHN104" s="235"/>
      <c r="DHO104" s="235"/>
      <c r="DHP104" s="235"/>
      <c r="DHQ104" s="235"/>
      <c r="DHR104" s="235"/>
      <c r="DHS104" s="235"/>
      <c r="DHT104" s="235"/>
      <c r="DHU104" s="235"/>
      <c r="DHV104" s="235"/>
      <c r="DHW104" s="235"/>
      <c r="DHX104" s="235"/>
      <c r="DHY104" s="235"/>
      <c r="DHZ104" s="235"/>
      <c r="DIA104" s="235"/>
      <c r="DIB104" s="235"/>
      <c r="DIC104" s="235"/>
      <c r="DID104" s="235"/>
      <c r="DIE104" s="235"/>
      <c r="DIF104" s="235"/>
      <c r="DIG104" s="235"/>
      <c r="DIH104" s="235"/>
      <c r="DII104" s="235"/>
      <c r="DIJ104" s="235"/>
      <c r="DIK104" s="235"/>
      <c r="DIL104" s="235"/>
      <c r="DIM104" s="235"/>
      <c r="DIN104" s="235"/>
      <c r="DIO104" s="235"/>
      <c r="DIP104" s="235"/>
      <c r="DIQ104" s="235"/>
      <c r="DIR104" s="235"/>
      <c r="DIS104" s="235"/>
      <c r="DIT104" s="235"/>
      <c r="DIU104" s="235"/>
      <c r="DIV104" s="235"/>
      <c r="DIW104" s="235"/>
      <c r="DIX104" s="235"/>
      <c r="DIY104" s="235"/>
      <c r="DIZ104" s="235"/>
      <c r="DJA104" s="235"/>
      <c r="DJB104" s="235"/>
      <c r="DJC104" s="235"/>
      <c r="DJD104" s="235"/>
      <c r="DJE104" s="235"/>
      <c r="DJF104" s="235"/>
      <c r="DJG104" s="235"/>
      <c r="DJH104" s="235"/>
      <c r="DJI104" s="235"/>
      <c r="DJJ104" s="235"/>
      <c r="DJK104" s="235"/>
      <c r="DJL104" s="235"/>
      <c r="DJM104" s="235"/>
      <c r="DJN104" s="235"/>
      <c r="DJO104" s="235"/>
      <c r="DJP104" s="235"/>
      <c r="DJQ104" s="235"/>
      <c r="DJR104" s="235"/>
      <c r="DJS104" s="235"/>
      <c r="DJT104" s="235"/>
      <c r="DJU104" s="235"/>
      <c r="DJV104" s="235"/>
      <c r="DJW104" s="235"/>
      <c r="DJX104" s="235"/>
      <c r="DJY104" s="235"/>
      <c r="DJZ104" s="235"/>
      <c r="DKA104" s="235"/>
      <c r="DKB104" s="235"/>
      <c r="DKC104" s="235"/>
      <c r="DKD104" s="235"/>
      <c r="DKE104" s="235"/>
      <c r="DKF104" s="235"/>
      <c r="DKG104" s="235"/>
      <c r="DKH104" s="235"/>
      <c r="DKI104" s="235"/>
      <c r="DKJ104" s="235"/>
      <c r="DKK104" s="235"/>
      <c r="DKL104" s="235"/>
      <c r="DKM104" s="235"/>
      <c r="DKN104" s="235"/>
      <c r="DKO104" s="235"/>
      <c r="DKP104" s="235"/>
      <c r="DKQ104" s="235"/>
      <c r="DKR104" s="235"/>
      <c r="DKS104" s="235"/>
      <c r="DKT104" s="235"/>
      <c r="DKU104" s="235"/>
      <c r="DKV104" s="235"/>
      <c r="DKW104" s="235"/>
      <c r="DKX104" s="235"/>
      <c r="DKY104" s="235"/>
      <c r="DKZ104" s="235"/>
      <c r="DLA104" s="235"/>
      <c r="DLB104" s="235"/>
      <c r="DLC104" s="235"/>
      <c r="DLD104" s="235"/>
      <c r="DLE104" s="235"/>
      <c r="DLF104" s="235"/>
      <c r="DLG104" s="235"/>
      <c r="DLH104" s="235"/>
      <c r="DLI104" s="235"/>
      <c r="DLJ104" s="235"/>
      <c r="DLK104" s="235"/>
      <c r="DLL104" s="235"/>
      <c r="DLM104" s="235"/>
      <c r="DLN104" s="235"/>
      <c r="DLO104" s="235"/>
      <c r="DLP104" s="235"/>
      <c r="DLQ104" s="235"/>
      <c r="DLR104" s="235"/>
      <c r="DLS104" s="235"/>
      <c r="DLT104" s="235"/>
      <c r="DLU104" s="235"/>
      <c r="DLV104" s="235"/>
      <c r="DLW104" s="235"/>
      <c r="DLX104" s="235"/>
      <c r="DLY104" s="235"/>
      <c r="DLZ104" s="235"/>
      <c r="DMA104" s="235"/>
      <c r="DMB104" s="235"/>
      <c r="DMC104" s="235"/>
      <c r="DMD104" s="235"/>
      <c r="DME104" s="235"/>
      <c r="DMF104" s="235"/>
      <c r="DMG104" s="235"/>
      <c r="DMH104" s="235"/>
      <c r="DMI104" s="235"/>
      <c r="DMJ104" s="235"/>
      <c r="DMK104" s="235"/>
      <c r="DML104" s="235"/>
      <c r="DMM104" s="235"/>
      <c r="DMN104" s="235"/>
      <c r="DMO104" s="235"/>
      <c r="DMP104" s="235"/>
      <c r="DMQ104" s="235"/>
      <c r="DMR104" s="235"/>
      <c r="DMS104" s="235"/>
      <c r="DMT104" s="235"/>
      <c r="DMU104" s="235"/>
      <c r="DMV104" s="235"/>
      <c r="DMW104" s="235"/>
      <c r="DMX104" s="235"/>
      <c r="DMY104" s="235"/>
      <c r="DMZ104" s="235"/>
      <c r="DNA104" s="235"/>
      <c r="DNB104" s="235"/>
      <c r="DNC104" s="235"/>
      <c r="DND104" s="235"/>
      <c r="DNE104" s="235"/>
      <c r="DNF104" s="235"/>
      <c r="DNG104" s="235"/>
      <c r="DNH104" s="235"/>
      <c r="DNI104" s="235"/>
      <c r="DNJ104" s="235"/>
      <c r="DNK104" s="235"/>
      <c r="DNL104" s="235"/>
      <c r="DNM104" s="235"/>
      <c r="DNN104" s="235"/>
      <c r="DNO104" s="235"/>
      <c r="DNP104" s="235"/>
      <c r="DNQ104" s="235"/>
      <c r="DNR104" s="235"/>
      <c r="DNS104" s="235"/>
      <c r="DNT104" s="235"/>
      <c r="DNU104" s="235"/>
      <c r="DNV104" s="235"/>
      <c r="DNW104" s="235"/>
      <c r="DNX104" s="235"/>
      <c r="DNY104" s="235"/>
      <c r="DNZ104" s="235"/>
      <c r="DOA104" s="235"/>
      <c r="DOB104" s="235"/>
      <c r="DOC104" s="235"/>
      <c r="DOD104" s="235"/>
      <c r="DOE104" s="235"/>
      <c r="DOF104" s="235"/>
      <c r="DOG104" s="235"/>
      <c r="DOH104" s="235"/>
      <c r="DOI104" s="235"/>
      <c r="DOJ104" s="235"/>
      <c r="DOK104" s="235"/>
      <c r="DOL104" s="235"/>
      <c r="DOM104" s="235"/>
      <c r="DON104" s="235"/>
      <c r="DOO104" s="235"/>
      <c r="DOP104" s="235"/>
      <c r="DOQ104" s="235"/>
      <c r="DOR104" s="235"/>
      <c r="DOS104" s="235"/>
      <c r="DOT104" s="235"/>
      <c r="DOU104" s="235"/>
      <c r="DOV104" s="235"/>
      <c r="DOW104" s="235"/>
      <c r="DOX104" s="235"/>
      <c r="DOY104" s="235"/>
      <c r="DOZ104" s="235"/>
      <c r="DPA104" s="235"/>
      <c r="DPB104" s="235"/>
      <c r="DPC104" s="235"/>
      <c r="DPD104" s="235"/>
      <c r="DPE104" s="235"/>
      <c r="DPF104" s="235"/>
      <c r="DPG104" s="235"/>
      <c r="DPH104" s="235"/>
      <c r="DPI104" s="235"/>
      <c r="DPJ104" s="235"/>
      <c r="DPK104" s="235"/>
      <c r="DPL104" s="235"/>
      <c r="DPM104" s="235"/>
      <c r="DPN104" s="235"/>
      <c r="DPO104" s="235"/>
      <c r="DPP104" s="235"/>
      <c r="DPQ104" s="235"/>
      <c r="DPR104" s="235"/>
      <c r="DPS104" s="235"/>
      <c r="DPT104" s="235"/>
      <c r="DPU104" s="235"/>
      <c r="DPV104" s="235"/>
      <c r="DPW104" s="235"/>
      <c r="DPX104" s="235"/>
      <c r="DPY104" s="235"/>
      <c r="DPZ104" s="235"/>
      <c r="DQA104" s="235"/>
      <c r="DQB104" s="235"/>
      <c r="DQC104" s="235"/>
      <c r="DQD104" s="235"/>
      <c r="DQE104" s="235"/>
      <c r="DQF104" s="235"/>
      <c r="DQG104" s="235"/>
      <c r="DQH104" s="235"/>
      <c r="DQI104" s="235"/>
      <c r="DQJ104" s="235"/>
      <c r="DQK104" s="235"/>
      <c r="DQL104" s="235"/>
      <c r="DQM104" s="235"/>
      <c r="DQN104" s="235"/>
      <c r="DQO104" s="235"/>
      <c r="DQP104" s="235"/>
      <c r="DQQ104" s="235"/>
      <c r="DQR104" s="235"/>
      <c r="DQS104" s="235"/>
      <c r="DQT104" s="235"/>
      <c r="DQU104" s="235"/>
      <c r="DQV104" s="235"/>
      <c r="DQW104" s="235"/>
      <c r="DQX104" s="235"/>
      <c r="DQY104" s="235"/>
      <c r="DQZ104" s="235"/>
      <c r="DRA104" s="235"/>
      <c r="DRB104" s="235"/>
      <c r="DRC104" s="235"/>
      <c r="DRD104" s="235"/>
      <c r="DRE104" s="235"/>
      <c r="DRF104" s="235"/>
      <c r="DRG104" s="235"/>
      <c r="DRH104" s="235"/>
      <c r="DRI104" s="235"/>
      <c r="DRJ104" s="235"/>
      <c r="DRK104" s="235"/>
      <c r="DRL104" s="235"/>
      <c r="DRM104" s="235"/>
      <c r="DRN104" s="235"/>
      <c r="DRO104" s="235"/>
      <c r="DRP104" s="235"/>
      <c r="DRQ104" s="235"/>
      <c r="DRR104" s="235"/>
      <c r="DRS104" s="235"/>
      <c r="DRT104" s="235"/>
      <c r="DRU104" s="235"/>
      <c r="DRV104" s="235"/>
      <c r="DRW104" s="235"/>
      <c r="DRX104" s="235"/>
      <c r="DRY104" s="235"/>
      <c r="DRZ104" s="235"/>
      <c r="DSA104" s="235"/>
      <c r="DSB104" s="235"/>
      <c r="DSC104" s="235"/>
      <c r="DSD104" s="235"/>
      <c r="DSE104" s="235"/>
      <c r="DSF104" s="235"/>
      <c r="DSG104" s="235"/>
      <c r="DSH104" s="235"/>
      <c r="DSI104" s="235"/>
      <c r="DSJ104" s="235"/>
      <c r="DSK104" s="235"/>
      <c r="DSL104" s="235"/>
      <c r="DSM104" s="235"/>
      <c r="DSN104" s="235"/>
      <c r="DSO104" s="235"/>
      <c r="DSP104" s="235"/>
      <c r="DSQ104" s="235"/>
      <c r="DSR104" s="235"/>
      <c r="DSS104" s="235"/>
      <c r="DST104" s="235"/>
      <c r="DSU104" s="235"/>
      <c r="DSV104" s="235"/>
      <c r="DSW104" s="235"/>
      <c r="DSX104" s="235"/>
      <c r="DSY104" s="235"/>
      <c r="DSZ104" s="235"/>
      <c r="DTA104" s="235"/>
      <c r="DTB104" s="235"/>
      <c r="DTC104" s="235"/>
      <c r="DTD104" s="235"/>
      <c r="DTE104" s="235"/>
      <c r="DTF104" s="235"/>
      <c r="DTG104" s="235"/>
      <c r="DTH104" s="235"/>
      <c r="DTI104" s="235"/>
      <c r="DTJ104" s="235"/>
      <c r="DTK104" s="235"/>
      <c r="DTL104" s="235"/>
      <c r="DTM104" s="235"/>
      <c r="DTN104" s="235"/>
      <c r="DTO104" s="235"/>
      <c r="DTP104" s="235"/>
      <c r="DTQ104" s="235"/>
      <c r="DTR104" s="235"/>
      <c r="DTS104" s="235"/>
      <c r="DTT104" s="235"/>
      <c r="DTU104" s="235"/>
      <c r="DTV104" s="235"/>
      <c r="DTW104" s="235"/>
      <c r="DTX104" s="235"/>
      <c r="DTY104" s="235"/>
      <c r="DTZ104" s="235"/>
      <c r="DUA104" s="235"/>
      <c r="DUB104" s="235"/>
      <c r="DUC104" s="235"/>
      <c r="DUD104" s="235"/>
      <c r="DUE104" s="235"/>
      <c r="DUF104" s="235"/>
      <c r="DUG104" s="235"/>
      <c r="DUH104" s="235"/>
      <c r="DUI104" s="235"/>
      <c r="DUJ104" s="235"/>
      <c r="DUK104" s="235"/>
      <c r="DUL104" s="235"/>
      <c r="DUM104" s="235"/>
      <c r="DUN104" s="235"/>
      <c r="DUO104" s="235"/>
      <c r="DUP104" s="235"/>
      <c r="DUQ104" s="235"/>
      <c r="DUR104" s="235"/>
      <c r="DUS104" s="235"/>
      <c r="DUT104" s="235"/>
      <c r="DUU104" s="235"/>
      <c r="DUV104" s="235"/>
      <c r="DUW104" s="235"/>
      <c r="DUX104" s="235"/>
      <c r="DUY104" s="235"/>
      <c r="DUZ104" s="235"/>
      <c r="DVA104" s="235"/>
      <c r="DVB104" s="235"/>
      <c r="DVC104" s="235"/>
      <c r="DVD104" s="235"/>
      <c r="DVE104" s="235"/>
      <c r="DVF104" s="235"/>
      <c r="DVG104" s="235"/>
      <c r="DVH104" s="235"/>
      <c r="DVI104" s="235"/>
      <c r="DVJ104" s="235"/>
      <c r="DVK104" s="235"/>
      <c r="DVL104" s="235"/>
      <c r="DVM104" s="235"/>
      <c r="DVN104" s="235"/>
      <c r="DVO104" s="235"/>
      <c r="DVP104" s="235"/>
      <c r="DVQ104" s="235"/>
      <c r="DVR104" s="235"/>
      <c r="DVS104" s="235"/>
      <c r="DVT104" s="235"/>
      <c r="DVU104" s="235"/>
      <c r="DVV104" s="235"/>
      <c r="DVW104" s="235"/>
      <c r="DVX104" s="235"/>
      <c r="DVY104" s="235"/>
      <c r="DVZ104" s="235"/>
      <c r="DWA104" s="235"/>
      <c r="DWB104" s="235"/>
      <c r="DWC104" s="235"/>
      <c r="DWD104" s="235"/>
      <c r="DWE104" s="235"/>
      <c r="DWF104" s="235"/>
      <c r="DWG104" s="235"/>
      <c r="DWH104" s="235"/>
      <c r="DWI104" s="235"/>
      <c r="DWJ104" s="235"/>
      <c r="DWK104" s="235"/>
      <c r="DWL104" s="235"/>
      <c r="DWM104" s="235"/>
      <c r="DWN104" s="235"/>
      <c r="DWO104" s="235"/>
      <c r="DWP104" s="235"/>
      <c r="DWQ104" s="235"/>
      <c r="DWR104" s="235"/>
      <c r="DWS104" s="235"/>
      <c r="DWT104" s="235"/>
      <c r="DWU104" s="235"/>
      <c r="DWV104" s="235"/>
      <c r="DWW104" s="235"/>
      <c r="DWX104" s="235"/>
      <c r="DWY104" s="235"/>
      <c r="DWZ104" s="235"/>
      <c r="DXA104" s="235"/>
      <c r="DXB104" s="235"/>
      <c r="DXC104" s="235"/>
      <c r="DXD104" s="235"/>
      <c r="DXE104" s="235"/>
      <c r="DXF104" s="235"/>
      <c r="DXG104" s="235"/>
      <c r="DXH104" s="235"/>
      <c r="DXI104" s="235"/>
      <c r="DXJ104" s="235"/>
      <c r="DXK104" s="235"/>
      <c r="DXL104" s="235"/>
      <c r="DXM104" s="235"/>
      <c r="DXN104" s="235"/>
      <c r="DXO104" s="235"/>
      <c r="DXP104" s="235"/>
      <c r="DXQ104" s="235"/>
      <c r="DXR104" s="235"/>
      <c r="DXS104" s="235"/>
      <c r="DXT104" s="235"/>
      <c r="DXU104" s="235"/>
      <c r="DXV104" s="235"/>
      <c r="DXW104" s="235"/>
      <c r="DXX104" s="235"/>
      <c r="DXY104" s="235"/>
      <c r="DXZ104" s="235"/>
      <c r="DYA104" s="235"/>
      <c r="DYB104" s="235"/>
      <c r="DYC104" s="235"/>
      <c r="DYD104" s="235"/>
      <c r="DYE104" s="235"/>
      <c r="DYF104" s="235"/>
      <c r="DYG104" s="235"/>
      <c r="DYH104" s="235"/>
      <c r="DYI104" s="235"/>
      <c r="DYJ104" s="235"/>
      <c r="DYK104" s="235"/>
      <c r="DYL104" s="235"/>
      <c r="DYM104" s="235"/>
      <c r="DYN104" s="235"/>
      <c r="DYO104" s="235"/>
      <c r="DYP104" s="235"/>
      <c r="DYQ104" s="235"/>
      <c r="DYR104" s="235"/>
      <c r="DYS104" s="235"/>
      <c r="DYT104" s="235"/>
      <c r="DYU104" s="235"/>
      <c r="DYV104" s="235"/>
      <c r="DYW104" s="235"/>
      <c r="DYX104" s="235"/>
      <c r="DYY104" s="235"/>
      <c r="DYZ104" s="235"/>
      <c r="DZA104" s="235"/>
      <c r="DZB104" s="235"/>
      <c r="DZC104" s="235"/>
      <c r="DZD104" s="235"/>
      <c r="DZE104" s="235"/>
      <c r="DZF104" s="235"/>
      <c r="DZG104" s="235"/>
      <c r="DZH104" s="235"/>
      <c r="DZI104" s="235"/>
      <c r="DZJ104" s="235"/>
      <c r="DZK104" s="235"/>
      <c r="DZL104" s="235"/>
      <c r="DZM104" s="235"/>
      <c r="DZN104" s="235"/>
      <c r="DZO104" s="235"/>
      <c r="DZP104" s="235"/>
      <c r="DZQ104" s="235"/>
      <c r="DZR104" s="235"/>
      <c r="DZS104" s="235"/>
      <c r="DZT104" s="235"/>
      <c r="DZU104" s="235"/>
      <c r="DZV104" s="235"/>
      <c r="DZW104" s="235"/>
      <c r="DZX104" s="235"/>
      <c r="DZY104" s="235"/>
      <c r="DZZ104" s="235"/>
      <c r="EAA104" s="235"/>
      <c r="EAB104" s="235"/>
      <c r="EAC104" s="235"/>
      <c r="EAD104" s="235"/>
      <c r="EAE104" s="235"/>
      <c r="EAF104" s="235"/>
      <c r="EAG104" s="235"/>
      <c r="EAH104" s="235"/>
      <c r="EAI104" s="235"/>
      <c r="EAJ104" s="235"/>
      <c r="EAK104" s="235"/>
      <c r="EAL104" s="235"/>
      <c r="EAM104" s="235"/>
      <c r="EAN104" s="235"/>
      <c r="EAO104" s="235"/>
      <c r="EAP104" s="235"/>
      <c r="EAQ104" s="235"/>
      <c r="EAR104" s="235"/>
      <c r="EAS104" s="235"/>
      <c r="EAT104" s="235"/>
      <c r="EAU104" s="235"/>
      <c r="EAV104" s="235"/>
      <c r="EAW104" s="235"/>
      <c r="EAX104" s="235"/>
      <c r="EAY104" s="235"/>
      <c r="EAZ104" s="235"/>
      <c r="EBA104" s="235"/>
      <c r="EBB104" s="235"/>
      <c r="EBC104" s="235"/>
      <c r="EBD104" s="235"/>
      <c r="EBE104" s="235"/>
      <c r="EBF104" s="235"/>
      <c r="EBG104" s="235"/>
      <c r="EBH104" s="235"/>
      <c r="EBI104" s="235"/>
      <c r="EBJ104" s="235"/>
      <c r="EBK104" s="235"/>
      <c r="EBL104" s="235"/>
      <c r="EBM104" s="235"/>
      <c r="EBN104" s="235"/>
      <c r="EBO104" s="235"/>
      <c r="EBP104" s="235"/>
      <c r="EBQ104" s="235"/>
      <c r="EBR104" s="235"/>
      <c r="EBS104" s="235"/>
      <c r="EBT104" s="235"/>
      <c r="EBU104" s="235"/>
      <c r="EBV104" s="235"/>
      <c r="EBW104" s="235"/>
      <c r="EBX104" s="235"/>
      <c r="EBY104" s="235"/>
      <c r="EBZ104" s="235"/>
      <c r="ECA104" s="235"/>
      <c r="ECB104" s="235"/>
      <c r="ECC104" s="235"/>
      <c r="ECD104" s="235"/>
      <c r="ECE104" s="235"/>
      <c r="ECF104" s="235"/>
      <c r="ECG104" s="235"/>
      <c r="ECH104" s="235"/>
      <c r="ECI104" s="235"/>
      <c r="ECJ104" s="235"/>
      <c r="ECK104" s="235"/>
      <c r="ECL104" s="235"/>
      <c r="ECM104" s="235"/>
      <c r="ECN104" s="235"/>
      <c r="ECO104" s="235"/>
      <c r="ECP104" s="235"/>
      <c r="ECQ104" s="235"/>
      <c r="ECR104" s="235"/>
      <c r="ECS104" s="235"/>
      <c r="ECT104" s="235"/>
      <c r="ECU104" s="235"/>
      <c r="ECV104" s="235"/>
      <c r="ECW104" s="235"/>
      <c r="ECX104" s="235"/>
      <c r="ECY104" s="235"/>
      <c r="ECZ104" s="235"/>
      <c r="EDA104" s="235"/>
      <c r="EDB104" s="235"/>
      <c r="EDC104" s="235"/>
      <c r="EDD104" s="235"/>
      <c r="EDE104" s="235"/>
      <c r="EDF104" s="235"/>
      <c r="EDG104" s="235"/>
      <c r="EDH104" s="235"/>
      <c r="EDI104" s="235"/>
      <c r="EDJ104" s="235"/>
      <c r="EDK104" s="235"/>
      <c r="EDL104" s="235"/>
      <c r="EDM104" s="235"/>
      <c r="EDN104" s="235"/>
      <c r="EDO104" s="235"/>
      <c r="EDP104" s="235"/>
      <c r="EDQ104" s="235"/>
      <c r="EDR104" s="235"/>
      <c r="EDS104" s="235"/>
      <c r="EDT104" s="235"/>
      <c r="EDU104" s="235"/>
      <c r="EDV104" s="235"/>
      <c r="EDW104" s="235"/>
      <c r="EDX104" s="235"/>
      <c r="EDY104" s="235"/>
      <c r="EDZ104" s="235"/>
      <c r="EEA104" s="235"/>
      <c r="EEB104" s="235"/>
      <c r="EEC104" s="235"/>
      <c r="EED104" s="235"/>
      <c r="EEE104" s="235"/>
      <c r="EEF104" s="235"/>
      <c r="EEG104" s="235"/>
      <c r="EEH104" s="235"/>
      <c r="EEI104" s="235"/>
      <c r="EEJ104" s="235"/>
      <c r="EEK104" s="235"/>
      <c r="EEL104" s="235"/>
      <c r="EEM104" s="235"/>
      <c r="EEN104" s="235"/>
      <c r="EEO104" s="235"/>
      <c r="EEP104" s="235"/>
      <c r="EEQ104" s="235"/>
      <c r="EER104" s="235"/>
      <c r="EES104" s="235"/>
      <c r="EET104" s="235"/>
      <c r="EEU104" s="235"/>
      <c r="EEV104" s="235"/>
      <c r="EEW104" s="235"/>
      <c r="EEX104" s="235"/>
      <c r="EEY104" s="235"/>
      <c r="EEZ104" s="235"/>
      <c r="EFA104" s="235"/>
      <c r="EFB104" s="235"/>
      <c r="EFC104" s="235"/>
      <c r="EFD104" s="235"/>
      <c r="EFE104" s="235"/>
      <c r="EFF104" s="235"/>
      <c r="EFG104" s="235"/>
      <c r="EFH104" s="235"/>
      <c r="EFI104" s="235"/>
      <c r="EFJ104" s="235"/>
      <c r="EFK104" s="235"/>
      <c r="EFL104" s="235"/>
      <c r="EFM104" s="235"/>
      <c r="EFN104" s="235"/>
      <c r="EFO104" s="235"/>
      <c r="EFP104" s="235"/>
      <c r="EFQ104" s="235"/>
      <c r="EFR104" s="235"/>
      <c r="EFS104" s="235"/>
      <c r="EFT104" s="235"/>
      <c r="EFU104" s="235"/>
      <c r="EFV104" s="235"/>
      <c r="EFW104" s="235"/>
      <c r="EFX104" s="235"/>
      <c r="EFY104" s="235"/>
      <c r="EFZ104" s="235"/>
      <c r="EGA104" s="235"/>
      <c r="EGB104" s="235"/>
      <c r="EGC104" s="235"/>
      <c r="EGD104" s="235"/>
      <c r="EGE104" s="235"/>
      <c r="EGF104" s="235"/>
      <c r="EGG104" s="235"/>
      <c r="EGH104" s="235"/>
      <c r="EGI104" s="235"/>
      <c r="EGJ104" s="235"/>
      <c r="EGK104" s="235"/>
      <c r="EGL104" s="235"/>
      <c r="EGM104" s="235"/>
      <c r="EGN104" s="235"/>
      <c r="EGO104" s="235"/>
      <c r="EGP104" s="235"/>
      <c r="EGQ104" s="235"/>
      <c r="EGR104" s="235"/>
      <c r="EGS104" s="235"/>
      <c r="EGT104" s="235"/>
      <c r="EGU104" s="235"/>
      <c r="EGV104" s="235"/>
      <c r="EGW104" s="235"/>
      <c r="EGX104" s="235"/>
      <c r="EGY104" s="235"/>
      <c r="EGZ104" s="235"/>
      <c r="EHA104" s="235"/>
      <c r="EHB104" s="235"/>
      <c r="EHC104" s="235"/>
      <c r="EHD104" s="235"/>
      <c r="EHE104" s="235"/>
      <c r="EHF104" s="235"/>
      <c r="EHG104" s="235"/>
      <c r="EHH104" s="235"/>
      <c r="EHI104" s="235"/>
      <c r="EHJ104" s="235"/>
      <c r="EHK104" s="235"/>
      <c r="EHL104" s="235"/>
      <c r="EHM104" s="235"/>
      <c r="EHN104" s="235"/>
      <c r="EHO104" s="235"/>
      <c r="EHP104" s="235"/>
      <c r="EHQ104" s="235"/>
      <c r="EHR104" s="235"/>
      <c r="EHS104" s="235"/>
      <c r="EHT104" s="235"/>
      <c r="EHU104" s="235"/>
      <c r="EHV104" s="235"/>
      <c r="EHW104" s="235"/>
      <c r="EHX104" s="235"/>
      <c r="EHY104" s="235"/>
      <c r="EHZ104" s="235"/>
      <c r="EIA104" s="235"/>
      <c r="EIB104" s="235"/>
      <c r="EIC104" s="235"/>
      <c r="EID104" s="235"/>
      <c r="EIE104" s="235"/>
      <c r="EIF104" s="235"/>
      <c r="EIG104" s="235"/>
      <c r="EIH104" s="235"/>
      <c r="EII104" s="235"/>
      <c r="EIJ104" s="235"/>
      <c r="EIK104" s="235"/>
      <c r="EIL104" s="235"/>
      <c r="EIM104" s="235"/>
      <c r="EIN104" s="235"/>
      <c r="EIO104" s="235"/>
      <c r="EIP104" s="235"/>
      <c r="EIQ104" s="235"/>
      <c r="EIR104" s="235"/>
      <c r="EIS104" s="235"/>
      <c r="EIT104" s="235"/>
      <c r="EIU104" s="235"/>
      <c r="EIV104" s="235"/>
      <c r="EIW104" s="235"/>
      <c r="EIX104" s="235"/>
      <c r="EIY104" s="235"/>
      <c r="EIZ104" s="235"/>
      <c r="EJA104" s="235"/>
      <c r="EJB104" s="235"/>
      <c r="EJC104" s="235"/>
      <c r="EJD104" s="235"/>
      <c r="EJE104" s="235"/>
      <c r="EJF104" s="235"/>
      <c r="EJG104" s="235"/>
      <c r="EJH104" s="235"/>
      <c r="EJI104" s="235"/>
      <c r="EJJ104" s="235"/>
      <c r="EJK104" s="235"/>
      <c r="EJL104" s="235"/>
      <c r="EJM104" s="235"/>
      <c r="EJN104" s="235"/>
      <c r="EJO104" s="235"/>
      <c r="EJP104" s="235"/>
      <c r="EJQ104" s="235"/>
      <c r="EJR104" s="235"/>
      <c r="EJS104" s="235"/>
      <c r="EJT104" s="235"/>
      <c r="EJU104" s="235"/>
      <c r="EJV104" s="235"/>
      <c r="EJW104" s="235"/>
      <c r="EJX104" s="235"/>
      <c r="EJY104" s="235"/>
      <c r="EJZ104" s="235"/>
      <c r="EKA104" s="235"/>
      <c r="EKB104" s="235"/>
      <c r="EKC104" s="235"/>
      <c r="EKD104" s="235"/>
      <c r="EKE104" s="235"/>
      <c r="EKF104" s="235"/>
      <c r="EKG104" s="235"/>
      <c r="EKH104" s="235"/>
      <c r="EKI104" s="235"/>
      <c r="EKJ104" s="235"/>
      <c r="EKK104" s="235"/>
      <c r="EKL104" s="235"/>
      <c r="EKM104" s="235"/>
      <c r="EKN104" s="235"/>
      <c r="EKO104" s="235"/>
      <c r="EKP104" s="235"/>
      <c r="EKQ104" s="235"/>
      <c r="EKR104" s="235"/>
      <c r="EKS104" s="235"/>
      <c r="EKT104" s="235"/>
      <c r="EKU104" s="235"/>
      <c r="EKV104" s="235"/>
      <c r="EKW104" s="235"/>
      <c r="EKX104" s="235"/>
      <c r="EKY104" s="235"/>
      <c r="EKZ104" s="235"/>
      <c r="ELA104" s="235"/>
      <c r="ELB104" s="235"/>
      <c r="ELC104" s="235"/>
      <c r="ELD104" s="235"/>
      <c r="ELE104" s="235"/>
      <c r="ELF104" s="235"/>
      <c r="ELG104" s="235"/>
      <c r="ELH104" s="235"/>
      <c r="ELI104" s="235"/>
      <c r="ELJ104" s="235"/>
      <c r="ELK104" s="235"/>
      <c r="ELL104" s="235"/>
      <c r="ELM104" s="235"/>
      <c r="ELN104" s="235"/>
      <c r="ELO104" s="235"/>
      <c r="ELP104" s="235"/>
      <c r="ELQ104" s="235"/>
      <c r="ELR104" s="235"/>
      <c r="ELS104" s="235"/>
      <c r="ELT104" s="235"/>
      <c r="ELU104" s="235"/>
      <c r="ELV104" s="235"/>
      <c r="ELW104" s="235"/>
      <c r="ELX104" s="235"/>
      <c r="ELY104" s="235"/>
      <c r="ELZ104" s="235"/>
      <c r="EMA104" s="235"/>
      <c r="EMB104" s="235"/>
      <c r="EMC104" s="235"/>
      <c r="EMD104" s="235"/>
      <c r="EME104" s="235"/>
      <c r="EMF104" s="235"/>
      <c r="EMG104" s="235"/>
      <c r="EMH104" s="235"/>
      <c r="EMI104" s="235"/>
      <c r="EMJ104" s="235"/>
      <c r="EMK104" s="235"/>
      <c r="EML104" s="235"/>
      <c r="EMM104" s="235"/>
      <c r="EMN104" s="235"/>
      <c r="EMO104" s="235"/>
      <c r="EMP104" s="235"/>
      <c r="EMQ104" s="235"/>
      <c r="EMR104" s="235"/>
      <c r="EMS104" s="235"/>
      <c r="EMT104" s="235"/>
      <c r="EMU104" s="235"/>
      <c r="EMV104" s="235"/>
      <c r="EMW104" s="235"/>
      <c r="EMX104" s="235"/>
      <c r="EMY104" s="235"/>
      <c r="EMZ104" s="235"/>
      <c r="ENA104" s="235"/>
      <c r="ENB104" s="235"/>
      <c r="ENC104" s="235"/>
      <c r="END104" s="235"/>
      <c r="ENE104" s="235"/>
      <c r="ENF104" s="235"/>
      <c r="ENG104" s="235"/>
      <c r="ENH104" s="235"/>
      <c r="ENI104" s="235"/>
      <c r="ENJ104" s="235"/>
      <c r="ENK104" s="235"/>
      <c r="ENL104" s="235"/>
      <c r="ENM104" s="235"/>
      <c r="ENN104" s="235"/>
      <c r="ENO104" s="235"/>
      <c r="ENP104" s="235"/>
      <c r="ENQ104" s="235"/>
      <c r="ENR104" s="235"/>
      <c r="ENS104" s="235"/>
      <c r="ENT104" s="235"/>
      <c r="ENU104" s="235"/>
      <c r="ENV104" s="235"/>
      <c r="ENW104" s="235"/>
      <c r="ENX104" s="235"/>
      <c r="ENY104" s="235"/>
      <c r="ENZ104" s="235"/>
      <c r="EOA104" s="235"/>
      <c r="EOB104" s="235"/>
      <c r="EOC104" s="235"/>
      <c r="EOD104" s="235"/>
      <c r="EOE104" s="235"/>
      <c r="EOF104" s="235"/>
      <c r="EOG104" s="235"/>
      <c r="EOH104" s="235"/>
      <c r="EOI104" s="235"/>
      <c r="EOJ104" s="235"/>
      <c r="EOK104" s="235"/>
      <c r="EOL104" s="235"/>
      <c r="EOM104" s="235"/>
      <c r="EON104" s="235"/>
      <c r="EOO104" s="235"/>
      <c r="EOP104" s="235"/>
      <c r="EOQ104" s="235"/>
      <c r="EOR104" s="235"/>
      <c r="EOS104" s="235"/>
      <c r="EOT104" s="235"/>
      <c r="EOU104" s="235"/>
      <c r="EOV104" s="235"/>
      <c r="EOW104" s="235"/>
      <c r="EOX104" s="235"/>
      <c r="EOY104" s="235"/>
      <c r="EOZ104" s="235"/>
      <c r="EPA104" s="235"/>
      <c r="EPB104" s="235"/>
      <c r="EPC104" s="235"/>
      <c r="EPD104" s="235"/>
      <c r="EPE104" s="235"/>
      <c r="EPF104" s="235"/>
      <c r="EPG104" s="235"/>
      <c r="EPH104" s="235"/>
      <c r="EPI104" s="235"/>
      <c r="EPJ104" s="235"/>
      <c r="EPK104" s="235"/>
      <c r="EPL104" s="235"/>
      <c r="EPM104" s="235"/>
      <c r="EPN104" s="235"/>
      <c r="EPO104" s="235"/>
      <c r="EPP104" s="235"/>
      <c r="EPQ104" s="235"/>
      <c r="EPR104" s="235"/>
      <c r="EPS104" s="235"/>
      <c r="EPT104" s="235"/>
      <c r="EPU104" s="235"/>
      <c r="EPV104" s="235"/>
      <c r="EPW104" s="235"/>
      <c r="EPX104" s="235"/>
      <c r="EPY104" s="235"/>
      <c r="EPZ104" s="235"/>
      <c r="EQA104" s="235"/>
      <c r="EQB104" s="235"/>
      <c r="EQC104" s="235"/>
      <c r="EQD104" s="235"/>
      <c r="EQE104" s="235"/>
      <c r="EQF104" s="235"/>
      <c r="EQG104" s="235"/>
      <c r="EQH104" s="235"/>
      <c r="EQI104" s="235"/>
      <c r="EQJ104" s="235"/>
      <c r="EQK104" s="235"/>
      <c r="EQL104" s="235"/>
      <c r="EQM104" s="235"/>
      <c r="EQN104" s="235"/>
      <c r="EQO104" s="235"/>
      <c r="EQP104" s="235"/>
      <c r="EQQ104" s="235"/>
      <c r="EQR104" s="235"/>
      <c r="EQS104" s="235"/>
      <c r="EQT104" s="235"/>
      <c r="EQU104" s="235"/>
      <c r="EQV104" s="235"/>
      <c r="EQW104" s="235"/>
      <c r="EQX104" s="235"/>
      <c r="EQY104" s="235"/>
      <c r="EQZ104" s="235"/>
      <c r="ERA104" s="235"/>
      <c r="ERB104" s="235"/>
      <c r="ERC104" s="235"/>
      <c r="ERD104" s="235"/>
      <c r="ERE104" s="235"/>
      <c r="ERF104" s="235"/>
      <c r="ERG104" s="235"/>
      <c r="ERH104" s="235"/>
      <c r="ERI104" s="235"/>
      <c r="ERJ104" s="235"/>
      <c r="ERK104" s="235"/>
      <c r="ERL104" s="235"/>
      <c r="ERM104" s="235"/>
      <c r="ERN104" s="235"/>
      <c r="ERO104" s="235"/>
      <c r="ERP104" s="235"/>
      <c r="ERQ104" s="235"/>
      <c r="ERR104" s="235"/>
      <c r="ERS104" s="235"/>
      <c r="ERT104" s="235"/>
      <c r="ERU104" s="235"/>
      <c r="ERV104" s="235"/>
      <c r="ERW104" s="235"/>
      <c r="ERX104" s="235"/>
      <c r="ERY104" s="235"/>
      <c r="ERZ104" s="235"/>
      <c r="ESA104" s="235"/>
      <c r="ESB104" s="235"/>
      <c r="ESC104" s="235"/>
      <c r="ESD104" s="235"/>
      <c r="ESE104" s="235"/>
      <c r="ESF104" s="235"/>
      <c r="ESG104" s="235"/>
      <c r="ESH104" s="235"/>
      <c r="ESI104" s="235"/>
      <c r="ESJ104" s="235"/>
      <c r="ESK104" s="235"/>
      <c r="ESL104" s="235"/>
      <c r="ESM104" s="235"/>
      <c r="ESN104" s="235"/>
      <c r="ESO104" s="235"/>
      <c r="ESP104" s="235"/>
      <c r="ESQ104" s="235"/>
      <c r="ESR104" s="235"/>
      <c r="ESS104" s="235"/>
      <c r="EST104" s="235"/>
      <c r="ESU104" s="235"/>
      <c r="ESV104" s="235"/>
      <c r="ESW104" s="235"/>
      <c r="ESX104" s="235"/>
      <c r="ESY104" s="235"/>
      <c r="ESZ104" s="235"/>
      <c r="ETA104" s="235"/>
      <c r="ETB104" s="235"/>
      <c r="ETC104" s="235"/>
      <c r="ETD104" s="235"/>
      <c r="ETE104" s="235"/>
      <c r="ETF104" s="235"/>
      <c r="ETG104" s="235"/>
      <c r="ETH104" s="235"/>
      <c r="ETI104" s="235"/>
      <c r="ETJ104" s="235"/>
      <c r="ETK104" s="235"/>
      <c r="ETL104" s="235"/>
      <c r="ETM104" s="235"/>
      <c r="ETN104" s="235"/>
      <c r="ETO104" s="235"/>
      <c r="ETP104" s="235"/>
      <c r="ETQ104" s="235"/>
      <c r="ETR104" s="235"/>
      <c r="ETS104" s="235"/>
      <c r="ETT104" s="235"/>
      <c r="ETU104" s="235"/>
      <c r="ETV104" s="235"/>
      <c r="ETW104" s="235"/>
      <c r="ETX104" s="235"/>
      <c r="ETY104" s="235"/>
      <c r="ETZ104" s="235"/>
      <c r="EUA104" s="235"/>
      <c r="EUB104" s="235"/>
      <c r="EUC104" s="235"/>
      <c r="EUD104" s="235"/>
      <c r="EUE104" s="235"/>
      <c r="EUF104" s="235"/>
      <c r="EUG104" s="235"/>
      <c r="EUH104" s="235"/>
      <c r="EUI104" s="235"/>
      <c r="EUJ104" s="235"/>
      <c r="EUK104" s="235"/>
      <c r="EUL104" s="235"/>
      <c r="EUM104" s="235"/>
      <c r="EUN104" s="235"/>
      <c r="EUO104" s="235"/>
      <c r="EUP104" s="235"/>
      <c r="EUQ104" s="235"/>
      <c r="EUR104" s="235"/>
      <c r="EUS104" s="235"/>
      <c r="EUT104" s="235"/>
      <c r="EUU104" s="235"/>
      <c r="EUV104" s="235"/>
      <c r="EUW104" s="235"/>
      <c r="EUX104" s="235"/>
      <c r="EUY104" s="235"/>
      <c r="EUZ104" s="235"/>
      <c r="EVA104" s="235"/>
      <c r="EVB104" s="235"/>
      <c r="EVC104" s="235"/>
      <c r="EVD104" s="235"/>
      <c r="EVE104" s="235"/>
      <c r="EVF104" s="235"/>
      <c r="EVG104" s="235"/>
      <c r="EVH104" s="235"/>
      <c r="EVI104" s="235"/>
      <c r="EVJ104" s="235"/>
      <c r="EVK104" s="235"/>
      <c r="EVL104" s="235"/>
      <c r="EVM104" s="235"/>
      <c r="EVN104" s="235"/>
      <c r="EVO104" s="235"/>
      <c r="EVP104" s="235"/>
      <c r="EVQ104" s="235"/>
      <c r="EVR104" s="235"/>
      <c r="EVS104" s="235"/>
      <c r="EVT104" s="235"/>
      <c r="EVU104" s="235"/>
      <c r="EVV104" s="235"/>
      <c r="EVW104" s="235"/>
      <c r="EVX104" s="235"/>
      <c r="EVY104" s="235"/>
      <c r="EVZ104" s="235"/>
      <c r="EWA104" s="235"/>
      <c r="EWB104" s="235"/>
      <c r="EWC104" s="235"/>
      <c r="EWD104" s="235"/>
      <c r="EWE104" s="235"/>
      <c r="EWF104" s="235"/>
      <c r="EWG104" s="235"/>
      <c r="EWH104" s="235"/>
      <c r="EWI104" s="235"/>
      <c r="EWJ104" s="235"/>
      <c r="EWK104" s="235"/>
      <c r="EWL104" s="235"/>
      <c r="EWM104" s="235"/>
      <c r="EWN104" s="235"/>
      <c r="EWO104" s="235"/>
      <c r="EWP104" s="235"/>
      <c r="EWQ104" s="235"/>
      <c r="EWR104" s="235"/>
      <c r="EWS104" s="235"/>
      <c r="EWT104" s="235"/>
      <c r="EWU104" s="235"/>
      <c r="EWV104" s="235"/>
      <c r="EWW104" s="235"/>
      <c r="EWX104" s="235"/>
      <c r="EWY104" s="235"/>
      <c r="EWZ104" s="235"/>
      <c r="EXA104" s="235"/>
      <c r="EXB104" s="235"/>
      <c r="EXC104" s="235"/>
      <c r="EXD104" s="235"/>
      <c r="EXE104" s="235"/>
      <c r="EXF104" s="235"/>
      <c r="EXG104" s="235"/>
      <c r="EXH104" s="235"/>
      <c r="EXI104" s="235"/>
      <c r="EXJ104" s="235"/>
      <c r="EXK104" s="235"/>
      <c r="EXL104" s="235"/>
      <c r="EXM104" s="235"/>
      <c r="EXN104" s="235"/>
      <c r="EXO104" s="235"/>
      <c r="EXP104" s="235"/>
      <c r="EXQ104" s="235"/>
      <c r="EXR104" s="235"/>
      <c r="EXS104" s="235"/>
      <c r="EXT104" s="235"/>
      <c r="EXU104" s="235"/>
      <c r="EXV104" s="235"/>
      <c r="EXW104" s="235"/>
      <c r="EXX104" s="235"/>
      <c r="EXY104" s="235"/>
      <c r="EXZ104" s="235"/>
      <c r="EYA104" s="235"/>
      <c r="EYB104" s="235"/>
      <c r="EYC104" s="235"/>
      <c r="EYD104" s="235"/>
      <c r="EYE104" s="235"/>
      <c r="EYF104" s="235"/>
      <c r="EYG104" s="235"/>
      <c r="EYH104" s="235"/>
      <c r="EYI104" s="235"/>
      <c r="EYJ104" s="235"/>
      <c r="EYK104" s="235"/>
      <c r="EYL104" s="235"/>
      <c r="EYM104" s="235"/>
      <c r="EYN104" s="235"/>
      <c r="EYO104" s="235"/>
      <c r="EYP104" s="235"/>
      <c r="EYQ104" s="235"/>
      <c r="EYR104" s="235"/>
      <c r="EYS104" s="235"/>
      <c r="EYT104" s="235"/>
      <c r="EYU104" s="235"/>
      <c r="EYV104" s="235"/>
      <c r="EYW104" s="235"/>
      <c r="EYX104" s="235"/>
      <c r="EYY104" s="235"/>
      <c r="EYZ104" s="235"/>
      <c r="EZA104" s="235"/>
      <c r="EZB104" s="235"/>
      <c r="EZC104" s="235"/>
      <c r="EZD104" s="235"/>
      <c r="EZE104" s="235"/>
      <c r="EZF104" s="235"/>
      <c r="EZG104" s="235"/>
      <c r="EZH104" s="235"/>
      <c r="EZI104" s="235"/>
      <c r="EZJ104" s="235"/>
      <c r="EZK104" s="235"/>
      <c r="EZL104" s="235"/>
      <c r="EZM104" s="235"/>
      <c r="EZN104" s="235"/>
      <c r="EZO104" s="235"/>
      <c r="EZP104" s="235"/>
      <c r="EZQ104" s="235"/>
      <c r="EZR104" s="235"/>
      <c r="EZS104" s="235"/>
      <c r="EZT104" s="235"/>
      <c r="EZU104" s="235"/>
      <c r="EZV104" s="235"/>
      <c r="EZW104" s="235"/>
      <c r="EZX104" s="235"/>
      <c r="EZY104" s="235"/>
      <c r="EZZ104" s="235"/>
      <c r="FAA104" s="235"/>
      <c r="FAB104" s="235"/>
      <c r="FAC104" s="235"/>
      <c r="FAD104" s="235"/>
      <c r="FAE104" s="235"/>
      <c r="FAF104" s="235"/>
      <c r="FAG104" s="235"/>
      <c r="FAH104" s="235"/>
      <c r="FAI104" s="235"/>
      <c r="FAJ104" s="235"/>
      <c r="FAK104" s="235"/>
      <c r="FAL104" s="235"/>
      <c r="FAM104" s="235"/>
      <c r="FAN104" s="235"/>
      <c r="FAO104" s="235"/>
      <c r="FAP104" s="235"/>
      <c r="FAQ104" s="235"/>
      <c r="FAR104" s="235"/>
      <c r="FAS104" s="235"/>
      <c r="FAT104" s="235"/>
      <c r="FAU104" s="235"/>
      <c r="FAV104" s="235"/>
      <c r="FAW104" s="235"/>
      <c r="FAX104" s="235"/>
      <c r="FAY104" s="235"/>
      <c r="FAZ104" s="235"/>
      <c r="FBA104" s="235"/>
      <c r="FBB104" s="235"/>
      <c r="FBC104" s="235"/>
      <c r="FBD104" s="235"/>
      <c r="FBE104" s="235"/>
      <c r="FBF104" s="235"/>
      <c r="FBG104" s="235"/>
      <c r="FBH104" s="235"/>
      <c r="FBI104" s="235"/>
      <c r="FBJ104" s="235"/>
      <c r="FBK104" s="235"/>
      <c r="FBL104" s="235"/>
      <c r="FBM104" s="235"/>
      <c r="FBN104" s="235"/>
      <c r="FBO104" s="235"/>
      <c r="FBP104" s="235"/>
      <c r="FBQ104" s="235"/>
      <c r="FBR104" s="235"/>
      <c r="FBS104" s="235"/>
      <c r="FBT104" s="235"/>
      <c r="FBU104" s="235"/>
      <c r="FBV104" s="235"/>
      <c r="FBW104" s="235"/>
      <c r="FBX104" s="235"/>
      <c r="FBY104" s="235"/>
      <c r="FBZ104" s="235"/>
      <c r="FCA104" s="235"/>
      <c r="FCB104" s="235"/>
      <c r="FCC104" s="235"/>
      <c r="FCD104" s="235"/>
      <c r="FCE104" s="235"/>
      <c r="FCF104" s="235"/>
      <c r="FCG104" s="235"/>
      <c r="FCH104" s="235"/>
      <c r="FCI104" s="235"/>
      <c r="FCJ104" s="235"/>
      <c r="FCK104" s="235"/>
      <c r="FCL104" s="235"/>
      <c r="FCM104" s="235"/>
      <c r="FCN104" s="235"/>
      <c r="FCO104" s="235"/>
      <c r="FCP104" s="235"/>
      <c r="FCQ104" s="235"/>
      <c r="FCR104" s="235"/>
      <c r="FCS104" s="235"/>
      <c r="FCT104" s="235"/>
      <c r="FCU104" s="235"/>
      <c r="FCV104" s="235"/>
      <c r="FCW104" s="235"/>
      <c r="FCX104" s="235"/>
      <c r="FCY104" s="235"/>
      <c r="FCZ104" s="235"/>
      <c r="FDA104" s="235"/>
      <c r="FDB104" s="235"/>
      <c r="FDC104" s="235"/>
      <c r="FDD104" s="235"/>
      <c r="FDE104" s="235"/>
      <c r="FDF104" s="235"/>
      <c r="FDG104" s="235"/>
      <c r="FDH104" s="235"/>
      <c r="FDI104" s="235"/>
      <c r="FDJ104" s="235"/>
      <c r="FDK104" s="235"/>
      <c r="FDL104" s="235"/>
      <c r="FDM104" s="235"/>
      <c r="FDN104" s="235"/>
      <c r="FDO104" s="235"/>
      <c r="FDP104" s="235"/>
      <c r="FDQ104" s="235"/>
      <c r="FDR104" s="235"/>
      <c r="FDS104" s="235"/>
      <c r="FDT104" s="235"/>
      <c r="FDU104" s="235"/>
      <c r="FDV104" s="235"/>
      <c r="FDW104" s="235"/>
      <c r="FDX104" s="235"/>
      <c r="FDY104" s="235"/>
      <c r="FDZ104" s="235"/>
      <c r="FEA104" s="235"/>
      <c r="FEB104" s="235"/>
      <c r="FEC104" s="235"/>
      <c r="FED104" s="235"/>
      <c r="FEE104" s="235"/>
      <c r="FEF104" s="235"/>
      <c r="FEG104" s="235"/>
      <c r="FEH104" s="235"/>
      <c r="FEI104" s="235"/>
      <c r="FEJ104" s="235"/>
      <c r="FEK104" s="235"/>
      <c r="FEL104" s="235"/>
      <c r="FEM104" s="235"/>
      <c r="FEN104" s="235"/>
      <c r="FEO104" s="235"/>
      <c r="FEP104" s="235"/>
      <c r="FEQ104" s="235"/>
      <c r="FER104" s="235"/>
      <c r="FES104" s="235"/>
      <c r="FET104" s="235"/>
      <c r="FEU104" s="235"/>
      <c r="FEV104" s="235"/>
      <c r="FEW104" s="235"/>
      <c r="FEX104" s="235"/>
      <c r="FEY104" s="235"/>
      <c r="FEZ104" s="235"/>
      <c r="FFA104" s="235"/>
      <c r="FFB104" s="235"/>
      <c r="FFC104" s="235"/>
      <c r="FFD104" s="235"/>
      <c r="FFE104" s="235"/>
      <c r="FFF104" s="235"/>
      <c r="FFG104" s="235"/>
      <c r="FFH104" s="235"/>
      <c r="FFI104" s="235"/>
      <c r="FFJ104" s="235"/>
      <c r="FFK104" s="235"/>
      <c r="FFL104" s="235"/>
      <c r="FFM104" s="235"/>
      <c r="FFN104" s="235"/>
      <c r="FFO104" s="235"/>
      <c r="FFP104" s="235"/>
      <c r="FFQ104" s="235"/>
      <c r="FFR104" s="235"/>
      <c r="FFS104" s="235"/>
      <c r="FFT104" s="235"/>
      <c r="FFU104" s="235"/>
      <c r="FFV104" s="235"/>
      <c r="FFW104" s="235"/>
      <c r="FFX104" s="235"/>
      <c r="FFY104" s="235"/>
      <c r="FFZ104" s="235"/>
      <c r="FGA104" s="235"/>
      <c r="FGB104" s="235"/>
      <c r="FGC104" s="235"/>
      <c r="FGD104" s="235"/>
      <c r="FGE104" s="235"/>
      <c r="FGF104" s="235"/>
      <c r="FGG104" s="235"/>
      <c r="FGH104" s="235"/>
      <c r="FGI104" s="235"/>
      <c r="FGJ104" s="235"/>
      <c r="FGK104" s="235"/>
      <c r="FGL104" s="235"/>
      <c r="FGM104" s="235"/>
      <c r="FGN104" s="235"/>
      <c r="FGO104" s="235"/>
      <c r="FGP104" s="235"/>
      <c r="FGQ104" s="235"/>
      <c r="FGR104" s="235"/>
      <c r="FGS104" s="235"/>
      <c r="FGT104" s="235"/>
      <c r="FGU104" s="235"/>
      <c r="FGV104" s="235"/>
      <c r="FGW104" s="235"/>
      <c r="FGX104" s="235"/>
      <c r="FGY104" s="235"/>
      <c r="FGZ104" s="235"/>
      <c r="FHA104" s="235"/>
      <c r="FHB104" s="235"/>
      <c r="FHC104" s="235"/>
      <c r="FHD104" s="235"/>
      <c r="FHE104" s="235"/>
      <c r="FHF104" s="235"/>
      <c r="FHG104" s="235"/>
      <c r="FHH104" s="235"/>
      <c r="FHI104" s="235"/>
      <c r="FHJ104" s="235"/>
      <c r="FHK104" s="235"/>
      <c r="FHL104" s="235"/>
      <c r="FHM104" s="235"/>
      <c r="FHN104" s="235"/>
      <c r="FHO104" s="235"/>
      <c r="FHP104" s="235"/>
      <c r="FHQ104" s="235"/>
      <c r="FHR104" s="235"/>
      <c r="FHS104" s="235"/>
      <c r="FHT104" s="235"/>
      <c r="FHU104" s="235"/>
      <c r="FHV104" s="235"/>
      <c r="FHW104" s="235"/>
      <c r="FHX104" s="235"/>
      <c r="FHY104" s="235"/>
      <c r="FHZ104" s="235"/>
      <c r="FIA104" s="235"/>
      <c r="FIB104" s="235"/>
      <c r="FIC104" s="235"/>
      <c r="FID104" s="235"/>
      <c r="FIE104" s="235"/>
      <c r="FIF104" s="235"/>
      <c r="FIG104" s="235"/>
      <c r="FIH104" s="235"/>
      <c r="FII104" s="235"/>
      <c r="FIJ104" s="235"/>
      <c r="FIK104" s="235"/>
      <c r="FIL104" s="235"/>
      <c r="FIM104" s="235"/>
      <c r="FIN104" s="235"/>
      <c r="FIO104" s="235"/>
      <c r="FIP104" s="235"/>
      <c r="FIQ104" s="235"/>
      <c r="FIR104" s="235"/>
      <c r="FIS104" s="235"/>
      <c r="FIT104" s="235"/>
      <c r="FIU104" s="235"/>
      <c r="FIV104" s="235"/>
      <c r="FIW104" s="235"/>
      <c r="FIX104" s="235"/>
      <c r="FIY104" s="235"/>
      <c r="FIZ104" s="235"/>
      <c r="FJA104" s="235"/>
      <c r="FJB104" s="235"/>
      <c r="FJC104" s="235"/>
      <c r="FJD104" s="235"/>
      <c r="FJE104" s="235"/>
      <c r="FJF104" s="235"/>
      <c r="FJG104" s="235"/>
      <c r="FJH104" s="235"/>
      <c r="FJI104" s="235"/>
      <c r="FJJ104" s="235"/>
      <c r="FJK104" s="235"/>
      <c r="FJL104" s="235"/>
      <c r="FJM104" s="235"/>
      <c r="FJN104" s="235"/>
      <c r="FJO104" s="235"/>
      <c r="FJP104" s="235"/>
      <c r="FJQ104" s="235"/>
      <c r="FJR104" s="235"/>
      <c r="FJS104" s="235"/>
      <c r="FJT104" s="235"/>
      <c r="FJU104" s="235"/>
      <c r="FJV104" s="235"/>
      <c r="FJW104" s="235"/>
      <c r="FJX104" s="235"/>
      <c r="FJY104" s="235"/>
      <c r="FJZ104" s="235"/>
      <c r="FKA104" s="235"/>
      <c r="FKB104" s="235"/>
      <c r="FKC104" s="235"/>
      <c r="FKD104" s="235"/>
      <c r="FKE104" s="235"/>
      <c r="FKF104" s="235"/>
      <c r="FKG104" s="235"/>
      <c r="FKH104" s="235"/>
      <c r="FKI104" s="235"/>
      <c r="FKJ104" s="235"/>
      <c r="FKK104" s="235"/>
      <c r="FKL104" s="235"/>
      <c r="FKM104" s="235"/>
      <c r="FKN104" s="235"/>
      <c r="FKO104" s="235"/>
      <c r="FKP104" s="235"/>
      <c r="FKQ104" s="235"/>
      <c r="FKR104" s="235"/>
      <c r="FKS104" s="235"/>
      <c r="FKT104" s="235"/>
      <c r="FKU104" s="235"/>
      <c r="FKV104" s="235"/>
      <c r="FKW104" s="235"/>
      <c r="FKX104" s="235"/>
      <c r="FKY104" s="235"/>
      <c r="FKZ104" s="235"/>
      <c r="FLA104" s="235"/>
      <c r="FLB104" s="235"/>
      <c r="FLC104" s="235"/>
      <c r="FLD104" s="235"/>
      <c r="FLE104" s="235"/>
      <c r="FLF104" s="235"/>
      <c r="FLG104" s="235"/>
      <c r="FLH104" s="235"/>
      <c r="FLI104" s="235"/>
      <c r="FLJ104" s="235"/>
      <c r="FLK104" s="235"/>
      <c r="FLL104" s="235"/>
      <c r="FLM104" s="235"/>
      <c r="FLN104" s="235"/>
      <c r="FLO104" s="235"/>
      <c r="FLP104" s="235"/>
      <c r="FLQ104" s="235"/>
      <c r="FLR104" s="235"/>
      <c r="FLS104" s="235"/>
      <c r="FLT104" s="235"/>
      <c r="FLU104" s="235"/>
      <c r="FLV104" s="235"/>
      <c r="FLW104" s="235"/>
      <c r="FLX104" s="235"/>
      <c r="FLY104" s="235"/>
      <c r="FLZ104" s="235"/>
      <c r="FMA104" s="235"/>
      <c r="FMB104" s="235"/>
      <c r="FMC104" s="235"/>
      <c r="FMD104" s="235"/>
      <c r="FME104" s="235"/>
      <c r="FMF104" s="235"/>
      <c r="FMG104" s="235"/>
      <c r="FMH104" s="235"/>
      <c r="FMI104" s="235"/>
      <c r="FMJ104" s="235"/>
      <c r="FMK104" s="235"/>
      <c r="FML104" s="235"/>
      <c r="FMM104" s="235"/>
      <c r="FMN104" s="235"/>
      <c r="FMO104" s="235"/>
      <c r="FMP104" s="235"/>
      <c r="FMQ104" s="235"/>
      <c r="FMR104" s="235"/>
      <c r="FMS104" s="235"/>
      <c r="FMT104" s="235"/>
      <c r="FMU104" s="235"/>
      <c r="FMV104" s="235"/>
      <c r="FMW104" s="235"/>
      <c r="FMX104" s="235"/>
      <c r="FMY104" s="235"/>
      <c r="FMZ104" s="235"/>
      <c r="FNA104" s="235"/>
      <c r="FNB104" s="235"/>
      <c r="FNC104" s="235"/>
      <c r="FND104" s="235"/>
      <c r="FNE104" s="235"/>
      <c r="FNF104" s="235"/>
      <c r="FNG104" s="235"/>
      <c r="FNH104" s="235"/>
      <c r="FNI104" s="235"/>
      <c r="FNJ104" s="235"/>
      <c r="FNK104" s="235"/>
      <c r="FNL104" s="235"/>
      <c r="FNM104" s="235"/>
      <c r="FNN104" s="235"/>
      <c r="FNO104" s="235"/>
      <c r="FNP104" s="235"/>
      <c r="FNQ104" s="235"/>
      <c r="FNR104" s="235"/>
      <c r="FNS104" s="235"/>
      <c r="FNT104" s="235"/>
      <c r="FNU104" s="235"/>
      <c r="FNV104" s="235"/>
      <c r="FNW104" s="235"/>
      <c r="FNX104" s="235"/>
      <c r="FNY104" s="235"/>
      <c r="FNZ104" s="235"/>
      <c r="FOA104" s="235"/>
      <c r="FOB104" s="235"/>
      <c r="FOC104" s="235"/>
      <c r="FOD104" s="235"/>
      <c r="FOE104" s="235"/>
      <c r="FOF104" s="235"/>
      <c r="FOG104" s="235"/>
      <c r="FOH104" s="235"/>
      <c r="FOI104" s="235"/>
      <c r="FOJ104" s="235"/>
      <c r="FOK104" s="235"/>
      <c r="FOL104" s="235"/>
      <c r="FOM104" s="235"/>
      <c r="FON104" s="235"/>
      <c r="FOO104" s="235"/>
      <c r="FOP104" s="235"/>
      <c r="FOQ104" s="235"/>
      <c r="FOR104" s="235"/>
      <c r="FOS104" s="235"/>
      <c r="FOT104" s="235"/>
      <c r="FOU104" s="235"/>
      <c r="FOV104" s="235"/>
      <c r="FOW104" s="235"/>
      <c r="FOX104" s="235"/>
      <c r="FOY104" s="235"/>
      <c r="FOZ104" s="235"/>
      <c r="FPA104" s="235"/>
      <c r="FPB104" s="235"/>
      <c r="FPC104" s="235"/>
      <c r="FPD104" s="235"/>
      <c r="FPE104" s="235"/>
      <c r="FPF104" s="235"/>
      <c r="FPG104" s="235"/>
      <c r="FPH104" s="235"/>
      <c r="FPI104" s="235"/>
      <c r="FPJ104" s="235"/>
      <c r="FPK104" s="235"/>
      <c r="FPL104" s="235"/>
      <c r="FPM104" s="235"/>
      <c r="FPN104" s="235"/>
      <c r="FPO104" s="235"/>
      <c r="FPP104" s="235"/>
      <c r="FPQ104" s="235"/>
      <c r="FPR104" s="235"/>
      <c r="FPS104" s="235"/>
      <c r="FPT104" s="235"/>
      <c r="FPU104" s="235"/>
      <c r="FPV104" s="235"/>
      <c r="FPW104" s="235"/>
      <c r="FPX104" s="235"/>
      <c r="FPY104" s="235"/>
      <c r="FPZ104" s="235"/>
      <c r="FQA104" s="235"/>
      <c r="FQB104" s="235"/>
      <c r="FQC104" s="235"/>
      <c r="FQD104" s="235"/>
      <c r="FQE104" s="235"/>
      <c r="FQF104" s="235"/>
      <c r="FQG104" s="235"/>
      <c r="FQH104" s="235"/>
      <c r="FQI104" s="235"/>
      <c r="FQJ104" s="235"/>
      <c r="FQK104" s="235"/>
      <c r="FQL104" s="235"/>
      <c r="FQM104" s="235"/>
      <c r="FQN104" s="235"/>
      <c r="FQO104" s="235"/>
      <c r="FQP104" s="235"/>
      <c r="FQQ104" s="235"/>
      <c r="FQR104" s="235"/>
      <c r="FQS104" s="235"/>
      <c r="FQT104" s="235"/>
      <c r="FQU104" s="235"/>
      <c r="FQV104" s="235"/>
      <c r="FQW104" s="235"/>
      <c r="FQX104" s="235"/>
      <c r="FQY104" s="235"/>
      <c r="FQZ104" s="235"/>
      <c r="FRA104" s="235"/>
      <c r="FRB104" s="235"/>
      <c r="FRC104" s="235"/>
      <c r="FRD104" s="235"/>
      <c r="FRE104" s="235"/>
      <c r="FRF104" s="235"/>
      <c r="FRG104" s="235"/>
      <c r="FRH104" s="235"/>
      <c r="FRI104" s="235"/>
      <c r="FRJ104" s="235"/>
      <c r="FRK104" s="235"/>
      <c r="FRL104" s="235"/>
      <c r="FRM104" s="235"/>
      <c r="FRN104" s="235"/>
      <c r="FRO104" s="235"/>
      <c r="FRP104" s="235"/>
      <c r="FRQ104" s="235"/>
      <c r="FRR104" s="235"/>
      <c r="FRS104" s="235"/>
      <c r="FRT104" s="235"/>
      <c r="FRU104" s="235"/>
      <c r="FRV104" s="235"/>
      <c r="FRW104" s="235"/>
      <c r="FRX104" s="235"/>
      <c r="FRY104" s="235"/>
      <c r="FRZ104" s="235"/>
      <c r="FSA104" s="235"/>
      <c r="FSB104" s="235"/>
      <c r="FSC104" s="235"/>
      <c r="FSD104" s="235"/>
      <c r="FSE104" s="235"/>
      <c r="FSF104" s="235"/>
      <c r="FSG104" s="235"/>
      <c r="FSH104" s="235"/>
      <c r="FSI104" s="235"/>
      <c r="FSJ104" s="235"/>
      <c r="FSK104" s="235"/>
      <c r="FSL104" s="235"/>
      <c r="FSM104" s="235"/>
      <c r="FSN104" s="235"/>
      <c r="FSO104" s="235"/>
      <c r="FSP104" s="235"/>
      <c r="FSQ104" s="235"/>
      <c r="FSR104" s="235"/>
      <c r="FSS104" s="235"/>
      <c r="FST104" s="235"/>
      <c r="FSU104" s="235"/>
      <c r="FSV104" s="235"/>
      <c r="FSW104" s="235"/>
      <c r="FSX104" s="235"/>
      <c r="FSY104" s="235"/>
      <c r="FSZ104" s="235"/>
      <c r="FTA104" s="235"/>
      <c r="FTB104" s="235"/>
      <c r="FTC104" s="235"/>
      <c r="FTD104" s="235"/>
      <c r="FTE104" s="235"/>
      <c r="FTF104" s="235"/>
      <c r="FTG104" s="235"/>
      <c r="FTH104" s="235"/>
      <c r="FTI104" s="235"/>
      <c r="FTJ104" s="235"/>
      <c r="FTK104" s="235"/>
      <c r="FTL104" s="235"/>
      <c r="FTM104" s="235"/>
      <c r="FTN104" s="235"/>
      <c r="FTO104" s="235"/>
      <c r="FTP104" s="235"/>
      <c r="FTQ104" s="235"/>
      <c r="FTR104" s="235"/>
      <c r="FTS104" s="235"/>
      <c r="FTT104" s="235"/>
      <c r="FTU104" s="235"/>
      <c r="FTV104" s="235"/>
      <c r="FTW104" s="235"/>
      <c r="FTX104" s="235"/>
      <c r="FTY104" s="235"/>
      <c r="FTZ104" s="235"/>
      <c r="FUA104" s="235"/>
      <c r="FUB104" s="235"/>
      <c r="FUC104" s="235"/>
      <c r="FUD104" s="235"/>
      <c r="FUE104" s="235"/>
      <c r="FUF104" s="235"/>
      <c r="FUG104" s="235"/>
      <c r="FUH104" s="235"/>
      <c r="FUI104" s="235"/>
      <c r="FUJ104" s="235"/>
      <c r="FUK104" s="235"/>
      <c r="FUL104" s="235"/>
      <c r="FUM104" s="235"/>
      <c r="FUN104" s="235"/>
      <c r="FUO104" s="235"/>
      <c r="FUP104" s="235"/>
      <c r="FUQ104" s="235"/>
      <c r="FUR104" s="235"/>
      <c r="FUS104" s="235"/>
      <c r="FUT104" s="235"/>
      <c r="FUU104" s="235"/>
      <c r="FUV104" s="235"/>
      <c r="FUW104" s="235"/>
      <c r="FUX104" s="235"/>
      <c r="FUY104" s="235"/>
      <c r="FUZ104" s="235"/>
      <c r="FVA104" s="235"/>
      <c r="FVB104" s="235"/>
      <c r="FVC104" s="235"/>
      <c r="FVD104" s="235"/>
      <c r="FVE104" s="235"/>
      <c r="FVF104" s="235"/>
      <c r="FVG104" s="235"/>
      <c r="FVH104" s="235"/>
      <c r="FVI104" s="235"/>
      <c r="FVJ104" s="235"/>
      <c r="FVK104" s="235"/>
      <c r="FVL104" s="235"/>
      <c r="FVM104" s="235"/>
      <c r="FVN104" s="235"/>
      <c r="FVO104" s="235"/>
      <c r="FVP104" s="235"/>
      <c r="FVQ104" s="235"/>
      <c r="FVR104" s="235"/>
      <c r="FVS104" s="235"/>
      <c r="FVT104" s="235"/>
      <c r="FVU104" s="235"/>
      <c r="FVV104" s="235"/>
      <c r="FVW104" s="235"/>
      <c r="FVX104" s="235"/>
      <c r="FVY104" s="235"/>
      <c r="FVZ104" s="235"/>
      <c r="FWA104" s="235"/>
      <c r="FWB104" s="235"/>
      <c r="FWC104" s="235"/>
      <c r="FWD104" s="235"/>
      <c r="FWE104" s="235"/>
      <c r="FWF104" s="235"/>
      <c r="FWG104" s="235"/>
      <c r="FWH104" s="235"/>
      <c r="FWI104" s="235"/>
      <c r="FWJ104" s="235"/>
      <c r="FWK104" s="235"/>
      <c r="FWL104" s="235"/>
      <c r="FWM104" s="235"/>
      <c r="FWN104" s="235"/>
      <c r="FWO104" s="235"/>
      <c r="FWP104" s="235"/>
      <c r="FWQ104" s="235"/>
      <c r="FWR104" s="235"/>
      <c r="FWS104" s="235"/>
      <c r="FWT104" s="235"/>
      <c r="FWU104" s="235"/>
      <c r="FWV104" s="235"/>
      <c r="FWW104" s="235"/>
      <c r="FWX104" s="235"/>
      <c r="FWY104" s="235"/>
      <c r="FWZ104" s="235"/>
      <c r="FXA104" s="235"/>
      <c r="FXB104" s="235"/>
      <c r="FXC104" s="235"/>
      <c r="FXD104" s="235"/>
      <c r="FXE104" s="235"/>
      <c r="FXF104" s="235"/>
      <c r="FXG104" s="235"/>
      <c r="FXH104" s="235"/>
      <c r="FXI104" s="235"/>
      <c r="FXJ104" s="235"/>
      <c r="FXK104" s="235"/>
      <c r="FXL104" s="235"/>
      <c r="FXM104" s="235"/>
      <c r="FXN104" s="235"/>
      <c r="FXO104" s="235"/>
      <c r="FXP104" s="235"/>
      <c r="FXQ104" s="235"/>
      <c r="FXR104" s="235"/>
      <c r="FXS104" s="235"/>
      <c r="FXT104" s="235"/>
      <c r="FXU104" s="235"/>
      <c r="FXV104" s="235"/>
      <c r="FXW104" s="235"/>
      <c r="FXX104" s="235"/>
      <c r="FXY104" s="235"/>
      <c r="FXZ104" s="235"/>
      <c r="FYA104" s="235"/>
      <c r="FYB104" s="235"/>
      <c r="FYC104" s="235"/>
      <c r="FYD104" s="235"/>
      <c r="FYE104" s="235"/>
      <c r="FYF104" s="235"/>
      <c r="FYG104" s="235"/>
      <c r="FYH104" s="235"/>
      <c r="FYI104" s="235"/>
      <c r="FYJ104" s="235"/>
      <c r="FYK104" s="235"/>
      <c r="FYL104" s="235"/>
      <c r="FYM104" s="235"/>
      <c r="FYN104" s="235"/>
      <c r="FYO104" s="235"/>
      <c r="FYP104" s="235"/>
      <c r="FYQ104" s="235"/>
      <c r="FYR104" s="235"/>
      <c r="FYS104" s="235"/>
      <c r="FYT104" s="235"/>
      <c r="FYU104" s="235"/>
      <c r="FYV104" s="235"/>
      <c r="FYW104" s="235"/>
      <c r="FYX104" s="235"/>
      <c r="FYY104" s="235"/>
      <c r="FYZ104" s="235"/>
      <c r="FZA104" s="235"/>
      <c r="FZB104" s="235"/>
      <c r="FZC104" s="235"/>
      <c r="FZD104" s="235"/>
      <c r="FZE104" s="235"/>
      <c r="FZF104" s="235"/>
      <c r="FZG104" s="235"/>
      <c r="FZH104" s="235"/>
      <c r="FZI104" s="235"/>
      <c r="FZJ104" s="235"/>
      <c r="FZK104" s="235"/>
      <c r="FZL104" s="235"/>
      <c r="FZM104" s="235"/>
      <c r="FZN104" s="235"/>
      <c r="FZO104" s="235"/>
      <c r="FZP104" s="235"/>
      <c r="FZQ104" s="235"/>
      <c r="FZR104" s="235"/>
      <c r="FZS104" s="235"/>
      <c r="FZT104" s="235"/>
      <c r="FZU104" s="235"/>
      <c r="FZV104" s="235"/>
      <c r="FZW104" s="235"/>
      <c r="FZX104" s="235"/>
      <c r="FZY104" s="235"/>
      <c r="FZZ104" s="235"/>
      <c r="GAA104" s="235"/>
      <c r="GAB104" s="235"/>
      <c r="GAC104" s="235"/>
      <c r="GAD104" s="235"/>
      <c r="GAE104" s="235"/>
      <c r="GAF104" s="235"/>
      <c r="GAG104" s="235"/>
      <c r="GAH104" s="235"/>
      <c r="GAI104" s="235"/>
      <c r="GAJ104" s="235"/>
      <c r="GAK104" s="235"/>
      <c r="GAL104" s="235"/>
      <c r="GAM104" s="235"/>
      <c r="GAN104" s="235"/>
      <c r="GAO104" s="235"/>
      <c r="GAP104" s="235"/>
      <c r="GAQ104" s="235"/>
      <c r="GAR104" s="235"/>
      <c r="GAS104" s="235"/>
      <c r="GAT104" s="235"/>
      <c r="GAU104" s="235"/>
      <c r="GAV104" s="235"/>
      <c r="GAW104" s="235"/>
      <c r="GAX104" s="235"/>
      <c r="GAY104" s="235"/>
      <c r="GAZ104" s="235"/>
      <c r="GBA104" s="235"/>
      <c r="GBB104" s="235"/>
      <c r="GBC104" s="235"/>
      <c r="GBD104" s="235"/>
      <c r="GBE104" s="235"/>
      <c r="GBF104" s="235"/>
      <c r="GBG104" s="235"/>
      <c r="GBH104" s="235"/>
      <c r="GBI104" s="235"/>
      <c r="GBJ104" s="235"/>
      <c r="GBK104" s="235"/>
      <c r="GBL104" s="235"/>
      <c r="GBM104" s="235"/>
      <c r="GBN104" s="235"/>
      <c r="GBO104" s="235"/>
      <c r="GBP104" s="235"/>
      <c r="GBQ104" s="235"/>
      <c r="GBR104" s="235"/>
      <c r="GBS104" s="235"/>
      <c r="GBT104" s="235"/>
      <c r="GBU104" s="235"/>
      <c r="GBV104" s="235"/>
      <c r="GBW104" s="235"/>
      <c r="GBX104" s="235"/>
      <c r="GBY104" s="235"/>
      <c r="GBZ104" s="235"/>
      <c r="GCA104" s="235"/>
      <c r="GCB104" s="235"/>
      <c r="GCC104" s="235"/>
      <c r="GCD104" s="235"/>
      <c r="GCE104" s="235"/>
      <c r="GCF104" s="235"/>
      <c r="GCG104" s="235"/>
      <c r="GCH104" s="235"/>
      <c r="GCI104" s="235"/>
      <c r="GCJ104" s="235"/>
      <c r="GCK104" s="235"/>
      <c r="GCL104" s="235"/>
      <c r="GCM104" s="235"/>
      <c r="GCN104" s="235"/>
      <c r="GCO104" s="235"/>
      <c r="GCP104" s="235"/>
      <c r="GCQ104" s="235"/>
      <c r="GCR104" s="235"/>
      <c r="GCS104" s="235"/>
      <c r="GCT104" s="235"/>
      <c r="GCU104" s="235"/>
      <c r="GCV104" s="235"/>
      <c r="GCW104" s="235"/>
      <c r="GCX104" s="235"/>
      <c r="GCY104" s="235"/>
      <c r="GCZ104" s="235"/>
      <c r="GDA104" s="235"/>
      <c r="GDB104" s="235"/>
      <c r="GDC104" s="235"/>
      <c r="GDD104" s="235"/>
      <c r="GDE104" s="235"/>
      <c r="GDF104" s="235"/>
      <c r="GDG104" s="235"/>
      <c r="GDH104" s="235"/>
      <c r="GDI104" s="235"/>
      <c r="GDJ104" s="235"/>
      <c r="GDK104" s="235"/>
      <c r="GDL104" s="235"/>
      <c r="GDM104" s="235"/>
      <c r="GDN104" s="235"/>
      <c r="GDO104" s="235"/>
      <c r="GDP104" s="235"/>
      <c r="GDQ104" s="235"/>
      <c r="GDR104" s="235"/>
      <c r="GDS104" s="235"/>
      <c r="GDT104" s="235"/>
      <c r="GDU104" s="235"/>
      <c r="GDV104" s="235"/>
      <c r="GDW104" s="235"/>
      <c r="GDX104" s="235"/>
      <c r="GDY104" s="235"/>
      <c r="GDZ104" s="235"/>
      <c r="GEA104" s="235"/>
      <c r="GEB104" s="235"/>
      <c r="GEC104" s="235"/>
      <c r="GED104" s="235"/>
      <c r="GEE104" s="235"/>
      <c r="GEF104" s="235"/>
      <c r="GEG104" s="235"/>
      <c r="GEH104" s="235"/>
      <c r="GEI104" s="235"/>
      <c r="GEJ104" s="235"/>
      <c r="GEK104" s="235"/>
      <c r="GEL104" s="235"/>
      <c r="GEM104" s="235"/>
      <c r="GEN104" s="235"/>
      <c r="GEO104" s="235"/>
      <c r="GEP104" s="235"/>
      <c r="GEQ104" s="235"/>
      <c r="GER104" s="235"/>
      <c r="GES104" s="235"/>
      <c r="GET104" s="235"/>
      <c r="GEU104" s="235"/>
      <c r="GEV104" s="235"/>
      <c r="GEW104" s="235"/>
      <c r="GEX104" s="235"/>
      <c r="GEY104" s="235"/>
      <c r="GEZ104" s="235"/>
      <c r="GFA104" s="235"/>
      <c r="GFB104" s="235"/>
      <c r="GFC104" s="235"/>
      <c r="GFD104" s="235"/>
      <c r="GFE104" s="235"/>
      <c r="GFF104" s="235"/>
      <c r="GFG104" s="235"/>
      <c r="GFH104" s="235"/>
      <c r="GFI104" s="235"/>
      <c r="GFJ104" s="235"/>
      <c r="GFK104" s="235"/>
      <c r="GFL104" s="235"/>
      <c r="GFM104" s="235"/>
      <c r="GFN104" s="235"/>
      <c r="GFO104" s="235"/>
      <c r="GFP104" s="235"/>
      <c r="GFQ104" s="235"/>
      <c r="GFR104" s="235"/>
      <c r="GFS104" s="235"/>
      <c r="GFT104" s="235"/>
      <c r="GFU104" s="235"/>
      <c r="GFV104" s="235"/>
      <c r="GFW104" s="235"/>
      <c r="GFX104" s="235"/>
      <c r="GFY104" s="235"/>
      <c r="GFZ104" s="235"/>
      <c r="GGA104" s="235"/>
      <c r="GGB104" s="235"/>
      <c r="GGC104" s="235"/>
      <c r="GGD104" s="235"/>
      <c r="GGE104" s="235"/>
      <c r="GGF104" s="235"/>
      <c r="GGG104" s="235"/>
      <c r="GGH104" s="235"/>
      <c r="GGI104" s="235"/>
      <c r="GGJ104" s="235"/>
      <c r="GGK104" s="235"/>
      <c r="GGL104" s="235"/>
      <c r="GGM104" s="235"/>
      <c r="GGN104" s="235"/>
      <c r="GGO104" s="235"/>
      <c r="GGP104" s="235"/>
      <c r="GGQ104" s="235"/>
      <c r="GGR104" s="235"/>
      <c r="GGS104" s="235"/>
      <c r="GGT104" s="235"/>
      <c r="GGU104" s="235"/>
      <c r="GGV104" s="235"/>
      <c r="GGW104" s="235"/>
      <c r="GGX104" s="235"/>
      <c r="GGY104" s="235"/>
      <c r="GGZ104" s="235"/>
      <c r="GHA104" s="235"/>
      <c r="GHB104" s="235"/>
      <c r="GHC104" s="235"/>
      <c r="GHD104" s="235"/>
      <c r="GHE104" s="235"/>
      <c r="GHF104" s="235"/>
      <c r="GHG104" s="235"/>
      <c r="GHH104" s="235"/>
      <c r="GHI104" s="235"/>
      <c r="GHJ104" s="235"/>
      <c r="GHK104" s="235"/>
      <c r="GHL104" s="235"/>
      <c r="GHM104" s="235"/>
      <c r="GHN104" s="235"/>
      <c r="GHO104" s="235"/>
      <c r="GHP104" s="235"/>
      <c r="GHQ104" s="235"/>
      <c r="GHR104" s="235"/>
      <c r="GHS104" s="235"/>
      <c r="GHT104" s="235"/>
      <c r="GHU104" s="235"/>
      <c r="GHV104" s="235"/>
      <c r="GHW104" s="235"/>
      <c r="GHX104" s="235"/>
      <c r="GHY104" s="235"/>
      <c r="GHZ104" s="235"/>
      <c r="GIA104" s="235"/>
      <c r="GIB104" s="235"/>
      <c r="GIC104" s="235"/>
      <c r="GID104" s="235"/>
      <c r="GIE104" s="235"/>
      <c r="GIF104" s="235"/>
      <c r="GIG104" s="235"/>
      <c r="GIH104" s="235"/>
      <c r="GII104" s="235"/>
      <c r="GIJ104" s="235"/>
      <c r="GIK104" s="235"/>
      <c r="GIL104" s="235"/>
      <c r="GIM104" s="235"/>
      <c r="GIN104" s="235"/>
      <c r="GIO104" s="235"/>
      <c r="GIP104" s="235"/>
      <c r="GIQ104" s="235"/>
      <c r="GIR104" s="235"/>
      <c r="GIS104" s="235"/>
      <c r="GIT104" s="235"/>
      <c r="GIU104" s="235"/>
      <c r="GIV104" s="235"/>
      <c r="GIW104" s="235"/>
      <c r="GIX104" s="235"/>
      <c r="GIY104" s="235"/>
      <c r="GIZ104" s="235"/>
      <c r="GJA104" s="235"/>
      <c r="GJB104" s="235"/>
      <c r="GJC104" s="235"/>
      <c r="GJD104" s="235"/>
      <c r="GJE104" s="235"/>
      <c r="GJF104" s="235"/>
      <c r="GJG104" s="235"/>
      <c r="GJH104" s="235"/>
      <c r="GJI104" s="235"/>
      <c r="GJJ104" s="235"/>
      <c r="GJK104" s="235"/>
      <c r="GJL104" s="235"/>
      <c r="GJM104" s="235"/>
      <c r="GJN104" s="235"/>
      <c r="GJO104" s="235"/>
      <c r="GJP104" s="235"/>
      <c r="GJQ104" s="235"/>
      <c r="GJR104" s="235"/>
      <c r="GJS104" s="235"/>
      <c r="GJT104" s="235"/>
      <c r="GJU104" s="235"/>
      <c r="GJV104" s="235"/>
      <c r="GJW104" s="235"/>
      <c r="GJX104" s="235"/>
      <c r="GJY104" s="235"/>
      <c r="GJZ104" s="235"/>
      <c r="GKA104" s="235"/>
      <c r="GKB104" s="235"/>
      <c r="GKC104" s="235"/>
      <c r="GKD104" s="235"/>
      <c r="GKE104" s="235"/>
      <c r="GKF104" s="235"/>
      <c r="GKG104" s="235"/>
      <c r="GKH104" s="235"/>
      <c r="GKI104" s="235"/>
      <c r="GKJ104" s="235"/>
      <c r="GKK104" s="235"/>
      <c r="GKL104" s="235"/>
      <c r="GKM104" s="235"/>
      <c r="GKN104" s="235"/>
      <c r="GKO104" s="235"/>
      <c r="GKP104" s="235"/>
      <c r="GKQ104" s="235"/>
      <c r="GKR104" s="235"/>
      <c r="GKS104" s="235"/>
      <c r="GKT104" s="235"/>
      <c r="GKU104" s="235"/>
      <c r="GKV104" s="235"/>
      <c r="GKW104" s="235"/>
      <c r="GKX104" s="235"/>
      <c r="GKY104" s="235"/>
      <c r="GKZ104" s="235"/>
      <c r="GLA104" s="235"/>
      <c r="GLB104" s="235"/>
      <c r="GLC104" s="235"/>
      <c r="GLD104" s="235"/>
      <c r="GLE104" s="235"/>
      <c r="GLF104" s="235"/>
      <c r="GLG104" s="235"/>
      <c r="GLH104" s="235"/>
      <c r="GLI104" s="235"/>
      <c r="GLJ104" s="235"/>
      <c r="GLK104" s="235"/>
      <c r="GLL104" s="235"/>
      <c r="GLM104" s="235"/>
      <c r="GLN104" s="235"/>
      <c r="GLO104" s="235"/>
      <c r="GLP104" s="235"/>
      <c r="GLQ104" s="235"/>
      <c r="GLR104" s="235"/>
      <c r="GLS104" s="235"/>
      <c r="GLT104" s="235"/>
      <c r="GLU104" s="235"/>
      <c r="GLV104" s="235"/>
      <c r="GLW104" s="235"/>
      <c r="GLX104" s="235"/>
      <c r="GLY104" s="235"/>
      <c r="GLZ104" s="235"/>
      <c r="GMA104" s="235"/>
      <c r="GMB104" s="235"/>
      <c r="GMC104" s="235"/>
      <c r="GMD104" s="235"/>
      <c r="GME104" s="235"/>
      <c r="GMF104" s="235"/>
      <c r="GMG104" s="235"/>
      <c r="GMH104" s="235"/>
      <c r="GMI104" s="235"/>
      <c r="GMJ104" s="235"/>
      <c r="GMK104" s="235"/>
      <c r="GML104" s="235"/>
      <c r="GMM104" s="235"/>
      <c r="GMN104" s="235"/>
      <c r="GMO104" s="235"/>
      <c r="GMP104" s="235"/>
      <c r="GMQ104" s="235"/>
      <c r="GMR104" s="235"/>
      <c r="GMS104" s="235"/>
      <c r="GMT104" s="235"/>
      <c r="GMU104" s="235"/>
      <c r="GMV104" s="235"/>
      <c r="GMW104" s="235"/>
      <c r="GMX104" s="235"/>
      <c r="GMY104" s="235"/>
      <c r="GMZ104" s="235"/>
      <c r="GNA104" s="235"/>
      <c r="GNB104" s="235"/>
      <c r="GNC104" s="235"/>
      <c r="GND104" s="235"/>
      <c r="GNE104" s="235"/>
      <c r="GNF104" s="235"/>
      <c r="GNG104" s="235"/>
      <c r="GNH104" s="235"/>
      <c r="GNI104" s="235"/>
      <c r="GNJ104" s="235"/>
      <c r="GNK104" s="235"/>
      <c r="GNL104" s="235"/>
      <c r="GNM104" s="235"/>
      <c r="GNN104" s="235"/>
      <c r="GNO104" s="235"/>
      <c r="GNP104" s="235"/>
      <c r="GNQ104" s="235"/>
      <c r="GNR104" s="235"/>
      <c r="GNS104" s="235"/>
      <c r="GNT104" s="235"/>
      <c r="GNU104" s="235"/>
      <c r="GNV104" s="235"/>
      <c r="GNW104" s="235"/>
      <c r="GNX104" s="235"/>
      <c r="GNY104" s="235"/>
      <c r="GNZ104" s="235"/>
      <c r="GOA104" s="235"/>
      <c r="GOB104" s="235"/>
      <c r="GOC104" s="235"/>
      <c r="GOD104" s="235"/>
      <c r="GOE104" s="235"/>
      <c r="GOF104" s="235"/>
      <c r="GOG104" s="235"/>
      <c r="GOH104" s="235"/>
      <c r="GOI104" s="235"/>
      <c r="GOJ104" s="235"/>
      <c r="GOK104" s="235"/>
      <c r="GOL104" s="235"/>
      <c r="GOM104" s="235"/>
      <c r="GON104" s="235"/>
      <c r="GOO104" s="235"/>
      <c r="GOP104" s="235"/>
      <c r="GOQ104" s="235"/>
      <c r="GOR104" s="235"/>
      <c r="GOS104" s="235"/>
      <c r="GOT104" s="235"/>
      <c r="GOU104" s="235"/>
      <c r="GOV104" s="235"/>
      <c r="GOW104" s="235"/>
      <c r="GOX104" s="235"/>
      <c r="GOY104" s="235"/>
      <c r="GOZ104" s="235"/>
      <c r="GPA104" s="235"/>
      <c r="GPB104" s="235"/>
      <c r="GPC104" s="235"/>
      <c r="GPD104" s="235"/>
      <c r="GPE104" s="235"/>
      <c r="GPF104" s="235"/>
      <c r="GPG104" s="235"/>
      <c r="GPH104" s="235"/>
      <c r="GPI104" s="235"/>
      <c r="GPJ104" s="235"/>
      <c r="GPK104" s="235"/>
      <c r="GPL104" s="235"/>
      <c r="GPM104" s="235"/>
      <c r="GPN104" s="235"/>
      <c r="GPO104" s="235"/>
      <c r="GPP104" s="235"/>
      <c r="GPQ104" s="235"/>
      <c r="GPR104" s="235"/>
      <c r="GPS104" s="235"/>
      <c r="GPT104" s="235"/>
      <c r="GPU104" s="235"/>
      <c r="GPV104" s="235"/>
      <c r="GPW104" s="235"/>
      <c r="GPX104" s="235"/>
      <c r="GPY104" s="235"/>
      <c r="GPZ104" s="235"/>
      <c r="GQA104" s="235"/>
      <c r="GQB104" s="235"/>
      <c r="GQC104" s="235"/>
      <c r="GQD104" s="235"/>
      <c r="GQE104" s="235"/>
      <c r="GQF104" s="235"/>
      <c r="GQG104" s="235"/>
      <c r="GQH104" s="235"/>
      <c r="GQI104" s="235"/>
      <c r="GQJ104" s="235"/>
      <c r="GQK104" s="235"/>
      <c r="GQL104" s="235"/>
      <c r="GQM104" s="235"/>
      <c r="GQN104" s="235"/>
      <c r="GQO104" s="235"/>
      <c r="GQP104" s="235"/>
      <c r="GQQ104" s="235"/>
      <c r="GQR104" s="235"/>
      <c r="GQS104" s="235"/>
      <c r="GQT104" s="235"/>
      <c r="GQU104" s="235"/>
      <c r="GQV104" s="235"/>
      <c r="GQW104" s="235"/>
      <c r="GQX104" s="235"/>
      <c r="GQY104" s="235"/>
      <c r="GQZ104" s="235"/>
      <c r="GRA104" s="235"/>
      <c r="GRB104" s="235"/>
      <c r="GRC104" s="235"/>
      <c r="GRD104" s="235"/>
      <c r="GRE104" s="235"/>
      <c r="GRF104" s="235"/>
      <c r="GRG104" s="235"/>
      <c r="GRH104" s="235"/>
      <c r="GRI104" s="235"/>
      <c r="GRJ104" s="235"/>
      <c r="GRK104" s="235"/>
      <c r="GRL104" s="235"/>
      <c r="GRM104" s="235"/>
      <c r="GRN104" s="235"/>
      <c r="GRO104" s="235"/>
      <c r="GRP104" s="235"/>
      <c r="GRQ104" s="235"/>
      <c r="GRR104" s="235"/>
      <c r="GRS104" s="235"/>
      <c r="GRT104" s="235"/>
      <c r="GRU104" s="235"/>
      <c r="GRV104" s="235"/>
      <c r="GRW104" s="235"/>
      <c r="GRX104" s="235"/>
      <c r="GRY104" s="235"/>
      <c r="GRZ104" s="235"/>
      <c r="GSA104" s="235"/>
      <c r="GSB104" s="235"/>
      <c r="GSC104" s="235"/>
      <c r="GSD104" s="235"/>
      <c r="GSE104" s="235"/>
      <c r="GSF104" s="235"/>
      <c r="GSG104" s="235"/>
      <c r="GSH104" s="235"/>
      <c r="GSI104" s="235"/>
      <c r="GSJ104" s="235"/>
      <c r="GSK104" s="235"/>
      <c r="GSL104" s="235"/>
      <c r="GSM104" s="235"/>
      <c r="GSN104" s="235"/>
      <c r="GSO104" s="235"/>
      <c r="GSP104" s="235"/>
      <c r="GSQ104" s="235"/>
      <c r="GSR104" s="235"/>
      <c r="GSS104" s="235"/>
      <c r="GST104" s="235"/>
      <c r="GSU104" s="235"/>
      <c r="GSV104" s="235"/>
      <c r="GSW104" s="235"/>
      <c r="GSX104" s="235"/>
      <c r="GSY104" s="235"/>
      <c r="GSZ104" s="235"/>
      <c r="GTA104" s="235"/>
      <c r="GTB104" s="235"/>
      <c r="GTC104" s="235"/>
      <c r="GTD104" s="235"/>
      <c r="GTE104" s="235"/>
      <c r="GTF104" s="235"/>
      <c r="GTG104" s="235"/>
      <c r="GTH104" s="235"/>
      <c r="GTI104" s="235"/>
      <c r="GTJ104" s="235"/>
      <c r="GTK104" s="235"/>
      <c r="GTL104" s="235"/>
      <c r="GTM104" s="235"/>
      <c r="GTN104" s="235"/>
      <c r="GTO104" s="235"/>
      <c r="GTP104" s="235"/>
      <c r="GTQ104" s="235"/>
      <c r="GTR104" s="235"/>
      <c r="GTS104" s="235"/>
      <c r="GTT104" s="235"/>
      <c r="GTU104" s="235"/>
      <c r="GTV104" s="235"/>
      <c r="GTW104" s="235"/>
      <c r="GTX104" s="235"/>
      <c r="GTY104" s="235"/>
      <c r="GTZ104" s="235"/>
      <c r="GUA104" s="235"/>
      <c r="GUB104" s="235"/>
      <c r="GUC104" s="235"/>
      <c r="GUD104" s="235"/>
      <c r="GUE104" s="235"/>
      <c r="GUF104" s="235"/>
      <c r="GUG104" s="235"/>
      <c r="GUH104" s="235"/>
      <c r="GUI104" s="235"/>
      <c r="GUJ104" s="235"/>
      <c r="GUK104" s="235"/>
      <c r="GUL104" s="235"/>
      <c r="GUM104" s="235"/>
      <c r="GUN104" s="235"/>
      <c r="GUO104" s="235"/>
      <c r="GUP104" s="235"/>
      <c r="GUQ104" s="235"/>
      <c r="GUR104" s="235"/>
      <c r="GUS104" s="235"/>
      <c r="GUT104" s="235"/>
      <c r="GUU104" s="235"/>
      <c r="GUV104" s="235"/>
      <c r="GUW104" s="235"/>
      <c r="GUX104" s="235"/>
      <c r="GUY104" s="235"/>
      <c r="GUZ104" s="235"/>
      <c r="GVA104" s="235"/>
      <c r="GVB104" s="235"/>
      <c r="GVC104" s="235"/>
      <c r="GVD104" s="235"/>
      <c r="GVE104" s="235"/>
      <c r="GVF104" s="235"/>
      <c r="GVG104" s="235"/>
      <c r="GVH104" s="235"/>
      <c r="GVI104" s="235"/>
      <c r="GVJ104" s="235"/>
      <c r="GVK104" s="235"/>
      <c r="GVL104" s="235"/>
      <c r="GVM104" s="235"/>
      <c r="GVN104" s="235"/>
      <c r="GVO104" s="235"/>
      <c r="GVP104" s="235"/>
      <c r="GVQ104" s="235"/>
      <c r="GVR104" s="235"/>
      <c r="GVS104" s="235"/>
      <c r="GVT104" s="235"/>
      <c r="GVU104" s="235"/>
      <c r="GVV104" s="235"/>
      <c r="GVW104" s="235"/>
      <c r="GVX104" s="235"/>
      <c r="GVY104" s="235"/>
      <c r="GVZ104" s="235"/>
      <c r="GWA104" s="235"/>
      <c r="GWB104" s="235"/>
      <c r="GWC104" s="235"/>
      <c r="GWD104" s="235"/>
      <c r="GWE104" s="235"/>
      <c r="GWF104" s="235"/>
      <c r="GWG104" s="235"/>
      <c r="GWH104" s="235"/>
      <c r="GWI104" s="235"/>
      <c r="GWJ104" s="235"/>
      <c r="GWK104" s="235"/>
      <c r="GWL104" s="235"/>
      <c r="GWM104" s="235"/>
      <c r="GWN104" s="235"/>
      <c r="GWO104" s="235"/>
      <c r="GWP104" s="235"/>
      <c r="GWQ104" s="235"/>
      <c r="GWR104" s="235"/>
      <c r="GWS104" s="235"/>
      <c r="GWT104" s="235"/>
      <c r="GWU104" s="235"/>
      <c r="GWV104" s="235"/>
      <c r="GWW104" s="235"/>
      <c r="GWX104" s="235"/>
      <c r="GWY104" s="235"/>
      <c r="GWZ104" s="235"/>
      <c r="GXA104" s="235"/>
      <c r="GXB104" s="235"/>
      <c r="GXC104" s="235"/>
      <c r="GXD104" s="235"/>
      <c r="GXE104" s="235"/>
      <c r="GXF104" s="235"/>
      <c r="GXG104" s="235"/>
      <c r="GXH104" s="235"/>
      <c r="GXI104" s="235"/>
      <c r="GXJ104" s="235"/>
      <c r="GXK104" s="235"/>
      <c r="GXL104" s="235"/>
      <c r="GXM104" s="235"/>
      <c r="GXN104" s="235"/>
      <c r="GXO104" s="235"/>
      <c r="GXP104" s="235"/>
      <c r="GXQ104" s="235"/>
      <c r="GXR104" s="235"/>
      <c r="GXS104" s="235"/>
      <c r="GXT104" s="235"/>
      <c r="GXU104" s="235"/>
      <c r="GXV104" s="235"/>
      <c r="GXW104" s="235"/>
      <c r="GXX104" s="235"/>
      <c r="GXY104" s="235"/>
      <c r="GXZ104" s="235"/>
      <c r="GYA104" s="235"/>
      <c r="GYB104" s="235"/>
      <c r="GYC104" s="235"/>
      <c r="GYD104" s="235"/>
      <c r="GYE104" s="235"/>
      <c r="GYF104" s="235"/>
      <c r="GYG104" s="235"/>
      <c r="GYH104" s="235"/>
      <c r="GYI104" s="235"/>
      <c r="GYJ104" s="235"/>
      <c r="GYK104" s="235"/>
      <c r="GYL104" s="235"/>
      <c r="GYM104" s="235"/>
      <c r="GYN104" s="235"/>
      <c r="GYO104" s="235"/>
      <c r="GYP104" s="235"/>
      <c r="GYQ104" s="235"/>
      <c r="GYR104" s="235"/>
      <c r="GYS104" s="235"/>
      <c r="GYT104" s="235"/>
      <c r="GYU104" s="235"/>
      <c r="GYV104" s="235"/>
      <c r="GYW104" s="235"/>
      <c r="GYX104" s="235"/>
      <c r="GYY104" s="235"/>
      <c r="GYZ104" s="235"/>
      <c r="GZA104" s="235"/>
      <c r="GZB104" s="235"/>
      <c r="GZC104" s="235"/>
      <c r="GZD104" s="235"/>
      <c r="GZE104" s="235"/>
      <c r="GZF104" s="235"/>
      <c r="GZG104" s="235"/>
      <c r="GZH104" s="235"/>
      <c r="GZI104" s="235"/>
      <c r="GZJ104" s="235"/>
      <c r="GZK104" s="235"/>
      <c r="GZL104" s="235"/>
      <c r="GZM104" s="235"/>
      <c r="GZN104" s="235"/>
      <c r="GZO104" s="235"/>
      <c r="GZP104" s="235"/>
      <c r="GZQ104" s="235"/>
      <c r="GZR104" s="235"/>
      <c r="GZS104" s="235"/>
      <c r="GZT104" s="235"/>
      <c r="GZU104" s="235"/>
      <c r="GZV104" s="235"/>
      <c r="GZW104" s="235"/>
      <c r="GZX104" s="235"/>
      <c r="GZY104" s="235"/>
      <c r="GZZ104" s="235"/>
      <c r="HAA104" s="235"/>
      <c r="HAB104" s="235"/>
      <c r="HAC104" s="235"/>
      <c r="HAD104" s="235"/>
      <c r="HAE104" s="235"/>
      <c r="HAF104" s="235"/>
      <c r="HAG104" s="235"/>
      <c r="HAH104" s="235"/>
      <c r="HAI104" s="235"/>
      <c r="HAJ104" s="235"/>
      <c r="HAK104" s="235"/>
      <c r="HAL104" s="235"/>
      <c r="HAM104" s="235"/>
      <c r="HAN104" s="235"/>
      <c r="HAO104" s="235"/>
      <c r="HAP104" s="235"/>
      <c r="HAQ104" s="235"/>
      <c r="HAR104" s="235"/>
      <c r="HAS104" s="235"/>
      <c r="HAT104" s="235"/>
      <c r="HAU104" s="235"/>
      <c r="HAV104" s="235"/>
      <c r="HAW104" s="235"/>
      <c r="HAX104" s="235"/>
      <c r="HAY104" s="235"/>
      <c r="HAZ104" s="235"/>
      <c r="HBA104" s="235"/>
      <c r="HBB104" s="235"/>
      <c r="HBC104" s="235"/>
      <c r="HBD104" s="235"/>
      <c r="HBE104" s="235"/>
      <c r="HBF104" s="235"/>
      <c r="HBG104" s="235"/>
      <c r="HBH104" s="235"/>
      <c r="HBI104" s="235"/>
      <c r="HBJ104" s="235"/>
      <c r="HBK104" s="235"/>
      <c r="HBL104" s="235"/>
      <c r="HBM104" s="235"/>
      <c r="HBN104" s="235"/>
      <c r="HBO104" s="235"/>
      <c r="HBP104" s="235"/>
      <c r="HBQ104" s="235"/>
      <c r="HBR104" s="235"/>
      <c r="HBS104" s="235"/>
      <c r="HBT104" s="235"/>
      <c r="HBU104" s="235"/>
      <c r="HBV104" s="235"/>
      <c r="HBW104" s="235"/>
      <c r="HBX104" s="235"/>
      <c r="HBY104" s="235"/>
      <c r="HBZ104" s="235"/>
      <c r="HCA104" s="235"/>
      <c r="HCB104" s="235"/>
      <c r="HCC104" s="235"/>
      <c r="HCD104" s="235"/>
      <c r="HCE104" s="235"/>
      <c r="HCF104" s="235"/>
      <c r="HCG104" s="235"/>
      <c r="HCH104" s="235"/>
      <c r="HCI104" s="235"/>
      <c r="HCJ104" s="235"/>
      <c r="HCK104" s="235"/>
      <c r="HCL104" s="235"/>
      <c r="HCM104" s="235"/>
      <c r="HCN104" s="235"/>
      <c r="HCO104" s="235"/>
      <c r="HCP104" s="235"/>
      <c r="HCQ104" s="235"/>
      <c r="HCR104" s="235"/>
      <c r="HCS104" s="235"/>
      <c r="HCT104" s="235"/>
      <c r="HCU104" s="235"/>
      <c r="HCV104" s="235"/>
      <c r="HCW104" s="235"/>
      <c r="HCX104" s="235"/>
      <c r="HCY104" s="235"/>
      <c r="HCZ104" s="235"/>
      <c r="HDA104" s="235"/>
      <c r="HDB104" s="235"/>
      <c r="HDC104" s="235"/>
      <c r="HDD104" s="235"/>
      <c r="HDE104" s="235"/>
      <c r="HDF104" s="235"/>
      <c r="HDG104" s="235"/>
      <c r="HDH104" s="235"/>
      <c r="HDI104" s="235"/>
      <c r="HDJ104" s="235"/>
      <c r="HDK104" s="235"/>
      <c r="HDL104" s="235"/>
      <c r="HDM104" s="235"/>
      <c r="HDN104" s="235"/>
      <c r="HDO104" s="235"/>
      <c r="HDP104" s="235"/>
      <c r="HDQ104" s="235"/>
      <c r="HDR104" s="235"/>
      <c r="HDS104" s="235"/>
      <c r="HDT104" s="235"/>
      <c r="HDU104" s="235"/>
      <c r="HDV104" s="235"/>
      <c r="HDW104" s="235"/>
      <c r="HDX104" s="235"/>
      <c r="HDY104" s="235"/>
      <c r="HDZ104" s="235"/>
      <c r="HEA104" s="235"/>
      <c r="HEB104" s="235"/>
      <c r="HEC104" s="235"/>
      <c r="HED104" s="235"/>
      <c r="HEE104" s="235"/>
      <c r="HEF104" s="235"/>
      <c r="HEG104" s="235"/>
      <c r="HEH104" s="235"/>
      <c r="HEI104" s="235"/>
      <c r="HEJ104" s="235"/>
      <c r="HEK104" s="235"/>
      <c r="HEL104" s="235"/>
      <c r="HEM104" s="235"/>
      <c r="HEN104" s="235"/>
      <c r="HEO104" s="235"/>
      <c r="HEP104" s="235"/>
      <c r="HEQ104" s="235"/>
      <c r="HER104" s="235"/>
      <c r="HES104" s="235"/>
      <c r="HET104" s="235"/>
      <c r="HEU104" s="235"/>
      <c r="HEV104" s="235"/>
      <c r="HEW104" s="235"/>
      <c r="HEX104" s="235"/>
      <c r="HEY104" s="235"/>
      <c r="HEZ104" s="235"/>
      <c r="HFA104" s="235"/>
      <c r="HFB104" s="235"/>
      <c r="HFC104" s="235"/>
      <c r="HFD104" s="235"/>
      <c r="HFE104" s="235"/>
      <c r="HFF104" s="235"/>
      <c r="HFG104" s="235"/>
      <c r="HFH104" s="235"/>
      <c r="HFI104" s="235"/>
      <c r="HFJ104" s="235"/>
      <c r="HFK104" s="235"/>
      <c r="HFL104" s="235"/>
      <c r="HFM104" s="235"/>
      <c r="HFN104" s="235"/>
      <c r="HFO104" s="235"/>
      <c r="HFP104" s="235"/>
      <c r="HFQ104" s="235"/>
      <c r="HFR104" s="235"/>
      <c r="HFS104" s="235"/>
      <c r="HFT104" s="235"/>
      <c r="HFU104" s="235"/>
      <c r="HFV104" s="235"/>
      <c r="HFW104" s="235"/>
      <c r="HFX104" s="235"/>
      <c r="HFY104" s="235"/>
      <c r="HFZ104" s="235"/>
      <c r="HGA104" s="235"/>
      <c r="HGB104" s="235"/>
      <c r="HGC104" s="235"/>
      <c r="HGD104" s="235"/>
      <c r="HGE104" s="235"/>
      <c r="HGF104" s="235"/>
      <c r="HGG104" s="235"/>
      <c r="HGH104" s="235"/>
      <c r="HGI104" s="235"/>
      <c r="HGJ104" s="235"/>
      <c r="HGK104" s="235"/>
      <c r="HGL104" s="235"/>
      <c r="HGM104" s="235"/>
      <c r="HGN104" s="235"/>
      <c r="HGO104" s="235"/>
      <c r="HGP104" s="235"/>
      <c r="HGQ104" s="235"/>
      <c r="HGR104" s="235"/>
      <c r="HGS104" s="235"/>
      <c r="HGT104" s="235"/>
      <c r="HGU104" s="235"/>
      <c r="HGV104" s="235"/>
      <c r="HGW104" s="235"/>
      <c r="HGX104" s="235"/>
      <c r="HGY104" s="235"/>
      <c r="HGZ104" s="235"/>
      <c r="HHA104" s="235"/>
      <c r="HHB104" s="235"/>
      <c r="HHC104" s="235"/>
      <c r="HHD104" s="235"/>
      <c r="HHE104" s="235"/>
      <c r="HHF104" s="235"/>
      <c r="HHG104" s="235"/>
      <c r="HHH104" s="235"/>
      <c r="HHI104" s="235"/>
      <c r="HHJ104" s="235"/>
      <c r="HHK104" s="235"/>
      <c r="HHL104" s="235"/>
      <c r="HHM104" s="235"/>
      <c r="HHN104" s="235"/>
      <c r="HHO104" s="235"/>
      <c r="HHP104" s="235"/>
      <c r="HHQ104" s="235"/>
      <c r="HHR104" s="235"/>
      <c r="HHS104" s="235"/>
      <c r="HHT104" s="235"/>
      <c r="HHU104" s="235"/>
      <c r="HHV104" s="235"/>
      <c r="HHW104" s="235"/>
      <c r="HHX104" s="235"/>
      <c r="HHY104" s="235"/>
      <c r="HHZ104" s="235"/>
      <c r="HIA104" s="235"/>
      <c r="HIB104" s="235"/>
      <c r="HIC104" s="235"/>
      <c r="HID104" s="235"/>
      <c r="HIE104" s="235"/>
      <c r="HIF104" s="235"/>
      <c r="HIG104" s="235"/>
      <c r="HIH104" s="235"/>
      <c r="HII104" s="235"/>
      <c r="HIJ104" s="235"/>
      <c r="HIK104" s="235"/>
      <c r="HIL104" s="235"/>
      <c r="HIM104" s="235"/>
      <c r="HIN104" s="235"/>
      <c r="HIO104" s="235"/>
      <c r="HIP104" s="235"/>
      <c r="HIQ104" s="235"/>
      <c r="HIR104" s="235"/>
      <c r="HIS104" s="235"/>
      <c r="HIT104" s="235"/>
      <c r="HIU104" s="235"/>
      <c r="HIV104" s="235"/>
      <c r="HIW104" s="235"/>
      <c r="HIX104" s="235"/>
      <c r="HIY104" s="235"/>
      <c r="HIZ104" s="235"/>
      <c r="HJA104" s="235"/>
      <c r="HJB104" s="235"/>
      <c r="HJC104" s="235"/>
      <c r="HJD104" s="235"/>
      <c r="HJE104" s="235"/>
      <c r="HJF104" s="235"/>
      <c r="HJG104" s="235"/>
      <c r="HJH104" s="235"/>
      <c r="HJI104" s="235"/>
      <c r="HJJ104" s="235"/>
      <c r="HJK104" s="235"/>
      <c r="HJL104" s="235"/>
      <c r="HJM104" s="235"/>
      <c r="HJN104" s="235"/>
      <c r="HJO104" s="235"/>
      <c r="HJP104" s="235"/>
      <c r="HJQ104" s="235"/>
      <c r="HJR104" s="235"/>
      <c r="HJS104" s="235"/>
      <c r="HJT104" s="235"/>
      <c r="HJU104" s="235"/>
      <c r="HJV104" s="235"/>
      <c r="HJW104" s="235"/>
      <c r="HJX104" s="235"/>
      <c r="HJY104" s="235"/>
      <c r="HJZ104" s="235"/>
      <c r="HKA104" s="235"/>
      <c r="HKB104" s="235"/>
      <c r="HKC104" s="235"/>
      <c r="HKD104" s="235"/>
      <c r="HKE104" s="235"/>
      <c r="HKF104" s="235"/>
      <c r="HKG104" s="235"/>
      <c r="HKH104" s="235"/>
      <c r="HKI104" s="235"/>
      <c r="HKJ104" s="235"/>
      <c r="HKK104" s="235"/>
      <c r="HKL104" s="235"/>
      <c r="HKM104" s="235"/>
      <c r="HKN104" s="235"/>
      <c r="HKO104" s="235"/>
      <c r="HKP104" s="235"/>
      <c r="HKQ104" s="235"/>
      <c r="HKR104" s="235"/>
      <c r="HKS104" s="235"/>
      <c r="HKT104" s="235"/>
      <c r="HKU104" s="235"/>
      <c r="HKV104" s="235"/>
      <c r="HKW104" s="235"/>
      <c r="HKX104" s="235"/>
      <c r="HKY104" s="235"/>
      <c r="HKZ104" s="235"/>
      <c r="HLA104" s="235"/>
      <c r="HLB104" s="235"/>
      <c r="HLC104" s="235"/>
      <c r="HLD104" s="235"/>
      <c r="HLE104" s="235"/>
      <c r="HLF104" s="235"/>
      <c r="HLG104" s="235"/>
      <c r="HLH104" s="235"/>
      <c r="HLI104" s="235"/>
      <c r="HLJ104" s="235"/>
      <c r="HLK104" s="235"/>
      <c r="HLL104" s="235"/>
      <c r="HLM104" s="235"/>
      <c r="HLN104" s="235"/>
      <c r="HLO104" s="235"/>
      <c r="HLP104" s="235"/>
      <c r="HLQ104" s="235"/>
      <c r="HLR104" s="235"/>
      <c r="HLS104" s="235"/>
      <c r="HLT104" s="235"/>
      <c r="HLU104" s="235"/>
      <c r="HLV104" s="235"/>
      <c r="HLW104" s="235"/>
      <c r="HLX104" s="235"/>
      <c r="HLY104" s="235"/>
      <c r="HLZ104" s="235"/>
      <c r="HMA104" s="235"/>
      <c r="HMB104" s="235"/>
      <c r="HMC104" s="235"/>
      <c r="HMD104" s="235"/>
      <c r="HME104" s="235"/>
      <c r="HMF104" s="235"/>
      <c r="HMG104" s="235"/>
      <c r="HMH104" s="235"/>
      <c r="HMI104" s="235"/>
      <c r="HMJ104" s="235"/>
      <c r="HMK104" s="235"/>
      <c r="HML104" s="235"/>
      <c r="HMM104" s="235"/>
      <c r="HMN104" s="235"/>
      <c r="HMO104" s="235"/>
      <c r="HMP104" s="235"/>
      <c r="HMQ104" s="235"/>
      <c r="HMR104" s="235"/>
      <c r="HMS104" s="235"/>
      <c r="HMT104" s="235"/>
      <c r="HMU104" s="235"/>
      <c r="HMV104" s="235"/>
      <c r="HMW104" s="235"/>
      <c r="HMX104" s="235"/>
      <c r="HMY104" s="235"/>
      <c r="HMZ104" s="235"/>
      <c r="HNA104" s="235"/>
      <c r="HNB104" s="235"/>
      <c r="HNC104" s="235"/>
      <c r="HND104" s="235"/>
      <c r="HNE104" s="235"/>
      <c r="HNF104" s="235"/>
      <c r="HNG104" s="235"/>
      <c r="HNH104" s="235"/>
      <c r="HNI104" s="235"/>
      <c r="HNJ104" s="235"/>
      <c r="HNK104" s="235"/>
      <c r="HNL104" s="235"/>
      <c r="HNM104" s="235"/>
      <c r="HNN104" s="235"/>
      <c r="HNO104" s="235"/>
      <c r="HNP104" s="235"/>
      <c r="HNQ104" s="235"/>
      <c r="HNR104" s="235"/>
      <c r="HNS104" s="235"/>
      <c r="HNT104" s="235"/>
      <c r="HNU104" s="235"/>
      <c r="HNV104" s="235"/>
      <c r="HNW104" s="235"/>
      <c r="HNX104" s="235"/>
      <c r="HNY104" s="235"/>
      <c r="HNZ104" s="235"/>
      <c r="HOA104" s="235"/>
      <c r="HOB104" s="235"/>
      <c r="HOC104" s="235"/>
      <c r="HOD104" s="235"/>
      <c r="HOE104" s="235"/>
      <c r="HOF104" s="235"/>
      <c r="HOG104" s="235"/>
      <c r="HOH104" s="235"/>
      <c r="HOI104" s="235"/>
      <c r="HOJ104" s="235"/>
      <c r="HOK104" s="235"/>
      <c r="HOL104" s="235"/>
      <c r="HOM104" s="235"/>
      <c r="HON104" s="235"/>
      <c r="HOO104" s="235"/>
      <c r="HOP104" s="235"/>
      <c r="HOQ104" s="235"/>
      <c r="HOR104" s="235"/>
      <c r="HOS104" s="235"/>
      <c r="HOT104" s="235"/>
      <c r="HOU104" s="235"/>
      <c r="HOV104" s="235"/>
      <c r="HOW104" s="235"/>
      <c r="HOX104" s="235"/>
      <c r="HOY104" s="235"/>
      <c r="HOZ104" s="235"/>
      <c r="HPA104" s="235"/>
      <c r="HPB104" s="235"/>
      <c r="HPC104" s="235"/>
      <c r="HPD104" s="235"/>
      <c r="HPE104" s="235"/>
      <c r="HPF104" s="235"/>
      <c r="HPG104" s="235"/>
      <c r="HPH104" s="235"/>
      <c r="HPI104" s="235"/>
      <c r="HPJ104" s="235"/>
      <c r="HPK104" s="235"/>
      <c r="HPL104" s="235"/>
      <c r="HPM104" s="235"/>
      <c r="HPN104" s="235"/>
      <c r="HPO104" s="235"/>
      <c r="HPP104" s="235"/>
      <c r="HPQ104" s="235"/>
      <c r="HPR104" s="235"/>
      <c r="HPS104" s="235"/>
      <c r="HPT104" s="235"/>
      <c r="HPU104" s="235"/>
      <c r="HPV104" s="235"/>
      <c r="HPW104" s="235"/>
      <c r="HPX104" s="235"/>
      <c r="HPY104" s="235"/>
      <c r="HPZ104" s="235"/>
      <c r="HQA104" s="235"/>
      <c r="HQB104" s="235"/>
      <c r="HQC104" s="235"/>
      <c r="HQD104" s="235"/>
      <c r="HQE104" s="235"/>
      <c r="HQF104" s="235"/>
      <c r="HQG104" s="235"/>
      <c r="HQH104" s="235"/>
      <c r="HQI104" s="235"/>
      <c r="HQJ104" s="235"/>
      <c r="HQK104" s="235"/>
      <c r="HQL104" s="235"/>
      <c r="HQM104" s="235"/>
      <c r="HQN104" s="235"/>
      <c r="HQO104" s="235"/>
      <c r="HQP104" s="235"/>
      <c r="HQQ104" s="235"/>
      <c r="HQR104" s="235"/>
      <c r="HQS104" s="235"/>
      <c r="HQT104" s="235"/>
      <c r="HQU104" s="235"/>
      <c r="HQV104" s="235"/>
      <c r="HQW104" s="235"/>
      <c r="HQX104" s="235"/>
      <c r="HQY104" s="235"/>
      <c r="HQZ104" s="235"/>
      <c r="HRA104" s="235"/>
      <c r="HRB104" s="235"/>
      <c r="HRC104" s="235"/>
      <c r="HRD104" s="235"/>
      <c r="HRE104" s="235"/>
      <c r="HRF104" s="235"/>
      <c r="HRG104" s="235"/>
      <c r="HRH104" s="235"/>
      <c r="HRI104" s="235"/>
      <c r="HRJ104" s="235"/>
      <c r="HRK104" s="235"/>
      <c r="HRL104" s="235"/>
      <c r="HRM104" s="235"/>
      <c r="HRN104" s="235"/>
      <c r="HRO104" s="235"/>
      <c r="HRP104" s="235"/>
      <c r="HRQ104" s="235"/>
      <c r="HRR104" s="235"/>
      <c r="HRS104" s="235"/>
      <c r="HRT104" s="235"/>
      <c r="HRU104" s="235"/>
      <c r="HRV104" s="235"/>
      <c r="HRW104" s="235"/>
      <c r="HRX104" s="235"/>
      <c r="HRY104" s="235"/>
      <c r="HRZ104" s="235"/>
      <c r="HSA104" s="235"/>
      <c r="HSB104" s="235"/>
      <c r="HSC104" s="235"/>
      <c r="HSD104" s="235"/>
      <c r="HSE104" s="235"/>
      <c r="HSF104" s="235"/>
      <c r="HSG104" s="235"/>
      <c r="HSH104" s="235"/>
      <c r="HSI104" s="235"/>
      <c r="HSJ104" s="235"/>
      <c r="HSK104" s="235"/>
      <c r="HSL104" s="235"/>
      <c r="HSM104" s="235"/>
      <c r="HSN104" s="235"/>
      <c r="HSO104" s="235"/>
      <c r="HSP104" s="235"/>
      <c r="HSQ104" s="235"/>
      <c r="HSR104" s="235"/>
      <c r="HSS104" s="235"/>
      <c r="HST104" s="235"/>
      <c r="HSU104" s="235"/>
      <c r="HSV104" s="235"/>
      <c r="HSW104" s="235"/>
      <c r="HSX104" s="235"/>
      <c r="HSY104" s="235"/>
      <c r="HSZ104" s="235"/>
      <c r="HTA104" s="235"/>
      <c r="HTB104" s="235"/>
      <c r="HTC104" s="235"/>
      <c r="HTD104" s="235"/>
      <c r="HTE104" s="235"/>
      <c r="HTF104" s="235"/>
      <c r="HTG104" s="235"/>
      <c r="HTH104" s="235"/>
      <c r="HTI104" s="235"/>
      <c r="HTJ104" s="235"/>
      <c r="HTK104" s="235"/>
      <c r="HTL104" s="235"/>
      <c r="HTM104" s="235"/>
      <c r="HTN104" s="235"/>
      <c r="HTO104" s="235"/>
      <c r="HTP104" s="235"/>
      <c r="HTQ104" s="235"/>
      <c r="HTR104" s="235"/>
      <c r="HTS104" s="235"/>
      <c r="HTT104" s="235"/>
      <c r="HTU104" s="235"/>
      <c r="HTV104" s="235"/>
      <c r="HTW104" s="235"/>
      <c r="HTX104" s="235"/>
      <c r="HTY104" s="235"/>
      <c r="HTZ104" s="235"/>
      <c r="HUA104" s="235"/>
      <c r="HUB104" s="235"/>
      <c r="HUC104" s="235"/>
      <c r="HUD104" s="235"/>
      <c r="HUE104" s="235"/>
      <c r="HUF104" s="235"/>
      <c r="HUG104" s="235"/>
      <c r="HUH104" s="235"/>
      <c r="HUI104" s="235"/>
      <c r="HUJ104" s="235"/>
      <c r="HUK104" s="235"/>
      <c r="HUL104" s="235"/>
      <c r="HUM104" s="235"/>
      <c r="HUN104" s="235"/>
      <c r="HUO104" s="235"/>
      <c r="HUP104" s="235"/>
      <c r="HUQ104" s="235"/>
      <c r="HUR104" s="235"/>
      <c r="HUS104" s="235"/>
      <c r="HUT104" s="235"/>
      <c r="HUU104" s="235"/>
      <c r="HUV104" s="235"/>
      <c r="HUW104" s="235"/>
      <c r="HUX104" s="235"/>
      <c r="HUY104" s="235"/>
      <c r="HUZ104" s="235"/>
      <c r="HVA104" s="235"/>
      <c r="HVB104" s="235"/>
      <c r="HVC104" s="235"/>
      <c r="HVD104" s="235"/>
      <c r="HVE104" s="235"/>
      <c r="HVF104" s="235"/>
      <c r="HVG104" s="235"/>
      <c r="HVH104" s="235"/>
      <c r="HVI104" s="235"/>
      <c r="HVJ104" s="235"/>
      <c r="HVK104" s="235"/>
      <c r="HVL104" s="235"/>
      <c r="HVM104" s="235"/>
      <c r="HVN104" s="235"/>
      <c r="HVO104" s="235"/>
      <c r="HVP104" s="235"/>
      <c r="HVQ104" s="235"/>
      <c r="HVR104" s="235"/>
      <c r="HVS104" s="235"/>
      <c r="HVT104" s="235"/>
      <c r="HVU104" s="235"/>
      <c r="HVV104" s="235"/>
      <c r="HVW104" s="235"/>
      <c r="HVX104" s="235"/>
      <c r="HVY104" s="235"/>
      <c r="HVZ104" s="235"/>
      <c r="HWA104" s="235"/>
      <c r="HWB104" s="235"/>
      <c r="HWC104" s="235"/>
      <c r="HWD104" s="235"/>
      <c r="HWE104" s="235"/>
      <c r="HWF104" s="235"/>
      <c r="HWG104" s="235"/>
      <c r="HWH104" s="235"/>
      <c r="HWI104" s="235"/>
      <c r="HWJ104" s="235"/>
      <c r="HWK104" s="235"/>
      <c r="HWL104" s="235"/>
      <c r="HWM104" s="235"/>
      <c r="HWN104" s="235"/>
      <c r="HWO104" s="235"/>
      <c r="HWP104" s="235"/>
      <c r="HWQ104" s="235"/>
      <c r="HWR104" s="235"/>
      <c r="HWS104" s="235"/>
      <c r="HWT104" s="235"/>
      <c r="HWU104" s="235"/>
      <c r="HWV104" s="235"/>
      <c r="HWW104" s="235"/>
      <c r="HWX104" s="235"/>
      <c r="HWY104" s="235"/>
      <c r="HWZ104" s="235"/>
      <c r="HXA104" s="235"/>
      <c r="HXB104" s="235"/>
      <c r="HXC104" s="235"/>
      <c r="HXD104" s="235"/>
      <c r="HXE104" s="235"/>
      <c r="HXF104" s="235"/>
      <c r="HXG104" s="235"/>
      <c r="HXH104" s="235"/>
      <c r="HXI104" s="235"/>
      <c r="HXJ104" s="235"/>
      <c r="HXK104" s="235"/>
      <c r="HXL104" s="235"/>
      <c r="HXM104" s="235"/>
      <c r="HXN104" s="235"/>
      <c r="HXO104" s="235"/>
      <c r="HXP104" s="235"/>
      <c r="HXQ104" s="235"/>
      <c r="HXR104" s="235"/>
      <c r="HXS104" s="235"/>
      <c r="HXT104" s="235"/>
      <c r="HXU104" s="235"/>
      <c r="HXV104" s="235"/>
      <c r="HXW104" s="235"/>
      <c r="HXX104" s="235"/>
      <c r="HXY104" s="235"/>
      <c r="HXZ104" s="235"/>
      <c r="HYA104" s="235"/>
      <c r="HYB104" s="235"/>
      <c r="HYC104" s="235"/>
      <c r="HYD104" s="235"/>
      <c r="HYE104" s="235"/>
      <c r="HYF104" s="235"/>
      <c r="HYG104" s="235"/>
      <c r="HYH104" s="235"/>
      <c r="HYI104" s="235"/>
      <c r="HYJ104" s="235"/>
      <c r="HYK104" s="235"/>
      <c r="HYL104" s="235"/>
      <c r="HYM104" s="235"/>
      <c r="HYN104" s="235"/>
      <c r="HYO104" s="235"/>
      <c r="HYP104" s="235"/>
      <c r="HYQ104" s="235"/>
      <c r="HYR104" s="235"/>
      <c r="HYS104" s="235"/>
      <c r="HYT104" s="235"/>
      <c r="HYU104" s="235"/>
      <c r="HYV104" s="235"/>
      <c r="HYW104" s="235"/>
      <c r="HYX104" s="235"/>
      <c r="HYY104" s="235"/>
      <c r="HYZ104" s="235"/>
      <c r="HZA104" s="235"/>
      <c r="HZB104" s="235"/>
      <c r="HZC104" s="235"/>
      <c r="HZD104" s="235"/>
      <c r="HZE104" s="235"/>
      <c r="HZF104" s="235"/>
      <c r="HZG104" s="235"/>
      <c r="HZH104" s="235"/>
      <c r="HZI104" s="235"/>
      <c r="HZJ104" s="235"/>
      <c r="HZK104" s="235"/>
      <c r="HZL104" s="235"/>
      <c r="HZM104" s="235"/>
      <c r="HZN104" s="235"/>
      <c r="HZO104" s="235"/>
      <c r="HZP104" s="235"/>
      <c r="HZQ104" s="235"/>
      <c r="HZR104" s="235"/>
      <c r="HZS104" s="235"/>
      <c r="HZT104" s="235"/>
      <c r="HZU104" s="235"/>
      <c r="HZV104" s="235"/>
      <c r="HZW104" s="235"/>
      <c r="HZX104" s="235"/>
      <c r="HZY104" s="235"/>
      <c r="HZZ104" s="235"/>
      <c r="IAA104" s="235"/>
      <c r="IAB104" s="235"/>
      <c r="IAC104" s="235"/>
      <c r="IAD104" s="235"/>
      <c r="IAE104" s="235"/>
      <c r="IAF104" s="235"/>
      <c r="IAG104" s="235"/>
      <c r="IAH104" s="235"/>
      <c r="IAI104" s="235"/>
      <c r="IAJ104" s="235"/>
      <c r="IAK104" s="235"/>
      <c r="IAL104" s="235"/>
      <c r="IAM104" s="235"/>
      <c r="IAN104" s="235"/>
      <c r="IAO104" s="235"/>
      <c r="IAP104" s="235"/>
      <c r="IAQ104" s="235"/>
      <c r="IAR104" s="235"/>
      <c r="IAS104" s="235"/>
      <c r="IAT104" s="235"/>
      <c r="IAU104" s="235"/>
      <c r="IAV104" s="235"/>
      <c r="IAW104" s="235"/>
      <c r="IAX104" s="235"/>
      <c r="IAY104" s="235"/>
      <c r="IAZ104" s="235"/>
      <c r="IBA104" s="235"/>
      <c r="IBB104" s="235"/>
      <c r="IBC104" s="235"/>
      <c r="IBD104" s="235"/>
      <c r="IBE104" s="235"/>
      <c r="IBF104" s="235"/>
      <c r="IBG104" s="235"/>
      <c r="IBH104" s="235"/>
      <c r="IBI104" s="235"/>
      <c r="IBJ104" s="235"/>
      <c r="IBK104" s="235"/>
      <c r="IBL104" s="235"/>
      <c r="IBM104" s="235"/>
      <c r="IBN104" s="235"/>
      <c r="IBO104" s="235"/>
      <c r="IBP104" s="235"/>
      <c r="IBQ104" s="235"/>
      <c r="IBR104" s="235"/>
      <c r="IBS104" s="235"/>
      <c r="IBT104" s="235"/>
      <c r="IBU104" s="235"/>
      <c r="IBV104" s="235"/>
      <c r="IBW104" s="235"/>
      <c r="IBX104" s="235"/>
      <c r="IBY104" s="235"/>
      <c r="IBZ104" s="235"/>
      <c r="ICA104" s="235"/>
      <c r="ICB104" s="235"/>
      <c r="ICC104" s="235"/>
      <c r="ICD104" s="235"/>
      <c r="ICE104" s="235"/>
      <c r="ICF104" s="235"/>
      <c r="ICG104" s="235"/>
      <c r="ICH104" s="235"/>
      <c r="ICI104" s="235"/>
      <c r="ICJ104" s="235"/>
      <c r="ICK104" s="235"/>
      <c r="ICL104" s="235"/>
      <c r="ICM104" s="235"/>
      <c r="ICN104" s="235"/>
      <c r="ICO104" s="235"/>
      <c r="ICP104" s="235"/>
      <c r="ICQ104" s="235"/>
      <c r="ICR104" s="235"/>
      <c r="ICS104" s="235"/>
      <c r="ICT104" s="235"/>
      <c r="ICU104" s="235"/>
      <c r="ICV104" s="235"/>
      <c r="ICW104" s="235"/>
      <c r="ICX104" s="235"/>
      <c r="ICY104" s="235"/>
      <c r="ICZ104" s="235"/>
      <c r="IDA104" s="235"/>
      <c r="IDB104" s="235"/>
      <c r="IDC104" s="235"/>
      <c r="IDD104" s="235"/>
      <c r="IDE104" s="235"/>
      <c r="IDF104" s="235"/>
      <c r="IDG104" s="235"/>
      <c r="IDH104" s="235"/>
      <c r="IDI104" s="235"/>
      <c r="IDJ104" s="235"/>
      <c r="IDK104" s="235"/>
      <c r="IDL104" s="235"/>
      <c r="IDM104" s="235"/>
      <c r="IDN104" s="235"/>
      <c r="IDO104" s="235"/>
      <c r="IDP104" s="235"/>
      <c r="IDQ104" s="235"/>
      <c r="IDR104" s="235"/>
      <c r="IDS104" s="235"/>
      <c r="IDT104" s="235"/>
      <c r="IDU104" s="235"/>
      <c r="IDV104" s="235"/>
      <c r="IDW104" s="235"/>
      <c r="IDX104" s="235"/>
      <c r="IDY104" s="235"/>
      <c r="IDZ104" s="235"/>
      <c r="IEA104" s="235"/>
      <c r="IEB104" s="235"/>
      <c r="IEC104" s="235"/>
      <c r="IED104" s="235"/>
      <c r="IEE104" s="235"/>
      <c r="IEF104" s="235"/>
      <c r="IEG104" s="235"/>
      <c r="IEH104" s="235"/>
      <c r="IEI104" s="235"/>
      <c r="IEJ104" s="235"/>
      <c r="IEK104" s="235"/>
      <c r="IEL104" s="235"/>
      <c r="IEM104" s="235"/>
      <c r="IEN104" s="235"/>
      <c r="IEO104" s="235"/>
      <c r="IEP104" s="235"/>
      <c r="IEQ104" s="235"/>
      <c r="IER104" s="235"/>
      <c r="IES104" s="235"/>
      <c r="IET104" s="235"/>
      <c r="IEU104" s="235"/>
      <c r="IEV104" s="235"/>
      <c r="IEW104" s="235"/>
      <c r="IEX104" s="235"/>
      <c r="IEY104" s="235"/>
      <c r="IEZ104" s="235"/>
      <c r="IFA104" s="235"/>
      <c r="IFB104" s="235"/>
      <c r="IFC104" s="235"/>
      <c r="IFD104" s="235"/>
      <c r="IFE104" s="235"/>
      <c r="IFF104" s="235"/>
      <c r="IFG104" s="235"/>
      <c r="IFH104" s="235"/>
      <c r="IFI104" s="235"/>
      <c r="IFJ104" s="235"/>
      <c r="IFK104" s="235"/>
      <c r="IFL104" s="235"/>
      <c r="IFM104" s="235"/>
      <c r="IFN104" s="235"/>
      <c r="IFO104" s="235"/>
      <c r="IFP104" s="235"/>
      <c r="IFQ104" s="235"/>
      <c r="IFR104" s="235"/>
      <c r="IFS104" s="235"/>
      <c r="IFT104" s="235"/>
      <c r="IFU104" s="235"/>
      <c r="IFV104" s="235"/>
      <c r="IFW104" s="235"/>
      <c r="IFX104" s="235"/>
      <c r="IFY104" s="235"/>
      <c r="IFZ104" s="235"/>
      <c r="IGA104" s="235"/>
      <c r="IGB104" s="235"/>
      <c r="IGC104" s="235"/>
      <c r="IGD104" s="235"/>
      <c r="IGE104" s="235"/>
      <c r="IGF104" s="235"/>
      <c r="IGG104" s="235"/>
      <c r="IGH104" s="235"/>
      <c r="IGI104" s="235"/>
      <c r="IGJ104" s="235"/>
      <c r="IGK104" s="235"/>
      <c r="IGL104" s="235"/>
      <c r="IGM104" s="235"/>
      <c r="IGN104" s="235"/>
      <c r="IGO104" s="235"/>
      <c r="IGP104" s="235"/>
      <c r="IGQ104" s="235"/>
      <c r="IGR104" s="235"/>
      <c r="IGS104" s="235"/>
      <c r="IGT104" s="235"/>
      <c r="IGU104" s="235"/>
      <c r="IGV104" s="235"/>
      <c r="IGW104" s="235"/>
      <c r="IGX104" s="235"/>
      <c r="IGY104" s="235"/>
      <c r="IGZ104" s="235"/>
      <c r="IHA104" s="235"/>
      <c r="IHB104" s="235"/>
      <c r="IHC104" s="235"/>
      <c r="IHD104" s="235"/>
      <c r="IHE104" s="235"/>
      <c r="IHF104" s="235"/>
      <c r="IHG104" s="235"/>
      <c r="IHH104" s="235"/>
      <c r="IHI104" s="235"/>
      <c r="IHJ104" s="235"/>
      <c r="IHK104" s="235"/>
      <c r="IHL104" s="235"/>
      <c r="IHM104" s="235"/>
      <c r="IHN104" s="235"/>
      <c r="IHO104" s="235"/>
      <c r="IHP104" s="235"/>
      <c r="IHQ104" s="235"/>
      <c r="IHR104" s="235"/>
      <c r="IHS104" s="235"/>
      <c r="IHT104" s="235"/>
      <c r="IHU104" s="235"/>
      <c r="IHV104" s="235"/>
      <c r="IHW104" s="235"/>
      <c r="IHX104" s="235"/>
      <c r="IHY104" s="235"/>
      <c r="IHZ104" s="235"/>
      <c r="IIA104" s="235"/>
      <c r="IIB104" s="235"/>
      <c r="IIC104" s="235"/>
      <c r="IID104" s="235"/>
      <c r="IIE104" s="235"/>
      <c r="IIF104" s="235"/>
      <c r="IIG104" s="235"/>
      <c r="IIH104" s="235"/>
      <c r="III104" s="235"/>
      <c r="IIJ104" s="235"/>
      <c r="IIK104" s="235"/>
      <c r="IIL104" s="235"/>
      <c r="IIM104" s="235"/>
      <c r="IIN104" s="235"/>
      <c r="IIO104" s="235"/>
      <c r="IIP104" s="235"/>
      <c r="IIQ104" s="235"/>
      <c r="IIR104" s="235"/>
      <c r="IIS104" s="235"/>
      <c r="IIT104" s="235"/>
      <c r="IIU104" s="235"/>
      <c r="IIV104" s="235"/>
      <c r="IIW104" s="235"/>
      <c r="IIX104" s="235"/>
      <c r="IIY104" s="235"/>
      <c r="IIZ104" s="235"/>
      <c r="IJA104" s="235"/>
      <c r="IJB104" s="235"/>
      <c r="IJC104" s="235"/>
      <c r="IJD104" s="235"/>
      <c r="IJE104" s="235"/>
      <c r="IJF104" s="235"/>
      <c r="IJG104" s="235"/>
      <c r="IJH104" s="235"/>
      <c r="IJI104" s="235"/>
      <c r="IJJ104" s="235"/>
      <c r="IJK104" s="235"/>
      <c r="IJL104" s="235"/>
      <c r="IJM104" s="235"/>
      <c r="IJN104" s="235"/>
      <c r="IJO104" s="235"/>
      <c r="IJP104" s="235"/>
      <c r="IJQ104" s="235"/>
      <c r="IJR104" s="235"/>
      <c r="IJS104" s="235"/>
      <c r="IJT104" s="235"/>
      <c r="IJU104" s="235"/>
      <c r="IJV104" s="235"/>
      <c r="IJW104" s="235"/>
      <c r="IJX104" s="235"/>
      <c r="IJY104" s="235"/>
      <c r="IJZ104" s="235"/>
      <c r="IKA104" s="235"/>
      <c r="IKB104" s="235"/>
      <c r="IKC104" s="235"/>
      <c r="IKD104" s="235"/>
      <c r="IKE104" s="235"/>
      <c r="IKF104" s="235"/>
      <c r="IKG104" s="235"/>
      <c r="IKH104" s="235"/>
      <c r="IKI104" s="235"/>
      <c r="IKJ104" s="235"/>
      <c r="IKK104" s="235"/>
      <c r="IKL104" s="235"/>
      <c r="IKM104" s="235"/>
      <c r="IKN104" s="235"/>
      <c r="IKO104" s="235"/>
      <c r="IKP104" s="235"/>
      <c r="IKQ104" s="235"/>
      <c r="IKR104" s="235"/>
      <c r="IKS104" s="235"/>
      <c r="IKT104" s="235"/>
      <c r="IKU104" s="235"/>
      <c r="IKV104" s="235"/>
      <c r="IKW104" s="235"/>
      <c r="IKX104" s="235"/>
      <c r="IKY104" s="235"/>
      <c r="IKZ104" s="235"/>
      <c r="ILA104" s="235"/>
      <c r="ILB104" s="235"/>
      <c r="ILC104" s="235"/>
      <c r="ILD104" s="235"/>
      <c r="ILE104" s="235"/>
      <c r="ILF104" s="235"/>
      <c r="ILG104" s="235"/>
      <c r="ILH104" s="235"/>
      <c r="ILI104" s="235"/>
      <c r="ILJ104" s="235"/>
      <c r="ILK104" s="235"/>
      <c r="ILL104" s="235"/>
      <c r="ILM104" s="235"/>
      <c r="ILN104" s="235"/>
      <c r="ILO104" s="235"/>
      <c r="ILP104" s="235"/>
      <c r="ILQ104" s="235"/>
      <c r="ILR104" s="235"/>
      <c r="ILS104" s="235"/>
      <c r="ILT104" s="235"/>
      <c r="ILU104" s="235"/>
      <c r="ILV104" s="235"/>
      <c r="ILW104" s="235"/>
      <c r="ILX104" s="235"/>
      <c r="ILY104" s="235"/>
      <c r="ILZ104" s="235"/>
      <c r="IMA104" s="235"/>
      <c r="IMB104" s="235"/>
      <c r="IMC104" s="235"/>
      <c r="IMD104" s="235"/>
      <c r="IME104" s="235"/>
      <c r="IMF104" s="235"/>
      <c r="IMG104" s="235"/>
      <c r="IMH104" s="235"/>
      <c r="IMI104" s="235"/>
      <c r="IMJ104" s="235"/>
      <c r="IMK104" s="235"/>
      <c r="IML104" s="235"/>
      <c r="IMM104" s="235"/>
      <c r="IMN104" s="235"/>
      <c r="IMO104" s="235"/>
      <c r="IMP104" s="235"/>
      <c r="IMQ104" s="235"/>
      <c r="IMR104" s="235"/>
      <c r="IMS104" s="235"/>
      <c r="IMT104" s="235"/>
      <c r="IMU104" s="235"/>
      <c r="IMV104" s="235"/>
      <c r="IMW104" s="235"/>
      <c r="IMX104" s="235"/>
      <c r="IMY104" s="235"/>
      <c r="IMZ104" s="235"/>
      <c r="INA104" s="235"/>
      <c r="INB104" s="235"/>
      <c r="INC104" s="235"/>
      <c r="IND104" s="235"/>
      <c r="INE104" s="235"/>
      <c r="INF104" s="235"/>
      <c r="ING104" s="235"/>
      <c r="INH104" s="235"/>
      <c r="INI104" s="235"/>
      <c r="INJ104" s="235"/>
      <c r="INK104" s="235"/>
      <c r="INL104" s="235"/>
      <c r="INM104" s="235"/>
      <c r="INN104" s="235"/>
      <c r="INO104" s="235"/>
      <c r="INP104" s="235"/>
      <c r="INQ104" s="235"/>
      <c r="INR104" s="235"/>
      <c r="INS104" s="235"/>
      <c r="INT104" s="235"/>
      <c r="INU104" s="235"/>
      <c r="INV104" s="235"/>
      <c r="INW104" s="235"/>
      <c r="INX104" s="235"/>
      <c r="INY104" s="235"/>
      <c r="INZ104" s="235"/>
      <c r="IOA104" s="235"/>
      <c r="IOB104" s="235"/>
      <c r="IOC104" s="235"/>
      <c r="IOD104" s="235"/>
      <c r="IOE104" s="235"/>
      <c r="IOF104" s="235"/>
      <c r="IOG104" s="235"/>
      <c r="IOH104" s="235"/>
      <c r="IOI104" s="235"/>
      <c r="IOJ104" s="235"/>
      <c r="IOK104" s="235"/>
      <c r="IOL104" s="235"/>
      <c r="IOM104" s="235"/>
      <c r="ION104" s="235"/>
      <c r="IOO104" s="235"/>
      <c r="IOP104" s="235"/>
      <c r="IOQ104" s="235"/>
      <c r="IOR104" s="235"/>
      <c r="IOS104" s="235"/>
      <c r="IOT104" s="235"/>
      <c r="IOU104" s="235"/>
      <c r="IOV104" s="235"/>
      <c r="IOW104" s="235"/>
      <c r="IOX104" s="235"/>
      <c r="IOY104" s="235"/>
      <c r="IOZ104" s="235"/>
      <c r="IPA104" s="235"/>
      <c r="IPB104" s="235"/>
      <c r="IPC104" s="235"/>
      <c r="IPD104" s="235"/>
      <c r="IPE104" s="235"/>
      <c r="IPF104" s="235"/>
      <c r="IPG104" s="235"/>
      <c r="IPH104" s="235"/>
      <c r="IPI104" s="235"/>
      <c r="IPJ104" s="235"/>
      <c r="IPK104" s="235"/>
      <c r="IPL104" s="235"/>
      <c r="IPM104" s="235"/>
      <c r="IPN104" s="235"/>
      <c r="IPO104" s="235"/>
      <c r="IPP104" s="235"/>
      <c r="IPQ104" s="235"/>
      <c r="IPR104" s="235"/>
      <c r="IPS104" s="235"/>
      <c r="IPT104" s="235"/>
      <c r="IPU104" s="235"/>
      <c r="IPV104" s="235"/>
      <c r="IPW104" s="235"/>
      <c r="IPX104" s="235"/>
      <c r="IPY104" s="235"/>
      <c r="IPZ104" s="235"/>
      <c r="IQA104" s="235"/>
      <c r="IQB104" s="235"/>
      <c r="IQC104" s="235"/>
      <c r="IQD104" s="235"/>
      <c r="IQE104" s="235"/>
      <c r="IQF104" s="235"/>
      <c r="IQG104" s="235"/>
      <c r="IQH104" s="235"/>
      <c r="IQI104" s="235"/>
      <c r="IQJ104" s="235"/>
      <c r="IQK104" s="235"/>
      <c r="IQL104" s="235"/>
      <c r="IQM104" s="235"/>
      <c r="IQN104" s="235"/>
      <c r="IQO104" s="235"/>
      <c r="IQP104" s="235"/>
      <c r="IQQ104" s="235"/>
      <c r="IQR104" s="235"/>
      <c r="IQS104" s="235"/>
      <c r="IQT104" s="235"/>
      <c r="IQU104" s="235"/>
      <c r="IQV104" s="235"/>
      <c r="IQW104" s="235"/>
      <c r="IQX104" s="235"/>
      <c r="IQY104" s="235"/>
      <c r="IQZ104" s="235"/>
      <c r="IRA104" s="235"/>
      <c r="IRB104" s="235"/>
      <c r="IRC104" s="235"/>
      <c r="IRD104" s="235"/>
      <c r="IRE104" s="235"/>
      <c r="IRF104" s="235"/>
      <c r="IRG104" s="235"/>
      <c r="IRH104" s="235"/>
      <c r="IRI104" s="235"/>
      <c r="IRJ104" s="235"/>
      <c r="IRK104" s="235"/>
      <c r="IRL104" s="235"/>
      <c r="IRM104" s="235"/>
      <c r="IRN104" s="235"/>
      <c r="IRO104" s="235"/>
      <c r="IRP104" s="235"/>
      <c r="IRQ104" s="235"/>
      <c r="IRR104" s="235"/>
      <c r="IRS104" s="235"/>
      <c r="IRT104" s="235"/>
      <c r="IRU104" s="235"/>
      <c r="IRV104" s="235"/>
      <c r="IRW104" s="235"/>
      <c r="IRX104" s="235"/>
      <c r="IRY104" s="235"/>
      <c r="IRZ104" s="235"/>
      <c r="ISA104" s="235"/>
      <c r="ISB104" s="235"/>
      <c r="ISC104" s="235"/>
      <c r="ISD104" s="235"/>
      <c r="ISE104" s="235"/>
      <c r="ISF104" s="235"/>
      <c r="ISG104" s="235"/>
      <c r="ISH104" s="235"/>
      <c r="ISI104" s="235"/>
      <c r="ISJ104" s="235"/>
      <c r="ISK104" s="235"/>
      <c r="ISL104" s="235"/>
      <c r="ISM104" s="235"/>
      <c r="ISN104" s="235"/>
      <c r="ISO104" s="235"/>
      <c r="ISP104" s="235"/>
      <c r="ISQ104" s="235"/>
      <c r="ISR104" s="235"/>
      <c r="ISS104" s="235"/>
      <c r="IST104" s="235"/>
      <c r="ISU104" s="235"/>
      <c r="ISV104" s="235"/>
      <c r="ISW104" s="235"/>
      <c r="ISX104" s="235"/>
      <c r="ISY104" s="235"/>
      <c r="ISZ104" s="235"/>
      <c r="ITA104" s="235"/>
      <c r="ITB104" s="235"/>
      <c r="ITC104" s="235"/>
      <c r="ITD104" s="235"/>
      <c r="ITE104" s="235"/>
      <c r="ITF104" s="235"/>
      <c r="ITG104" s="235"/>
      <c r="ITH104" s="235"/>
      <c r="ITI104" s="235"/>
      <c r="ITJ104" s="235"/>
      <c r="ITK104" s="235"/>
      <c r="ITL104" s="235"/>
      <c r="ITM104" s="235"/>
      <c r="ITN104" s="235"/>
      <c r="ITO104" s="235"/>
      <c r="ITP104" s="235"/>
      <c r="ITQ104" s="235"/>
      <c r="ITR104" s="235"/>
      <c r="ITS104" s="235"/>
      <c r="ITT104" s="235"/>
      <c r="ITU104" s="235"/>
      <c r="ITV104" s="235"/>
      <c r="ITW104" s="235"/>
      <c r="ITX104" s="235"/>
      <c r="ITY104" s="235"/>
      <c r="ITZ104" s="235"/>
      <c r="IUA104" s="235"/>
      <c r="IUB104" s="235"/>
      <c r="IUC104" s="235"/>
      <c r="IUD104" s="235"/>
      <c r="IUE104" s="235"/>
      <c r="IUF104" s="235"/>
      <c r="IUG104" s="235"/>
      <c r="IUH104" s="235"/>
      <c r="IUI104" s="235"/>
      <c r="IUJ104" s="235"/>
      <c r="IUK104" s="235"/>
      <c r="IUL104" s="235"/>
      <c r="IUM104" s="235"/>
      <c r="IUN104" s="235"/>
      <c r="IUO104" s="235"/>
      <c r="IUP104" s="235"/>
      <c r="IUQ104" s="235"/>
      <c r="IUR104" s="235"/>
      <c r="IUS104" s="235"/>
      <c r="IUT104" s="235"/>
      <c r="IUU104" s="235"/>
      <c r="IUV104" s="235"/>
      <c r="IUW104" s="235"/>
      <c r="IUX104" s="235"/>
      <c r="IUY104" s="235"/>
      <c r="IUZ104" s="235"/>
      <c r="IVA104" s="235"/>
      <c r="IVB104" s="235"/>
      <c r="IVC104" s="235"/>
      <c r="IVD104" s="235"/>
      <c r="IVE104" s="235"/>
      <c r="IVF104" s="235"/>
      <c r="IVG104" s="235"/>
      <c r="IVH104" s="235"/>
      <c r="IVI104" s="235"/>
      <c r="IVJ104" s="235"/>
      <c r="IVK104" s="235"/>
      <c r="IVL104" s="235"/>
      <c r="IVM104" s="235"/>
      <c r="IVN104" s="235"/>
      <c r="IVO104" s="235"/>
      <c r="IVP104" s="235"/>
      <c r="IVQ104" s="235"/>
      <c r="IVR104" s="235"/>
      <c r="IVS104" s="235"/>
      <c r="IVT104" s="235"/>
      <c r="IVU104" s="235"/>
      <c r="IVV104" s="235"/>
      <c r="IVW104" s="235"/>
      <c r="IVX104" s="235"/>
      <c r="IVY104" s="235"/>
      <c r="IVZ104" s="235"/>
      <c r="IWA104" s="235"/>
      <c r="IWB104" s="235"/>
      <c r="IWC104" s="235"/>
      <c r="IWD104" s="235"/>
      <c r="IWE104" s="235"/>
      <c r="IWF104" s="235"/>
      <c r="IWG104" s="235"/>
      <c r="IWH104" s="235"/>
      <c r="IWI104" s="235"/>
      <c r="IWJ104" s="235"/>
      <c r="IWK104" s="235"/>
      <c r="IWL104" s="235"/>
      <c r="IWM104" s="235"/>
      <c r="IWN104" s="235"/>
      <c r="IWO104" s="235"/>
      <c r="IWP104" s="235"/>
      <c r="IWQ104" s="235"/>
      <c r="IWR104" s="235"/>
      <c r="IWS104" s="235"/>
      <c r="IWT104" s="235"/>
      <c r="IWU104" s="235"/>
      <c r="IWV104" s="235"/>
      <c r="IWW104" s="235"/>
      <c r="IWX104" s="235"/>
      <c r="IWY104" s="235"/>
      <c r="IWZ104" s="235"/>
      <c r="IXA104" s="235"/>
      <c r="IXB104" s="235"/>
      <c r="IXC104" s="235"/>
      <c r="IXD104" s="235"/>
      <c r="IXE104" s="235"/>
      <c r="IXF104" s="235"/>
      <c r="IXG104" s="235"/>
      <c r="IXH104" s="235"/>
      <c r="IXI104" s="235"/>
      <c r="IXJ104" s="235"/>
      <c r="IXK104" s="235"/>
      <c r="IXL104" s="235"/>
      <c r="IXM104" s="235"/>
      <c r="IXN104" s="235"/>
      <c r="IXO104" s="235"/>
      <c r="IXP104" s="235"/>
      <c r="IXQ104" s="235"/>
      <c r="IXR104" s="235"/>
      <c r="IXS104" s="235"/>
      <c r="IXT104" s="235"/>
      <c r="IXU104" s="235"/>
      <c r="IXV104" s="235"/>
      <c r="IXW104" s="235"/>
      <c r="IXX104" s="235"/>
      <c r="IXY104" s="235"/>
      <c r="IXZ104" s="235"/>
      <c r="IYA104" s="235"/>
      <c r="IYB104" s="235"/>
      <c r="IYC104" s="235"/>
      <c r="IYD104" s="235"/>
      <c r="IYE104" s="235"/>
      <c r="IYF104" s="235"/>
      <c r="IYG104" s="235"/>
      <c r="IYH104" s="235"/>
      <c r="IYI104" s="235"/>
      <c r="IYJ104" s="235"/>
      <c r="IYK104" s="235"/>
      <c r="IYL104" s="235"/>
      <c r="IYM104" s="235"/>
      <c r="IYN104" s="235"/>
      <c r="IYO104" s="235"/>
      <c r="IYP104" s="235"/>
      <c r="IYQ104" s="235"/>
      <c r="IYR104" s="235"/>
      <c r="IYS104" s="235"/>
      <c r="IYT104" s="235"/>
      <c r="IYU104" s="235"/>
      <c r="IYV104" s="235"/>
      <c r="IYW104" s="235"/>
      <c r="IYX104" s="235"/>
      <c r="IYY104" s="235"/>
      <c r="IYZ104" s="235"/>
      <c r="IZA104" s="235"/>
      <c r="IZB104" s="235"/>
      <c r="IZC104" s="235"/>
      <c r="IZD104" s="235"/>
      <c r="IZE104" s="235"/>
      <c r="IZF104" s="235"/>
      <c r="IZG104" s="235"/>
      <c r="IZH104" s="235"/>
      <c r="IZI104" s="235"/>
      <c r="IZJ104" s="235"/>
      <c r="IZK104" s="235"/>
      <c r="IZL104" s="235"/>
      <c r="IZM104" s="235"/>
      <c r="IZN104" s="235"/>
      <c r="IZO104" s="235"/>
      <c r="IZP104" s="235"/>
      <c r="IZQ104" s="235"/>
      <c r="IZR104" s="235"/>
      <c r="IZS104" s="235"/>
      <c r="IZT104" s="235"/>
      <c r="IZU104" s="235"/>
      <c r="IZV104" s="235"/>
      <c r="IZW104" s="235"/>
      <c r="IZX104" s="235"/>
      <c r="IZY104" s="235"/>
      <c r="IZZ104" s="235"/>
      <c r="JAA104" s="235"/>
      <c r="JAB104" s="235"/>
      <c r="JAC104" s="235"/>
      <c r="JAD104" s="235"/>
      <c r="JAE104" s="235"/>
      <c r="JAF104" s="235"/>
      <c r="JAG104" s="235"/>
      <c r="JAH104" s="235"/>
      <c r="JAI104" s="235"/>
      <c r="JAJ104" s="235"/>
      <c r="JAK104" s="235"/>
      <c r="JAL104" s="235"/>
      <c r="JAM104" s="235"/>
      <c r="JAN104" s="235"/>
      <c r="JAO104" s="235"/>
      <c r="JAP104" s="235"/>
      <c r="JAQ104" s="235"/>
      <c r="JAR104" s="235"/>
      <c r="JAS104" s="235"/>
      <c r="JAT104" s="235"/>
      <c r="JAU104" s="235"/>
      <c r="JAV104" s="235"/>
      <c r="JAW104" s="235"/>
      <c r="JAX104" s="235"/>
      <c r="JAY104" s="235"/>
      <c r="JAZ104" s="235"/>
      <c r="JBA104" s="235"/>
      <c r="JBB104" s="235"/>
      <c r="JBC104" s="235"/>
      <c r="JBD104" s="235"/>
      <c r="JBE104" s="235"/>
      <c r="JBF104" s="235"/>
      <c r="JBG104" s="235"/>
      <c r="JBH104" s="235"/>
      <c r="JBI104" s="235"/>
      <c r="JBJ104" s="235"/>
      <c r="JBK104" s="235"/>
      <c r="JBL104" s="235"/>
      <c r="JBM104" s="235"/>
      <c r="JBN104" s="235"/>
      <c r="JBO104" s="235"/>
      <c r="JBP104" s="235"/>
      <c r="JBQ104" s="235"/>
      <c r="JBR104" s="235"/>
      <c r="JBS104" s="235"/>
      <c r="JBT104" s="235"/>
      <c r="JBU104" s="235"/>
      <c r="JBV104" s="235"/>
      <c r="JBW104" s="235"/>
      <c r="JBX104" s="235"/>
      <c r="JBY104" s="235"/>
      <c r="JBZ104" s="235"/>
      <c r="JCA104" s="235"/>
      <c r="JCB104" s="235"/>
      <c r="JCC104" s="235"/>
      <c r="JCD104" s="235"/>
      <c r="JCE104" s="235"/>
      <c r="JCF104" s="235"/>
      <c r="JCG104" s="235"/>
      <c r="JCH104" s="235"/>
      <c r="JCI104" s="235"/>
      <c r="JCJ104" s="235"/>
      <c r="JCK104" s="235"/>
      <c r="JCL104" s="235"/>
      <c r="JCM104" s="235"/>
      <c r="JCN104" s="235"/>
      <c r="JCO104" s="235"/>
      <c r="JCP104" s="235"/>
      <c r="JCQ104" s="235"/>
      <c r="JCR104" s="235"/>
      <c r="JCS104" s="235"/>
      <c r="JCT104" s="235"/>
      <c r="JCU104" s="235"/>
      <c r="JCV104" s="235"/>
      <c r="JCW104" s="235"/>
      <c r="JCX104" s="235"/>
      <c r="JCY104" s="235"/>
      <c r="JCZ104" s="235"/>
      <c r="JDA104" s="235"/>
      <c r="JDB104" s="235"/>
      <c r="JDC104" s="235"/>
      <c r="JDD104" s="235"/>
      <c r="JDE104" s="235"/>
      <c r="JDF104" s="235"/>
      <c r="JDG104" s="235"/>
      <c r="JDH104" s="235"/>
      <c r="JDI104" s="235"/>
      <c r="JDJ104" s="235"/>
      <c r="JDK104" s="235"/>
      <c r="JDL104" s="235"/>
      <c r="JDM104" s="235"/>
      <c r="JDN104" s="235"/>
      <c r="JDO104" s="235"/>
      <c r="JDP104" s="235"/>
      <c r="JDQ104" s="235"/>
      <c r="JDR104" s="235"/>
      <c r="JDS104" s="235"/>
      <c r="JDT104" s="235"/>
      <c r="JDU104" s="235"/>
      <c r="JDV104" s="235"/>
      <c r="JDW104" s="235"/>
      <c r="JDX104" s="235"/>
      <c r="JDY104" s="235"/>
      <c r="JDZ104" s="235"/>
      <c r="JEA104" s="235"/>
      <c r="JEB104" s="235"/>
      <c r="JEC104" s="235"/>
      <c r="JED104" s="235"/>
      <c r="JEE104" s="235"/>
      <c r="JEF104" s="235"/>
      <c r="JEG104" s="235"/>
      <c r="JEH104" s="235"/>
      <c r="JEI104" s="235"/>
      <c r="JEJ104" s="235"/>
      <c r="JEK104" s="235"/>
      <c r="JEL104" s="235"/>
      <c r="JEM104" s="235"/>
      <c r="JEN104" s="235"/>
      <c r="JEO104" s="235"/>
      <c r="JEP104" s="235"/>
      <c r="JEQ104" s="235"/>
      <c r="JER104" s="235"/>
      <c r="JES104" s="235"/>
      <c r="JET104" s="235"/>
      <c r="JEU104" s="235"/>
      <c r="JEV104" s="235"/>
      <c r="JEW104" s="235"/>
      <c r="JEX104" s="235"/>
      <c r="JEY104" s="235"/>
      <c r="JEZ104" s="235"/>
      <c r="JFA104" s="235"/>
      <c r="JFB104" s="235"/>
      <c r="JFC104" s="235"/>
      <c r="JFD104" s="235"/>
      <c r="JFE104" s="235"/>
      <c r="JFF104" s="235"/>
      <c r="JFG104" s="235"/>
      <c r="JFH104" s="235"/>
      <c r="JFI104" s="235"/>
      <c r="JFJ104" s="235"/>
      <c r="JFK104" s="235"/>
      <c r="JFL104" s="235"/>
      <c r="JFM104" s="235"/>
      <c r="JFN104" s="235"/>
      <c r="JFO104" s="235"/>
      <c r="JFP104" s="235"/>
      <c r="JFQ104" s="235"/>
      <c r="JFR104" s="235"/>
      <c r="JFS104" s="235"/>
      <c r="JFT104" s="235"/>
      <c r="JFU104" s="235"/>
      <c r="JFV104" s="235"/>
      <c r="JFW104" s="235"/>
      <c r="JFX104" s="235"/>
      <c r="JFY104" s="235"/>
      <c r="JFZ104" s="235"/>
      <c r="JGA104" s="235"/>
      <c r="JGB104" s="235"/>
      <c r="JGC104" s="235"/>
      <c r="JGD104" s="235"/>
      <c r="JGE104" s="235"/>
      <c r="JGF104" s="235"/>
      <c r="JGG104" s="235"/>
      <c r="JGH104" s="235"/>
      <c r="JGI104" s="235"/>
      <c r="JGJ104" s="235"/>
      <c r="JGK104" s="235"/>
      <c r="JGL104" s="235"/>
      <c r="JGM104" s="235"/>
      <c r="JGN104" s="235"/>
      <c r="JGO104" s="235"/>
      <c r="JGP104" s="235"/>
      <c r="JGQ104" s="235"/>
      <c r="JGR104" s="235"/>
      <c r="JGS104" s="235"/>
      <c r="JGT104" s="235"/>
      <c r="JGU104" s="235"/>
      <c r="JGV104" s="235"/>
      <c r="JGW104" s="235"/>
      <c r="JGX104" s="235"/>
      <c r="JGY104" s="235"/>
      <c r="JGZ104" s="235"/>
      <c r="JHA104" s="235"/>
      <c r="JHB104" s="235"/>
      <c r="JHC104" s="235"/>
      <c r="JHD104" s="235"/>
      <c r="JHE104" s="235"/>
      <c r="JHF104" s="235"/>
      <c r="JHG104" s="235"/>
      <c r="JHH104" s="235"/>
      <c r="JHI104" s="235"/>
      <c r="JHJ104" s="235"/>
      <c r="JHK104" s="235"/>
      <c r="JHL104" s="235"/>
      <c r="JHM104" s="235"/>
      <c r="JHN104" s="235"/>
      <c r="JHO104" s="235"/>
      <c r="JHP104" s="235"/>
      <c r="JHQ104" s="235"/>
      <c r="JHR104" s="235"/>
      <c r="JHS104" s="235"/>
      <c r="JHT104" s="235"/>
      <c r="JHU104" s="235"/>
      <c r="JHV104" s="235"/>
      <c r="JHW104" s="235"/>
      <c r="JHX104" s="235"/>
      <c r="JHY104" s="235"/>
      <c r="JHZ104" s="235"/>
      <c r="JIA104" s="235"/>
      <c r="JIB104" s="235"/>
      <c r="JIC104" s="235"/>
      <c r="JID104" s="235"/>
      <c r="JIE104" s="235"/>
      <c r="JIF104" s="235"/>
      <c r="JIG104" s="235"/>
      <c r="JIH104" s="235"/>
      <c r="JII104" s="235"/>
      <c r="JIJ104" s="235"/>
      <c r="JIK104" s="235"/>
      <c r="JIL104" s="235"/>
      <c r="JIM104" s="235"/>
      <c r="JIN104" s="235"/>
      <c r="JIO104" s="235"/>
      <c r="JIP104" s="235"/>
      <c r="JIQ104" s="235"/>
      <c r="JIR104" s="235"/>
      <c r="JIS104" s="235"/>
      <c r="JIT104" s="235"/>
      <c r="JIU104" s="235"/>
      <c r="JIV104" s="235"/>
      <c r="JIW104" s="235"/>
      <c r="JIX104" s="235"/>
      <c r="JIY104" s="235"/>
      <c r="JIZ104" s="235"/>
      <c r="JJA104" s="235"/>
      <c r="JJB104" s="235"/>
      <c r="JJC104" s="235"/>
      <c r="JJD104" s="235"/>
      <c r="JJE104" s="235"/>
      <c r="JJF104" s="235"/>
      <c r="JJG104" s="235"/>
      <c r="JJH104" s="235"/>
      <c r="JJI104" s="235"/>
      <c r="JJJ104" s="235"/>
      <c r="JJK104" s="235"/>
      <c r="JJL104" s="235"/>
      <c r="JJM104" s="235"/>
      <c r="JJN104" s="235"/>
      <c r="JJO104" s="235"/>
      <c r="JJP104" s="235"/>
      <c r="JJQ104" s="235"/>
      <c r="JJR104" s="235"/>
      <c r="JJS104" s="235"/>
      <c r="JJT104" s="235"/>
      <c r="JJU104" s="235"/>
      <c r="JJV104" s="235"/>
      <c r="JJW104" s="235"/>
      <c r="JJX104" s="235"/>
      <c r="JJY104" s="235"/>
      <c r="JJZ104" s="235"/>
      <c r="JKA104" s="235"/>
      <c r="JKB104" s="235"/>
      <c r="JKC104" s="235"/>
      <c r="JKD104" s="235"/>
      <c r="JKE104" s="235"/>
      <c r="JKF104" s="235"/>
      <c r="JKG104" s="235"/>
      <c r="JKH104" s="235"/>
      <c r="JKI104" s="235"/>
      <c r="JKJ104" s="235"/>
      <c r="JKK104" s="235"/>
      <c r="JKL104" s="235"/>
      <c r="JKM104" s="235"/>
      <c r="JKN104" s="235"/>
      <c r="JKO104" s="235"/>
      <c r="JKP104" s="235"/>
      <c r="JKQ104" s="235"/>
      <c r="JKR104" s="235"/>
      <c r="JKS104" s="235"/>
      <c r="JKT104" s="235"/>
      <c r="JKU104" s="235"/>
      <c r="JKV104" s="235"/>
      <c r="JKW104" s="235"/>
      <c r="JKX104" s="235"/>
      <c r="JKY104" s="235"/>
      <c r="JKZ104" s="235"/>
      <c r="JLA104" s="235"/>
      <c r="JLB104" s="235"/>
      <c r="JLC104" s="235"/>
      <c r="JLD104" s="235"/>
      <c r="JLE104" s="235"/>
      <c r="JLF104" s="235"/>
      <c r="JLG104" s="235"/>
      <c r="JLH104" s="235"/>
      <c r="JLI104" s="235"/>
      <c r="JLJ104" s="235"/>
      <c r="JLK104" s="235"/>
      <c r="JLL104" s="235"/>
      <c r="JLM104" s="235"/>
      <c r="JLN104" s="235"/>
      <c r="JLO104" s="235"/>
      <c r="JLP104" s="235"/>
      <c r="JLQ104" s="235"/>
      <c r="JLR104" s="235"/>
      <c r="JLS104" s="235"/>
      <c r="JLT104" s="235"/>
      <c r="JLU104" s="235"/>
      <c r="JLV104" s="235"/>
      <c r="JLW104" s="235"/>
      <c r="JLX104" s="235"/>
      <c r="JLY104" s="235"/>
      <c r="JLZ104" s="235"/>
      <c r="JMA104" s="235"/>
      <c r="JMB104" s="235"/>
      <c r="JMC104" s="235"/>
      <c r="JMD104" s="235"/>
      <c r="JME104" s="235"/>
      <c r="JMF104" s="235"/>
      <c r="JMG104" s="235"/>
      <c r="JMH104" s="235"/>
      <c r="JMI104" s="235"/>
      <c r="JMJ104" s="235"/>
      <c r="JMK104" s="235"/>
      <c r="JML104" s="235"/>
      <c r="JMM104" s="235"/>
      <c r="JMN104" s="235"/>
      <c r="JMO104" s="235"/>
      <c r="JMP104" s="235"/>
      <c r="JMQ104" s="235"/>
      <c r="JMR104" s="235"/>
      <c r="JMS104" s="235"/>
      <c r="JMT104" s="235"/>
      <c r="JMU104" s="235"/>
      <c r="JMV104" s="235"/>
      <c r="JMW104" s="235"/>
      <c r="JMX104" s="235"/>
      <c r="JMY104" s="235"/>
      <c r="JMZ104" s="235"/>
      <c r="JNA104" s="235"/>
      <c r="JNB104" s="235"/>
      <c r="JNC104" s="235"/>
      <c r="JND104" s="235"/>
      <c r="JNE104" s="235"/>
      <c r="JNF104" s="235"/>
      <c r="JNG104" s="235"/>
      <c r="JNH104" s="235"/>
      <c r="JNI104" s="235"/>
      <c r="JNJ104" s="235"/>
      <c r="JNK104" s="235"/>
      <c r="JNL104" s="235"/>
      <c r="JNM104" s="235"/>
      <c r="JNN104" s="235"/>
      <c r="JNO104" s="235"/>
      <c r="JNP104" s="235"/>
      <c r="JNQ104" s="235"/>
      <c r="JNR104" s="235"/>
      <c r="JNS104" s="235"/>
      <c r="JNT104" s="235"/>
      <c r="JNU104" s="235"/>
      <c r="JNV104" s="235"/>
      <c r="JNW104" s="235"/>
      <c r="JNX104" s="235"/>
      <c r="JNY104" s="235"/>
      <c r="JNZ104" s="235"/>
      <c r="JOA104" s="235"/>
      <c r="JOB104" s="235"/>
      <c r="JOC104" s="235"/>
      <c r="JOD104" s="235"/>
      <c r="JOE104" s="235"/>
      <c r="JOF104" s="235"/>
      <c r="JOG104" s="235"/>
      <c r="JOH104" s="235"/>
      <c r="JOI104" s="235"/>
      <c r="JOJ104" s="235"/>
      <c r="JOK104" s="235"/>
      <c r="JOL104" s="235"/>
      <c r="JOM104" s="235"/>
      <c r="JON104" s="235"/>
      <c r="JOO104" s="235"/>
      <c r="JOP104" s="235"/>
      <c r="JOQ104" s="235"/>
      <c r="JOR104" s="235"/>
      <c r="JOS104" s="235"/>
      <c r="JOT104" s="235"/>
      <c r="JOU104" s="235"/>
      <c r="JOV104" s="235"/>
      <c r="JOW104" s="235"/>
      <c r="JOX104" s="235"/>
      <c r="JOY104" s="235"/>
      <c r="JOZ104" s="235"/>
      <c r="JPA104" s="235"/>
      <c r="JPB104" s="235"/>
      <c r="JPC104" s="235"/>
      <c r="JPD104" s="235"/>
      <c r="JPE104" s="235"/>
      <c r="JPF104" s="235"/>
      <c r="JPG104" s="235"/>
      <c r="JPH104" s="235"/>
      <c r="JPI104" s="235"/>
      <c r="JPJ104" s="235"/>
      <c r="JPK104" s="235"/>
      <c r="JPL104" s="235"/>
      <c r="JPM104" s="235"/>
      <c r="JPN104" s="235"/>
      <c r="JPO104" s="235"/>
      <c r="JPP104" s="235"/>
      <c r="JPQ104" s="235"/>
      <c r="JPR104" s="235"/>
      <c r="JPS104" s="235"/>
      <c r="JPT104" s="235"/>
      <c r="JPU104" s="235"/>
      <c r="JPV104" s="235"/>
      <c r="JPW104" s="235"/>
      <c r="JPX104" s="235"/>
      <c r="JPY104" s="235"/>
      <c r="JPZ104" s="235"/>
      <c r="JQA104" s="235"/>
      <c r="JQB104" s="235"/>
      <c r="JQC104" s="235"/>
      <c r="JQD104" s="235"/>
      <c r="JQE104" s="235"/>
      <c r="JQF104" s="235"/>
      <c r="JQG104" s="235"/>
      <c r="JQH104" s="235"/>
      <c r="JQI104" s="235"/>
      <c r="JQJ104" s="235"/>
      <c r="JQK104" s="235"/>
      <c r="JQL104" s="235"/>
      <c r="JQM104" s="235"/>
      <c r="JQN104" s="235"/>
      <c r="JQO104" s="235"/>
      <c r="JQP104" s="235"/>
      <c r="JQQ104" s="235"/>
      <c r="JQR104" s="235"/>
      <c r="JQS104" s="235"/>
      <c r="JQT104" s="235"/>
      <c r="JQU104" s="235"/>
      <c r="JQV104" s="235"/>
      <c r="JQW104" s="235"/>
      <c r="JQX104" s="235"/>
      <c r="JQY104" s="235"/>
      <c r="JQZ104" s="235"/>
      <c r="JRA104" s="235"/>
      <c r="JRB104" s="235"/>
      <c r="JRC104" s="235"/>
      <c r="JRD104" s="235"/>
      <c r="JRE104" s="235"/>
      <c r="JRF104" s="235"/>
      <c r="JRG104" s="235"/>
      <c r="JRH104" s="235"/>
      <c r="JRI104" s="235"/>
      <c r="JRJ104" s="235"/>
      <c r="JRK104" s="235"/>
      <c r="JRL104" s="235"/>
      <c r="JRM104" s="235"/>
      <c r="JRN104" s="235"/>
      <c r="JRO104" s="235"/>
      <c r="JRP104" s="235"/>
      <c r="JRQ104" s="235"/>
      <c r="JRR104" s="235"/>
      <c r="JRS104" s="235"/>
      <c r="JRT104" s="235"/>
      <c r="JRU104" s="235"/>
      <c r="JRV104" s="235"/>
      <c r="JRW104" s="235"/>
      <c r="JRX104" s="235"/>
      <c r="JRY104" s="235"/>
      <c r="JRZ104" s="235"/>
      <c r="JSA104" s="235"/>
      <c r="JSB104" s="235"/>
      <c r="JSC104" s="235"/>
      <c r="JSD104" s="235"/>
      <c r="JSE104" s="235"/>
      <c r="JSF104" s="235"/>
      <c r="JSG104" s="235"/>
      <c r="JSH104" s="235"/>
      <c r="JSI104" s="235"/>
      <c r="JSJ104" s="235"/>
      <c r="JSK104" s="235"/>
      <c r="JSL104" s="235"/>
      <c r="JSM104" s="235"/>
      <c r="JSN104" s="235"/>
      <c r="JSO104" s="235"/>
      <c r="JSP104" s="235"/>
      <c r="JSQ104" s="235"/>
      <c r="JSR104" s="235"/>
      <c r="JSS104" s="235"/>
      <c r="JST104" s="235"/>
      <c r="JSU104" s="235"/>
      <c r="JSV104" s="235"/>
      <c r="JSW104" s="235"/>
      <c r="JSX104" s="235"/>
      <c r="JSY104" s="235"/>
      <c r="JSZ104" s="235"/>
      <c r="JTA104" s="235"/>
      <c r="JTB104" s="235"/>
      <c r="JTC104" s="235"/>
      <c r="JTD104" s="235"/>
      <c r="JTE104" s="235"/>
      <c r="JTF104" s="235"/>
      <c r="JTG104" s="235"/>
      <c r="JTH104" s="235"/>
      <c r="JTI104" s="235"/>
      <c r="JTJ104" s="235"/>
      <c r="JTK104" s="235"/>
      <c r="JTL104" s="235"/>
      <c r="JTM104" s="235"/>
      <c r="JTN104" s="235"/>
      <c r="JTO104" s="235"/>
      <c r="JTP104" s="235"/>
      <c r="JTQ104" s="235"/>
      <c r="JTR104" s="235"/>
      <c r="JTS104" s="235"/>
      <c r="JTT104" s="235"/>
      <c r="JTU104" s="235"/>
      <c r="JTV104" s="235"/>
      <c r="JTW104" s="235"/>
      <c r="JTX104" s="235"/>
      <c r="JTY104" s="235"/>
      <c r="JTZ104" s="235"/>
      <c r="JUA104" s="235"/>
      <c r="JUB104" s="235"/>
      <c r="JUC104" s="235"/>
      <c r="JUD104" s="235"/>
      <c r="JUE104" s="235"/>
      <c r="JUF104" s="235"/>
      <c r="JUG104" s="235"/>
      <c r="JUH104" s="235"/>
      <c r="JUI104" s="235"/>
      <c r="JUJ104" s="235"/>
      <c r="JUK104" s="235"/>
      <c r="JUL104" s="235"/>
      <c r="JUM104" s="235"/>
      <c r="JUN104" s="235"/>
      <c r="JUO104" s="235"/>
      <c r="JUP104" s="235"/>
      <c r="JUQ104" s="235"/>
      <c r="JUR104" s="235"/>
      <c r="JUS104" s="235"/>
      <c r="JUT104" s="235"/>
      <c r="JUU104" s="235"/>
      <c r="JUV104" s="235"/>
      <c r="JUW104" s="235"/>
      <c r="JUX104" s="235"/>
      <c r="JUY104" s="235"/>
      <c r="JUZ104" s="235"/>
      <c r="JVA104" s="235"/>
      <c r="JVB104" s="235"/>
      <c r="JVC104" s="235"/>
      <c r="JVD104" s="235"/>
      <c r="JVE104" s="235"/>
      <c r="JVF104" s="235"/>
      <c r="JVG104" s="235"/>
      <c r="JVH104" s="235"/>
      <c r="JVI104" s="235"/>
      <c r="JVJ104" s="235"/>
      <c r="JVK104" s="235"/>
      <c r="JVL104" s="235"/>
      <c r="JVM104" s="235"/>
      <c r="JVN104" s="235"/>
      <c r="JVO104" s="235"/>
      <c r="JVP104" s="235"/>
      <c r="JVQ104" s="235"/>
      <c r="JVR104" s="235"/>
      <c r="JVS104" s="235"/>
      <c r="JVT104" s="235"/>
      <c r="JVU104" s="235"/>
      <c r="JVV104" s="235"/>
      <c r="JVW104" s="235"/>
      <c r="JVX104" s="235"/>
      <c r="JVY104" s="235"/>
      <c r="JVZ104" s="235"/>
      <c r="JWA104" s="235"/>
      <c r="JWB104" s="235"/>
      <c r="JWC104" s="235"/>
      <c r="JWD104" s="235"/>
      <c r="JWE104" s="235"/>
      <c r="JWF104" s="235"/>
      <c r="JWG104" s="235"/>
      <c r="JWH104" s="235"/>
      <c r="JWI104" s="235"/>
      <c r="JWJ104" s="235"/>
      <c r="JWK104" s="235"/>
      <c r="JWL104" s="235"/>
      <c r="JWM104" s="235"/>
      <c r="JWN104" s="235"/>
      <c r="JWO104" s="235"/>
      <c r="JWP104" s="235"/>
      <c r="JWQ104" s="235"/>
      <c r="JWR104" s="235"/>
      <c r="JWS104" s="235"/>
      <c r="JWT104" s="235"/>
      <c r="JWU104" s="235"/>
      <c r="JWV104" s="235"/>
      <c r="JWW104" s="235"/>
      <c r="JWX104" s="235"/>
      <c r="JWY104" s="235"/>
      <c r="JWZ104" s="235"/>
      <c r="JXA104" s="235"/>
      <c r="JXB104" s="235"/>
      <c r="JXC104" s="235"/>
      <c r="JXD104" s="235"/>
      <c r="JXE104" s="235"/>
      <c r="JXF104" s="235"/>
      <c r="JXG104" s="235"/>
      <c r="JXH104" s="235"/>
      <c r="JXI104" s="235"/>
      <c r="JXJ104" s="235"/>
      <c r="JXK104" s="235"/>
      <c r="JXL104" s="235"/>
      <c r="JXM104" s="235"/>
      <c r="JXN104" s="235"/>
      <c r="JXO104" s="235"/>
      <c r="JXP104" s="235"/>
      <c r="JXQ104" s="235"/>
      <c r="JXR104" s="235"/>
      <c r="JXS104" s="235"/>
      <c r="JXT104" s="235"/>
      <c r="JXU104" s="235"/>
      <c r="JXV104" s="235"/>
      <c r="JXW104" s="235"/>
      <c r="JXX104" s="235"/>
      <c r="JXY104" s="235"/>
      <c r="JXZ104" s="235"/>
      <c r="JYA104" s="235"/>
      <c r="JYB104" s="235"/>
      <c r="JYC104" s="235"/>
      <c r="JYD104" s="235"/>
      <c r="JYE104" s="235"/>
      <c r="JYF104" s="235"/>
      <c r="JYG104" s="235"/>
      <c r="JYH104" s="235"/>
      <c r="JYI104" s="235"/>
      <c r="JYJ104" s="235"/>
      <c r="JYK104" s="235"/>
      <c r="JYL104" s="235"/>
      <c r="JYM104" s="235"/>
      <c r="JYN104" s="235"/>
      <c r="JYO104" s="235"/>
      <c r="JYP104" s="235"/>
      <c r="JYQ104" s="235"/>
      <c r="JYR104" s="235"/>
      <c r="JYS104" s="235"/>
      <c r="JYT104" s="235"/>
      <c r="JYU104" s="235"/>
      <c r="JYV104" s="235"/>
      <c r="JYW104" s="235"/>
      <c r="JYX104" s="235"/>
      <c r="JYY104" s="235"/>
      <c r="JYZ104" s="235"/>
      <c r="JZA104" s="235"/>
      <c r="JZB104" s="235"/>
      <c r="JZC104" s="235"/>
      <c r="JZD104" s="235"/>
      <c r="JZE104" s="235"/>
      <c r="JZF104" s="235"/>
      <c r="JZG104" s="235"/>
      <c r="JZH104" s="235"/>
      <c r="JZI104" s="235"/>
      <c r="JZJ104" s="235"/>
      <c r="JZK104" s="235"/>
      <c r="JZL104" s="235"/>
      <c r="JZM104" s="235"/>
      <c r="JZN104" s="235"/>
      <c r="JZO104" s="235"/>
      <c r="JZP104" s="235"/>
      <c r="JZQ104" s="235"/>
      <c r="JZR104" s="235"/>
      <c r="JZS104" s="235"/>
      <c r="JZT104" s="235"/>
      <c r="JZU104" s="235"/>
      <c r="JZV104" s="235"/>
      <c r="JZW104" s="235"/>
      <c r="JZX104" s="235"/>
      <c r="JZY104" s="235"/>
      <c r="JZZ104" s="235"/>
      <c r="KAA104" s="235"/>
      <c r="KAB104" s="235"/>
      <c r="KAC104" s="235"/>
      <c r="KAD104" s="235"/>
      <c r="KAE104" s="235"/>
      <c r="KAF104" s="235"/>
      <c r="KAG104" s="235"/>
      <c r="KAH104" s="235"/>
      <c r="KAI104" s="235"/>
      <c r="KAJ104" s="235"/>
      <c r="KAK104" s="235"/>
      <c r="KAL104" s="235"/>
      <c r="KAM104" s="235"/>
      <c r="KAN104" s="235"/>
      <c r="KAO104" s="235"/>
      <c r="KAP104" s="235"/>
      <c r="KAQ104" s="235"/>
      <c r="KAR104" s="235"/>
      <c r="KAS104" s="235"/>
      <c r="KAT104" s="235"/>
      <c r="KAU104" s="235"/>
      <c r="KAV104" s="235"/>
      <c r="KAW104" s="235"/>
      <c r="KAX104" s="235"/>
      <c r="KAY104" s="235"/>
      <c r="KAZ104" s="235"/>
      <c r="KBA104" s="235"/>
      <c r="KBB104" s="235"/>
      <c r="KBC104" s="235"/>
      <c r="KBD104" s="235"/>
      <c r="KBE104" s="235"/>
      <c r="KBF104" s="235"/>
      <c r="KBG104" s="235"/>
      <c r="KBH104" s="235"/>
      <c r="KBI104" s="235"/>
      <c r="KBJ104" s="235"/>
      <c r="KBK104" s="235"/>
      <c r="KBL104" s="235"/>
      <c r="KBM104" s="235"/>
      <c r="KBN104" s="235"/>
      <c r="KBO104" s="235"/>
      <c r="KBP104" s="235"/>
      <c r="KBQ104" s="235"/>
      <c r="KBR104" s="235"/>
      <c r="KBS104" s="235"/>
      <c r="KBT104" s="235"/>
      <c r="KBU104" s="235"/>
      <c r="KBV104" s="235"/>
      <c r="KBW104" s="235"/>
      <c r="KBX104" s="235"/>
      <c r="KBY104" s="235"/>
      <c r="KBZ104" s="235"/>
      <c r="KCA104" s="235"/>
      <c r="KCB104" s="235"/>
      <c r="KCC104" s="235"/>
      <c r="KCD104" s="235"/>
      <c r="KCE104" s="235"/>
      <c r="KCF104" s="235"/>
      <c r="KCG104" s="235"/>
      <c r="KCH104" s="235"/>
      <c r="KCI104" s="235"/>
      <c r="KCJ104" s="235"/>
      <c r="KCK104" s="235"/>
      <c r="KCL104" s="235"/>
      <c r="KCM104" s="235"/>
      <c r="KCN104" s="235"/>
      <c r="KCO104" s="235"/>
      <c r="KCP104" s="235"/>
      <c r="KCQ104" s="235"/>
      <c r="KCR104" s="235"/>
      <c r="KCS104" s="235"/>
      <c r="KCT104" s="235"/>
      <c r="KCU104" s="235"/>
      <c r="KCV104" s="235"/>
      <c r="KCW104" s="235"/>
      <c r="KCX104" s="235"/>
      <c r="KCY104" s="235"/>
      <c r="KCZ104" s="235"/>
      <c r="KDA104" s="235"/>
      <c r="KDB104" s="235"/>
      <c r="KDC104" s="235"/>
      <c r="KDD104" s="235"/>
      <c r="KDE104" s="235"/>
      <c r="KDF104" s="235"/>
      <c r="KDG104" s="235"/>
      <c r="KDH104" s="235"/>
      <c r="KDI104" s="235"/>
      <c r="KDJ104" s="235"/>
      <c r="KDK104" s="235"/>
      <c r="KDL104" s="235"/>
      <c r="KDM104" s="235"/>
      <c r="KDN104" s="235"/>
      <c r="KDO104" s="235"/>
      <c r="KDP104" s="235"/>
      <c r="KDQ104" s="235"/>
      <c r="KDR104" s="235"/>
      <c r="KDS104" s="235"/>
      <c r="KDT104" s="235"/>
      <c r="KDU104" s="235"/>
      <c r="KDV104" s="235"/>
      <c r="KDW104" s="235"/>
      <c r="KDX104" s="235"/>
      <c r="KDY104" s="235"/>
      <c r="KDZ104" s="235"/>
      <c r="KEA104" s="235"/>
      <c r="KEB104" s="235"/>
      <c r="KEC104" s="235"/>
      <c r="KED104" s="235"/>
      <c r="KEE104" s="235"/>
      <c r="KEF104" s="235"/>
      <c r="KEG104" s="235"/>
      <c r="KEH104" s="235"/>
      <c r="KEI104" s="235"/>
      <c r="KEJ104" s="235"/>
      <c r="KEK104" s="235"/>
      <c r="KEL104" s="235"/>
      <c r="KEM104" s="235"/>
      <c r="KEN104" s="235"/>
      <c r="KEO104" s="235"/>
      <c r="KEP104" s="235"/>
      <c r="KEQ104" s="235"/>
      <c r="KER104" s="235"/>
      <c r="KES104" s="235"/>
      <c r="KET104" s="235"/>
      <c r="KEU104" s="235"/>
      <c r="KEV104" s="235"/>
      <c r="KEW104" s="235"/>
      <c r="KEX104" s="235"/>
      <c r="KEY104" s="235"/>
      <c r="KEZ104" s="235"/>
      <c r="KFA104" s="235"/>
      <c r="KFB104" s="235"/>
      <c r="KFC104" s="235"/>
      <c r="KFD104" s="235"/>
      <c r="KFE104" s="235"/>
      <c r="KFF104" s="235"/>
      <c r="KFG104" s="235"/>
      <c r="KFH104" s="235"/>
      <c r="KFI104" s="235"/>
      <c r="KFJ104" s="235"/>
      <c r="KFK104" s="235"/>
      <c r="KFL104" s="235"/>
      <c r="KFM104" s="235"/>
      <c r="KFN104" s="235"/>
      <c r="KFO104" s="235"/>
      <c r="KFP104" s="235"/>
      <c r="KFQ104" s="235"/>
      <c r="KFR104" s="235"/>
      <c r="KFS104" s="235"/>
      <c r="KFT104" s="235"/>
      <c r="KFU104" s="235"/>
      <c r="KFV104" s="235"/>
      <c r="KFW104" s="235"/>
      <c r="KFX104" s="235"/>
      <c r="KFY104" s="235"/>
      <c r="KFZ104" s="235"/>
      <c r="KGA104" s="235"/>
      <c r="KGB104" s="235"/>
      <c r="KGC104" s="235"/>
      <c r="KGD104" s="235"/>
      <c r="KGE104" s="235"/>
      <c r="KGF104" s="235"/>
      <c r="KGG104" s="235"/>
      <c r="KGH104" s="235"/>
      <c r="KGI104" s="235"/>
      <c r="KGJ104" s="235"/>
      <c r="KGK104" s="235"/>
      <c r="KGL104" s="235"/>
      <c r="KGM104" s="235"/>
      <c r="KGN104" s="235"/>
      <c r="KGO104" s="235"/>
      <c r="KGP104" s="235"/>
      <c r="KGQ104" s="235"/>
      <c r="KGR104" s="235"/>
      <c r="KGS104" s="235"/>
      <c r="KGT104" s="235"/>
      <c r="KGU104" s="235"/>
      <c r="KGV104" s="235"/>
      <c r="KGW104" s="235"/>
      <c r="KGX104" s="235"/>
      <c r="KGY104" s="235"/>
      <c r="KGZ104" s="235"/>
      <c r="KHA104" s="235"/>
      <c r="KHB104" s="235"/>
      <c r="KHC104" s="235"/>
      <c r="KHD104" s="235"/>
      <c r="KHE104" s="235"/>
      <c r="KHF104" s="235"/>
      <c r="KHG104" s="235"/>
      <c r="KHH104" s="235"/>
      <c r="KHI104" s="235"/>
      <c r="KHJ104" s="235"/>
      <c r="KHK104" s="235"/>
      <c r="KHL104" s="235"/>
      <c r="KHM104" s="235"/>
      <c r="KHN104" s="235"/>
      <c r="KHO104" s="235"/>
      <c r="KHP104" s="235"/>
      <c r="KHQ104" s="235"/>
      <c r="KHR104" s="235"/>
      <c r="KHS104" s="235"/>
      <c r="KHT104" s="235"/>
      <c r="KHU104" s="235"/>
      <c r="KHV104" s="235"/>
      <c r="KHW104" s="235"/>
      <c r="KHX104" s="235"/>
      <c r="KHY104" s="235"/>
      <c r="KHZ104" s="235"/>
      <c r="KIA104" s="235"/>
      <c r="KIB104" s="235"/>
      <c r="KIC104" s="235"/>
      <c r="KID104" s="235"/>
      <c r="KIE104" s="235"/>
      <c r="KIF104" s="235"/>
      <c r="KIG104" s="235"/>
      <c r="KIH104" s="235"/>
      <c r="KII104" s="235"/>
      <c r="KIJ104" s="235"/>
      <c r="KIK104" s="235"/>
      <c r="KIL104" s="235"/>
      <c r="KIM104" s="235"/>
      <c r="KIN104" s="235"/>
      <c r="KIO104" s="235"/>
      <c r="KIP104" s="235"/>
      <c r="KIQ104" s="235"/>
      <c r="KIR104" s="235"/>
      <c r="KIS104" s="235"/>
      <c r="KIT104" s="235"/>
      <c r="KIU104" s="235"/>
      <c r="KIV104" s="235"/>
      <c r="KIW104" s="235"/>
      <c r="KIX104" s="235"/>
      <c r="KIY104" s="235"/>
      <c r="KIZ104" s="235"/>
      <c r="KJA104" s="235"/>
      <c r="KJB104" s="235"/>
      <c r="KJC104" s="235"/>
      <c r="KJD104" s="235"/>
      <c r="KJE104" s="235"/>
      <c r="KJF104" s="235"/>
      <c r="KJG104" s="235"/>
      <c r="KJH104" s="235"/>
      <c r="KJI104" s="235"/>
      <c r="KJJ104" s="235"/>
      <c r="KJK104" s="235"/>
      <c r="KJL104" s="235"/>
      <c r="KJM104" s="235"/>
      <c r="KJN104" s="235"/>
      <c r="KJO104" s="235"/>
      <c r="KJP104" s="235"/>
      <c r="KJQ104" s="235"/>
      <c r="KJR104" s="235"/>
      <c r="KJS104" s="235"/>
      <c r="KJT104" s="235"/>
      <c r="KJU104" s="235"/>
      <c r="KJV104" s="235"/>
      <c r="KJW104" s="235"/>
      <c r="KJX104" s="235"/>
      <c r="KJY104" s="235"/>
      <c r="KJZ104" s="235"/>
      <c r="KKA104" s="235"/>
      <c r="KKB104" s="235"/>
      <c r="KKC104" s="235"/>
      <c r="KKD104" s="235"/>
      <c r="KKE104" s="235"/>
      <c r="KKF104" s="235"/>
      <c r="KKG104" s="235"/>
      <c r="KKH104" s="235"/>
      <c r="KKI104" s="235"/>
      <c r="KKJ104" s="235"/>
      <c r="KKK104" s="235"/>
      <c r="KKL104" s="235"/>
      <c r="KKM104" s="235"/>
      <c r="KKN104" s="235"/>
      <c r="KKO104" s="235"/>
      <c r="KKP104" s="235"/>
      <c r="KKQ104" s="235"/>
      <c r="KKR104" s="235"/>
      <c r="KKS104" s="235"/>
      <c r="KKT104" s="235"/>
      <c r="KKU104" s="235"/>
      <c r="KKV104" s="235"/>
      <c r="KKW104" s="235"/>
      <c r="KKX104" s="235"/>
      <c r="KKY104" s="235"/>
      <c r="KKZ104" s="235"/>
      <c r="KLA104" s="235"/>
      <c r="KLB104" s="235"/>
      <c r="KLC104" s="235"/>
      <c r="KLD104" s="235"/>
      <c r="KLE104" s="235"/>
      <c r="KLF104" s="235"/>
      <c r="KLG104" s="235"/>
      <c r="KLH104" s="235"/>
      <c r="KLI104" s="235"/>
      <c r="KLJ104" s="235"/>
      <c r="KLK104" s="235"/>
      <c r="KLL104" s="235"/>
      <c r="KLM104" s="235"/>
      <c r="KLN104" s="235"/>
      <c r="KLO104" s="235"/>
      <c r="KLP104" s="235"/>
      <c r="KLQ104" s="235"/>
      <c r="KLR104" s="235"/>
      <c r="KLS104" s="235"/>
      <c r="KLT104" s="235"/>
      <c r="KLU104" s="235"/>
      <c r="KLV104" s="235"/>
      <c r="KLW104" s="235"/>
      <c r="KLX104" s="235"/>
      <c r="KLY104" s="235"/>
      <c r="KLZ104" s="235"/>
      <c r="KMA104" s="235"/>
      <c r="KMB104" s="235"/>
      <c r="KMC104" s="235"/>
      <c r="KMD104" s="235"/>
      <c r="KME104" s="235"/>
      <c r="KMF104" s="235"/>
      <c r="KMG104" s="235"/>
      <c r="KMH104" s="235"/>
      <c r="KMI104" s="235"/>
      <c r="KMJ104" s="235"/>
      <c r="KMK104" s="235"/>
      <c r="KML104" s="235"/>
      <c r="KMM104" s="235"/>
      <c r="KMN104" s="235"/>
      <c r="KMO104" s="235"/>
      <c r="KMP104" s="235"/>
      <c r="KMQ104" s="235"/>
      <c r="KMR104" s="235"/>
      <c r="KMS104" s="235"/>
      <c r="KMT104" s="235"/>
      <c r="KMU104" s="235"/>
      <c r="KMV104" s="235"/>
      <c r="KMW104" s="235"/>
      <c r="KMX104" s="235"/>
      <c r="KMY104" s="235"/>
      <c r="KMZ104" s="235"/>
      <c r="KNA104" s="235"/>
      <c r="KNB104" s="235"/>
      <c r="KNC104" s="235"/>
      <c r="KND104" s="235"/>
      <c r="KNE104" s="235"/>
      <c r="KNF104" s="235"/>
      <c r="KNG104" s="235"/>
      <c r="KNH104" s="235"/>
      <c r="KNI104" s="235"/>
      <c r="KNJ104" s="235"/>
      <c r="KNK104" s="235"/>
      <c r="KNL104" s="235"/>
      <c r="KNM104" s="235"/>
      <c r="KNN104" s="235"/>
      <c r="KNO104" s="235"/>
      <c r="KNP104" s="235"/>
      <c r="KNQ104" s="235"/>
      <c r="KNR104" s="235"/>
      <c r="KNS104" s="235"/>
      <c r="KNT104" s="235"/>
      <c r="KNU104" s="235"/>
      <c r="KNV104" s="235"/>
      <c r="KNW104" s="235"/>
      <c r="KNX104" s="235"/>
      <c r="KNY104" s="235"/>
      <c r="KNZ104" s="235"/>
      <c r="KOA104" s="235"/>
      <c r="KOB104" s="235"/>
      <c r="KOC104" s="235"/>
      <c r="KOD104" s="235"/>
      <c r="KOE104" s="235"/>
      <c r="KOF104" s="235"/>
      <c r="KOG104" s="235"/>
      <c r="KOH104" s="235"/>
      <c r="KOI104" s="235"/>
      <c r="KOJ104" s="235"/>
      <c r="KOK104" s="235"/>
      <c r="KOL104" s="235"/>
      <c r="KOM104" s="235"/>
      <c r="KON104" s="235"/>
      <c r="KOO104" s="235"/>
      <c r="KOP104" s="235"/>
      <c r="KOQ104" s="235"/>
      <c r="KOR104" s="235"/>
      <c r="KOS104" s="235"/>
      <c r="KOT104" s="235"/>
      <c r="KOU104" s="235"/>
      <c r="KOV104" s="235"/>
      <c r="KOW104" s="235"/>
      <c r="KOX104" s="235"/>
      <c r="KOY104" s="235"/>
      <c r="KOZ104" s="235"/>
      <c r="KPA104" s="235"/>
      <c r="KPB104" s="235"/>
      <c r="KPC104" s="235"/>
      <c r="KPD104" s="235"/>
      <c r="KPE104" s="235"/>
      <c r="KPF104" s="235"/>
      <c r="KPG104" s="235"/>
      <c r="KPH104" s="235"/>
      <c r="KPI104" s="235"/>
      <c r="KPJ104" s="235"/>
      <c r="KPK104" s="235"/>
      <c r="KPL104" s="235"/>
      <c r="KPM104" s="235"/>
      <c r="KPN104" s="235"/>
      <c r="KPO104" s="235"/>
      <c r="KPP104" s="235"/>
      <c r="KPQ104" s="235"/>
      <c r="KPR104" s="235"/>
      <c r="KPS104" s="235"/>
      <c r="KPT104" s="235"/>
      <c r="KPU104" s="235"/>
      <c r="KPV104" s="235"/>
      <c r="KPW104" s="235"/>
      <c r="KPX104" s="235"/>
      <c r="KPY104" s="235"/>
      <c r="KPZ104" s="235"/>
      <c r="KQA104" s="235"/>
      <c r="KQB104" s="235"/>
      <c r="KQC104" s="235"/>
      <c r="KQD104" s="235"/>
      <c r="KQE104" s="235"/>
      <c r="KQF104" s="235"/>
      <c r="KQG104" s="235"/>
      <c r="KQH104" s="235"/>
      <c r="KQI104" s="235"/>
      <c r="KQJ104" s="235"/>
      <c r="KQK104" s="235"/>
      <c r="KQL104" s="235"/>
      <c r="KQM104" s="235"/>
      <c r="KQN104" s="235"/>
      <c r="KQO104" s="235"/>
      <c r="KQP104" s="235"/>
      <c r="KQQ104" s="235"/>
      <c r="KQR104" s="235"/>
      <c r="KQS104" s="235"/>
      <c r="KQT104" s="235"/>
      <c r="KQU104" s="235"/>
      <c r="KQV104" s="235"/>
      <c r="KQW104" s="235"/>
      <c r="KQX104" s="235"/>
      <c r="KQY104" s="235"/>
      <c r="KQZ104" s="235"/>
      <c r="KRA104" s="235"/>
      <c r="KRB104" s="235"/>
      <c r="KRC104" s="235"/>
      <c r="KRD104" s="235"/>
      <c r="KRE104" s="235"/>
      <c r="KRF104" s="235"/>
      <c r="KRG104" s="235"/>
      <c r="KRH104" s="235"/>
      <c r="KRI104" s="235"/>
      <c r="KRJ104" s="235"/>
      <c r="KRK104" s="235"/>
      <c r="KRL104" s="235"/>
      <c r="KRM104" s="235"/>
      <c r="KRN104" s="235"/>
      <c r="KRO104" s="235"/>
      <c r="KRP104" s="235"/>
      <c r="KRQ104" s="235"/>
      <c r="KRR104" s="235"/>
      <c r="KRS104" s="235"/>
      <c r="KRT104" s="235"/>
      <c r="KRU104" s="235"/>
      <c r="KRV104" s="235"/>
      <c r="KRW104" s="235"/>
      <c r="KRX104" s="235"/>
      <c r="KRY104" s="235"/>
      <c r="KRZ104" s="235"/>
      <c r="KSA104" s="235"/>
      <c r="KSB104" s="235"/>
      <c r="KSC104" s="235"/>
      <c r="KSD104" s="235"/>
      <c r="KSE104" s="235"/>
      <c r="KSF104" s="235"/>
      <c r="KSG104" s="235"/>
      <c r="KSH104" s="235"/>
      <c r="KSI104" s="235"/>
      <c r="KSJ104" s="235"/>
      <c r="KSK104" s="235"/>
      <c r="KSL104" s="235"/>
      <c r="KSM104" s="235"/>
      <c r="KSN104" s="235"/>
      <c r="KSO104" s="235"/>
      <c r="KSP104" s="235"/>
      <c r="KSQ104" s="235"/>
      <c r="KSR104" s="235"/>
      <c r="KSS104" s="235"/>
      <c r="KST104" s="235"/>
      <c r="KSU104" s="235"/>
      <c r="KSV104" s="235"/>
      <c r="KSW104" s="235"/>
      <c r="KSX104" s="235"/>
      <c r="KSY104" s="235"/>
      <c r="KSZ104" s="235"/>
      <c r="KTA104" s="235"/>
      <c r="KTB104" s="235"/>
      <c r="KTC104" s="235"/>
      <c r="KTD104" s="235"/>
      <c r="KTE104" s="235"/>
      <c r="KTF104" s="235"/>
      <c r="KTG104" s="235"/>
      <c r="KTH104" s="235"/>
      <c r="KTI104" s="235"/>
      <c r="KTJ104" s="235"/>
      <c r="KTK104" s="235"/>
      <c r="KTL104" s="235"/>
      <c r="KTM104" s="235"/>
      <c r="KTN104" s="235"/>
      <c r="KTO104" s="235"/>
      <c r="KTP104" s="235"/>
      <c r="KTQ104" s="235"/>
      <c r="KTR104" s="235"/>
      <c r="KTS104" s="235"/>
      <c r="KTT104" s="235"/>
      <c r="KTU104" s="235"/>
      <c r="KTV104" s="235"/>
      <c r="KTW104" s="235"/>
      <c r="KTX104" s="235"/>
      <c r="KTY104" s="235"/>
      <c r="KTZ104" s="235"/>
      <c r="KUA104" s="235"/>
      <c r="KUB104" s="235"/>
      <c r="KUC104" s="235"/>
      <c r="KUD104" s="235"/>
      <c r="KUE104" s="235"/>
      <c r="KUF104" s="235"/>
      <c r="KUG104" s="235"/>
      <c r="KUH104" s="235"/>
      <c r="KUI104" s="235"/>
      <c r="KUJ104" s="235"/>
      <c r="KUK104" s="235"/>
      <c r="KUL104" s="235"/>
      <c r="KUM104" s="235"/>
      <c r="KUN104" s="235"/>
      <c r="KUO104" s="235"/>
      <c r="KUP104" s="235"/>
      <c r="KUQ104" s="235"/>
      <c r="KUR104" s="235"/>
      <c r="KUS104" s="235"/>
      <c r="KUT104" s="235"/>
      <c r="KUU104" s="235"/>
      <c r="KUV104" s="235"/>
      <c r="KUW104" s="235"/>
      <c r="KUX104" s="235"/>
      <c r="KUY104" s="235"/>
      <c r="KUZ104" s="235"/>
      <c r="KVA104" s="235"/>
      <c r="KVB104" s="235"/>
      <c r="KVC104" s="235"/>
      <c r="KVD104" s="235"/>
      <c r="KVE104" s="235"/>
      <c r="KVF104" s="235"/>
      <c r="KVG104" s="235"/>
      <c r="KVH104" s="235"/>
      <c r="KVI104" s="235"/>
      <c r="KVJ104" s="235"/>
      <c r="KVK104" s="235"/>
      <c r="KVL104" s="235"/>
      <c r="KVM104" s="235"/>
      <c r="KVN104" s="235"/>
      <c r="KVO104" s="235"/>
      <c r="KVP104" s="235"/>
      <c r="KVQ104" s="235"/>
      <c r="KVR104" s="235"/>
      <c r="KVS104" s="235"/>
      <c r="KVT104" s="235"/>
      <c r="KVU104" s="235"/>
      <c r="KVV104" s="235"/>
      <c r="KVW104" s="235"/>
      <c r="KVX104" s="235"/>
      <c r="KVY104" s="235"/>
      <c r="KVZ104" s="235"/>
      <c r="KWA104" s="235"/>
      <c r="KWB104" s="235"/>
      <c r="KWC104" s="235"/>
      <c r="KWD104" s="235"/>
      <c r="KWE104" s="235"/>
      <c r="KWF104" s="235"/>
      <c r="KWG104" s="235"/>
      <c r="KWH104" s="235"/>
      <c r="KWI104" s="235"/>
      <c r="KWJ104" s="235"/>
      <c r="KWK104" s="235"/>
      <c r="KWL104" s="235"/>
      <c r="KWM104" s="235"/>
      <c r="KWN104" s="235"/>
      <c r="KWO104" s="235"/>
      <c r="KWP104" s="235"/>
      <c r="KWQ104" s="235"/>
      <c r="KWR104" s="235"/>
      <c r="KWS104" s="235"/>
      <c r="KWT104" s="235"/>
      <c r="KWU104" s="235"/>
      <c r="KWV104" s="235"/>
      <c r="KWW104" s="235"/>
      <c r="KWX104" s="235"/>
      <c r="KWY104" s="235"/>
      <c r="KWZ104" s="235"/>
      <c r="KXA104" s="235"/>
      <c r="KXB104" s="235"/>
      <c r="KXC104" s="235"/>
      <c r="KXD104" s="235"/>
      <c r="KXE104" s="235"/>
      <c r="KXF104" s="235"/>
      <c r="KXG104" s="235"/>
      <c r="KXH104" s="235"/>
      <c r="KXI104" s="235"/>
      <c r="KXJ104" s="235"/>
      <c r="KXK104" s="235"/>
      <c r="KXL104" s="235"/>
      <c r="KXM104" s="235"/>
      <c r="KXN104" s="235"/>
      <c r="KXO104" s="235"/>
      <c r="KXP104" s="235"/>
      <c r="KXQ104" s="235"/>
      <c r="KXR104" s="235"/>
      <c r="KXS104" s="235"/>
      <c r="KXT104" s="235"/>
      <c r="KXU104" s="235"/>
      <c r="KXV104" s="235"/>
      <c r="KXW104" s="235"/>
      <c r="KXX104" s="235"/>
      <c r="KXY104" s="235"/>
      <c r="KXZ104" s="235"/>
      <c r="KYA104" s="235"/>
      <c r="KYB104" s="235"/>
      <c r="KYC104" s="235"/>
      <c r="KYD104" s="235"/>
      <c r="KYE104" s="235"/>
      <c r="KYF104" s="235"/>
      <c r="KYG104" s="235"/>
      <c r="KYH104" s="235"/>
      <c r="KYI104" s="235"/>
      <c r="KYJ104" s="235"/>
      <c r="KYK104" s="235"/>
      <c r="KYL104" s="235"/>
      <c r="KYM104" s="235"/>
      <c r="KYN104" s="235"/>
      <c r="KYO104" s="235"/>
      <c r="KYP104" s="235"/>
      <c r="KYQ104" s="235"/>
      <c r="KYR104" s="235"/>
      <c r="KYS104" s="235"/>
      <c r="KYT104" s="235"/>
      <c r="KYU104" s="235"/>
      <c r="KYV104" s="235"/>
      <c r="KYW104" s="235"/>
      <c r="KYX104" s="235"/>
      <c r="KYY104" s="235"/>
      <c r="KYZ104" s="235"/>
      <c r="KZA104" s="235"/>
      <c r="KZB104" s="235"/>
      <c r="KZC104" s="235"/>
      <c r="KZD104" s="235"/>
      <c r="KZE104" s="235"/>
      <c r="KZF104" s="235"/>
      <c r="KZG104" s="235"/>
      <c r="KZH104" s="235"/>
      <c r="KZI104" s="235"/>
      <c r="KZJ104" s="235"/>
      <c r="KZK104" s="235"/>
      <c r="KZL104" s="235"/>
      <c r="KZM104" s="235"/>
      <c r="KZN104" s="235"/>
      <c r="KZO104" s="235"/>
      <c r="KZP104" s="235"/>
      <c r="KZQ104" s="235"/>
      <c r="KZR104" s="235"/>
      <c r="KZS104" s="235"/>
      <c r="KZT104" s="235"/>
      <c r="KZU104" s="235"/>
      <c r="KZV104" s="235"/>
      <c r="KZW104" s="235"/>
      <c r="KZX104" s="235"/>
      <c r="KZY104" s="235"/>
      <c r="KZZ104" s="235"/>
      <c r="LAA104" s="235"/>
      <c r="LAB104" s="235"/>
      <c r="LAC104" s="235"/>
      <c r="LAD104" s="235"/>
      <c r="LAE104" s="235"/>
      <c r="LAF104" s="235"/>
      <c r="LAG104" s="235"/>
      <c r="LAH104" s="235"/>
      <c r="LAI104" s="235"/>
      <c r="LAJ104" s="235"/>
      <c r="LAK104" s="235"/>
      <c r="LAL104" s="235"/>
      <c r="LAM104" s="235"/>
      <c r="LAN104" s="235"/>
      <c r="LAO104" s="235"/>
      <c r="LAP104" s="235"/>
      <c r="LAQ104" s="235"/>
      <c r="LAR104" s="235"/>
      <c r="LAS104" s="235"/>
      <c r="LAT104" s="235"/>
      <c r="LAU104" s="235"/>
      <c r="LAV104" s="235"/>
      <c r="LAW104" s="235"/>
      <c r="LAX104" s="235"/>
      <c r="LAY104" s="235"/>
      <c r="LAZ104" s="235"/>
      <c r="LBA104" s="235"/>
      <c r="LBB104" s="235"/>
      <c r="LBC104" s="235"/>
      <c r="LBD104" s="235"/>
      <c r="LBE104" s="235"/>
      <c r="LBF104" s="235"/>
      <c r="LBG104" s="235"/>
      <c r="LBH104" s="235"/>
      <c r="LBI104" s="235"/>
      <c r="LBJ104" s="235"/>
      <c r="LBK104" s="235"/>
      <c r="LBL104" s="235"/>
      <c r="LBM104" s="235"/>
      <c r="LBN104" s="235"/>
      <c r="LBO104" s="235"/>
      <c r="LBP104" s="235"/>
      <c r="LBQ104" s="235"/>
      <c r="LBR104" s="235"/>
      <c r="LBS104" s="235"/>
      <c r="LBT104" s="235"/>
      <c r="LBU104" s="235"/>
      <c r="LBV104" s="235"/>
      <c r="LBW104" s="235"/>
      <c r="LBX104" s="235"/>
      <c r="LBY104" s="235"/>
      <c r="LBZ104" s="235"/>
      <c r="LCA104" s="235"/>
      <c r="LCB104" s="235"/>
      <c r="LCC104" s="235"/>
      <c r="LCD104" s="235"/>
      <c r="LCE104" s="235"/>
      <c r="LCF104" s="235"/>
      <c r="LCG104" s="235"/>
      <c r="LCH104" s="235"/>
      <c r="LCI104" s="235"/>
      <c r="LCJ104" s="235"/>
      <c r="LCK104" s="235"/>
      <c r="LCL104" s="235"/>
      <c r="LCM104" s="235"/>
      <c r="LCN104" s="235"/>
      <c r="LCO104" s="235"/>
      <c r="LCP104" s="235"/>
      <c r="LCQ104" s="235"/>
      <c r="LCR104" s="235"/>
      <c r="LCS104" s="235"/>
      <c r="LCT104" s="235"/>
      <c r="LCU104" s="235"/>
      <c r="LCV104" s="235"/>
      <c r="LCW104" s="235"/>
      <c r="LCX104" s="235"/>
      <c r="LCY104" s="235"/>
      <c r="LCZ104" s="235"/>
      <c r="LDA104" s="235"/>
      <c r="LDB104" s="235"/>
      <c r="LDC104" s="235"/>
      <c r="LDD104" s="235"/>
      <c r="LDE104" s="235"/>
      <c r="LDF104" s="235"/>
      <c r="LDG104" s="235"/>
      <c r="LDH104" s="235"/>
      <c r="LDI104" s="235"/>
      <c r="LDJ104" s="235"/>
      <c r="LDK104" s="235"/>
      <c r="LDL104" s="235"/>
      <c r="LDM104" s="235"/>
      <c r="LDN104" s="235"/>
      <c r="LDO104" s="235"/>
      <c r="LDP104" s="235"/>
      <c r="LDQ104" s="235"/>
      <c r="LDR104" s="235"/>
      <c r="LDS104" s="235"/>
      <c r="LDT104" s="235"/>
      <c r="LDU104" s="235"/>
      <c r="LDV104" s="235"/>
      <c r="LDW104" s="235"/>
      <c r="LDX104" s="235"/>
      <c r="LDY104" s="235"/>
      <c r="LDZ104" s="235"/>
      <c r="LEA104" s="235"/>
      <c r="LEB104" s="235"/>
      <c r="LEC104" s="235"/>
      <c r="LED104" s="235"/>
      <c r="LEE104" s="235"/>
      <c r="LEF104" s="235"/>
      <c r="LEG104" s="235"/>
      <c r="LEH104" s="235"/>
      <c r="LEI104" s="235"/>
      <c r="LEJ104" s="235"/>
      <c r="LEK104" s="235"/>
      <c r="LEL104" s="235"/>
      <c r="LEM104" s="235"/>
      <c r="LEN104" s="235"/>
      <c r="LEO104" s="235"/>
      <c r="LEP104" s="235"/>
      <c r="LEQ104" s="235"/>
      <c r="LER104" s="235"/>
      <c r="LES104" s="235"/>
      <c r="LET104" s="235"/>
      <c r="LEU104" s="235"/>
      <c r="LEV104" s="235"/>
      <c r="LEW104" s="235"/>
      <c r="LEX104" s="235"/>
      <c r="LEY104" s="235"/>
      <c r="LEZ104" s="235"/>
      <c r="LFA104" s="235"/>
      <c r="LFB104" s="235"/>
      <c r="LFC104" s="235"/>
      <c r="LFD104" s="235"/>
      <c r="LFE104" s="235"/>
      <c r="LFF104" s="235"/>
      <c r="LFG104" s="235"/>
      <c r="LFH104" s="235"/>
      <c r="LFI104" s="235"/>
      <c r="LFJ104" s="235"/>
      <c r="LFK104" s="235"/>
      <c r="LFL104" s="235"/>
      <c r="LFM104" s="235"/>
      <c r="LFN104" s="235"/>
      <c r="LFO104" s="235"/>
      <c r="LFP104" s="235"/>
      <c r="LFQ104" s="235"/>
      <c r="LFR104" s="235"/>
      <c r="LFS104" s="235"/>
      <c r="LFT104" s="235"/>
      <c r="LFU104" s="235"/>
      <c r="LFV104" s="235"/>
      <c r="LFW104" s="235"/>
      <c r="LFX104" s="235"/>
      <c r="LFY104" s="235"/>
      <c r="LFZ104" s="235"/>
      <c r="LGA104" s="235"/>
      <c r="LGB104" s="235"/>
      <c r="LGC104" s="235"/>
      <c r="LGD104" s="235"/>
      <c r="LGE104" s="235"/>
      <c r="LGF104" s="235"/>
      <c r="LGG104" s="235"/>
      <c r="LGH104" s="235"/>
      <c r="LGI104" s="235"/>
      <c r="LGJ104" s="235"/>
      <c r="LGK104" s="235"/>
      <c r="LGL104" s="235"/>
      <c r="LGM104" s="235"/>
      <c r="LGN104" s="235"/>
      <c r="LGO104" s="235"/>
      <c r="LGP104" s="235"/>
      <c r="LGQ104" s="235"/>
      <c r="LGR104" s="235"/>
      <c r="LGS104" s="235"/>
      <c r="LGT104" s="235"/>
      <c r="LGU104" s="235"/>
      <c r="LGV104" s="235"/>
      <c r="LGW104" s="235"/>
      <c r="LGX104" s="235"/>
      <c r="LGY104" s="235"/>
      <c r="LGZ104" s="235"/>
      <c r="LHA104" s="235"/>
      <c r="LHB104" s="235"/>
      <c r="LHC104" s="235"/>
      <c r="LHD104" s="235"/>
      <c r="LHE104" s="235"/>
      <c r="LHF104" s="235"/>
      <c r="LHG104" s="235"/>
      <c r="LHH104" s="235"/>
      <c r="LHI104" s="235"/>
      <c r="LHJ104" s="235"/>
      <c r="LHK104" s="235"/>
      <c r="LHL104" s="235"/>
      <c r="LHM104" s="235"/>
      <c r="LHN104" s="235"/>
      <c r="LHO104" s="235"/>
      <c r="LHP104" s="235"/>
      <c r="LHQ104" s="235"/>
      <c r="LHR104" s="235"/>
      <c r="LHS104" s="235"/>
      <c r="LHT104" s="235"/>
      <c r="LHU104" s="235"/>
      <c r="LHV104" s="235"/>
      <c r="LHW104" s="235"/>
      <c r="LHX104" s="235"/>
      <c r="LHY104" s="235"/>
      <c r="LHZ104" s="235"/>
      <c r="LIA104" s="235"/>
      <c r="LIB104" s="235"/>
      <c r="LIC104" s="235"/>
      <c r="LID104" s="235"/>
      <c r="LIE104" s="235"/>
      <c r="LIF104" s="235"/>
      <c r="LIG104" s="235"/>
      <c r="LIH104" s="235"/>
      <c r="LII104" s="235"/>
      <c r="LIJ104" s="235"/>
      <c r="LIK104" s="235"/>
      <c r="LIL104" s="235"/>
      <c r="LIM104" s="235"/>
      <c r="LIN104" s="235"/>
      <c r="LIO104" s="235"/>
      <c r="LIP104" s="235"/>
      <c r="LIQ104" s="235"/>
      <c r="LIR104" s="235"/>
      <c r="LIS104" s="235"/>
      <c r="LIT104" s="235"/>
      <c r="LIU104" s="235"/>
      <c r="LIV104" s="235"/>
      <c r="LIW104" s="235"/>
      <c r="LIX104" s="235"/>
      <c r="LIY104" s="235"/>
      <c r="LIZ104" s="235"/>
      <c r="LJA104" s="235"/>
      <c r="LJB104" s="235"/>
      <c r="LJC104" s="235"/>
      <c r="LJD104" s="235"/>
      <c r="LJE104" s="235"/>
      <c r="LJF104" s="235"/>
      <c r="LJG104" s="235"/>
      <c r="LJH104" s="235"/>
      <c r="LJI104" s="235"/>
      <c r="LJJ104" s="235"/>
      <c r="LJK104" s="235"/>
      <c r="LJL104" s="235"/>
      <c r="LJM104" s="235"/>
      <c r="LJN104" s="235"/>
      <c r="LJO104" s="235"/>
      <c r="LJP104" s="235"/>
      <c r="LJQ104" s="235"/>
      <c r="LJR104" s="235"/>
      <c r="LJS104" s="235"/>
      <c r="LJT104" s="235"/>
      <c r="LJU104" s="235"/>
      <c r="LJV104" s="235"/>
      <c r="LJW104" s="235"/>
      <c r="LJX104" s="235"/>
      <c r="LJY104" s="235"/>
      <c r="LJZ104" s="235"/>
      <c r="LKA104" s="235"/>
      <c r="LKB104" s="235"/>
      <c r="LKC104" s="235"/>
      <c r="LKD104" s="235"/>
      <c r="LKE104" s="235"/>
      <c r="LKF104" s="235"/>
      <c r="LKG104" s="235"/>
      <c r="LKH104" s="235"/>
      <c r="LKI104" s="235"/>
      <c r="LKJ104" s="235"/>
      <c r="LKK104" s="235"/>
      <c r="LKL104" s="235"/>
      <c r="LKM104" s="235"/>
      <c r="LKN104" s="235"/>
      <c r="LKO104" s="235"/>
      <c r="LKP104" s="235"/>
      <c r="LKQ104" s="235"/>
      <c r="LKR104" s="235"/>
      <c r="LKS104" s="235"/>
      <c r="LKT104" s="235"/>
      <c r="LKU104" s="235"/>
      <c r="LKV104" s="235"/>
      <c r="LKW104" s="235"/>
      <c r="LKX104" s="235"/>
      <c r="LKY104" s="235"/>
      <c r="LKZ104" s="235"/>
      <c r="LLA104" s="235"/>
      <c r="LLB104" s="235"/>
      <c r="LLC104" s="235"/>
      <c r="LLD104" s="235"/>
      <c r="LLE104" s="235"/>
      <c r="LLF104" s="235"/>
      <c r="LLG104" s="235"/>
      <c r="LLH104" s="235"/>
      <c r="LLI104" s="235"/>
      <c r="LLJ104" s="235"/>
      <c r="LLK104" s="235"/>
      <c r="LLL104" s="235"/>
      <c r="LLM104" s="235"/>
      <c r="LLN104" s="235"/>
      <c r="LLO104" s="235"/>
      <c r="LLP104" s="235"/>
      <c r="LLQ104" s="235"/>
      <c r="LLR104" s="235"/>
      <c r="LLS104" s="235"/>
      <c r="LLT104" s="235"/>
      <c r="LLU104" s="235"/>
      <c r="LLV104" s="235"/>
      <c r="LLW104" s="235"/>
      <c r="LLX104" s="235"/>
      <c r="LLY104" s="235"/>
      <c r="LLZ104" s="235"/>
      <c r="LMA104" s="235"/>
      <c r="LMB104" s="235"/>
      <c r="LMC104" s="235"/>
      <c r="LMD104" s="235"/>
      <c r="LME104" s="235"/>
      <c r="LMF104" s="235"/>
      <c r="LMG104" s="235"/>
      <c r="LMH104" s="235"/>
      <c r="LMI104" s="235"/>
      <c r="LMJ104" s="235"/>
      <c r="LMK104" s="235"/>
      <c r="LML104" s="235"/>
      <c r="LMM104" s="235"/>
      <c r="LMN104" s="235"/>
      <c r="LMO104" s="235"/>
      <c r="LMP104" s="235"/>
      <c r="LMQ104" s="235"/>
      <c r="LMR104" s="235"/>
      <c r="LMS104" s="235"/>
      <c r="LMT104" s="235"/>
      <c r="LMU104" s="235"/>
      <c r="LMV104" s="235"/>
      <c r="LMW104" s="235"/>
      <c r="LMX104" s="235"/>
      <c r="LMY104" s="235"/>
      <c r="LMZ104" s="235"/>
      <c r="LNA104" s="235"/>
      <c r="LNB104" s="235"/>
      <c r="LNC104" s="235"/>
      <c r="LND104" s="235"/>
      <c r="LNE104" s="235"/>
      <c r="LNF104" s="235"/>
      <c r="LNG104" s="235"/>
      <c r="LNH104" s="235"/>
      <c r="LNI104" s="235"/>
      <c r="LNJ104" s="235"/>
      <c r="LNK104" s="235"/>
      <c r="LNL104" s="235"/>
      <c r="LNM104" s="235"/>
      <c r="LNN104" s="235"/>
      <c r="LNO104" s="235"/>
      <c r="LNP104" s="235"/>
      <c r="LNQ104" s="235"/>
      <c r="LNR104" s="235"/>
      <c r="LNS104" s="235"/>
      <c r="LNT104" s="235"/>
      <c r="LNU104" s="235"/>
      <c r="LNV104" s="235"/>
      <c r="LNW104" s="235"/>
      <c r="LNX104" s="235"/>
      <c r="LNY104" s="235"/>
      <c r="LNZ104" s="235"/>
      <c r="LOA104" s="235"/>
      <c r="LOB104" s="235"/>
      <c r="LOC104" s="235"/>
      <c r="LOD104" s="235"/>
      <c r="LOE104" s="235"/>
      <c r="LOF104" s="235"/>
      <c r="LOG104" s="235"/>
      <c r="LOH104" s="235"/>
      <c r="LOI104" s="235"/>
      <c r="LOJ104" s="235"/>
      <c r="LOK104" s="235"/>
      <c r="LOL104" s="235"/>
      <c r="LOM104" s="235"/>
      <c r="LON104" s="235"/>
      <c r="LOO104" s="235"/>
      <c r="LOP104" s="235"/>
      <c r="LOQ104" s="235"/>
      <c r="LOR104" s="235"/>
      <c r="LOS104" s="235"/>
      <c r="LOT104" s="235"/>
      <c r="LOU104" s="235"/>
      <c r="LOV104" s="235"/>
      <c r="LOW104" s="235"/>
      <c r="LOX104" s="235"/>
      <c r="LOY104" s="235"/>
      <c r="LOZ104" s="235"/>
      <c r="LPA104" s="235"/>
      <c r="LPB104" s="235"/>
      <c r="LPC104" s="235"/>
      <c r="LPD104" s="235"/>
      <c r="LPE104" s="235"/>
      <c r="LPF104" s="235"/>
      <c r="LPG104" s="235"/>
      <c r="LPH104" s="235"/>
      <c r="LPI104" s="235"/>
      <c r="LPJ104" s="235"/>
      <c r="LPK104" s="235"/>
      <c r="LPL104" s="235"/>
      <c r="LPM104" s="235"/>
      <c r="LPN104" s="235"/>
      <c r="LPO104" s="235"/>
      <c r="LPP104" s="235"/>
      <c r="LPQ104" s="235"/>
      <c r="LPR104" s="235"/>
      <c r="LPS104" s="235"/>
      <c r="LPT104" s="235"/>
      <c r="LPU104" s="235"/>
      <c r="LPV104" s="235"/>
      <c r="LPW104" s="235"/>
      <c r="LPX104" s="235"/>
      <c r="LPY104" s="235"/>
      <c r="LPZ104" s="235"/>
      <c r="LQA104" s="235"/>
      <c r="LQB104" s="235"/>
      <c r="LQC104" s="235"/>
      <c r="LQD104" s="235"/>
      <c r="LQE104" s="235"/>
      <c r="LQF104" s="235"/>
      <c r="LQG104" s="235"/>
      <c r="LQH104" s="235"/>
      <c r="LQI104" s="235"/>
      <c r="LQJ104" s="235"/>
      <c r="LQK104" s="235"/>
      <c r="LQL104" s="235"/>
      <c r="LQM104" s="235"/>
      <c r="LQN104" s="235"/>
      <c r="LQO104" s="235"/>
      <c r="LQP104" s="235"/>
      <c r="LQQ104" s="235"/>
      <c r="LQR104" s="235"/>
      <c r="LQS104" s="235"/>
      <c r="LQT104" s="235"/>
      <c r="LQU104" s="235"/>
      <c r="LQV104" s="235"/>
      <c r="LQW104" s="235"/>
      <c r="LQX104" s="235"/>
      <c r="LQY104" s="235"/>
      <c r="LQZ104" s="235"/>
      <c r="LRA104" s="235"/>
      <c r="LRB104" s="235"/>
      <c r="LRC104" s="235"/>
      <c r="LRD104" s="235"/>
      <c r="LRE104" s="235"/>
      <c r="LRF104" s="235"/>
      <c r="LRG104" s="235"/>
      <c r="LRH104" s="235"/>
      <c r="LRI104" s="235"/>
      <c r="LRJ104" s="235"/>
      <c r="LRK104" s="235"/>
      <c r="LRL104" s="235"/>
      <c r="LRM104" s="235"/>
      <c r="LRN104" s="235"/>
      <c r="LRO104" s="235"/>
      <c r="LRP104" s="235"/>
      <c r="LRQ104" s="235"/>
      <c r="LRR104" s="235"/>
      <c r="LRS104" s="235"/>
      <c r="LRT104" s="235"/>
      <c r="LRU104" s="235"/>
      <c r="LRV104" s="235"/>
      <c r="LRW104" s="235"/>
      <c r="LRX104" s="235"/>
      <c r="LRY104" s="235"/>
      <c r="LRZ104" s="235"/>
      <c r="LSA104" s="235"/>
      <c r="LSB104" s="235"/>
      <c r="LSC104" s="235"/>
      <c r="LSD104" s="235"/>
      <c r="LSE104" s="235"/>
      <c r="LSF104" s="235"/>
      <c r="LSG104" s="235"/>
      <c r="LSH104" s="235"/>
      <c r="LSI104" s="235"/>
      <c r="LSJ104" s="235"/>
      <c r="LSK104" s="235"/>
      <c r="LSL104" s="235"/>
      <c r="LSM104" s="235"/>
      <c r="LSN104" s="235"/>
      <c r="LSO104" s="235"/>
      <c r="LSP104" s="235"/>
      <c r="LSQ104" s="235"/>
      <c r="LSR104" s="235"/>
      <c r="LSS104" s="235"/>
      <c r="LST104" s="235"/>
      <c r="LSU104" s="235"/>
      <c r="LSV104" s="235"/>
      <c r="LSW104" s="235"/>
      <c r="LSX104" s="235"/>
      <c r="LSY104" s="235"/>
      <c r="LSZ104" s="235"/>
      <c r="LTA104" s="235"/>
      <c r="LTB104" s="235"/>
      <c r="LTC104" s="235"/>
      <c r="LTD104" s="235"/>
      <c r="LTE104" s="235"/>
      <c r="LTF104" s="235"/>
      <c r="LTG104" s="235"/>
      <c r="LTH104" s="235"/>
      <c r="LTI104" s="235"/>
      <c r="LTJ104" s="235"/>
      <c r="LTK104" s="235"/>
      <c r="LTL104" s="235"/>
      <c r="LTM104" s="235"/>
      <c r="LTN104" s="235"/>
      <c r="LTO104" s="235"/>
      <c r="LTP104" s="235"/>
      <c r="LTQ104" s="235"/>
      <c r="LTR104" s="235"/>
      <c r="LTS104" s="235"/>
      <c r="LTT104" s="235"/>
      <c r="LTU104" s="235"/>
      <c r="LTV104" s="235"/>
      <c r="LTW104" s="235"/>
      <c r="LTX104" s="235"/>
      <c r="LTY104" s="235"/>
      <c r="LTZ104" s="235"/>
      <c r="LUA104" s="235"/>
      <c r="LUB104" s="235"/>
      <c r="LUC104" s="235"/>
      <c r="LUD104" s="235"/>
      <c r="LUE104" s="235"/>
      <c r="LUF104" s="235"/>
      <c r="LUG104" s="235"/>
      <c r="LUH104" s="235"/>
      <c r="LUI104" s="235"/>
      <c r="LUJ104" s="235"/>
      <c r="LUK104" s="235"/>
      <c r="LUL104" s="235"/>
      <c r="LUM104" s="235"/>
      <c r="LUN104" s="235"/>
      <c r="LUO104" s="235"/>
      <c r="LUP104" s="235"/>
      <c r="LUQ104" s="235"/>
      <c r="LUR104" s="235"/>
      <c r="LUS104" s="235"/>
      <c r="LUT104" s="235"/>
      <c r="LUU104" s="235"/>
      <c r="LUV104" s="235"/>
      <c r="LUW104" s="235"/>
      <c r="LUX104" s="235"/>
      <c r="LUY104" s="235"/>
      <c r="LUZ104" s="235"/>
      <c r="LVA104" s="235"/>
      <c r="LVB104" s="235"/>
      <c r="LVC104" s="235"/>
      <c r="LVD104" s="235"/>
      <c r="LVE104" s="235"/>
      <c r="LVF104" s="235"/>
      <c r="LVG104" s="235"/>
      <c r="LVH104" s="235"/>
      <c r="LVI104" s="235"/>
      <c r="LVJ104" s="235"/>
      <c r="LVK104" s="235"/>
      <c r="LVL104" s="235"/>
      <c r="LVM104" s="235"/>
      <c r="LVN104" s="235"/>
      <c r="LVO104" s="235"/>
      <c r="LVP104" s="235"/>
      <c r="LVQ104" s="235"/>
      <c r="LVR104" s="235"/>
      <c r="LVS104" s="235"/>
      <c r="LVT104" s="235"/>
      <c r="LVU104" s="235"/>
      <c r="LVV104" s="235"/>
      <c r="LVW104" s="235"/>
      <c r="LVX104" s="235"/>
      <c r="LVY104" s="235"/>
      <c r="LVZ104" s="235"/>
      <c r="LWA104" s="235"/>
      <c r="LWB104" s="235"/>
      <c r="LWC104" s="235"/>
      <c r="LWD104" s="235"/>
      <c r="LWE104" s="235"/>
      <c r="LWF104" s="235"/>
      <c r="LWG104" s="235"/>
      <c r="LWH104" s="235"/>
      <c r="LWI104" s="235"/>
      <c r="LWJ104" s="235"/>
      <c r="LWK104" s="235"/>
      <c r="LWL104" s="235"/>
      <c r="LWM104" s="235"/>
      <c r="LWN104" s="235"/>
      <c r="LWO104" s="235"/>
      <c r="LWP104" s="235"/>
      <c r="LWQ104" s="235"/>
      <c r="LWR104" s="235"/>
      <c r="LWS104" s="235"/>
      <c r="LWT104" s="235"/>
      <c r="LWU104" s="235"/>
      <c r="LWV104" s="235"/>
      <c r="LWW104" s="235"/>
      <c r="LWX104" s="235"/>
      <c r="LWY104" s="235"/>
      <c r="LWZ104" s="235"/>
      <c r="LXA104" s="235"/>
      <c r="LXB104" s="235"/>
      <c r="LXC104" s="235"/>
      <c r="LXD104" s="235"/>
      <c r="LXE104" s="235"/>
      <c r="LXF104" s="235"/>
      <c r="LXG104" s="235"/>
      <c r="LXH104" s="235"/>
      <c r="LXI104" s="235"/>
      <c r="LXJ104" s="235"/>
      <c r="LXK104" s="235"/>
      <c r="LXL104" s="235"/>
      <c r="LXM104" s="235"/>
      <c r="LXN104" s="235"/>
      <c r="LXO104" s="235"/>
      <c r="LXP104" s="235"/>
      <c r="LXQ104" s="235"/>
      <c r="LXR104" s="235"/>
      <c r="LXS104" s="235"/>
      <c r="LXT104" s="235"/>
      <c r="LXU104" s="235"/>
      <c r="LXV104" s="235"/>
      <c r="LXW104" s="235"/>
      <c r="LXX104" s="235"/>
      <c r="LXY104" s="235"/>
      <c r="LXZ104" s="235"/>
      <c r="LYA104" s="235"/>
      <c r="LYB104" s="235"/>
      <c r="LYC104" s="235"/>
      <c r="LYD104" s="235"/>
      <c r="LYE104" s="235"/>
      <c r="LYF104" s="235"/>
      <c r="LYG104" s="235"/>
      <c r="LYH104" s="235"/>
      <c r="LYI104" s="235"/>
      <c r="LYJ104" s="235"/>
      <c r="LYK104" s="235"/>
      <c r="LYL104" s="235"/>
      <c r="LYM104" s="235"/>
      <c r="LYN104" s="235"/>
      <c r="LYO104" s="235"/>
      <c r="LYP104" s="235"/>
      <c r="LYQ104" s="235"/>
      <c r="LYR104" s="235"/>
      <c r="LYS104" s="235"/>
      <c r="LYT104" s="235"/>
      <c r="LYU104" s="235"/>
      <c r="LYV104" s="235"/>
      <c r="LYW104" s="235"/>
      <c r="LYX104" s="235"/>
      <c r="LYY104" s="235"/>
      <c r="LYZ104" s="235"/>
      <c r="LZA104" s="235"/>
      <c r="LZB104" s="235"/>
      <c r="LZC104" s="235"/>
      <c r="LZD104" s="235"/>
      <c r="LZE104" s="235"/>
      <c r="LZF104" s="235"/>
      <c r="LZG104" s="235"/>
      <c r="LZH104" s="235"/>
      <c r="LZI104" s="235"/>
      <c r="LZJ104" s="235"/>
      <c r="LZK104" s="235"/>
      <c r="LZL104" s="235"/>
      <c r="LZM104" s="235"/>
      <c r="LZN104" s="235"/>
      <c r="LZO104" s="235"/>
      <c r="LZP104" s="235"/>
      <c r="LZQ104" s="235"/>
      <c r="LZR104" s="235"/>
      <c r="LZS104" s="235"/>
      <c r="LZT104" s="235"/>
      <c r="LZU104" s="235"/>
      <c r="LZV104" s="235"/>
      <c r="LZW104" s="235"/>
      <c r="LZX104" s="235"/>
      <c r="LZY104" s="235"/>
      <c r="LZZ104" s="235"/>
      <c r="MAA104" s="235"/>
      <c r="MAB104" s="235"/>
      <c r="MAC104" s="235"/>
      <c r="MAD104" s="235"/>
      <c r="MAE104" s="235"/>
      <c r="MAF104" s="235"/>
      <c r="MAG104" s="235"/>
      <c r="MAH104" s="235"/>
      <c r="MAI104" s="235"/>
      <c r="MAJ104" s="235"/>
      <c r="MAK104" s="235"/>
      <c r="MAL104" s="235"/>
      <c r="MAM104" s="235"/>
      <c r="MAN104" s="235"/>
      <c r="MAO104" s="235"/>
      <c r="MAP104" s="235"/>
      <c r="MAQ104" s="235"/>
      <c r="MAR104" s="235"/>
      <c r="MAS104" s="235"/>
      <c r="MAT104" s="235"/>
      <c r="MAU104" s="235"/>
      <c r="MAV104" s="235"/>
      <c r="MAW104" s="235"/>
      <c r="MAX104" s="235"/>
      <c r="MAY104" s="235"/>
      <c r="MAZ104" s="235"/>
      <c r="MBA104" s="235"/>
      <c r="MBB104" s="235"/>
      <c r="MBC104" s="235"/>
      <c r="MBD104" s="235"/>
      <c r="MBE104" s="235"/>
      <c r="MBF104" s="235"/>
      <c r="MBG104" s="235"/>
      <c r="MBH104" s="235"/>
      <c r="MBI104" s="235"/>
      <c r="MBJ104" s="235"/>
      <c r="MBK104" s="235"/>
      <c r="MBL104" s="235"/>
      <c r="MBM104" s="235"/>
      <c r="MBN104" s="235"/>
      <c r="MBO104" s="235"/>
      <c r="MBP104" s="235"/>
      <c r="MBQ104" s="235"/>
      <c r="MBR104" s="235"/>
      <c r="MBS104" s="235"/>
      <c r="MBT104" s="235"/>
      <c r="MBU104" s="235"/>
      <c r="MBV104" s="235"/>
      <c r="MBW104" s="235"/>
      <c r="MBX104" s="235"/>
      <c r="MBY104" s="235"/>
      <c r="MBZ104" s="235"/>
      <c r="MCA104" s="235"/>
      <c r="MCB104" s="235"/>
      <c r="MCC104" s="235"/>
      <c r="MCD104" s="235"/>
      <c r="MCE104" s="235"/>
      <c r="MCF104" s="235"/>
      <c r="MCG104" s="235"/>
      <c r="MCH104" s="235"/>
      <c r="MCI104" s="235"/>
      <c r="MCJ104" s="235"/>
      <c r="MCK104" s="235"/>
      <c r="MCL104" s="235"/>
      <c r="MCM104" s="235"/>
      <c r="MCN104" s="235"/>
      <c r="MCO104" s="235"/>
      <c r="MCP104" s="235"/>
      <c r="MCQ104" s="235"/>
      <c r="MCR104" s="235"/>
      <c r="MCS104" s="235"/>
      <c r="MCT104" s="235"/>
      <c r="MCU104" s="235"/>
      <c r="MCV104" s="235"/>
      <c r="MCW104" s="235"/>
      <c r="MCX104" s="235"/>
      <c r="MCY104" s="235"/>
      <c r="MCZ104" s="235"/>
      <c r="MDA104" s="235"/>
      <c r="MDB104" s="235"/>
      <c r="MDC104" s="235"/>
      <c r="MDD104" s="235"/>
      <c r="MDE104" s="235"/>
      <c r="MDF104" s="235"/>
      <c r="MDG104" s="235"/>
      <c r="MDH104" s="235"/>
      <c r="MDI104" s="235"/>
      <c r="MDJ104" s="235"/>
      <c r="MDK104" s="235"/>
      <c r="MDL104" s="235"/>
      <c r="MDM104" s="235"/>
      <c r="MDN104" s="235"/>
      <c r="MDO104" s="235"/>
      <c r="MDP104" s="235"/>
      <c r="MDQ104" s="235"/>
      <c r="MDR104" s="235"/>
      <c r="MDS104" s="235"/>
      <c r="MDT104" s="235"/>
      <c r="MDU104" s="235"/>
      <c r="MDV104" s="235"/>
      <c r="MDW104" s="235"/>
      <c r="MDX104" s="235"/>
      <c r="MDY104" s="235"/>
      <c r="MDZ104" s="235"/>
      <c r="MEA104" s="235"/>
      <c r="MEB104" s="235"/>
      <c r="MEC104" s="235"/>
      <c r="MED104" s="235"/>
      <c r="MEE104" s="235"/>
      <c r="MEF104" s="235"/>
      <c r="MEG104" s="235"/>
      <c r="MEH104" s="235"/>
      <c r="MEI104" s="235"/>
      <c r="MEJ104" s="235"/>
      <c r="MEK104" s="235"/>
      <c r="MEL104" s="235"/>
      <c r="MEM104" s="235"/>
      <c r="MEN104" s="235"/>
      <c r="MEO104" s="235"/>
      <c r="MEP104" s="235"/>
      <c r="MEQ104" s="235"/>
      <c r="MER104" s="235"/>
      <c r="MES104" s="235"/>
      <c r="MET104" s="235"/>
      <c r="MEU104" s="235"/>
      <c r="MEV104" s="235"/>
      <c r="MEW104" s="235"/>
      <c r="MEX104" s="235"/>
      <c r="MEY104" s="235"/>
      <c r="MEZ104" s="235"/>
      <c r="MFA104" s="235"/>
      <c r="MFB104" s="235"/>
      <c r="MFC104" s="235"/>
      <c r="MFD104" s="235"/>
      <c r="MFE104" s="235"/>
      <c r="MFF104" s="235"/>
      <c r="MFG104" s="235"/>
      <c r="MFH104" s="235"/>
      <c r="MFI104" s="235"/>
      <c r="MFJ104" s="235"/>
      <c r="MFK104" s="235"/>
      <c r="MFL104" s="235"/>
      <c r="MFM104" s="235"/>
      <c r="MFN104" s="235"/>
      <c r="MFO104" s="235"/>
      <c r="MFP104" s="235"/>
      <c r="MFQ104" s="235"/>
      <c r="MFR104" s="235"/>
      <c r="MFS104" s="235"/>
      <c r="MFT104" s="235"/>
      <c r="MFU104" s="235"/>
      <c r="MFV104" s="235"/>
      <c r="MFW104" s="235"/>
      <c r="MFX104" s="235"/>
      <c r="MFY104" s="235"/>
      <c r="MFZ104" s="235"/>
      <c r="MGA104" s="235"/>
      <c r="MGB104" s="235"/>
      <c r="MGC104" s="235"/>
      <c r="MGD104" s="235"/>
      <c r="MGE104" s="235"/>
      <c r="MGF104" s="235"/>
      <c r="MGG104" s="235"/>
      <c r="MGH104" s="235"/>
      <c r="MGI104" s="235"/>
      <c r="MGJ104" s="235"/>
      <c r="MGK104" s="235"/>
      <c r="MGL104" s="235"/>
      <c r="MGM104" s="235"/>
      <c r="MGN104" s="235"/>
      <c r="MGO104" s="235"/>
      <c r="MGP104" s="235"/>
      <c r="MGQ104" s="235"/>
      <c r="MGR104" s="235"/>
      <c r="MGS104" s="235"/>
      <c r="MGT104" s="235"/>
      <c r="MGU104" s="235"/>
      <c r="MGV104" s="235"/>
      <c r="MGW104" s="235"/>
      <c r="MGX104" s="235"/>
      <c r="MGY104" s="235"/>
      <c r="MGZ104" s="235"/>
      <c r="MHA104" s="235"/>
      <c r="MHB104" s="235"/>
      <c r="MHC104" s="235"/>
      <c r="MHD104" s="235"/>
      <c r="MHE104" s="235"/>
      <c r="MHF104" s="235"/>
      <c r="MHG104" s="235"/>
      <c r="MHH104" s="235"/>
      <c r="MHI104" s="235"/>
      <c r="MHJ104" s="235"/>
      <c r="MHK104" s="235"/>
      <c r="MHL104" s="235"/>
      <c r="MHM104" s="235"/>
      <c r="MHN104" s="235"/>
      <c r="MHO104" s="235"/>
      <c r="MHP104" s="235"/>
      <c r="MHQ104" s="235"/>
      <c r="MHR104" s="235"/>
      <c r="MHS104" s="235"/>
      <c r="MHT104" s="235"/>
      <c r="MHU104" s="235"/>
      <c r="MHV104" s="235"/>
      <c r="MHW104" s="235"/>
      <c r="MHX104" s="235"/>
      <c r="MHY104" s="235"/>
      <c r="MHZ104" s="235"/>
      <c r="MIA104" s="235"/>
      <c r="MIB104" s="235"/>
      <c r="MIC104" s="235"/>
      <c r="MID104" s="235"/>
      <c r="MIE104" s="235"/>
      <c r="MIF104" s="235"/>
      <c r="MIG104" s="235"/>
      <c r="MIH104" s="235"/>
      <c r="MII104" s="235"/>
      <c r="MIJ104" s="235"/>
      <c r="MIK104" s="235"/>
      <c r="MIL104" s="235"/>
      <c r="MIM104" s="235"/>
      <c r="MIN104" s="235"/>
      <c r="MIO104" s="235"/>
      <c r="MIP104" s="235"/>
      <c r="MIQ104" s="235"/>
      <c r="MIR104" s="235"/>
      <c r="MIS104" s="235"/>
      <c r="MIT104" s="235"/>
      <c r="MIU104" s="235"/>
      <c r="MIV104" s="235"/>
      <c r="MIW104" s="235"/>
      <c r="MIX104" s="235"/>
      <c r="MIY104" s="235"/>
      <c r="MIZ104" s="235"/>
      <c r="MJA104" s="235"/>
      <c r="MJB104" s="235"/>
      <c r="MJC104" s="235"/>
      <c r="MJD104" s="235"/>
      <c r="MJE104" s="235"/>
      <c r="MJF104" s="235"/>
      <c r="MJG104" s="235"/>
      <c r="MJH104" s="235"/>
      <c r="MJI104" s="235"/>
      <c r="MJJ104" s="235"/>
      <c r="MJK104" s="235"/>
      <c r="MJL104" s="235"/>
      <c r="MJM104" s="235"/>
      <c r="MJN104" s="235"/>
      <c r="MJO104" s="235"/>
      <c r="MJP104" s="235"/>
      <c r="MJQ104" s="235"/>
      <c r="MJR104" s="235"/>
      <c r="MJS104" s="235"/>
      <c r="MJT104" s="235"/>
      <c r="MJU104" s="235"/>
      <c r="MJV104" s="235"/>
      <c r="MJW104" s="235"/>
      <c r="MJX104" s="235"/>
      <c r="MJY104" s="235"/>
      <c r="MJZ104" s="235"/>
      <c r="MKA104" s="235"/>
      <c r="MKB104" s="235"/>
      <c r="MKC104" s="235"/>
      <c r="MKD104" s="235"/>
      <c r="MKE104" s="235"/>
      <c r="MKF104" s="235"/>
      <c r="MKG104" s="235"/>
      <c r="MKH104" s="235"/>
      <c r="MKI104" s="235"/>
      <c r="MKJ104" s="235"/>
      <c r="MKK104" s="235"/>
      <c r="MKL104" s="235"/>
      <c r="MKM104" s="235"/>
      <c r="MKN104" s="235"/>
      <c r="MKO104" s="235"/>
      <c r="MKP104" s="235"/>
      <c r="MKQ104" s="235"/>
      <c r="MKR104" s="235"/>
      <c r="MKS104" s="235"/>
      <c r="MKT104" s="235"/>
      <c r="MKU104" s="235"/>
      <c r="MKV104" s="235"/>
      <c r="MKW104" s="235"/>
      <c r="MKX104" s="235"/>
      <c r="MKY104" s="235"/>
      <c r="MKZ104" s="235"/>
      <c r="MLA104" s="235"/>
      <c r="MLB104" s="235"/>
      <c r="MLC104" s="235"/>
      <c r="MLD104" s="235"/>
      <c r="MLE104" s="235"/>
      <c r="MLF104" s="235"/>
      <c r="MLG104" s="235"/>
      <c r="MLH104" s="235"/>
      <c r="MLI104" s="235"/>
      <c r="MLJ104" s="235"/>
      <c r="MLK104" s="235"/>
      <c r="MLL104" s="235"/>
      <c r="MLM104" s="235"/>
      <c r="MLN104" s="235"/>
      <c r="MLO104" s="235"/>
      <c r="MLP104" s="235"/>
      <c r="MLQ104" s="235"/>
      <c r="MLR104" s="235"/>
      <c r="MLS104" s="235"/>
      <c r="MLT104" s="235"/>
      <c r="MLU104" s="235"/>
      <c r="MLV104" s="235"/>
      <c r="MLW104" s="235"/>
      <c r="MLX104" s="235"/>
      <c r="MLY104" s="235"/>
      <c r="MLZ104" s="235"/>
      <c r="MMA104" s="235"/>
      <c r="MMB104" s="235"/>
      <c r="MMC104" s="235"/>
      <c r="MMD104" s="235"/>
      <c r="MME104" s="235"/>
      <c r="MMF104" s="235"/>
      <c r="MMG104" s="235"/>
      <c r="MMH104" s="235"/>
      <c r="MMI104" s="235"/>
      <c r="MMJ104" s="235"/>
      <c r="MMK104" s="235"/>
      <c r="MML104" s="235"/>
      <c r="MMM104" s="235"/>
      <c r="MMN104" s="235"/>
      <c r="MMO104" s="235"/>
      <c r="MMP104" s="235"/>
      <c r="MMQ104" s="235"/>
      <c r="MMR104" s="235"/>
      <c r="MMS104" s="235"/>
      <c r="MMT104" s="235"/>
      <c r="MMU104" s="235"/>
      <c r="MMV104" s="235"/>
      <c r="MMW104" s="235"/>
      <c r="MMX104" s="235"/>
      <c r="MMY104" s="235"/>
      <c r="MMZ104" s="235"/>
      <c r="MNA104" s="235"/>
      <c r="MNB104" s="235"/>
      <c r="MNC104" s="235"/>
      <c r="MND104" s="235"/>
      <c r="MNE104" s="235"/>
      <c r="MNF104" s="235"/>
      <c r="MNG104" s="235"/>
      <c r="MNH104" s="235"/>
      <c r="MNI104" s="235"/>
      <c r="MNJ104" s="235"/>
      <c r="MNK104" s="235"/>
      <c r="MNL104" s="235"/>
      <c r="MNM104" s="235"/>
      <c r="MNN104" s="235"/>
      <c r="MNO104" s="235"/>
      <c r="MNP104" s="235"/>
      <c r="MNQ104" s="235"/>
      <c r="MNR104" s="235"/>
      <c r="MNS104" s="235"/>
      <c r="MNT104" s="235"/>
      <c r="MNU104" s="235"/>
      <c r="MNV104" s="235"/>
      <c r="MNW104" s="235"/>
      <c r="MNX104" s="235"/>
      <c r="MNY104" s="235"/>
      <c r="MNZ104" s="235"/>
      <c r="MOA104" s="235"/>
      <c r="MOB104" s="235"/>
      <c r="MOC104" s="235"/>
      <c r="MOD104" s="235"/>
      <c r="MOE104" s="235"/>
      <c r="MOF104" s="235"/>
      <c r="MOG104" s="235"/>
      <c r="MOH104" s="235"/>
      <c r="MOI104" s="235"/>
      <c r="MOJ104" s="235"/>
      <c r="MOK104" s="235"/>
      <c r="MOL104" s="235"/>
      <c r="MOM104" s="235"/>
      <c r="MON104" s="235"/>
      <c r="MOO104" s="235"/>
      <c r="MOP104" s="235"/>
      <c r="MOQ104" s="235"/>
      <c r="MOR104" s="235"/>
      <c r="MOS104" s="235"/>
      <c r="MOT104" s="235"/>
      <c r="MOU104" s="235"/>
      <c r="MOV104" s="235"/>
      <c r="MOW104" s="235"/>
      <c r="MOX104" s="235"/>
      <c r="MOY104" s="235"/>
      <c r="MOZ104" s="235"/>
      <c r="MPA104" s="235"/>
      <c r="MPB104" s="235"/>
      <c r="MPC104" s="235"/>
      <c r="MPD104" s="235"/>
      <c r="MPE104" s="235"/>
      <c r="MPF104" s="235"/>
      <c r="MPG104" s="235"/>
      <c r="MPH104" s="235"/>
      <c r="MPI104" s="235"/>
      <c r="MPJ104" s="235"/>
      <c r="MPK104" s="235"/>
      <c r="MPL104" s="235"/>
      <c r="MPM104" s="235"/>
      <c r="MPN104" s="235"/>
      <c r="MPO104" s="235"/>
      <c r="MPP104" s="235"/>
      <c r="MPQ104" s="235"/>
      <c r="MPR104" s="235"/>
      <c r="MPS104" s="235"/>
      <c r="MPT104" s="235"/>
      <c r="MPU104" s="235"/>
      <c r="MPV104" s="235"/>
      <c r="MPW104" s="235"/>
      <c r="MPX104" s="235"/>
      <c r="MPY104" s="235"/>
      <c r="MPZ104" s="235"/>
      <c r="MQA104" s="235"/>
      <c r="MQB104" s="235"/>
      <c r="MQC104" s="235"/>
      <c r="MQD104" s="235"/>
      <c r="MQE104" s="235"/>
      <c r="MQF104" s="235"/>
      <c r="MQG104" s="235"/>
      <c r="MQH104" s="235"/>
      <c r="MQI104" s="235"/>
      <c r="MQJ104" s="235"/>
      <c r="MQK104" s="235"/>
      <c r="MQL104" s="235"/>
      <c r="MQM104" s="235"/>
      <c r="MQN104" s="235"/>
      <c r="MQO104" s="235"/>
      <c r="MQP104" s="235"/>
      <c r="MQQ104" s="235"/>
      <c r="MQR104" s="235"/>
      <c r="MQS104" s="235"/>
      <c r="MQT104" s="235"/>
      <c r="MQU104" s="235"/>
      <c r="MQV104" s="235"/>
      <c r="MQW104" s="235"/>
      <c r="MQX104" s="235"/>
      <c r="MQY104" s="235"/>
      <c r="MQZ104" s="235"/>
      <c r="MRA104" s="235"/>
      <c r="MRB104" s="235"/>
      <c r="MRC104" s="235"/>
      <c r="MRD104" s="235"/>
      <c r="MRE104" s="235"/>
      <c r="MRF104" s="235"/>
      <c r="MRG104" s="235"/>
      <c r="MRH104" s="235"/>
      <c r="MRI104" s="235"/>
      <c r="MRJ104" s="235"/>
      <c r="MRK104" s="235"/>
      <c r="MRL104" s="235"/>
      <c r="MRM104" s="235"/>
      <c r="MRN104" s="235"/>
      <c r="MRO104" s="235"/>
      <c r="MRP104" s="235"/>
      <c r="MRQ104" s="235"/>
      <c r="MRR104" s="235"/>
      <c r="MRS104" s="235"/>
      <c r="MRT104" s="235"/>
      <c r="MRU104" s="235"/>
      <c r="MRV104" s="235"/>
      <c r="MRW104" s="235"/>
      <c r="MRX104" s="235"/>
      <c r="MRY104" s="235"/>
      <c r="MRZ104" s="235"/>
      <c r="MSA104" s="235"/>
      <c r="MSB104" s="235"/>
      <c r="MSC104" s="235"/>
      <c r="MSD104" s="235"/>
      <c r="MSE104" s="235"/>
      <c r="MSF104" s="235"/>
      <c r="MSG104" s="235"/>
      <c r="MSH104" s="235"/>
      <c r="MSI104" s="235"/>
      <c r="MSJ104" s="235"/>
      <c r="MSK104" s="235"/>
      <c r="MSL104" s="235"/>
      <c r="MSM104" s="235"/>
      <c r="MSN104" s="235"/>
      <c r="MSO104" s="235"/>
      <c r="MSP104" s="235"/>
      <c r="MSQ104" s="235"/>
      <c r="MSR104" s="235"/>
      <c r="MSS104" s="235"/>
      <c r="MST104" s="235"/>
      <c r="MSU104" s="235"/>
      <c r="MSV104" s="235"/>
      <c r="MSW104" s="235"/>
      <c r="MSX104" s="235"/>
      <c r="MSY104" s="235"/>
      <c r="MSZ104" s="235"/>
      <c r="MTA104" s="235"/>
      <c r="MTB104" s="235"/>
      <c r="MTC104" s="235"/>
      <c r="MTD104" s="235"/>
      <c r="MTE104" s="235"/>
      <c r="MTF104" s="235"/>
      <c r="MTG104" s="235"/>
      <c r="MTH104" s="235"/>
      <c r="MTI104" s="235"/>
      <c r="MTJ104" s="235"/>
      <c r="MTK104" s="235"/>
      <c r="MTL104" s="235"/>
      <c r="MTM104" s="235"/>
      <c r="MTN104" s="235"/>
      <c r="MTO104" s="235"/>
      <c r="MTP104" s="235"/>
      <c r="MTQ104" s="235"/>
      <c r="MTR104" s="235"/>
      <c r="MTS104" s="235"/>
      <c r="MTT104" s="235"/>
      <c r="MTU104" s="235"/>
      <c r="MTV104" s="235"/>
      <c r="MTW104" s="235"/>
      <c r="MTX104" s="235"/>
      <c r="MTY104" s="235"/>
      <c r="MTZ104" s="235"/>
      <c r="MUA104" s="235"/>
      <c r="MUB104" s="235"/>
      <c r="MUC104" s="235"/>
      <c r="MUD104" s="235"/>
      <c r="MUE104" s="235"/>
      <c r="MUF104" s="235"/>
      <c r="MUG104" s="235"/>
      <c r="MUH104" s="235"/>
      <c r="MUI104" s="235"/>
      <c r="MUJ104" s="235"/>
      <c r="MUK104" s="235"/>
      <c r="MUL104" s="235"/>
      <c r="MUM104" s="235"/>
      <c r="MUN104" s="235"/>
      <c r="MUO104" s="235"/>
      <c r="MUP104" s="235"/>
      <c r="MUQ104" s="235"/>
      <c r="MUR104" s="235"/>
      <c r="MUS104" s="235"/>
      <c r="MUT104" s="235"/>
      <c r="MUU104" s="235"/>
      <c r="MUV104" s="235"/>
      <c r="MUW104" s="235"/>
      <c r="MUX104" s="235"/>
      <c r="MUY104" s="235"/>
      <c r="MUZ104" s="235"/>
      <c r="MVA104" s="235"/>
      <c r="MVB104" s="235"/>
      <c r="MVC104" s="235"/>
      <c r="MVD104" s="235"/>
      <c r="MVE104" s="235"/>
      <c r="MVF104" s="235"/>
      <c r="MVG104" s="235"/>
      <c r="MVH104" s="235"/>
      <c r="MVI104" s="235"/>
      <c r="MVJ104" s="235"/>
      <c r="MVK104" s="235"/>
      <c r="MVL104" s="235"/>
      <c r="MVM104" s="235"/>
      <c r="MVN104" s="235"/>
      <c r="MVO104" s="235"/>
      <c r="MVP104" s="235"/>
      <c r="MVQ104" s="235"/>
      <c r="MVR104" s="235"/>
      <c r="MVS104" s="235"/>
      <c r="MVT104" s="235"/>
      <c r="MVU104" s="235"/>
      <c r="MVV104" s="235"/>
      <c r="MVW104" s="235"/>
      <c r="MVX104" s="235"/>
      <c r="MVY104" s="235"/>
      <c r="MVZ104" s="235"/>
      <c r="MWA104" s="235"/>
      <c r="MWB104" s="235"/>
      <c r="MWC104" s="235"/>
      <c r="MWD104" s="235"/>
      <c r="MWE104" s="235"/>
      <c r="MWF104" s="235"/>
      <c r="MWG104" s="235"/>
      <c r="MWH104" s="235"/>
      <c r="MWI104" s="235"/>
      <c r="MWJ104" s="235"/>
      <c r="MWK104" s="235"/>
      <c r="MWL104" s="235"/>
      <c r="MWM104" s="235"/>
      <c r="MWN104" s="235"/>
      <c r="MWO104" s="235"/>
      <c r="MWP104" s="235"/>
      <c r="MWQ104" s="235"/>
      <c r="MWR104" s="235"/>
      <c r="MWS104" s="235"/>
      <c r="MWT104" s="235"/>
      <c r="MWU104" s="235"/>
      <c r="MWV104" s="235"/>
      <c r="MWW104" s="235"/>
      <c r="MWX104" s="235"/>
      <c r="MWY104" s="235"/>
      <c r="MWZ104" s="235"/>
      <c r="MXA104" s="235"/>
      <c r="MXB104" s="235"/>
      <c r="MXC104" s="235"/>
      <c r="MXD104" s="235"/>
      <c r="MXE104" s="235"/>
      <c r="MXF104" s="235"/>
      <c r="MXG104" s="235"/>
      <c r="MXH104" s="235"/>
      <c r="MXI104" s="235"/>
      <c r="MXJ104" s="235"/>
      <c r="MXK104" s="235"/>
      <c r="MXL104" s="235"/>
      <c r="MXM104" s="235"/>
      <c r="MXN104" s="235"/>
      <c r="MXO104" s="235"/>
      <c r="MXP104" s="235"/>
      <c r="MXQ104" s="235"/>
      <c r="MXR104" s="235"/>
      <c r="MXS104" s="235"/>
      <c r="MXT104" s="235"/>
      <c r="MXU104" s="235"/>
      <c r="MXV104" s="235"/>
      <c r="MXW104" s="235"/>
      <c r="MXX104" s="235"/>
      <c r="MXY104" s="235"/>
      <c r="MXZ104" s="235"/>
      <c r="MYA104" s="235"/>
      <c r="MYB104" s="235"/>
      <c r="MYC104" s="235"/>
      <c r="MYD104" s="235"/>
      <c r="MYE104" s="235"/>
      <c r="MYF104" s="235"/>
      <c r="MYG104" s="235"/>
      <c r="MYH104" s="235"/>
      <c r="MYI104" s="235"/>
      <c r="MYJ104" s="235"/>
      <c r="MYK104" s="235"/>
      <c r="MYL104" s="235"/>
      <c r="MYM104" s="235"/>
      <c r="MYN104" s="235"/>
      <c r="MYO104" s="235"/>
      <c r="MYP104" s="235"/>
      <c r="MYQ104" s="235"/>
      <c r="MYR104" s="235"/>
      <c r="MYS104" s="235"/>
      <c r="MYT104" s="235"/>
      <c r="MYU104" s="235"/>
      <c r="MYV104" s="235"/>
      <c r="MYW104" s="235"/>
      <c r="MYX104" s="235"/>
      <c r="MYY104" s="235"/>
      <c r="MYZ104" s="235"/>
      <c r="MZA104" s="235"/>
      <c r="MZB104" s="235"/>
      <c r="MZC104" s="235"/>
      <c r="MZD104" s="235"/>
      <c r="MZE104" s="235"/>
      <c r="MZF104" s="235"/>
      <c r="MZG104" s="235"/>
      <c r="MZH104" s="235"/>
      <c r="MZI104" s="235"/>
      <c r="MZJ104" s="235"/>
      <c r="MZK104" s="235"/>
      <c r="MZL104" s="235"/>
      <c r="MZM104" s="235"/>
      <c r="MZN104" s="235"/>
      <c r="MZO104" s="235"/>
      <c r="MZP104" s="235"/>
      <c r="MZQ104" s="235"/>
      <c r="MZR104" s="235"/>
      <c r="MZS104" s="235"/>
      <c r="MZT104" s="235"/>
      <c r="MZU104" s="235"/>
      <c r="MZV104" s="235"/>
      <c r="MZW104" s="235"/>
      <c r="MZX104" s="235"/>
      <c r="MZY104" s="235"/>
      <c r="MZZ104" s="235"/>
      <c r="NAA104" s="235"/>
      <c r="NAB104" s="235"/>
      <c r="NAC104" s="235"/>
      <c r="NAD104" s="235"/>
      <c r="NAE104" s="235"/>
      <c r="NAF104" s="235"/>
      <c r="NAG104" s="235"/>
      <c r="NAH104" s="235"/>
      <c r="NAI104" s="235"/>
      <c r="NAJ104" s="235"/>
      <c r="NAK104" s="235"/>
      <c r="NAL104" s="235"/>
      <c r="NAM104" s="235"/>
      <c r="NAN104" s="235"/>
      <c r="NAO104" s="235"/>
      <c r="NAP104" s="235"/>
      <c r="NAQ104" s="235"/>
      <c r="NAR104" s="235"/>
      <c r="NAS104" s="235"/>
      <c r="NAT104" s="235"/>
      <c r="NAU104" s="235"/>
      <c r="NAV104" s="235"/>
      <c r="NAW104" s="235"/>
      <c r="NAX104" s="235"/>
      <c r="NAY104" s="235"/>
      <c r="NAZ104" s="235"/>
      <c r="NBA104" s="235"/>
      <c r="NBB104" s="235"/>
      <c r="NBC104" s="235"/>
      <c r="NBD104" s="235"/>
      <c r="NBE104" s="235"/>
      <c r="NBF104" s="235"/>
      <c r="NBG104" s="235"/>
      <c r="NBH104" s="235"/>
      <c r="NBI104" s="235"/>
      <c r="NBJ104" s="235"/>
      <c r="NBK104" s="235"/>
      <c r="NBL104" s="235"/>
      <c r="NBM104" s="235"/>
      <c r="NBN104" s="235"/>
      <c r="NBO104" s="235"/>
      <c r="NBP104" s="235"/>
      <c r="NBQ104" s="235"/>
      <c r="NBR104" s="235"/>
      <c r="NBS104" s="235"/>
      <c r="NBT104" s="235"/>
      <c r="NBU104" s="235"/>
      <c r="NBV104" s="235"/>
      <c r="NBW104" s="235"/>
      <c r="NBX104" s="235"/>
      <c r="NBY104" s="235"/>
      <c r="NBZ104" s="235"/>
      <c r="NCA104" s="235"/>
      <c r="NCB104" s="235"/>
      <c r="NCC104" s="235"/>
      <c r="NCD104" s="235"/>
      <c r="NCE104" s="235"/>
      <c r="NCF104" s="235"/>
      <c r="NCG104" s="235"/>
      <c r="NCH104" s="235"/>
      <c r="NCI104" s="235"/>
      <c r="NCJ104" s="235"/>
      <c r="NCK104" s="235"/>
      <c r="NCL104" s="235"/>
      <c r="NCM104" s="235"/>
      <c r="NCN104" s="235"/>
      <c r="NCO104" s="235"/>
      <c r="NCP104" s="235"/>
      <c r="NCQ104" s="235"/>
      <c r="NCR104" s="235"/>
      <c r="NCS104" s="235"/>
      <c r="NCT104" s="235"/>
      <c r="NCU104" s="235"/>
      <c r="NCV104" s="235"/>
      <c r="NCW104" s="235"/>
      <c r="NCX104" s="235"/>
      <c r="NCY104" s="235"/>
      <c r="NCZ104" s="235"/>
      <c r="NDA104" s="235"/>
      <c r="NDB104" s="235"/>
      <c r="NDC104" s="235"/>
      <c r="NDD104" s="235"/>
      <c r="NDE104" s="235"/>
      <c r="NDF104" s="235"/>
      <c r="NDG104" s="235"/>
      <c r="NDH104" s="235"/>
      <c r="NDI104" s="235"/>
      <c r="NDJ104" s="235"/>
      <c r="NDK104" s="235"/>
      <c r="NDL104" s="235"/>
      <c r="NDM104" s="235"/>
      <c r="NDN104" s="235"/>
      <c r="NDO104" s="235"/>
      <c r="NDP104" s="235"/>
      <c r="NDQ104" s="235"/>
      <c r="NDR104" s="235"/>
      <c r="NDS104" s="235"/>
      <c r="NDT104" s="235"/>
      <c r="NDU104" s="235"/>
      <c r="NDV104" s="235"/>
      <c r="NDW104" s="235"/>
      <c r="NDX104" s="235"/>
      <c r="NDY104" s="235"/>
      <c r="NDZ104" s="235"/>
      <c r="NEA104" s="235"/>
      <c r="NEB104" s="235"/>
      <c r="NEC104" s="235"/>
      <c r="NED104" s="235"/>
      <c r="NEE104" s="235"/>
      <c r="NEF104" s="235"/>
      <c r="NEG104" s="235"/>
      <c r="NEH104" s="235"/>
      <c r="NEI104" s="235"/>
      <c r="NEJ104" s="235"/>
      <c r="NEK104" s="235"/>
      <c r="NEL104" s="235"/>
      <c r="NEM104" s="235"/>
      <c r="NEN104" s="235"/>
      <c r="NEO104" s="235"/>
      <c r="NEP104" s="235"/>
      <c r="NEQ104" s="235"/>
      <c r="NER104" s="235"/>
      <c r="NES104" s="235"/>
      <c r="NET104" s="235"/>
      <c r="NEU104" s="235"/>
      <c r="NEV104" s="235"/>
      <c r="NEW104" s="235"/>
      <c r="NEX104" s="235"/>
      <c r="NEY104" s="235"/>
      <c r="NEZ104" s="235"/>
      <c r="NFA104" s="235"/>
      <c r="NFB104" s="235"/>
      <c r="NFC104" s="235"/>
      <c r="NFD104" s="235"/>
      <c r="NFE104" s="235"/>
      <c r="NFF104" s="235"/>
      <c r="NFG104" s="235"/>
      <c r="NFH104" s="235"/>
      <c r="NFI104" s="235"/>
      <c r="NFJ104" s="235"/>
      <c r="NFK104" s="235"/>
      <c r="NFL104" s="235"/>
      <c r="NFM104" s="235"/>
      <c r="NFN104" s="235"/>
      <c r="NFO104" s="235"/>
      <c r="NFP104" s="235"/>
      <c r="NFQ104" s="235"/>
      <c r="NFR104" s="235"/>
      <c r="NFS104" s="235"/>
      <c r="NFT104" s="235"/>
      <c r="NFU104" s="235"/>
      <c r="NFV104" s="235"/>
      <c r="NFW104" s="235"/>
      <c r="NFX104" s="235"/>
      <c r="NFY104" s="235"/>
      <c r="NFZ104" s="235"/>
      <c r="NGA104" s="235"/>
      <c r="NGB104" s="235"/>
      <c r="NGC104" s="235"/>
      <c r="NGD104" s="235"/>
      <c r="NGE104" s="235"/>
      <c r="NGF104" s="235"/>
      <c r="NGG104" s="235"/>
      <c r="NGH104" s="235"/>
      <c r="NGI104" s="235"/>
      <c r="NGJ104" s="235"/>
      <c r="NGK104" s="235"/>
      <c r="NGL104" s="235"/>
      <c r="NGM104" s="235"/>
      <c r="NGN104" s="235"/>
      <c r="NGO104" s="235"/>
      <c r="NGP104" s="235"/>
      <c r="NGQ104" s="235"/>
      <c r="NGR104" s="235"/>
      <c r="NGS104" s="235"/>
      <c r="NGT104" s="235"/>
      <c r="NGU104" s="235"/>
      <c r="NGV104" s="235"/>
      <c r="NGW104" s="235"/>
      <c r="NGX104" s="235"/>
      <c r="NGY104" s="235"/>
      <c r="NGZ104" s="235"/>
      <c r="NHA104" s="235"/>
      <c r="NHB104" s="235"/>
      <c r="NHC104" s="235"/>
      <c r="NHD104" s="235"/>
      <c r="NHE104" s="235"/>
      <c r="NHF104" s="235"/>
      <c r="NHG104" s="235"/>
      <c r="NHH104" s="235"/>
      <c r="NHI104" s="235"/>
      <c r="NHJ104" s="235"/>
      <c r="NHK104" s="235"/>
      <c r="NHL104" s="235"/>
      <c r="NHM104" s="235"/>
      <c r="NHN104" s="235"/>
      <c r="NHO104" s="235"/>
      <c r="NHP104" s="235"/>
      <c r="NHQ104" s="235"/>
      <c r="NHR104" s="235"/>
      <c r="NHS104" s="235"/>
      <c r="NHT104" s="235"/>
      <c r="NHU104" s="235"/>
      <c r="NHV104" s="235"/>
      <c r="NHW104" s="235"/>
      <c r="NHX104" s="235"/>
      <c r="NHY104" s="235"/>
      <c r="NHZ104" s="235"/>
      <c r="NIA104" s="235"/>
      <c r="NIB104" s="235"/>
      <c r="NIC104" s="235"/>
      <c r="NID104" s="235"/>
      <c r="NIE104" s="235"/>
      <c r="NIF104" s="235"/>
      <c r="NIG104" s="235"/>
      <c r="NIH104" s="235"/>
      <c r="NII104" s="235"/>
      <c r="NIJ104" s="235"/>
      <c r="NIK104" s="235"/>
      <c r="NIL104" s="235"/>
      <c r="NIM104" s="235"/>
      <c r="NIN104" s="235"/>
      <c r="NIO104" s="235"/>
      <c r="NIP104" s="235"/>
      <c r="NIQ104" s="235"/>
      <c r="NIR104" s="235"/>
      <c r="NIS104" s="235"/>
      <c r="NIT104" s="235"/>
      <c r="NIU104" s="235"/>
      <c r="NIV104" s="235"/>
      <c r="NIW104" s="235"/>
      <c r="NIX104" s="235"/>
      <c r="NIY104" s="235"/>
      <c r="NIZ104" s="235"/>
      <c r="NJA104" s="235"/>
      <c r="NJB104" s="235"/>
      <c r="NJC104" s="235"/>
      <c r="NJD104" s="235"/>
      <c r="NJE104" s="235"/>
      <c r="NJF104" s="235"/>
      <c r="NJG104" s="235"/>
      <c r="NJH104" s="235"/>
      <c r="NJI104" s="235"/>
      <c r="NJJ104" s="235"/>
      <c r="NJK104" s="235"/>
      <c r="NJL104" s="235"/>
      <c r="NJM104" s="235"/>
      <c r="NJN104" s="235"/>
      <c r="NJO104" s="235"/>
      <c r="NJP104" s="235"/>
      <c r="NJQ104" s="235"/>
      <c r="NJR104" s="235"/>
      <c r="NJS104" s="235"/>
      <c r="NJT104" s="235"/>
      <c r="NJU104" s="235"/>
      <c r="NJV104" s="235"/>
      <c r="NJW104" s="235"/>
      <c r="NJX104" s="235"/>
      <c r="NJY104" s="235"/>
      <c r="NJZ104" s="235"/>
      <c r="NKA104" s="235"/>
      <c r="NKB104" s="235"/>
      <c r="NKC104" s="235"/>
      <c r="NKD104" s="235"/>
      <c r="NKE104" s="235"/>
      <c r="NKF104" s="235"/>
      <c r="NKG104" s="235"/>
      <c r="NKH104" s="235"/>
      <c r="NKI104" s="235"/>
      <c r="NKJ104" s="235"/>
      <c r="NKK104" s="235"/>
      <c r="NKL104" s="235"/>
      <c r="NKM104" s="235"/>
      <c r="NKN104" s="235"/>
      <c r="NKO104" s="235"/>
      <c r="NKP104" s="235"/>
      <c r="NKQ104" s="235"/>
      <c r="NKR104" s="235"/>
      <c r="NKS104" s="235"/>
      <c r="NKT104" s="235"/>
      <c r="NKU104" s="235"/>
      <c r="NKV104" s="235"/>
      <c r="NKW104" s="235"/>
      <c r="NKX104" s="235"/>
      <c r="NKY104" s="235"/>
      <c r="NKZ104" s="235"/>
      <c r="NLA104" s="235"/>
      <c r="NLB104" s="235"/>
      <c r="NLC104" s="235"/>
      <c r="NLD104" s="235"/>
      <c r="NLE104" s="235"/>
      <c r="NLF104" s="235"/>
      <c r="NLG104" s="235"/>
      <c r="NLH104" s="235"/>
      <c r="NLI104" s="235"/>
      <c r="NLJ104" s="235"/>
      <c r="NLK104" s="235"/>
      <c r="NLL104" s="235"/>
      <c r="NLM104" s="235"/>
      <c r="NLN104" s="235"/>
      <c r="NLO104" s="235"/>
      <c r="NLP104" s="235"/>
      <c r="NLQ104" s="235"/>
      <c r="NLR104" s="235"/>
      <c r="NLS104" s="235"/>
      <c r="NLT104" s="235"/>
      <c r="NLU104" s="235"/>
      <c r="NLV104" s="235"/>
      <c r="NLW104" s="235"/>
      <c r="NLX104" s="235"/>
      <c r="NLY104" s="235"/>
      <c r="NLZ104" s="235"/>
      <c r="NMA104" s="235"/>
      <c r="NMB104" s="235"/>
      <c r="NMC104" s="235"/>
      <c r="NMD104" s="235"/>
      <c r="NME104" s="235"/>
      <c r="NMF104" s="235"/>
      <c r="NMG104" s="235"/>
      <c r="NMH104" s="235"/>
      <c r="NMI104" s="235"/>
      <c r="NMJ104" s="235"/>
      <c r="NMK104" s="235"/>
      <c r="NML104" s="235"/>
      <c r="NMM104" s="235"/>
      <c r="NMN104" s="235"/>
      <c r="NMO104" s="235"/>
      <c r="NMP104" s="235"/>
      <c r="NMQ104" s="235"/>
      <c r="NMR104" s="235"/>
      <c r="NMS104" s="235"/>
      <c r="NMT104" s="235"/>
      <c r="NMU104" s="235"/>
      <c r="NMV104" s="235"/>
      <c r="NMW104" s="235"/>
      <c r="NMX104" s="235"/>
      <c r="NMY104" s="235"/>
      <c r="NMZ104" s="235"/>
      <c r="NNA104" s="235"/>
      <c r="NNB104" s="235"/>
      <c r="NNC104" s="235"/>
      <c r="NND104" s="235"/>
      <c r="NNE104" s="235"/>
      <c r="NNF104" s="235"/>
      <c r="NNG104" s="235"/>
      <c r="NNH104" s="235"/>
      <c r="NNI104" s="235"/>
      <c r="NNJ104" s="235"/>
      <c r="NNK104" s="235"/>
      <c r="NNL104" s="235"/>
      <c r="NNM104" s="235"/>
      <c r="NNN104" s="235"/>
      <c r="NNO104" s="235"/>
      <c r="NNP104" s="235"/>
      <c r="NNQ104" s="235"/>
      <c r="NNR104" s="235"/>
      <c r="NNS104" s="235"/>
      <c r="NNT104" s="235"/>
      <c r="NNU104" s="235"/>
      <c r="NNV104" s="235"/>
      <c r="NNW104" s="235"/>
      <c r="NNX104" s="235"/>
      <c r="NNY104" s="235"/>
      <c r="NNZ104" s="235"/>
      <c r="NOA104" s="235"/>
      <c r="NOB104" s="235"/>
      <c r="NOC104" s="235"/>
      <c r="NOD104" s="235"/>
      <c r="NOE104" s="235"/>
      <c r="NOF104" s="235"/>
      <c r="NOG104" s="235"/>
      <c r="NOH104" s="235"/>
      <c r="NOI104" s="235"/>
      <c r="NOJ104" s="235"/>
      <c r="NOK104" s="235"/>
      <c r="NOL104" s="235"/>
      <c r="NOM104" s="235"/>
      <c r="NON104" s="235"/>
      <c r="NOO104" s="235"/>
      <c r="NOP104" s="235"/>
      <c r="NOQ104" s="235"/>
      <c r="NOR104" s="235"/>
      <c r="NOS104" s="235"/>
      <c r="NOT104" s="235"/>
      <c r="NOU104" s="235"/>
      <c r="NOV104" s="235"/>
      <c r="NOW104" s="235"/>
      <c r="NOX104" s="235"/>
      <c r="NOY104" s="235"/>
      <c r="NOZ104" s="235"/>
      <c r="NPA104" s="235"/>
      <c r="NPB104" s="235"/>
      <c r="NPC104" s="235"/>
      <c r="NPD104" s="235"/>
      <c r="NPE104" s="235"/>
      <c r="NPF104" s="235"/>
      <c r="NPG104" s="235"/>
      <c r="NPH104" s="235"/>
      <c r="NPI104" s="235"/>
      <c r="NPJ104" s="235"/>
      <c r="NPK104" s="235"/>
      <c r="NPL104" s="235"/>
      <c r="NPM104" s="235"/>
      <c r="NPN104" s="235"/>
      <c r="NPO104" s="235"/>
      <c r="NPP104" s="235"/>
      <c r="NPQ104" s="235"/>
      <c r="NPR104" s="235"/>
      <c r="NPS104" s="235"/>
      <c r="NPT104" s="235"/>
      <c r="NPU104" s="235"/>
      <c r="NPV104" s="235"/>
      <c r="NPW104" s="235"/>
      <c r="NPX104" s="235"/>
      <c r="NPY104" s="235"/>
      <c r="NPZ104" s="235"/>
      <c r="NQA104" s="235"/>
      <c r="NQB104" s="235"/>
      <c r="NQC104" s="235"/>
      <c r="NQD104" s="235"/>
      <c r="NQE104" s="235"/>
      <c r="NQF104" s="235"/>
      <c r="NQG104" s="235"/>
      <c r="NQH104" s="235"/>
      <c r="NQI104" s="235"/>
      <c r="NQJ104" s="235"/>
      <c r="NQK104" s="235"/>
      <c r="NQL104" s="235"/>
      <c r="NQM104" s="235"/>
      <c r="NQN104" s="235"/>
      <c r="NQO104" s="235"/>
      <c r="NQP104" s="235"/>
      <c r="NQQ104" s="235"/>
      <c r="NQR104" s="235"/>
      <c r="NQS104" s="235"/>
      <c r="NQT104" s="235"/>
      <c r="NQU104" s="235"/>
      <c r="NQV104" s="235"/>
      <c r="NQW104" s="235"/>
      <c r="NQX104" s="235"/>
      <c r="NQY104" s="235"/>
      <c r="NQZ104" s="235"/>
      <c r="NRA104" s="235"/>
      <c r="NRB104" s="235"/>
      <c r="NRC104" s="235"/>
      <c r="NRD104" s="235"/>
      <c r="NRE104" s="235"/>
      <c r="NRF104" s="235"/>
      <c r="NRG104" s="235"/>
      <c r="NRH104" s="235"/>
      <c r="NRI104" s="235"/>
      <c r="NRJ104" s="235"/>
      <c r="NRK104" s="235"/>
      <c r="NRL104" s="235"/>
      <c r="NRM104" s="235"/>
      <c r="NRN104" s="235"/>
      <c r="NRO104" s="235"/>
      <c r="NRP104" s="235"/>
      <c r="NRQ104" s="235"/>
      <c r="NRR104" s="235"/>
      <c r="NRS104" s="235"/>
      <c r="NRT104" s="235"/>
      <c r="NRU104" s="235"/>
      <c r="NRV104" s="235"/>
      <c r="NRW104" s="235"/>
      <c r="NRX104" s="235"/>
      <c r="NRY104" s="235"/>
      <c r="NRZ104" s="235"/>
      <c r="NSA104" s="235"/>
      <c r="NSB104" s="235"/>
      <c r="NSC104" s="235"/>
      <c r="NSD104" s="235"/>
      <c r="NSE104" s="235"/>
      <c r="NSF104" s="235"/>
      <c r="NSG104" s="235"/>
      <c r="NSH104" s="235"/>
      <c r="NSI104" s="235"/>
      <c r="NSJ104" s="235"/>
      <c r="NSK104" s="235"/>
      <c r="NSL104" s="235"/>
      <c r="NSM104" s="235"/>
      <c r="NSN104" s="235"/>
      <c r="NSO104" s="235"/>
      <c r="NSP104" s="235"/>
      <c r="NSQ104" s="235"/>
      <c r="NSR104" s="235"/>
      <c r="NSS104" s="235"/>
      <c r="NST104" s="235"/>
      <c r="NSU104" s="235"/>
      <c r="NSV104" s="235"/>
      <c r="NSW104" s="235"/>
      <c r="NSX104" s="235"/>
      <c r="NSY104" s="235"/>
      <c r="NSZ104" s="235"/>
      <c r="NTA104" s="235"/>
      <c r="NTB104" s="235"/>
      <c r="NTC104" s="235"/>
      <c r="NTD104" s="235"/>
      <c r="NTE104" s="235"/>
      <c r="NTF104" s="235"/>
      <c r="NTG104" s="235"/>
      <c r="NTH104" s="235"/>
      <c r="NTI104" s="235"/>
      <c r="NTJ104" s="235"/>
      <c r="NTK104" s="235"/>
      <c r="NTL104" s="235"/>
      <c r="NTM104" s="235"/>
      <c r="NTN104" s="235"/>
      <c r="NTO104" s="235"/>
      <c r="NTP104" s="235"/>
      <c r="NTQ104" s="235"/>
      <c r="NTR104" s="235"/>
      <c r="NTS104" s="235"/>
      <c r="NTT104" s="235"/>
      <c r="NTU104" s="235"/>
      <c r="NTV104" s="235"/>
      <c r="NTW104" s="235"/>
      <c r="NTX104" s="235"/>
      <c r="NTY104" s="235"/>
      <c r="NTZ104" s="235"/>
      <c r="NUA104" s="235"/>
      <c r="NUB104" s="235"/>
      <c r="NUC104" s="235"/>
      <c r="NUD104" s="235"/>
      <c r="NUE104" s="235"/>
      <c r="NUF104" s="235"/>
      <c r="NUG104" s="235"/>
      <c r="NUH104" s="235"/>
      <c r="NUI104" s="235"/>
      <c r="NUJ104" s="235"/>
      <c r="NUK104" s="235"/>
      <c r="NUL104" s="235"/>
      <c r="NUM104" s="235"/>
      <c r="NUN104" s="235"/>
      <c r="NUO104" s="235"/>
      <c r="NUP104" s="235"/>
      <c r="NUQ104" s="235"/>
      <c r="NUR104" s="235"/>
      <c r="NUS104" s="235"/>
      <c r="NUT104" s="235"/>
      <c r="NUU104" s="235"/>
      <c r="NUV104" s="235"/>
      <c r="NUW104" s="235"/>
      <c r="NUX104" s="235"/>
      <c r="NUY104" s="235"/>
      <c r="NUZ104" s="235"/>
      <c r="NVA104" s="235"/>
      <c r="NVB104" s="235"/>
      <c r="NVC104" s="235"/>
      <c r="NVD104" s="235"/>
      <c r="NVE104" s="235"/>
      <c r="NVF104" s="235"/>
      <c r="NVG104" s="235"/>
      <c r="NVH104" s="235"/>
      <c r="NVI104" s="235"/>
      <c r="NVJ104" s="235"/>
      <c r="NVK104" s="235"/>
      <c r="NVL104" s="235"/>
      <c r="NVM104" s="235"/>
      <c r="NVN104" s="235"/>
      <c r="NVO104" s="235"/>
      <c r="NVP104" s="235"/>
      <c r="NVQ104" s="235"/>
      <c r="NVR104" s="235"/>
      <c r="NVS104" s="235"/>
      <c r="NVT104" s="235"/>
      <c r="NVU104" s="235"/>
      <c r="NVV104" s="235"/>
      <c r="NVW104" s="235"/>
      <c r="NVX104" s="235"/>
      <c r="NVY104" s="235"/>
      <c r="NVZ104" s="235"/>
      <c r="NWA104" s="235"/>
      <c r="NWB104" s="235"/>
      <c r="NWC104" s="235"/>
      <c r="NWD104" s="235"/>
      <c r="NWE104" s="235"/>
      <c r="NWF104" s="235"/>
      <c r="NWG104" s="235"/>
      <c r="NWH104" s="235"/>
      <c r="NWI104" s="235"/>
      <c r="NWJ104" s="235"/>
      <c r="NWK104" s="235"/>
      <c r="NWL104" s="235"/>
      <c r="NWM104" s="235"/>
      <c r="NWN104" s="235"/>
      <c r="NWO104" s="235"/>
      <c r="NWP104" s="235"/>
      <c r="NWQ104" s="235"/>
      <c r="NWR104" s="235"/>
      <c r="NWS104" s="235"/>
      <c r="NWT104" s="235"/>
      <c r="NWU104" s="235"/>
      <c r="NWV104" s="235"/>
      <c r="NWW104" s="235"/>
      <c r="NWX104" s="235"/>
      <c r="NWY104" s="235"/>
      <c r="NWZ104" s="235"/>
      <c r="NXA104" s="235"/>
      <c r="NXB104" s="235"/>
      <c r="NXC104" s="235"/>
      <c r="NXD104" s="235"/>
      <c r="NXE104" s="235"/>
      <c r="NXF104" s="235"/>
      <c r="NXG104" s="235"/>
      <c r="NXH104" s="235"/>
      <c r="NXI104" s="235"/>
      <c r="NXJ104" s="235"/>
      <c r="NXK104" s="235"/>
      <c r="NXL104" s="235"/>
      <c r="NXM104" s="235"/>
      <c r="NXN104" s="235"/>
      <c r="NXO104" s="235"/>
      <c r="NXP104" s="235"/>
      <c r="NXQ104" s="235"/>
      <c r="NXR104" s="235"/>
      <c r="NXS104" s="235"/>
      <c r="NXT104" s="235"/>
      <c r="NXU104" s="235"/>
      <c r="NXV104" s="235"/>
      <c r="NXW104" s="235"/>
      <c r="NXX104" s="235"/>
      <c r="NXY104" s="235"/>
      <c r="NXZ104" s="235"/>
      <c r="NYA104" s="235"/>
      <c r="NYB104" s="235"/>
      <c r="NYC104" s="235"/>
      <c r="NYD104" s="235"/>
      <c r="NYE104" s="235"/>
      <c r="NYF104" s="235"/>
      <c r="NYG104" s="235"/>
      <c r="NYH104" s="235"/>
      <c r="NYI104" s="235"/>
      <c r="NYJ104" s="235"/>
      <c r="NYK104" s="235"/>
      <c r="NYL104" s="235"/>
      <c r="NYM104" s="235"/>
      <c r="NYN104" s="235"/>
      <c r="NYO104" s="235"/>
      <c r="NYP104" s="235"/>
      <c r="NYQ104" s="235"/>
      <c r="NYR104" s="235"/>
      <c r="NYS104" s="235"/>
      <c r="NYT104" s="235"/>
      <c r="NYU104" s="235"/>
      <c r="NYV104" s="235"/>
      <c r="NYW104" s="235"/>
      <c r="NYX104" s="235"/>
      <c r="NYY104" s="235"/>
      <c r="NYZ104" s="235"/>
      <c r="NZA104" s="235"/>
      <c r="NZB104" s="235"/>
      <c r="NZC104" s="235"/>
      <c r="NZD104" s="235"/>
      <c r="NZE104" s="235"/>
      <c r="NZF104" s="235"/>
      <c r="NZG104" s="235"/>
      <c r="NZH104" s="235"/>
      <c r="NZI104" s="235"/>
      <c r="NZJ104" s="235"/>
      <c r="NZK104" s="235"/>
      <c r="NZL104" s="235"/>
      <c r="NZM104" s="235"/>
      <c r="NZN104" s="235"/>
      <c r="NZO104" s="235"/>
      <c r="NZP104" s="235"/>
      <c r="NZQ104" s="235"/>
      <c r="NZR104" s="235"/>
      <c r="NZS104" s="235"/>
      <c r="NZT104" s="235"/>
      <c r="NZU104" s="235"/>
      <c r="NZV104" s="235"/>
      <c r="NZW104" s="235"/>
      <c r="NZX104" s="235"/>
      <c r="NZY104" s="235"/>
      <c r="NZZ104" s="235"/>
      <c r="OAA104" s="235"/>
      <c r="OAB104" s="235"/>
      <c r="OAC104" s="235"/>
      <c r="OAD104" s="235"/>
      <c r="OAE104" s="235"/>
      <c r="OAF104" s="235"/>
      <c r="OAG104" s="235"/>
      <c r="OAH104" s="235"/>
      <c r="OAI104" s="235"/>
      <c r="OAJ104" s="235"/>
      <c r="OAK104" s="235"/>
      <c r="OAL104" s="235"/>
      <c r="OAM104" s="235"/>
      <c r="OAN104" s="235"/>
      <c r="OAO104" s="235"/>
      <c r="OAP104" s="235"/>
      <c r="OAQ104" s="235"/>
      <c r="OAR104" s="235"/>
      <c r="OAS104" s="235"/>
      <c r="OAT104" s="235"/>
      <c r="OAU104" s="235"/>
      <c r="OAV104" s="235"/>
      <c r="OAW104" s="235"/>
      <c r="OAX104" s="235"/>
      <c r="OAY104" s="235"/>
      <c r="OAZ104" s="235"/>
      <c r="OBA104" s="235"/>
      <c r="OBB104" s="235"/>
      <c r="OBC104" s="235"/>
      <c r="OBD104" s="235"/>
      <c r="OBE104" s="235"/>
      <c r="OBF104" s="235"/>
      <c r="OBG104" s="235"/>
      <c r="OBH104" s="235"/>
      <c r="OBI104" s="235"/>
      <c r="OBJ104" s="235"/>
      <c r="OBK104" s="235"/>
      <c r="OBL104" s="235"/>
      <c r="OBM104" s="235"/>
      <c r="OBN104" s="235"/>
      <c r="OBO104" s="235"/>
      <c r="OBP104" s="235"/>
      <c r="OBQ104" s="235"/>
      <c r="OBR104" s="235"/>
      <c r="OBS104" s="235"/>
      <c r="OBT104" s="235"/>
      <c r="OBU104" s="235"/>
      <c r="OBV104" s="235"/>
      <c r="OBW104" s="235"/>
      <c r="OBX104" s="235"/>
      <c r="OBY104" s="235"/>
      <c r="OBZ104" s="235"/>
      <c r="OCA104" s="235"/>
      <c r="OCB104" s="235"/>
      <c r="OCC104" s="235"/>
      <c r="OCD104" s="235"/>
      <c r="OCE104" s="235"/>
      <c r="OCF104" s="235"/>
      <c r="OCG104" s="235"/>
      <c r="OCH104" s="235"/>
      <c r="OCI104" s="235"/>
      <c r="OCJ104" s="235"/>
      <c r="OCK104" s="235"/>
      <c r="OCL104" s="235"/>
      <c r="OCM104" s="235"/>
      <c r="OCN104" s="235"/>
      <c r="OCO104" s="235"/>
      <c r="OCP104" s="235"/>
      <c r="OCQ104" s="235"/>
      <c r="OCR104" s="235"/>
      <c r="OCS104" s="235"/>
      <c r="OCT104" s="235"/>
      <c r="OCU104" s="235"/>
      <c r="OCV104" s="235"/>
      <c r="OCW104" s="235"/>
      <c r="OCX104" s="235"/>
      <c r="OCY104" s="235"/>
      <c r="OCZ104" s="235"/>
      <c r="ODA104" s="235"/>
      <c r="ODB104" s="235"/>
      <c r="ODC104" s="235"/>
      <c r="ODD104" s="235"/>
      <c r="ODE104" s="235"/>
      <c r="ODF104" s="235"/>
      <c r="ODG104" s="235"/>
      <c r="ODH104" s="235"/>
      <c r="ODI104" s="235"/>
      <c r="ODJ104" s="235"/>
      <c r="ODK104" s="235"/>
      <c r="ODL104" s="235"/>
      <c r="ODM104" s="235"/>
      <c r="ODN104" s="235"/>
      <c r="ODO104" s="235"/>
      <c r="ODP104" s="235"/>
      <c r="ODQ104" s="235"/>
      <c r="ODR104" s="235"/>
      <c r="ODS104" s="235"/>
      <c r="ODT104" s="235"/>
      <c r="ODU104" s="235"/>
      <c r="ODV104" s="235"/>
      <c r="ODW104" s="235"/>
      <c r="ODX104" s="235"/>
      <c r="ODY104" s="235"/>
      <c r="ODZ104" s="235"/>
      <c r="OEA104" s="235"/>
      <c r="OEB104" s="235"/>
      <c r="OEC104" s="235"/>
      <c r="OED104" s="235"/>
      <c r="OEE104" s="235"/>
      <c r="OEF104" s="235"/>
      <c r="OEG104" s="235"/>
      <c r="OEH104" s="235"/>
      <c r="OEI104" s="235"/>
      <c r="OEJ104" s="235"/>
      <c r="OEK104" s="235"/>
      <c r="OEL104" s="235"/>
      <c r="OEM104" s="235"/>
      <c r="OEN104" s="235"/>
      <c r="OEO104" s="235"/>
      <c r="OEP104" s="235"/>
      <c r="OEQ104" s="235"/>
      <c r="OER104" s="235"/>
      <c r="OES104" s="235"/>
      <c r="OET104" s="235"/>
      <c r="OEU104" s="235"/>
      <c r="OEV104" s="235"/>
      <c r="OEW104" s="235"/>
      <c r="OEX104" s="235"/>
      <c r="OEY104" s="235"/>
      <c r="OEZ104" s="235"/>
      <c r="OFA104" s="235"/>
      <c r="OFB104" s="235"/>
      <c r="OFC104" s="235"/>
      <c r="OFD104" s="235"/>
      <c r="OFE104" s="235"/>
      <c r="OFF104" s="235"/>
      <c r="OFG104" s="235"/>
      <c r="OFH104" s="235"/>
      <c r="OFI104" s="235"/>
      <c r="OFJ104" s="235"/>
      <c r="OFK104" s="235"/>
      <c r="OFL104" s="235"/>
      <c r="OFM104" s="235"/>
      <c r="OFN104" s="235"/>
      <c r="OFO104" s="235"/>
      <c r="OFP104" s="235"/>
      <c r="OFQ104" s="235"/>
      <c r="OFR104" s="235"/>
      <c r="OFS104" s="235"/>
      <c r="OFT104" s="235"/>
      <c r="OFU104" s="235"/>
      <c r="OFV104" s="235"/>
      <c r="OFW104" s="235"/>
      <c r="OFX104" s="235"/>
      <c r="OFY104" s="235"/>
      <c r="OFZ104" s="235"/>
      <c r="OGA104" s="235"/>
      <c r="OGB104" s="235"/>
      <c r="OGC104" s="235"/>
      <c r="OGD104" s="235"/>
      <c r="OGE104" s="235"/>
      <c r="OGF104" s="235"/>
      <c r="OGG104" s="235"/>
      <c r="OGH104" s="235"/>
      <c r="OGI104" s="235"/>
      <c r="OGJ104" s="235"/>
      <c r="OGK104" s="235"/>
      <c r="OGL104" s="235"/>
      <c r="OGM104" s="235"/>
      <c r="OGN104" s="235"/>
      <c r="OGO104" s="235"/>
      <c r="OGP104" s="235"/>
      <c r="OGQ104" s="235"/>
      <c r="OGR104" s="235"/>
      <c r="OGS104" s="235"/>
      <c r="OGT104" s="235"/>
      <c r="OGU104" s="235"/>
      <c r="OGV104" s="235"/>
      <c r="OGW104" s="235"/>
      <c r="OGX104" s="235"/>
      <c r="OGY104" s="235"/>
      <c r="OGZ104" s="235"/>
      <c r="OHA104" s="235"/>
      <c r="OHB104" s="235"/>
      <c r="OHC104" s="235"/>
      <c r="OHD104" s="235"/>
      <c r="OHE104" s="235"/>
      <c r="OHF104" s="235"/>
      <c r="OHG104" s="235"/>
      <c r="OHH104" s="235"/>
      <c r="OHI104" s="235"/>
      <c r="OHJ104" s="235"/>
      <c r="OHK104" s="235"/>
      <c r="OHL104" s="235"/>
      <c r="OHM104" s="235"/>
      <c r="OHN104" s="235"/>
      <c r="OHO104" s="235"/>
      <c r="OHP104" s="235"/>
      <c r="OHQ104" s="235"/>
      <c r="OHR104" s="235"/>
      <c r="OHS104" s="235"/>
      <c r="OHT104" s="235"/>
      <c r="OHU104" s="235"/>
      <c r="OHV104" s="235"/>
      <c r="OHW104" s="235"/>
      <c r="OHX104" s="235"/>
      <c r="OHY104" s="235"/>
      <c r="OHZ104" s="235"/>
      <c r="OIA104" s="235"/>
      <c r="OIB104" s="235"/>
      <c r="OIC104" s="235"/>
      <c r="OID104" s="235"/>
      <c r="OIE104" s="235"/>
      <c r="OIF104" s="235"/>
      <c r="OIG104" s="235"/>
      <c r="OIH104" s="235"/>
      <c r="OII104" s="235"/>
      <c r="OIJ104" s="235"/>
      <c r="OIK104" s="235"/>
      <c r="OIL104" s="235"/>
      <c r="OIM104" s="235"/>
      <c r="OIN104" s="235"/>
      <c r="OIO104" s="235"/>
      <c r="OIP104" s="235"/>
      <c r="OIQ104" s="235"/>
      <c r="OIR104" s="235"/>
      <c r="OIS104" s="235"/>
      <c r="OIT104" s="235"/>
      <c r="OIU104" s="235"/>
      <c r="OIV104" s="235"/>
      <c r="OIW104" s="235"/>
      <c r="OIX104" s="235"/>
      <c r="OIY104" s="235"/>
      <c r="OIZ104" s="235"/>
      <c r="OJA104" s="235"/>
      <c r="OJB104" s="235"/>
      <c r="OJC104" s="235"/>
      <c r="OJD104" s="235"/>
      <c r="OJE104" s="235"/>
      <c r="OJF104" s="235"/>
      <c r="OJG104" s="235"/>
      <c r="OJH104" s="235"/>
      <c r="OJI104" s="235"/>
      <c r="OJJ104" s="235"/>
      <c r="OJK104" s="235"/>
      <c r="OJL104" s="235"/>
      <c r="OJM104" s="235"/>
      <c r="OJN104" s="235"/>
      <c r="OJO104" s="235"/>
      <c r="OJP104" s="235"/>
      <c r="OJQ104" s="235"/>
      <c r="OJR104" s="235"/>
      <c r="OJS104" s="235"/>
      <c r="OJT104" s="235"/>
      <c r="OJU104" s="235"/>
      <c r="OJV104" s="235"/>
      <c r="OJW104" s="235"/>
      <c r="OJX104" s="235"/>
      <c r="OJY104" s="235"/>
      <c r="OJZ104" s="235"/>
      <c r="OKA104" s="235"/>
      <c r="OKB104" s="235"/>
      <c r="OKC104" s="235"/>
      <c r="OKD104" s="235"/>
      <c r="OKE104" s="235"/>
      <c r="OKF104" s="235"/>
      <c r="OKG104" s="235"/>
      <c r="OKH104" s="235"/>
      <c r="OKI104" s="235"/>
      <c r="OKJ104" s="235"/>
      <c r="OKK104" s="235"/>
      <c r="OKL104" s="235"/>
      <c r="OKM104" s="235"/>
      <c r="OKN104" s="235"/>
      <c r="OKO104" s="235"/>
      <c r="OKP104" s="235"/>
      <c r="OKQ104" s="235"/>
      <c r="OKR104" s="235"/>
      <c r="OKS104" s="235"/>
      <c r="OKT104" s="235"/>
      <c r="OKU104" s="235"/>
      <c r="OKV104" s="235"/>
      <c r="OKW104" s="235"/>
      <c r="OKX104" s="235"/>
      <c r="OKY104" s="235"/>
      <c r="OKZ104" s="235"/>
      <c r="OLA104" s="235"/>
      <c r="OLB104" s="235"/>
      <c r="OLC104" s="235"/>
      <c r="OLD104" s="235"/>
      <c r="OLE104" s="235"/>
      <c r="OLF104" s="235"/>
      <c r="OLG104" s="235"/>
      <c r="OLH104" s="235"/>
      <c r="OLI104" s="235"/>
      <c r="OLJ104" s="235"/>
      <c r="OLK104" s="235"/>
      <c r="OLL104" s="235"/>
      <c r="OLM104" s="235"/>
      <c r="OLN104" s="235"/>
      <c r="OLO104" s="235"/>
      <c r="OLP104" s="235"/>
      <c r="OLQ104" s="235"/>
      <c r="OLR104" s="235"/>
      <c r="OLS104" s="235"/>
      <c r="OLT104" s="235"/>
      <c r="OLU104" s="235"/>
      <c r="OLV104" s="235"/>
      <c r="OLW104" s="235"/>
      <c r="OLX104" s="235"/>
      <c r="OLY104" s="235"/>
      <c r="OLZ104" s="235"/>
      <c r="OMA104" s="235"/>
      <c r="OMB104" s="235"/>
      <c r="OMC104" s="235"/>
      <c r="OMD104" s="235"/>
      <c r="OME104" s="235"/>
      <c r="OMF104" s="235"/>
      <c r="OMG104" s="235"/>
      <c r="OMH104" s="235"/>
      <c r="OMI104" s="235"/>
      <c r="OMJ104" s="235"/>
      <c r="OMK104" s="235"/>
      <c r="OML104" s="235"/>
      <c r="OMM104" s="235"/>
      <c r="OMN104" s="235"/>
      <c r="OMO104" s="235"/>
      <c r="OMP104" s="235"/>
      <c r="OMQ104" s="235"/>
      <c r="OMR104" s="235"/>
      <c r="OMS104" s="235"/>
      <c r="OMT104" s="235"/>
      <c r="OMU104" s="235"/>
      <c r="OMV104" s="235"/>
      <c r="OMW104" s="235"/>
      <c r="OMX104" s="235"/>
      <c r="OMY104" s="235"/>
      <c r="OMZ104" s="235"/>
      <c r="ONA104" s="235"/>
      <c r="ONB104" s="235"/>
      <c r="ONC104" s="235"/>
      <c r="OND104" s="235"/>
      <c r="ONE104" s="235"/>
      <c r="ONF104" s="235"/>
      <c r="ONG104" s="235"/>
      <c r="ONH104" s="235"/>
      <c r="ONI104" s="235"/>
      <c r="ONJ104" s="235"/>
      <c r="ONK104" s="235"/>
      <c r="ONL104" s="235"/>
      <c r="ONM104" s="235"/>
      <c r="ONN104" s="235"/>
      <c r="ONO104" s="235"/>
      <c r="ONP104" s="235"/>
      <c r="ONQ104" s="235"/>
      <c r="ONR104" s="235"/>
      <c r="ONS104" s="235"/>
      <c r="ONT104" s="235"/>
      <c r="ONU104" s="235"/>
      <c r="ONV104" s="235"/>
      <c r="ONW104" s="235"/>
      <c r="ONX104" s="235"/>
      <c r="ONY104" s="235"/>
      <c r="ONZ104" s="235"/>
      <c r="OOA104" s="235"/>
      <c r="OOB104" s="235"/>
      <c r="OOC104" s="235"/>
      <c r="OOD104" s="235"/>
      <c r="OOE104" s="235"/>
      <c r="OOF104" s="235"/>
      <c r="OOG104" s="235"/>
      <c r="OOH104" s="235"/>
      <c r="OOI104" s="235"/>
      <c r="OOJ104" s="235"/>
      <c r="OOK104" s="235"/>
      <c r="OOL104" s="235"/>
      <c r="OOM104" s="235"/>
      <c r="OON104" s="235"/>
      <c r="OOO104" s="235"/>
      <c r="OOP104" s="235"/>
      <c r="OOQ104" s="235"/>
      <c r="OOR104" s="235"/>
      <c r="OOS104" s="235"/>
      <c r="OOT104" s="235"/>
      <c r="OOU104" s="235"/>
      <c r="OOV104" s="235"/>
      <c r="OOW104" s="235"/>
      <c r="OOX104" s="235"/>
      <c r="OOY104" s="235"/>
      <c r="OOZ104" s="235"/>
      <c r="OPA104" s="235"/>
      <c r="OPB104" s="235"/>
      <c r="OPC104" s="235"/>
      <c r="OPD104" s="235"/>
      <c r="OPE104" s="235"/>
      <c r="OPF104" s="235"/>
      <c r="OPG104" s="235"/>
      <c r="OPH104" s="235"/>
      <c r="OPI104" s="235"/>
      <c r="OPJ104" s="235"/>
      <c r="OPK104" s="235"/>
      <c r="OPL104" s="235"/>
      <c r="OPM104" s="235"/>
      <c r="OPN104" s="235"/>
      <c r="OPO104" s="235"/>
      <c r="OPP104" s="235"/>
      <c r="OPQ104" s="235"/>
      <c r="OPR104" s="235"/>
      <c r="OPS104" s="235"/>
      <c r="OPT104" s="235"/>
      <c r="OPU104" s="235"/>
      <c r="OPV104" s="235"/>
      <c r="OPW104" s="235"/>
      <c r="OPX104" s="235"/>
      <c r="OPY104" s="235"/>
      <c r="OPZ104" s="235"/>
      <c r="OQA104" s="235"/>
      <c r="OQB104" s="235"/>
      <c r="OQC104" s="235"/>
      <c r="OQD104" s="235"/>
      <c r="OQE104" s="235"/>
      <c r="OQF104" s="235"/>
      <c r="OQG104" s="235"/>
      <c r="OQH104" s="235"/>
      <c r="OQI104" s="235"/>
      <c r="OQJ104" s="235"/>
      <c r="OQK104" s="235"/>
      <c r="OQL104" s="235"/>
      <c r="OQM104" s="235"/>
      <c r="OQN104" s="235"/>
      <c r="OQO104" s="235"/>
      <c r="OQP104" s="235"/>
      <c r="OQQ104" s="235"/>
      <c r="OQR104" s="235"/>
      <c r="OQS104" s="235"/>
      <c r="OQT104" s="235"/>
      <c r="OQU104" s="235"/>
      <c r="OQV104" s="235"/>
      <c r="OQW104" s="235"/>
      <c r="OQX104" s="235"/>
      <c r="OQY104" s="235"/>
      <c r="OQZ104" s="235"/>
      <c r="ORA104" s="235"/>
      <c r="ORB104" s="235"/>
      <c r="ORC104" s="235"/>
      <c r="ORD104" s="235"/>
      <c r="ORE104" s="235"/>
      <c r="ORF104" s="235"/>
      <c r="ORG104" s="235"/>
      <c r="ORH104" s="235"/>
      <c r="ORI104" s="235"/>
      <c r="ORJ104" s="235"/>
      <c r="ORK104" s="235"/>
      <c r="ORL104" s="235"/>
      <c r="ORM104" s="235"/>
      <c r="ORN104" s="235"/>
      <c r="ORO104" s="235"/>
      <c r="ORP104" s="235"/>
      <c r="ORQ104" s="235"/>
      <c r="ORR104" s="235"/>
      <c r="ORS104" s="235"/>
      <c r="ORT104" s="235"/>
      <c r="ORU104" s="235"/>
      <c r="ORV104" s="235"/>
      <c r="ORW104" s="235"/>
      <c r="ORX104" s="235"/>
      <c r="ORY104" s="235"/>
      <c r="ORZ104" s="235"/>
      <c r="OSA104" s="235"/>
      <c r="OSB104" s="235"/>
      <c r="OSC104" s="235"/>
      <c r="OSD104" s="235"/>
      <c r="OSE104" s="235"/>
      <c r="OSF104" s="235"/>
      <c r="OSG104" s="235"/>
      <c r="OSH104" s="235"/>
      <c r="OSI104" s="235"/>
      <c r="OSJ104" s="235"/>
      <c r="OSK104" s="235"/>
      <c r="OSL104" s="235"/>
      <c r="OSM104" s="235"/>
      <c r="OSN104" s="235"/>
      <c r="OSO104" s="235"/>
      <c r="OSP104" s="235"/>
      <c r="OSQ104" s="235"/>
      <c r="OSR104" s="235"/>
      <c r="OSS104" s="235"/>
      <c r="OST104" s="235"/>
      <c r="OSU104" s="235"/>
      <c r="OSV104" s="235"/>
      <c r="OSW104" s="235"/>
      <c r="OSX104" s="235"/>
      <c r="OSY104" s="235"/>
      <c r="OSZ104" s="235"/>
      <c r="OTA104" s="235"/>
      <c r="OTB104" s="235"/>
      <c r="OTC104" s="235"/>
      <c r="OTD104" s="235"/>
      <c r="OTE104" s="235"/>
      <c r="OTF104" s="235"/>
      <c r="OTG104" s="235"/>
      <c r="OTH104" s="235"/>
      <c r="OTI104" s="235"/>
      <c r="OTJ104" s="235"/>
      <c r="OTK104" s="235"/>
      <c r="OTL104" s="235"/>
      <c r="OTM104" s="235"/>
      <c r="OTN104" s="235"/>
      <c r="OTO104" s="235"/>
      <c r="OTP104" s="235"/>
      <c r="OTQ104" s="235"/>
      <c r="OTR104" s="235"/>
      <c r="OTS104" s="235"/>
      <c r="OTT104" s="235"/>
      <c r="OTU104" s="235"/>
      <c r="OTV104" s="235"/>
      <c r="OTW104" s="235"/>
      <c r="OTX104" s="235"/>
      <c r="OTY104" s="235"/>
      <c r="OTZ104" s="235"/>
      <c r="OUA104" s="235"/>
      <c r="OUB104" s="235"/>
      <c r="OUC104" s="235"/>
      <c r="OUD104" s="235"/>
      <c r="OUE104" s="235"/>
      <c r="OUF104" s="235"/>
      <c r="OUG104" s="235"/>
      <c r="OUH104" s="235"/>
      <c r="OUI104" s="235"/>
      <c r="OUJ104" s="235"/>
      <c r="OUK104" s="235"/>
      <c r="OUL104" s="235"/>
      <c r="OUM104" s="235"/>
      <c r="OUN104" s="235"/>
      <c r="OUO104" s="235"/>
      <c r="OUP104" s="235"/>
      <c r="OUQ104" s="235"/>
      <c r="OUR104" s="235"/>
      <c r="OUS104" s="235"/>
      <c r="OUT104" s="235"/>
      <c r="OUU104" s="235"/>
      <c r="OUV104" s="235"/>
      <c r="OUW104" s="235"/>
      <c r="OUX104" s="235"/>
      <c r="OUY104" s="235"/>
      <c r="OUZ104" s="235"/>
      <c r="OVA104" s="235"/>
      <c r="OVB104" s="235"/>
      <c r="OVC104" s="235"/>
      <c r="OVD104" s="235"/>
      <c r="OVE104" s="235"/>
      <c r="OVF104" s="235"/>
      <c r="OVG104" s="235"/>
      <c r="OVH104" s="235"/>
      <c r="OVI104" s="235"/>
      <c r="OVJ104" s="235"/>
      <c r="OVK104" s="235"/>
      <c r="OVL104" s="235"/>
      <c r="OVM104" s="235"/>
      <c r="OVN104" s="235"/>
      <c r="OVO104" s="235"/>
      <c r="OVP104" s="235"/>
      <c r="OVQ104" s="235"/>
      <c r="OVR104" s="235"/>
      <c r="OVS104" s="235"/>
      <c r="OVT104" s="235"/>
      <c r="OVU104" s="235"/>
      <c r="OVV104" s="235"/>
      <c r="OVW104" s="235"/>
      <c r="OVX104" s="235"/>
      <c r="OVY104" s="235"/>
      <c r="OVZ104" s="235"/>
      <c r="OWA104" s="235"/>
      <c r="OWB104" s="235"/>
      <c r="OWC104" s="235"/>
      <c r="OWD104" s="235"/>
      <c r="OWE104" s="235"/>
      <c r="OWF104" s="235"/>
      <c r="OWG104" s="235"/>
      <c r="OWH104" s="235"/>
      <c r="OWI104" s="235"/>
      <c r="OWJ104" s="235"/>
      <c r="OWK104" s="235"/>
      <c r="OWL104" s="235"/>
      <c r="OWM104" s="235"/>
      <c r="OWN104" s="235"/>
      <c r="OWO104" s="235"/>
      <c r="OWP104" s="235"/>
      <c r="OWQ104" s="235"/>
      <c r="OWR104" s="235"/>
      <c r="OWS104" s="235"/>
      <c r="OWT104" s="235"/>
      <c r="OWU104" s="235"/>
      <c r="OWV104" s="235"/>
      <c r="OWW104" s="235"/>
      <c r="OWX104" s="235"/>
      <c r="OWY104" s="235"/>
      <c r="OWZ104" s="235"/>
      <c r="OXA104" s="235"/>
      <c r="OXB104" s="235"/>
      <c r="OXC104" s="235"/>
      <c r="OXD104" s="235"/>
      <c r="OXE104" s="235"/>
      <c r="OXF104" s="235"/>
      <c r="OXG104" s="235"/>
      <c r="OXH104" s="235"/>
      <c r="OXI104" s="235"/>
      <c r="OXJ104" s="235"/>
      <c r="OXK104" s="235"/>
      <c r="OXL104" s="235"/>
      <c r="OXM104" s="235"/>
      <c r="OXN104" s="235"/>
      <c r="OXO104" s="235"/>
      <c r="OXP104" s="235"/>
      <c r="OXQ104" s="235"/>
      <c r="OXR104" s="235"/>
      <c r="OXS104" s="235"/>
      <c r="OXT104" s="235"/>
      <c r="OXU104" s="235"/>
      <c r="OXV104" s="235"/>
      <c r="OXW104" s="235"/>
      <c r="OXX104" s="235"/>
      <c r="OXY104" s="235"/>
      <c r="OXZ104" s="235"/>
      <c r="OYA104" s="235"/>
      <c r="OYB104" s="235"/>
      <c r="OYC104" s="235"/>
      <c r="OYD104" s="235"/>
      <c r="OYE104" s="235"/>
      <c r="OYF104" s="235"/>
      <c r="OYG104" s="235"/>
      <c r="OYH104" s="235"/>
      <c r="OYI104" s="235"/>
      <c r="OYJ104" s="235"/>
      <c r="OYK104" s="235"/>
      <c r="OYL104" s="235"/>
      <c r="OYM104" s="235"/>
      <c r="OYN104" s="235"/>
      <c r="OYO104" s="235"/>
      <c r="OYP104" s="235"/>
      <c r="OYQ104" s="235"/>
      <c r="OYR104" s="235"/>
      <c r="OYS104" s="235"/>
      <c r="OYT104" s="235"/>
      <c r="OYU104" s="235"/>
      <c r="OYV104" s="235"/>
      <c r="OYW104" s="235"/>
      <c r="OYX104" s="235"/>
      <c r="OYY104" s="235"/>
      <c r="OYZ104" s="235"/>
      <c r="OZA104" s="235"/>
      <c r="OZB104" s="235"/>
      <c r="OZC104" s="235"/>
      <c r="OZD104" s="235"/>
      <c r="OZE104" s="235"/>
      <c r="OZF104" s="235"/>
      <c r="OZG104" s="235"/>
      <c r="OZH104" s="235"/>
      <c r="OZI104" s="235"/>
      <c r="OZJ104" s="235"/>
      <c r="OZK104" s="235"/>
      <c r="OZL104" s="235"/>
      <c r="OZM104" s="235"/>
      <c r="OZN104" s="235"/>
      <c r="OZO104" s="235"/>
      <c r="OZP104" s="235"/>
      <c r="OZQ104" s="235"/>
      <c r="OZR104" s="235"/>
      <c r="OZS104" s="235"/>
      <c r="OZT104" s="235"/>
      <c r="OZU104" s="235"/>
      <c r="OZV104" s="235"/>
      <c r="OZW104" s="235"/>
      <c r="OZX104" s="235"/>
      <c r="OZY104" s="235"/>
      <c r="OZZ104" s="235"/>
      <c r="PAA104" s="235"/>
      <c r="PAB104" s="235"/>
      <c r="PAC104" s="235"/>
      <c r="PAD104" s="235"/>
      <c r="PAE104" s="235"/>
      <c r="PAF104" s="235"/>
      <c r="PAG104" s="235"/>
      <c r="PAH104" s="235"/>
      <c r="PAI104" s="235"/>
      <c r="PAJ104" s="235"/>
      <c r="PAK104" s="235"/>
      <c r="PAL104" s="235"/>
      <c r="PAM104" s="235"/>
      <c r="PAN104" s="235"/>
      <c r="PAO104" s="235"/>
      <c r="PAP104" s="235"/>
      <c r="PAQ104" s="235"/>
      <c r="PAR104" s="235"/>
      <c r="PAS104" s="235"/>
      <c r="PAT104" s="235"/>
      <c r="PAU104" s="235"/>
      <c r="PAV104" s="235"/>
      <c r="PAW104" s="235"/>
      <c r="PAX104" s="235"/>
      <c r="PAY104" s="235"/>
      <c r="PAZ104" s="235"/>
      <c r="PBA104" s="235"/>
      <c r="PBB104" s="235"/>
      <c r="PBC104" s="235"/>
      <c r="PBD104" s="235"/>
      <c r="PBE104" s="235"/>
      <c r="PBF104" s="235"/>
      <c r="PBG104" s="235"/>
      <c r="PBH104" s="235"/>
      <c r="PBI104" s="235"/>
      <c r="PBJ104" s="235"/>
      <c r="PBK104" s="235"/>
      <c r="PBL104" s="235"/>
      <c r="PBM104" s="235"/>
      <c r="PBN104" s="235"/>
      <c r="PBO104" s="235"/>
      <c r="PBP104" s="235"/>
      <c r="PBQ104" s="235"/>
      <c r="PBR104" s="235"/>
      <c r="PBS104" s="235"/>
      <c r="PBT104" s="235"/>
      <c r="PBU104" s="235"/>
      <c r="PBV104" s="235"/>
      <c r="PBW104" s="235"/>
      <c r="PBX104" s="235"/>
      <c r="PBY104" s="235"/>
      <c r="PBZ104" s="235"/>
      <c r="PCA104" s="235"/>
      <c r="PCB104" s="235"/>
      <c r="PCC104" s="235"/>
      <c r="PCD104" s="235"/>
      <c r="PCE104" s="235"/>
      <c r="PCF104" s="235"/>
      <c r="PCG104" s="235"/>
      <c r="PCH104" s="235"/>
      <c r="PCI104" s="235"/>
      <c r="PCJ104" s="235"/>
      <c r="PCK104" s="235"/>
      <c r="PCL104" s="235"/>
      <c r="PCM104" s="235"/>
      <c r="PCN104" s="235"/>
      <c r="PCO104" s="235"/>
      <c r="PCP104" s="235"/>
      <c r="PCQ104" s="235"/>
      <c r="PCR104" s="235"/>
      <c r="PCS104" s="235"/>
      <c r="PCT104" s="235"/>
      <c r="PCU104" s="235"/>
      <c r="PCV104" s="235"/>
      <c r="PCW104" s="235"/>
      <c r="PCX104" s="235"/>
      <c r="PCY104" s="235"/>
      <c r="PCZ104" s="235"/>
      <c r="PDA104" s="235"/>
      <c r="PDB104" s="235"/>
      <c r="PDC104" s="235"/>
      <c r="PDD104" s="235"/>
      <c r="PDE104" s="235"/>
      <c r="PDF104" s="235"/>
      <c r="PDG104" s="235"/>
      <c r="PDH104" s="235"/>
      <c r="PDI104" s="235"/>
      <c r="PDJ104" s="235"/>
      <c r="PDK104" s="235"/>
      <c r="PDL104" s="235"/>
      <c r="PDM104" s="235"/>
      <c r="PDN104" s="235"/>
      <c r="PDO104" s="235"/>
      <c r="PDP104" s="235"/>
      <c r="PDQ104" s="235"/>
      <c r="PDR104" s="235"/>
      <c r="PDS104" s="235"/>
      <c r="PDT104" s="235"/>
      <c r="PDU104" s="235"/>
      <c r="PDV104" s="235"/>
      <c r="PDW104" s="235"/>
      <c r="PDX104" s="235"/>
      <c r="PDY104" s="235"/>
      <c r="PDZ104" s="235"/>
      <c r="PEA104" s="235"/>
      <c r="PEB104" s="235"/>
      <c r="PEC104" s="235"/>
      <c r="PED104" s="235"/>
      <c r="PEE104" s="235"/>
      <c r="PEF104" s="235"/>
      <c r="PEG104" s="235"/>
      <c r="PEH104" s="235"/>
      <c r="PEI104" s="235"/>
      <c r="PEJ104" s="235"/>
      <c r="PEK104" s="235"/>
      <c r="PEL104" s="235"/>
      <c r="PEM104" s="235"/>
      <c r="PEN104" s="235"/>
      <c r="PEO104" s="235"/>
      <c r="PEP104" s="235"/>
      <c r="PEQ104" s="235"/>
      <c r="PER104" s="235"/>
      <c r="PES104" s="235"/>
      <c r="PET104" s="235"/>
      <c r="PEU104" s="235"/>
      <c r="PEV104" s="235"/>
      <c r="PEW104" s="235"/>
      <c r="PEX104" s="235"/>
      <c r="PEY104" s="235"/>
      <c r="PEZ104" s="235"/>
      <c r="PFA104" s="235"/>
      <c r="PFB104" s="235"/>
      <c r="PFC104" s="235"/>
      <c r="PFD104" s="235"/>
      <c r="PFE104" s="235"/>
      <c r="PFF104" s="235"/>
      <c r="PFG104" s="235"/>
      <c r="PFH104" s="235"/>
      <c r="PFI104" s="235"/>
      <c r="PFJ104" s="235"/>
      <c r="PFK104" s="235"/>
      <c r="PFL104" s="235"/>
      <c r="PFM104" s="235"/>
      <c r="PFN104" s="235"/>
      <c r="PFO104" s="235"/>
      <c r="PFP104" s="235"/>
      <c r="PFQ104" s="235"/>
      <c r="PFR104" s="235"/>
      <c r="PFS104" s="235"/>
      <c r="PFT104" s="235"/>
      <c r="PFU104" s="235"/>
      <c r="PFV104" s="235"/>
      <c r="PFW104" s="235"/>
      <c r="PFX104" s="235"/>
      <c r="PFY104" s="235"/>
      <c r="PFZ104" s="235"/>
      <c r="PGA104" s="235"/>
      <c r="PGB104" s="235"/>
      <c r="PGC104" s="235"/>
      <c r="PGD104" s="235"/>
      <c r="PGE104" s="235"/>
      <c r="PGF104" s="235"/>
      <c r="PGG104" s="235"/>
      <c r="PGH104" s="235"/>
      <c r="PGI104" s="235"/>
      <c r="PGJ104" s="235"/>
      <c r="PGK104" s="235"/>
      <c r="PGL104" s="235"/>
      <c r="PGM104" s="235"/>
      <c r="PGN104" s="235"/>
      <c r="PGO104" s="235"/>
      <c r="PGP104" s="235"/>
      <c r="PGQ104" s="235"/>
      <c r="PGR104" s="235"/>
      <c r="PGS104" s="235"/>
      <c r="PGT104" s="235"/>
      <c r="PGU104" s="235"/>
      <c r="PGV104" s="235"/>
      <c r="PGW104" s="235"/>
      <c r="PGX104" s="235"/>
      <c r="PGY104" s="235"/>
      <c r="PGZ104" s="235"/>
      <c r="PHA104" s="235"/>
      <c r="PHB104" s="235"/>
      <c r="PHC104" s="235"/>
      <c r="PHD104" s="235"/>
      <c r="PHE104" s="235"/>
      <c r="PHF104" s="235"/>
      <c r="PHG104" s="235"/>
      <c r="PHH104" s="235"/>
      <c r="PHI104" s="235"/>
      <c r="PHJ104" s="235"/>
      <c r="PHK104" s="235"/>
      <c r="PHL104" s="235"/>
      <c r="PHM104" s="235"/>
      <c r="PHN104" s="235"/>
      <c r="PHO104" s="235"/>
      <c r="PHP104" s="235"/>
      <c r="PHQ104" s="235"/>
      <c r="PHR104" s="235"/>
      <c r="PHS104" s="235"/>
      <c r="PHT104" s="235"/>
      <c r="PHU104" s="235"/>
      <c r="PHV104" s="235"/>
      <c r="PHW104" s="235"/>
      <c r="PHX104" s="235"/>
      <c r="PHY104" s="235"/>
      <c r="PHZ104" s="235"/>
      <c r="PIA104" s="235"/>
      <c r="PIB104" s="235"/>
      <c r="PIC104" s="235"/>
      <c r="PID104" s="235"/>
      <c r="PIE104" s="235"/>
      <c r="PIF104" s="235"/>
      <c r="PIG104" s="235"/>
      <c r="PIH104" s="235"/>
      <c r="PII104" s="235"/>
      <c r="PIJ104" s="235"/>
      <c r="PIK104" s="235"/>
      <c r="PIL104" s="235"/>
      <c r="PIM104" s="235"/>
      <c r="PIN104" s="235"/>
      <c r="PIO104" s="235"/>
      <c r="PIP104" s="235"/>
      <c r="PIQ104" s="235"/>
      <c r="PIR104" s="235"/>
      <c r="PIS104" s="235"/>
      <c r="PIT104" s="235"/>
      <c r="PIU104" s="235"/>
      <c r="PIV104" s="235"/>
      <c r="PIW104" s="235"/>
      <c r="PIX104" s="235"/>
      <c r="PIY104" s="235"/>
      <c r="PIZ104" s="235"/>
      <c r="PJA104" s="235"/>
      <c r="PJB104" s="235"/>
      <c r="PJC104" s="235"/>
      <c r="PJD104" s="235"/>
      <c r="PJE104" s="235"/>
      <c r="PJF104" s="235"/>
      <c r="PJG104" s="235"/>
      <c r="PJH104" s="235"/>
      <c r="PJI104" s="235"/>
      <c r="PJJ104" s="235"/>
      <c r="PJK104" s="235"/>
      <c r="PJL104" s="235"/>
      <c r="PJM104" s="235"/>
      <c r="PJN104" s="235"/>
      <c r="PJO104" s="235"/>
      <c r="PJP104" s="235"/>
      <c r="PJQ104" s="235"/>
      <c r="PJR104" s="235"/>
      <c r="PJS104" s="235"/>
      <c r="PJT104" s="235"/>
      <c r="PJU104" s="235"/>
      <c r="PJV104" s="235"/>
      <c r="PJW104" s="235"/>
      <c r="PJX104" s="235"/>
      <c r="PJY104" s="235"/>
      <c r="PJZ104" s="235"/>
      <c r="PKA104" s="235"/>
      <c r="PKB104" s="235"/>
      <c r="PKC104" s="235"/>
      <c r="PKD104" s="235"/>
      <c r="PKE104" s="235"/>
      <c r="PKF104" s="235"/>
      <c r="PKG104" s="235"/>
      <c r="PKH104" s="235"/>
      <c r="PKI104" s="235"/>
      <c r="PKJ104" s="235"/>
      <c r="PKK104" s="235"/>
      <c r="PKL104" s="235"/>
      <c r="PKM104" s="235"/>
      <c r="PKN104" s="235"/>
      <c r="PKO104" s="235"/>
      <c r="PKP104" s="235"/>
      <c r="PKQ104" s="235"/>
      <c r="PKR104" s="235"/>
      <c r="PKS104" s="235"/>
      <c r="PKT104" s="235"/>
      <c r="PKU104" s="235"/>
      <c r="PKV104" s="235"/>
      <c r="PKW104" s="235"/>
      <c r="PKX104" s="235"/>
      <c r="PKY104" s="235"/>
      <c r="PKZ104" s="235"/>
      <c r="PLA104" s="235"/>
      <c r="PLB104" s="235"/>
      <c r="PLC104" s="235"/>
      <c r="PLD104" s="235"/>
      <c r="PLE104" s="235"/>
      <c r="PLF104" s="235"/>
      <c r="PLG104" s="235"/>
      <c r="PLH104" s="235"/>
      <c r="PLI104" s="235"/>
      <c r="PLJ104" s="235"/>
      <c r="PLK104" s="235"/>
      <c r="PLL104" s="235"/>
      <c r="PLM104" s="235"/>
      <c r="PLN104" s="235"/>
      <c r="PLO104" s="235"/>
      <c r="PLP104" s="235"/>
      <c r="PLQ104" s="235"/>
      <c r="PLR104" s="235"/>
      <c r="PLS104" s="235"/>
      <c r="PLT104" s="235"/>
      <c r="PLU104" s="235"/>
      <c r="PLV104" s="235"/>
      <c r="PLW104" s="235"/>
      <c r="PLX104" s="235"/>
      <c r="PLY104" s="235"/>
      <c r="PLZ104" s="235"/>
      <c r="PMA104" s="235"/>
      <c r="PMB104" s="235"/>
      <c r="PMC104" s="235"/>
      <c r="PMD104" s="235"/>
      <c r="PME104" s="235"/>
      <c r="PMF104" s="235"/>
      <c r="PMG104" s="235"/>
      <c r="PMH104" s="235"/>
      <c r="PMI104" s="235"/>
      <c r="PMJ104" s="235"/>
      <c r="PMK104" s="235"/>
      <c r="PML104" s="235"/>
      <c r="PMM104" s="235"/>
      <c r="PMN104" s="235"/>
      <c r="PMO104" s="235"/>
      <c r="PMP104" s="235"/>
      <c r="PMQ104" s="235"/>
      <c r="PMR104" s="235"/>
      <c r="PMS104" s="235"/>
      <c r="PMT104" s="235"/>
      <c r="PMU104" s="235"/>
      <c r="PMV104" s="235"/>
      <c r="PMW104" s="235"/>
      <c r="PMX104" s="235"/>
      <c r="PMY104" s="235"/>
      <c r="PMZ104" s="235"/>
      <c r="PNA104" s="235"/>
      <c r="PNB104" s="235"/>
      <c r="PNC104" s="235"/>
      <c r="PND104" s="235"/>
      <c r="PNE104" s="235"/>
      <c r="PNF104" s="235"/>
      <c r="PNG104" s="235"/>
      <c r="PNH104" s="235"/>
      <c r="PNI104" s="235"/>
      <c r="PNJ104" s="235"/>
      <c r="PNK104" s="235"/>
      <c r="PNL104" s="235"/>
      <c r="PNM104" s="235"/>
      <c r="PNN104" s="235"/>
      <c r="PNO104" s="235"/>
      <c r="PNP104" s="235"/>
      <c r="PNQ104" s="235"/>
      <c r="PNR104" s="235"/>
      <c r="PNS104" s="235"/>
      <c r="PNT104" s="235"/>
      <c r="PNU104" s="235"/>
      <c r="PNV104" s="235"/>
      <c r="PNW104" s="235"/>
      <c r="PNX104" s="235"/>
      <c r="PNY104" s="235"/>
      <c r="PNZ104" s="235"/>
      <c r="POA104" s="235"/>
      <c r="POB104" s="235"/>
      <c r="POC104" s="235"/>
      <c r="POD104" s="235"/>
      <c r="POE104" s="235"/>
      <c r="POF104" s="235"/>
      <c r="POG104" s="235"/>
      <c r="POH104" s="235"/>
      <c r="POI104" s="235"/>
      <c r="POJ104" s="235"/>
      <c r="POK104" s="235"/>
      <c r="POL104" s="235"/>
      <c r="POM104" s="235"/>
      <c r="PON104" s="235"/>
      <c r="POO104" s="235"/>
      <c r="POP104" s="235"/>
      <c r="POQ104" s="235"/>
      <c r="POR104" s="235"/>
      <c r="POS104" s="235"/>
      <c r="POT104" s="235"/>
      <c r="POU104" s="235"/>
      <c r="POV104" s="235"/>
      <c r="POW104" s="235"/>
      <c r="POX104" s="235"/>
      <c r="POY104" s="235"/>
      <c r="POZ104" s="235"/>
      <c r="PPA104" s="235"/>
      <c r="PPB104" s="235"/>
      <c r="PPC104" s="235"/>
      <c r="PPD104" s="235"/>
      <c r="PPE104" s="235"/>
      <c r="PPF104" s="235"/>
      <c r="PPG104" s="235"/>
      <c r="PPH104" s="235"/>
      <c r="PPI104" s="235"/>
      <c r="PPJ104" s="235"/>
      <c r="PPK104" s="235"/>
      <c r="PPL104" s="235"/>
      <c r="PPM104" s="235"/>
      <c r="PPN104" s="235"/>
      <c r="PPO104" s="235"/>
      <c r="PPP104" s="235"/>
      <c r="PPQ104" s="235"/>
      <c r="PPR104" s="235"/>
      <c r="PPS104" s="235"/>
      <c r="PPT104" s="235"/>
      <c r="PPU104" s="235"/>
      <c r="PPV104" s="235"/>
      <c r="PPW104" s="235"/>
      <c r="PPX104" s="235"/>
      <c r="PPY104" s="235"/>
      <c r="PPZ104" s="235"/>
      <c r="PQA104" s="235"/>
      <c r="PQB104" s="235"/>
      <c r="PQC104" s="235"/>
      <c r="PQD104" s="235"/>
      <c r="PQE104" s="235"/>
      <c r="PQF104" s="235"/>
      <c r="PQG104" s="235"/>
      <c r="PQH104" s="235"/>
      <c r="PQI104" s="235"/>
      <c r="PQJ104" s="235"/>
      <c r="PQK104" s="235"/>
      <c r="PQL104" s="235"/>
      <c r="PQM104" s="235"/>
      <c r="PQN104" s="235"/>
      <c r="PQO104" s="235"/>
      <c r="PQP104" s="235"/>
      <c r="PQQ104" s="235"/>
      <c r="PQR104" s="235"/>
      <c r="PQS104" s="235"/>
      <c r="PQT104" s="235"/>
      <c r="PQU104" s="235"/>
      <c r="PQV104" s="235"/>
      <c r="PQW104" s="235"/>
      <c r="PQX104" s="235"/>
      <c r="PQY104" s="235"/>
      <c r="PQZ104" s="235"/>
      <c r="PRA104" s="235"/>
      <c r="PRB104" s="235"/>
      <c r="PRC104" s="235"/>
      <c r="PRD104" s="235"/>
      <c r="PRE104" s="235"/>
      <c r="PRF104" s="235"/>
      <c r="PRG104" s="235"/>
      <c r="PRH104" s="235"/>
      <c r="PRI104" s="235"/>
      <c r="PRJ104" s="235"/>
      <c r="PRK104" s="235"/>
      <c r="PRL104" s="235"/>
      <c r="PRM104" s="235"/>
      <c r="PRN104" s="235"/>
      <c r="PRO104" s="235"/>
      <c r="PRP104" s="235"/>
      <c r="PRQ104" s="235"/>
      <c r="PRR104" s="235"/>
      <c r="PRS104" s="235"/>
      <c r="PRT104" s="235"/>
      <c r="PRU104" s="235"/>
      <c r="PRV104" s="235"/>
      <c r="PRW104" s="235"/>
      <c r="PRX104" s="235"/>
      <c r="PRY104" s="235"/>
      <c r="PRZ104" s="235"/>
      <c r="PSA104" s="235"/>
      <c r="PSB104" s="235"/>
      <c r="PSC104" s="235"/>
      <c r="PSD104" s="235"/>
      <c r="PSE104" s="235"/>
      <c r="PSF104" s="235"/>
      <c r="PSG104" s="235"/>
      <c r="PSH104" s="235"/>
      <c r="PSI104" s="235"/>
      <c r="PSJ104" s="235"/>
      <c r="PSK104" s="235"/>
      <c r="PSL104" s="235"/>
      <c r="PSM104" s="235"/>
      <c r="PSN104" s="235"/>
      <c r="PSO104" s="235"/>
      <c r="PSP104" s="235"/>
      <c r="PSQ104" s="235"/>
      <c r="PSR104" s="235"/>
      <c r="PSS104" s="235"/>
      <c r="PST104" s="235"/>
      <c r="PSU104" s="235"/>
      <c r="PSV104" s="235"/>
      <c r="PSW104" s="235"/>
      <c r="PSX104" s="235"/>
      <c r="PSY104" s="235"/>
      <c r="PSZ104" s="235"/>
      <c r="PTA104" s="235"/>
      <c r="PTB104" s="235"/>
      <c r="PTC104" s="235"/>
      <c r="PTD104" s="235"/>
      <c r="PTE104" s="235"/>
      <c r="PTF104" s="235"/>
      <c r="PTG104" s="235"/>
      <c r="PTH104" s="235"/>
      <c r="PTI104" s="235"/>
      <c r="PTJ104" s="235"/>
      <c r="PTK104" s="235"/>
      <c r="PTL104" s="235"/>
      <c r="PTM104" s="235"/>
      <c r="PTN104" s="235"/>
      <c r="PTO104" s="235"/>
      <c r="PTP104" s="235"/>
      <c r="PTQ104" s="235"/>
      <c r="PTR104" s="235"/>
      <c r="PTS104" s="235"/>
      <c r="PTT104" s="235"/>
      <c r="PTU104" s="235"/>
      <c r="PTV104" s="235"/>
      <c r="PTW104" s="235"/>
      <c r="PTX104" s="235"/>
      <c r="PTY104" s="235"/>
      <c r="PTZ104" s="235"/>
      <c r="PUA104" s="235"/>
      <c r="PUB104" s="235"/>
      <c r="PUC104" s="235"/>
      <c r="PUD104" s="235"/>
      <c r="PUE104" s="235"/>
      <c r="PUF104" s="235"/>
      <c r="PUG104" s="235"/>
      <c r="PUH104" s="235"/>
      <c r="PUI104" s="235"/>
      <c r="PUJ104" s="235"/>
      <c r="PUK104" s="235"/>
      <c r="PUL104" s="235"/>
      <c r="PUM104" s="235"/>
      <c r="PUN104" s="235"/>
      <c r="PUO104" s="235"/>
      <c r="PUP104" s="235"/>
      <c r="PUQ104" s="235"/>
      <c r="PUR104" s="235"/>
      <c r="PUS104" s="235"/>
      <c r="PUT104" s="235"/>
      <c r="PUU104" s="235"/>
      <c r="PUV104" s="235"/>
      <c r="PUW104" s="235"/>
      <c r="PUX104" s="235"/>
      <c r="PUY104" s="235"/>
      <c r="PUZ104" s="235"/>
      <c r="PVA104" s="235"/>
      <c r="PVB104" s="235"/>
      <c r="PVC104" s="235"/>
      <c r="PVD104" s="235"/>
      <c r="PVE104" s="235"/>
      <c r="PVF104" s="235"/>
      <c r="PVG104" s="235"/>
      <c r="PVH104" s="235"/>
      <c r="PVI104" s="235"/>
      <c r="PVJ104" s="235"/>
      <c r="PVK104" s="235"/>
      <c r="PVL104" s="235"/>
      <c r="PVM104" s="235"/>
      <c r="PVN104" s="235"/>
      <c r="PVO104" s="235"/>
      <c r="PVP104" s="235"/>
      <c r="PVQ104" s="235"/>
      <c r="PVR104" s="235"/>
      <c r="PVS104" s="235"/>
      <c r="PVT104" s="235"/>
      <c r="PVU104" s="235"/>
      <c r="PVV104" s="235"/>
      <c r="PVW104" s="235"/>
      <c r="PVX104" s="235"/>
      <c r="PVY104" s="235"/>
      <c r="PVZ104" s="235"/>
      <c r="PWA104" s="235"/>
      <c r="PWB104" s="235"/>
      <c r="PWC104" s="235"/>
      <c r="PWD104" s="235"/>
      <c r="PWE104" s="235"/>
      <c r="PWF104" s="235"/>
      <c r="PWG104" s="235"/>
      <c r="PWH104" s="235"/>
      <c r="PWI104" s="235"/>
      <c r="PWJ104" s="235"/>
      <c r="PWK104" s="235"/>
      <c r="PWL104" s="235"/>
      <c r="PWM104" s="235"/>
      <c r="PWN104" s="235"/>
      <c r="PWO104" s="235"/>
      <c r="PWP104" s="235"/>
      <c r="PWQ104" s="235"/>
      <c r="PWR104" s="235"/>
      <c r="PWS104" s="235"/>
      <c r="PWT104" s="235"/>
      <c r="PWU104" s="235"/>
      <c r="PWV104" s="235"/>
      <c r="PWW104" s="235"/>
      <c r="PWX104" s="235"/>
      <c r="PWY104" s="235"/>
      <c r="PWZ104" s="235"/>
      <c r="PXA104" s="235"/>
      <c r="PXB104" s="235"/>
      <c r="PXC104" s="235"/>
      <c r="PXD104" s="235"/>
      <c r="PXE104" s="235"/>
      <c r="PXF104" s="235"/>
      <c r="PXG104" s="235"/>
      <c r="PXH104" s="235"/>
      <c r="PXI104" s="235"/>
      <c r="PXJ104" s="235"/>
      <c r="PXK104" s="235"/>
      <c r="PXL104" s="235"/>
      <c r="PXM104" s="235"/>
      <c r="PXN104" s="235"/>
      <c r="PXO104" s="235"/>
      <c r="PXP104" s="235"/>
      <c r="PXQ104" s="235"/>
      <c r="PXR104" s="235"/>
      <c r="PXS104" s="235"/>
      <c r="PXT104" s="235"/>
      <c r="PXU104" s="235"/>
      <c r="PXV104" s="235"/>
      <c r="PXW104" s="235"/>
      <c r="PXX104" s="235"/>
      <c r="PXY104" s="235"/>
      <c r="PXZ104" s="235"/>
      <c r="PYA104" s="235"/>
      <c r="PYB104" s="235"/>
      <c r="PYC104" s="235"/>
      <c r="PYD104" s="235"/>
      <c r="PYE104" s="235"/>
      <c r="PYF104" s="235"/>
      <c r="PYG104" s="235"/>
      <c r="PYH104" s="235"/>
      <c r="PYI104" s="235"/>
      <c r="PYJ104" s="235"/>
      <c r="PYK104" s="235"/>
      <c r="PYL104" s="235"/>
      <c r="PYM104" s="235"/>
      <c r="PYN104" s="235"/>
      <c r="PYO104" s="235"/>
      <c r="PYP104" s="235"/>
      <c r="PYQ104" s="235"/>
      <c r="PYR104" s="235"/>
      <c r="PYS104" s="235"/>
      <c r="PYT104" s="235"/>
      <c r="PYU104" s="235"/>
      <c r="PYV104" s="235"/>
      <c r="PYW104" s="235"/>
      <c r="PYX104" s="235"/>
      <c r="PYY104" s="235"/>
      <c r="PYZ104" s="235"/>
      <c r="PZA104" s="235"/>
      <c r="PZB104" s="235"/>
      <c r="PZC104" s="235"/>
      <c r="PZD104" s="235"/>
      <c r="PZE104" s="235"/>
      <c r="PZF104" s="235"/>
      <c r="PZG104" s="235"/>
      <c r="PZH104" s="235"/>
      <c r="PZI104" s="235"/>
      <c r="PZJ104" s="235"/>
      <c r="PZK104" s="235"/>
      <c r="PZL104" s="235"/>
      <c r="PZM104" s="235"/>
      <c r="PZN104" s="235"/>
      <c r="PZO104" s="235"/>
      <c r="PZP104" s="235"/>
      <c r="PZQ104" s="235"/>
      <c r="PZR104" s="235"/>
      <c r="PZS104" s="235"/>
      <c r="PZT104" s="235"/>
      <c r="PZU104" s="235"/>
      <c r="PZV104" s="235"/>
      <c r="PZW104" s="235"/>
      <c r="PZX104" s="235"/>
      <c r="PZY104" s="235"/>
      <c r="PZZ104" s="235"/>
      <c r="QAA104" s="235"/>
      <c r="QAB104" s="235"/>
      <c r="QAC104" s="235"/>
      <c r="QAD104" s="235"/>
      <c r="QAE104" s="235"/>
      <c r="QAF104" s="235"/>
      <c r="QAG104" s="235"/>
      <c r="QAH104" s="235"/>
      <c r="QAI104" s="235"/>
      <c r="QAJ104" s="235"/>
      <c r="QAK104" s="235"/>
      <c r="QAL104" s="235"/>
      <c r="QAM104" s="235"/>
      <c r="QAN104" s="235"/>
      <c r="QAO104" s="235"/>
      <c r="QAP104" s="235"/>
      <c r="QAQ104" s="235"/>
      <c r="QAR104" s="235"/>
      <c r="QAS104" s="235"/>
      <c r="QAT104" s="235"/>
      <c r="QAU104" s="235"/>
      <c r="QAV104" s="235"/>
      <c r="QAW104" s="235"/>
      <c r="QAX104" s="235"/>
      <c r="QAY104" s="235"/>
      <c r="QAZ104" s="235"/>
      <c r="QBA104" s="235"/>
      <c r="QBB104" s="235"/>
      <c r="QBC104" s="235"/>
      <c r="QBD104" s="235"/>
      <c r="QBE104" s="235"/>
      <c r="QBF104" s="235"/>
      <c r="QBG104" s="235"/>
      <c r="QBH104" s="235"/>
      <c r="QBI104" s="235"/>
      <c r="QBJ104" s="235"/>
      <c r="QBK104" s="235"/>
      <c r="QBL104" s="235"/>
      <c r="QBM104" s="235"/>
      <c r="QBN104" s="235"/>
      <c r="QBO104" s="235"/>
      <c r="QBP104" s="235"/>
      <c r="QBQ104" s="235"/>
      <c r="QBR104" s="235"/>
      <c r="QBS104" s="235"/>
      <c r="QBT104" s="235"/>
      <c r="QBU104" s="235"/>
      <c r="QBV104" s="235"/>
      <c r="QBW104" s="235"/>
      <c r="QBX104" s="235"/>
      <c r="QBY104" s="235"/>
      <c r="QBZ104" s="235"/>
      <c r="QCA104" s="235"/>
      <c r="QCB104" s="235"/>
      <c r="QCC104" s="235"/>
      <c r="QCD104" s="235"/>
      <c r="QCE104" s="235"/>
      <c r="QCF104" s="235"/>
      <c r="QCG104" s="235"/>
      <c r="QCH104" s="235"/>
      <c r="QCI104" s="235"/>
      <c r="QCJ104" s="235"/>
      <c r="QCK104" s="235"/>
      <c r="QCL104" s="235"/>
      <c r="QCM104" s="235"/>
      <c r="QCN104" s="235"/>
      <c r="QCO104" s="235"/>
      <c r="QCP104" s="235"/>
      <c r="QCQ104" s="235"/>
      <c r="QCR104" s="235"/>
      <c r="QCS104" s="235"/>
      <c r="QCT104" s="235"/>
      <c r="QCU104" s="235"/>
      <c r="QCV104" s="235"/>
      <c r="QCW104" s="235"/>
      <c r="QCX104" s="235"/>
      <c r="QCY104" s="235"/>
      <c r="QCZ104" s="235"/>
      <c r="QDA104" s="235"/>
      <c r="QDB104" s="235"/>
      <c r="QDC104" s="235"/>
      <c r="QDD104" s="235"/>
      <c r="QDE104" s="235"/>
      <c r="QDF104" s="235"/>
      <c r="QDG104" s="235"/>
      <c r="QDH104" s="235"/>
      <c r="QDI104" s="235"/>
      <c r="QDJ104" s="235"/>
      <c r="QDK104" s="235"/>
      <c r="QDL104" s="235"/>
      <c r="QDM104" s="235"/>
      <c r="QDN104" s="235"/>
      <c r="QDO104" s="235"/>
      <c r="QDP104" s="235"/>
      <c r="QDQ104" s="235"/>
      <c r="QDR104" s="235"/>
      <c r="QDS104" s="235"/>
      <c r="QDT104" s="235"/>
      <c r="QDU104" s="235"/>
      <c r="QDV104" s="235"/>
      <c r="QDW104" s="235"/>
      <c r="QDX104" s="235"/>
      <c r="QDY104" s="235"/>
      <c r="QDZ104" s="235"/>
      <c r="QEA104" s="235"/>
      <c r="QEB104" s="235"/>
      <c r="QEC104" s="235"/>
      <c r="QED104" s="235"/>
      <c r="QEE104" s="235"/>
      <c r="QEF104" s="235"/>
      <c r="QEG104" s="235"/>
      <c r="QEH104" s="235"/>
      <c r="QEI104" s="235"/>
      <c r="QEJ104" s="235"/>
      <c r="QEK104" s="235"/>
      <c r="QEL104" s="235"/>
      <c r="QEM104" s="235"/>
      <c r="QEN104" s="235"/>
      <c r="QEO104" s="235"/>
      <c r="QEP104" s="235"/>
      <c r="QEQ104" s="235"/>
      <c r="QER104" s="235"/>
      <c r="QES104" s="235"/>
      <c r="QET104" s="235"/>
      <c r="QEU104" s="235"/>
      <c r="QEV104" s="235"/>
      <c r="QEW104" s="235"/>
      <c r="QEX104" s="235"/>
      <c r="QEY104" s="235"/>
      <c r="QEZ104" s="235"/>
      <c r="QFA104" s="235"/>
      <c r="QFB104" s="235"/>
      <c r="QFC104" s="235"/>
      <c r="QFD104" s="235"/>
      <c r="QFE104" s="235"/>
      <c r="QFF104" s="235"/>
      <c r="QFG104" s="235"/>
      <c r="QFH104" s="235"/>
      <c r="QFI104" s="235"/>
      <c r="QFJ104" s="235"/>
      <c r="QFK104" s="235"/>
      <c r="QFL104" s="235"/>
      <c r="QFM104" s="235"/>
      <c r="QFN104" s="235"/>
      <c r="QFO104" s="235"/>
      <c r="QFP104" s="235"/>
      <c r="QFQ104" s="235"/>
      <c r="QFR104" s="235"/>
      <c r="QFS104" s="235"/>
      <c r="QFT104" s="235"/>
      <c r="QFU104" s="235"/>
      <c r="QFV104" s="235"/>
      <c r="QFW104" s="235"/>
      <c r="QFX104" s="235"/>
      <c r="QFY104" s="235"/>
      <c r="QFZ104" s="235"/>
      <c r="QGA104" s="235"/>
      <c r="QGB104" s="235"/>
      <c r="QGC104" s="235"/>
      <c r="QGD104" s="235"/>
      <c r="QGE104" s="235"/>
      <c r="QGF104" s="235"/>
      <c r="QGG104" s="235"/>
      <c r="QGH104" s="235"/>
      <c r="QGI104" s="235"/>
      <c r="QGJ104" s="235"/>
      <c r="QGK104" s="235"/>
      <c r="QGL104" s="235"/>
      <c r="QGM104" s="235"/>
      <c r="QGN104" s="235"/>
      <c r="QGO104" s="235"/>
      <c r="QGP104" s="235"/>
      <c r="QGQ104" s="235"/>
      <c r="QGR104" s="235"/>
      <c r="QGS104" s="235"/>
      <c r="QGT104" s="235"/>
      <c r="QGU104" s="235"/>
      <c r="QGV104" s="235"/>
      <c r="QGW104" s="235"/>
      <c r="QGX104" s="235"/>
      <c r="QGY104" s="235"/>
      <c r="QGZ104" s="235"/>
      <c r="QHA104" s="235"/>
      <c r="QHB104" s="235"/>
      <c r="QHC104" s="235"/>
      <c r="QHD104" s="235"/>
      <c r="QHE104" s="235"/>
      <c r="QHF104" s="235"/>
      <c r="QHG104" s="235"/>
      <c r="QHH104" s="235"/>
      <c r="QHI104" s="235"/>
      <c r="QHJ104" s="235"/>
      <c r="QHK104" s="235"/>
      <c r="QHL104" s="235"/>
      <c r="QHM104" s="235"/>
      <c r="QHN104" s="235"/>
      <c r="QHO104" s="235"/>
      <c r="QHP104" s="235"/>
      <c r="QHQ104" s="235"/>
      <c r="QHR104" s="235"/>
      <c r="QHS104" s="235"/>
      <c r="QHT104" s="235"/>
      <c r="QHU104" s="235"/>
      <c r="QHV104" s="235"/>
      <c r="QHW104" s="235"/>
      <c r="QHX104" s="235"/>
      <c r="QHY104" s="235"/>
      <c r="QHZ104" s="235"/>
      <c r="QIA104" s="235"/>
      <c r="QIB104" s="235"/>
      <c r="QIC104" s="235"/>
      <c r="QID104" s="235"/>
      <c r="QIE104" s="235"/>
      <c r="QIF104" s="235"/>
      <c r="QIG104" s="235"/>
      <c r="QIH104" s="235"/>
      <c r="QII104" s="235"/>
      <c r="QIJ104" s="235"/>
      <c r="QIK104" s="235"/>
      <c r="QIL104" s="235"/>
      <c r="QIM104" s="235"/>
      <c r="QIN104" s="235"/>
      <c r="QIO104" s="235"/>
      <c r="QIP104" s="235"/>
      <c r="QIQ104" s="235"/>
      <c r="QIR104" s="235"/>
      <c r="QIS104" s="235"/>
      <c r="QIT104" s="235"/>
      <c r="QIU104" s="235"/>
      <c r="QIV104" s="235"/>
      <c r="QIW104" s="235"/>
      <c r="QIX104" s="235"/>
      <c r="QIY104" s="235"/>
      <c r="QIZ104" s="235"/>
      <c r="QJA104" s="235"/>
      <c r="QJB104" s="235"/>
      <c r="QJC104" s="235"/>
      <c r="QJD104" s="235"/>
      <c r="QJE104" s="235"/>
      <c r="QJF104" s="235"/>
      <c r="QJG104" s="235"/>
      <c r="QJH104" s="235"/>
      <c r="QJI104" s="235"/>
      <c r="QJJ104" s="235"/>
      <c r="QJK104" s="235"/>
      <c r="QJL104" s="235"/>
      <c r="QJM104" s="235"/>
      <c r="QJN104" s="235"/>
      <c r="QJO104" s="235"/>
      <c r="QJP104" s="235"/>
      <c r="QJQ104" s="235"/>
      <c r="QJR104" s="235"/>
      <c r="QJS104" s="235"/>
      <c r="QJT104" s="235"/>
      <c r="QJU104" s="235"/>
      <c r="QJV104" s="235"/>
      <c r="QJW104" s="235"/>
      <c r="QJX104" s="235"/>
      <c r="QJY104" s="235"/>
      <c r="QJZ104" s="235"/>
      <c r="QKA104" s="235"/>
      <c r="QKB104" s="235"/>
      <c r="QKC104" s="235"/>
      <c r="QKD104" s="235"/>
      <c r="QKE104" s="235"/>
      <c r="QKF104" s="235"/>
      <c r="QKG104" s="235"/>
      <c r="QKH104" s="235"/>
      <c r="QKI104" s="235"/>
      <c r="QKJ104" s="235"/>
      <c r="QKK104" s="235"/>
      <c r="QKL104" s="235"/>
      <c r="QKM104" s="235"/>
      <c r="QKN104" s="235"/>
      <c r="QKO104" s="235"/>
      <c r="QKP104" s="235"/>
      <c r="QKQ104" s="235"/>
      <c r="QKR104" s="235"/>
      <c r="QKS104" s="235"/>
      <c r="QKT104" s="235"/>
      <c r="QKU104" s="235"/>
      <c r="QKV104" s="235"/>
      <c r="QKW104" s="235"/>
      <c r="QKX104" s="235"/>
      <c r="QKY104" s="235"/>
      <c r="QKZ104" s="235"/>
      <c r="QLA104" s="235"/>
      <c r="QLB104" s="235"/>
      <c r="QLC104" s="235"/>
      <c r="QLD104" s="235"/>
      <c r="QLE104" s="235"/>
      <c r="QLF104" s="235"/>
      <c r="QLG104" s="235"/>
      <c r="QLH104" s="235"/>
      <c r="QLI104" s="235"/>
      <c r="QLJ104" s="235"/>
      <c r="QLK104" s="235"/>
      <c r="QLL104" s="235"/>
      <c r="QLM104" s="235"/>
      <c r="QLN104" s="235"/>
      <c r="QLO104" s="235"/>
      <c r="QLP104" s="235"/>
      <c r="QLQ104" s="235"/>
      <c r="QLR104" s="235"/>
      <c r="QLS104" s="235"/>
      <c r="QLT104" s="235"/>
      <c r="QLU104" s="235"/>
      <c r="QLV104" s="235"/>
      <c r="QLW104" s="235"/>
      <c r="QLX104" s="235"/>
      <c r="QLY104" s="235"/>
      <c r="QLZ104" s="235"/>
      <c r="QMA104" s="235"/>
      <c r="QMB104" s="235"/>
      <c r="QMC104" s="235"/>
      <c r="QMD104" s="235"/>
      <c r="QME104" s="235"/>
      <c r="QMF104" s="235"/>
      <c r="QMG104" s="235"/>
      <c r="QMH104" s="235"/>
      <c r="QMI104" s="235"/>
      <c r="QMJ104" s="235"/>
      <c r="QMK104" s="235"/>
      <c r="QML104" s="235"/>
      <c r="QMM104" s="235"/>
      <c r="QMN104" s="235"/>
      <c r="QMO104" s="235"/>
      <c r="QMP104" s="235"/>
      <c r="QMQ104" s="235"/>
      <c r="QMR104" s="235"/>
      <c r="QMS104" s="235"/>
      <c r="QMT104" s="235"/>
      <c r="QMU104" s="235"/>
      <c r="QMV104" s="235"/>
      <c r="QMW104" s="235"/>
      <c r="QMX104" s="235"/>
      <c r="QMY104" s="235"/>
      <c r="QMZ104" s="235"/>
      <c r="QNA104" s="235"/>
      <c r="QNB104" s="235"/>
      <c r="QNC104" s="235"/>
      <c r="QND104" s="235"/>
      <c r="QNE104" s="235"/>
      <c r="QNF104" s="235"/>
      <c r="QNG104" s="235"/>
      <c r="QNH104" s="235"/>
      <c r="QNI104" s="235"/>
      <c r="QNJ104" s="235"/>
      <c r="QNK104" s="235"/>
      <c r="QNL104" s="235"/>
      <c r="QNM104" s="235"/>
      <c r="QNN104" s="235"/>
      <c r="QNO104" s="235"/>
      <c r="QNP104" s="235"/>
      <c r="QNQ104" s="235"/>
      <c r="QNR104" s="235"/>
      <c r="QNS104" s="235"/>
      <c r="QNT104" s="235"/>
      <c r="QNU104" s="235"/>
      <c r="QNV104" s="235"/>
      <c r="QNW104" s="235"/>
      <c r="QNX104" s="235"/>
      <c r="QNY104" s="235"/>
      <c r="QNZ104" s="235"/>
      <c r="QOA104" s="235"/>
      <c r="QOB104" s="235"/>
      <c r="QOC104" s="235"/>
      <c r="QOD104" s="235"/>
      <c r="QOE104" s="235"/>
      <c r="QOF104" s="235"/>
      <c r="QOG104" s="235"/>
      <c r="QOH104" s="235"/>
      <c r="QOI104" s="235"/>
      <c r="QOJ104" s="235"/>
      <c r="QOK104" s="235"/>
      <c r="QOL104" s="235"/>
      <c r="QOM104" s="235"/>
      <c r="QON104" s="235"/>
      <c r="QOO104" s="235"/>
      <c r="QOP104" s="235"/>
      <c r="QOQ104" s="235"/>
      <c r="QOR104" s="235"/>
      <c r="QOS104" s="235"/>
      <c r="QOT104" s="235"/>
      <c r="QOU104" s="235"/>
      <c r="QOV104" s="235"/>
      <c r="QOW104" s="235"/>
      <c r="QOX104" s="235"/>
      <c r="QOY104" s="235"/>
      <c r="QOZ104" s="235"/>
      <c r="QPA104" s="235"/>
      <c r="QPB104" s="235"/>
      <c r="QPC104" s="235"/>
      <c r="QPD104" s="235"/>
      <c r="QPE104" s="235"/>
      <c r="QPF104" s="235"/>
      <c r="QPG104" s="235"/>
      <c r="QPH104" s="235"/>
      <c r="QPI104" s="235"/>
      <c r="QPJ104" s="235"/>
      <c r="QPK104" s="235"/>
      <c r="QPL104" s="235"/>
      <c r="QPM104" s="235"/>
      <c r="QPN104" s="235"/>
      <c r="QPO104" s="235"/>
      <c r="QPP104" s="235"/>
      <c r="QPQ104" s="235"/>
      <c r="QPR104" s="235"/>
      <c r="QPS104" s="235"/>
      <c r="QPT104" s="235"/>
      <c r="QPU104" s="235"/>
      <c r="QPV104" s="235"/>
      <c r="QPW104" s="235"/>
      <c r="QPX104" s="235"/>
      <c r="QPY104" s="235"/>
      <c r="QPZ104" s="235"/>
      <c r="QQA104" s="235"/>
      <c r="QQB104" s="235"/>
      <c r="QQC104" s="235"/>
      <c r="QQD104" s="235"/>
      <c r="QQE104" s="235"/>
      <c r="QQF104" s="235"/>
      <c r="QQG104" s="235"/>
      <c r="QQH104" s="235"/>
      <c r="QQI104" s="235"/>
      <c r="QQJ104" s="235"/>
      <c r="QQK104" s="235"/>
      <c r="QQL104" s="235"/>
      <c r="QQM104" s="235"/>
      <c r="QQN104" s="235"/>
      <c r="QQO104" s="235"/>
      <c r="QQP104" s="235"/>
      <c r="QQQ104" s="235"/>
      <c r="QQR104" s="235"/>
      <c r="QQS104" s="235"/>
      <c r="QQT104" s="235"/>
      <c r="QQU104" s="235"/>
      <c r="QQV104" s="235"/>
      <c r="QQW104" s="235"/>
      <c r="QQX104" s="235"/>
      <c r="QQY104" s="235"/>
      <c r="QQZ104" s="235"/>
      <c r="QRA104" s="235"/>
      <c r="QRB104" s="235"/>
      <c r="QRC104" s="235"/>
      <c r="QRD104" s="235"/>
      <c r="QRE104" s="235"/>
      <c r="QRF104" s="235"/>
      <c r="QRG104" s="235"/>
      <c r="QRH104" s="235"/>
      <c r="QRI104" s="235"/>
      <c r="QRJ104" s="235"/>
      <c r="QRK104" s="235"/>
      <c r="QRL104" s="235"/>
      <c r="QRM104" s="235"/>
      <c r="QRN104" s="235"/>
      <c r="QRO104" s="235"/>
      <c r="QRP104" s="235"/>
      <c r="QRQ104" s="235"/>
      <c r="QRR104" s="235"/>
      <c r="QRS104" s="235"/>
      <c r="QRT104" s="235"/>
      <c r="QRU104" s="235"/>
      <c r="QRV104" s="235"/>
      <c r="QRW104" s="235"/>
      <c r="QRX104" s="235"/>
      <c r="QRY104" s="235"/>
      <c r="QRZ104" s="235"/>
      <c r="QSA104" s="235"/>
      <c r="QSB104" s="235"/>
      <c r="QSC104" s="235"/>
      <c r="QSD104" s="235"/>
      <c r="QSE104" s="235"/>
      <c r="QSF104" s="235"/>
      <c r="QSG104" s="235"/>
      <c r="QSH104" s="235"/>
      <c r="QSI104" s="235"/>
      <c r="QSJ104" s="235"/>
      <c r="QSK104" s="235"/>
      <c r="QSL104" s="235"/>
      <c r="QSM104" s="235"/>
      <c r="QSN104" s="235"/>
      <c r="QSO104" s="235"/>
      <c r="QSP104" s="235"/>
      <c r="QSQ104" s="235"/>
      <c r="QSR104" s="235"/>
      <c r="QSS104" s="235"/>
      <c r="QST104" s="235"/>
      <c r="QSU104" s="235"/>
      <c r="QSV104" s="235"/>
      <c r="QSW104" s="235"/>
      <c r="QSX104" s="235"/>
      <c r="QSY104" s="235"/>
      <c r="QSZ104" s="235"/>
      <c r="QTA104" s="235"/>
      <c r="QTB104" s="235"/>
      <c r="QTC104" s="235"/>
      <c r="QTD104" s="235"/>
      <c r="QTE104" s="235"/>
      <c r="QTF104" s="235"/>
      <c r="QTG104" s="235"/>
      <c r="QTH104" s="235"/>
      <c r="QTI104" s="235"/>
      <c r="QTJ104" s="235"/>
      <c r="QTK104" s="235"/>
      <c r="QTL104" s="235"/>
      <c r="QTM104" s="235"/>
      <c r="QTN104" s="235"/>
      <c r="QTO104" s="235"/>
      <c r="QTP104" s="235"/>
      <c r="QTQ104" s="235"/>
      <c r="QTR104" s="235"/>
      <c r="QTS104" s="235"/>
      <c r="QTT104" s="235"/>
      <c r="QTU104" s="235"/>
      <c r="QTV104" s="235"/>
      <c r="QTW104" s="235"/>
      <c r="QTX104" s="235"/>
      <c r="QTY104" s="235"/>
      <c r="QTZ104" s="235"/>
      <c r="QUA104" s="235"/>
      <c r="QUB104" s="235"/>
      <c r="QUC104" s="235"/>
      <c r="QUD104" s="235"/>
      <c r="QUE104" s="235"/>
      <c r="QUF104" s="235"/>
      <c r="QUG104" s="235"/>
      <c r="QUH104" s="235"/>
      <c r="QUI104" s="235"/>
      <c r="QUJ104" s="235"/>
      <c r="QUK104" s="235"/>
      <c r="QUL104" s="235"/>
      <c r="QUM104" s="235"/>
      <c r="QUN104" s="235"/>
      <c r="QUO104" s="235"/>
      <c r="QUP104" s="235"/>
      <c r="QUQ104" s="235"/>
      <c r="QUR104" s="235"/>
      <c r="QUS104" s="235"/>
      <c r="QUT104" s="235"/>
      <c r="QUU104" s="235"/>
      <c r="QUV104" s="235"/>
      <c r="QUW104" s="235"/>
      <c r="QUX104" s="235"/>
      <c r="QUY104" s="235"/>
      <c r="QUZ104" s="235"/>
      <c r="QVA104" s="235"/>
      <c r="QVB104" s="235"/>
      <c r="QVC104" s="235"/>
      <c r="QVD104" s="235"/>
      <c r="QVE104" s="235"/>
      <c r="QVF104" s="235"/>
      <c r="QVG104" s="235"/>
      <c r="QVH104" s="235"/>
      <c r="QVI104" s="235"/>
      <c r="QVJ104" s="235"/>
      <c r="QVK104" s="235"/>
      <c r="QVL104" s="235"/>
      <c r="QVM104" s="235"/>
      <c r="QVN104" s="235"/>
      <c r="QVO104" s="235"/>
      <c r="QVP104" s="235"/>
      <c r="QVQ104" s="235"/>
      <c r="QVR104" s="235"/>
      <c r="QVS104" s="235"/>
      <c r="QVT104" s="235"/>
      <c r="QVU104" s="235"/>
      <c r="QVV104" s="235"/>
      <c r="QVW104" s="235"/>
      <c r="QVX104" s="235"/>
      <c r="QVY104" s="235"/>
      <c r="QVZ104" s="235"/>
      <c r="QWA104" s="235"/>
      <c r="QWB104" s="235"/>
      <c r="QWC104" s="235"/>
      <c r="QWD104" s="235"/>
      <c r="QWE104" s="235"/>
      <c r="QWF104" s="235"/>
      <c r="QWG104" s="235"/>
      <c r="QWH104" s="235"/>
      <c r="QWI104" s="235"/>
      <c r="QWJ104" s="235"/>
      <c r="QWK104" s="235"/>
      <c r="QWL104" s="235"/>
      <c r="QWM104" s="235"/>
      <c r="QWN104" s="235"/>
      <c r="QWO104" s="235"/>
      <c r="QWP104" s="235"/>
      <c r="QWQ104" s="235"/>
      <c r="QWR104" s="235"/>
      <c r="QWS104" s="235"/>
      <c r="QWT104" s="235"/>
      <c r="QWU104" s="235"/>
      <c r="QWV104" s="235"/>
      <c r="QWW104" s="235"/>
      <c r="QWX104" s="235"/>
      <c r="QWY104" s="235"/>
      <c r="QWZ104" s="235"/>
      <c r="QXA104" s="235"/>
      <c r="QXB104" s="235"/>
      <c r="QXC104" s="235"/>
      <c r="QXD104" s="235"/>
      <c r="QXE104" s="235"/>
      <c r="QXF104" s="235"/>
      <c r="QXG104" s="235"/>
      <c r="QXH104" s="235"/>
      <c r="QXI104" s="235"/>
      <c r="QXJ104" s="235"/>
      <c r="QXK104" s="235"/>
      <c r="QXL104" s="235"/>
      <c r="QXM104" s="235"/>
      <c r="QXN104" s="235"/>
      <c r="QXO104" s="235"/>
      <c r="QXP104" s="235"/>
      <c r="QXQ104" s="235"/>
      <c r="QXR104" s="235"/>
      <c r="QXS104" s="235"/>
      <c r="QXT104" s="235"/>
      <c r="QXU104" s="235"/>
      <c r="QXV104" s="235"/>
      <c r="QXW104" s="235"/>
      <c r="QXX104" s="235"/>
      <c r="QXY104" s="235"/>
      <c r="QXZ104" s="235"/>
      <c r="QYA104" s="235"/>
      <c r="QYB104" s="235"/>
      <c r="QYC104" s="235"/>
      <c r="QYD104" s="235"/>
      <c r="QYE104" s="235"/>
      <c r="QYF104" s="235"/>
      <c r="QYG104" s="235"/>
      <c r="QYH104" s="235"/>
      <c r="QYI104" s="235"/>
      <c r="QYJ104" s="235"/>
      <c r="QYK104" s="235"/>
      <c r="QYL104" s="235"/>
      <c r="QYM104" s="235"/>
      <c r="QYN104" s="235"/>
      <c r="QYO104" s="235"/>
      <c r="QYP104" s="235"/>
      <c r="QYQ104" s="235"/>
      <c r="QYR104" s="235"/>
      <c r="QYS104" s="235"/>
      <c r="QYT104" s="235"/>
      <c r="QYU104" s="235"/>
      <c r="QYV104" s="235"/>
      <c r="QYW104" s="235"/>
      <c r="QYX104" s="235"/>
      <c r="QYY104" s="235"/>
      <c r="QYZ104" s="235"/>
      <c r="QZA104" s="235"/>
      <c r="QZB104" s="235"/>
      <c r="QZC104" s="235"/>
      <c r="QZD104" s="235"/>
      <c r="QZE104" s="235"/>
      <c r="QZF104" s="235"/>
      <c r="QZG104" s="235"/>
      <c r="QZH104" s="235"/>
      <c r="QZI104" s="235"/>
      <c r="QZJ104" s="235"/>
      <c r="QZK104" s="235"/>
      <c r="QZL104" s="235"/>
      <c r="QZM104" s="235"/>
      <c r="QZN104" s="235"/>
      <c r="QZO104" s="235"/>
      <c r="QZP104" s="235"/>
      <c r="QZQ104" s="235"/>
      <c r="QZR104" s="235"/>
      <c r="QZS104" s="235"/>
      <c r="QZT104" s="235"/>
      <c r="QZU104" s="235"/>
      <c r="QZV104" s="235"/>
      <c r="QZW104" s="235"/>
      <c r="QZX104" s="235"/>
      <c r="QZY104" s="235"/>
      <c r="QZZ104" s="235"/>
      <c r="RAA104" s="235"/>
      <c r="RAB104" s="235"/>
      <c r="RAC104" s="235"/>
      <c r="RAD104" s="235"/>
      <c r="RAE104" s="235"/>
      <c r="RAF104" s="235"/>
      <c r="RAG104" s="235"/>
      <c r="RAH104" s="235"/>
      <c r="RAI104" s="235"/>
      <c r="RAJ104" s="235"/>
      <c r="RAK104" s="235"/>
      <c r="RAL104" s="235"/>
      <c r="RAM104" s="235"/>
      <c r="RAN104" s="235"/>
      <c r="RAO104" s="235"/>
      <c r="RAP104" s="235"/>
      <c r="RAQ104" s="235"/>
      <c r="RAR104" s="235"/>
      <c r="RAS104" s="235"/>
      <c r="RAT104" s="235"/>
      <c r="RAU104" s="235"/>
      <c r="RAV104" s="235"/>
      <c r="RAW104" s="235"/>
      <c r="RAX104" s="235"/>
      <c r="RAY104" s="235"/>
      <c r="RAZ104" s="235"/>
      <c r="RBA104" s="235"/>
      <c r="RBB104" s="235"/>
      <c r="RBC104" s="235"/>
      <c r="RBD104" s="235"/>
      <c r="RBE104" s="235"/>
      <c r="RBF104" s="235"/>
      <c r="RBG104" s="235"/>
      <c r="RBH104" s="235"/>
      <c r="RBI104" s="235"/>
      <c r="RBJ104" s="235"/>
      <c r="RBK104" s="235"/>
      <c r="RBL104" s="235"/>
      <c r="RBM104" s="235"/>
      <c r="RBN104" s="235"/>
      <c r="RBO104" s="235"/>
      <c r="RBP104" s="235"/>
      <c r="RBQ104" s="235"/>
      <c r="RBR104" s="235"/>
      <c r="RBS104" s="235"/>
      <c r="RBT104" s="235"/>
      <c r="RBU104" s="235"/>
      <c r="RBV104" s="235"/>
      <c r="RBW104" s="235"/>
      <c r="RBX104" s="235"/>
      <c r="RBY104" s="235"/>
      <c r="RBZ104" s="235"/>
      <c r="RCA104" s="235"/>
      <c r="RCB104" s="235"/>
      <c r="RCC104" s="235"/>
      <c r="RCD104" s="235"/>
      <c r="RCE104" s="235"/>
      <c r="RCF104" s="235"/>
      <c r="RCG104" s="235"/>
      <c r="RCH104" s="235"/>
      <c r="RCI104" s="235"/>
      <c r="RCJ104" s="235"/>
      <c r="RCK104" s="235"/>
      <c r="RCL104" s="235"/>
      <c r="RCM104" s="235"/>
      <c r="RCN104" s="235"/>
      <c r="RCO104" s="235"/>
      <c r="RCP104" s="235"/>
      <c r="RCQ104" s="235"/>
      <c r="RCR104" s="235"/>
      <c r="RCS104" s="235"/>
      <c r="RCT104" s="235"/>
      <c r="RCU104" s="235"/>
      <c r="RCV104" s="235"/>
      <c r="RCW104" s="235"/>
      <c r="RCX104" s="235"/>
      <c r="RCY104" s="235"/>
      <c r="RCZ104" s="235"/>
      <c r="RDA104" s="235"/>
      <c r="RDB104" s="235"/>
      <c r="RDC104" s="235"/>
      <c r="RDD104" s="235"/>
      <c r="RDE104" s="235"/>
      <c r="RDF104" s="235"/>
      <c r="RDG104" s="235"/>
      <c r="RDH104" s="235"/>
      <c r="RDI104" s="235"/>
      <c r="RDJ104" s="235"/>
      <c r="RDK104" s="235"/>
      <c r="RDL104" s="235"/>
      <c r="RDM104" s="235"/>
      <c r="RDN104" s="235"/>
      <c r="RDO104" s="235"/>
      <c r="RDP104" s="235"/>
      <c r="RDQ104" s="235"/>
      <c r="RDR104" s="235"/>
      <c r="RDS104" s="235"/>
      <c r="RDT104" s="235"/>
      <c r="RDU104" s="235"/>
      <c r="RDV104" s="235"/>
      <c r="RDW104" s="235"/>
      <c r="RDX104" s="235"/>
      <c r="RDY104" s="235"/>
      <c r="RDZ104" s="235"/>
      <c r="REA104" s="235"/>
      <c r="REB104" s="235"/>
      <c r="REC104" s="235"/>
      <c r="RED104" s="235"/>
      <c r="REE104" s="235"/>
      <c r="REF104" s="235"/>
      <c r="REG104" s="235"/>
      <c r="REH104" s="235"/>
      <c r="REI104" s="235"/>
      <c r="REJ104" s="235"/>
      <c r="REK104" s="235"/>
      <c r="REL104" s="235"/>
      <c r="REM104" s="235"/>
      <c r="REN104" s="235"/>
      <c r="REO104" s="235"/>
      <c r="REP104" s="235"/>
      <c r="REQ104" s="235"/>
      <c r="RER104" s="235"/>
      <c r="RES104" s="235"/>
      <c r="RET104" s="235"/>
      <c r="REU104" s="235"/>
      <c r="REV104" s="235"/>
      <c r="REW104" s="235"/>
      <c r="REX104" s="235"/>
      <c r="REY104" s="235"/>
      <c r="REZ104" s="235"/>
      <c r="RFA104" s="235"/>
      <c r="RFB104" s="235"/>
      <c r="RFC104" s="235"/>
      <c r="RFD104" s="235"/>
      <c r="RFE104" s="235"/>
      <c r="RFF104" s="235"/>
      <c r="RFG104" s="235"/>
      <c r="RFH104" s="235"/>
      <c r="RFI104" s="235"/>
      <c r="RFJ104" s="235"/>
      <c r="RFK104" s="235"/>
      <c r="RFL104" s="235"/>
      <c r="RFM104" s="235"/>
      <c r="RFN104" s="235"/>
      <c r="RFO104" s="235"/>
      <c r="RFP104" s="235"/>
      <c r="RFQ104" s="235"/>
      <c r="RFR104" s="235"/>
      <c r="RFS104" s="235"/>
      <c r="RFT104" s="235"/>
      <c r="RFU104" s="235"/>
      <c r="RFV104" s="235"/>
      <c r="RFW104" s="235"/>
      <c r="RFX104" s="235"/>
      <c r="RFY104" s="235"/>
      <c r="RFZ104" s="235"/>
      <c r="RGA104" s="235"/>
      <c r="RGB104" s="235"/>
      <c r="RGC104" s="235"/>
      <c r="RGD104" s="235"/>
      <c r="RGE104" s="235"/>
      <c r="RGF104" s="235"/>
      <c r="RGG104" s="235"/>
      <c r="RGH104" s="235"/>
      <c r="RGI104" s="235"/>
      <c r="RGJ104" s="235"/>
      <c r="RGK104" s="235"/>
      <c r="RGL104" s="235"/>
      <c r="RGM104" s="235"/>
      <c r="RGN104" s="235"/>
      <c r="RGO104" s="235"/>
      <c r="RGP104" s="235"/>
      <c r="RGQ104" s="235"/>
      <c r="RGR104" s="235"/>
      <c r="RGS104" s="235"/>
      <c r="RGT104" s="235"/>
      <c r="RGU104" s="235"/>
      <c r="RGV104" s="235"/>
      <c r="RGW104" s="235"/>
      <c r="RGX104" s="235"/>
      <c r="RGY104" s="235"/>
      <c r="RGZ104" s="235"/>
      <c r="RHA104" s="235"/>
      <c r="RHB104" s="235"/>
      <c r="RHC104" s="235"/>
      <c r="RHD104" s="235"/>
      <c r="RHE104" s="235"/>
      <c r="RHF104" s="235"/>
      <c r="RHG104" s="235"/>
      <c r="RHH104" s="235"/>
      <c r="RHI104" s="235"/>
      <c r="RHJ104" s="235"/>
      <c r="RHK104" s="235"/>
      <c r="RHL104" s="235"/>
      <c r="RHM104" s="235"/>
      <c r="RHN104" s="235"/>
      <c r="RHO104" s="235"/>
      <c r="RHP104" s="235"/>
      <c r="RHQ104" s="235"/>
      <c r="RHR104" s="235"/>
      <c r="RHS104" s="235"/>
      <c r="RHT104" s="235"/>
      <c r="RHU104" s="235"/>
      <c r="RHV104" s="235"/>
      <c r="RHW104" s="235"/>
      <c r="RHX104" s="235"/>
      <c r="RHY104" s="235"/>
      <c r="RHZ104" s="235"/>
      <c r="RIA104" s="235"/>
      <c r="RIB104" s="235"/>
      <c r="RIC104" s="235"/>
      <c r="RID104" s="235"/>
      <c r="RIE104" s="235"/>
      <c r="RIF104" s="235"/>
      <c r="RIG104" s="235"/>
      <c r="RIH104" s="235"/>
      <c r="RII104" s="235"/>
      <c r="RIJ104" s="235"/>
      <c r="RIK104" s="235"/>
      <c r="RIL104" s="235"/>
      <c r="RIM104" s="235"/>
      <c r="RIN104" s="235"/>
      <c r="RIO104" s="235"/>
      <c r="RIP104" s="235"/>
      <c r="RIQ104" s="235"/>
      <c r="RIR104" s="235"/>
      <c r="RIS104" s="235"/>
      <c r="RIT104" s="235"/>
      <c r="RIU104" s="235"/>
      <c r="RIV104" s="235"/>
      <c r="RIW104" s="235"/>
      <c r="RIX104" s="235"/>
      <c r="RIY104" s="235"/>
      <c r="RIZ104" s="235"/>
      <c r="RJA104" s="235"/>
      <c r="RJB104" s="235"/>
      <c r="RJC104" s="235"/>
      <c r="RJD104" s="235"/>
      <c r="RJE104" s="235"/>
      <c r="RJF104" s="235"/>
      <c r="RJG104" s="235"/>
      <c r="RJH104" s="235"/>
      <c r="RJI104" s="235"/>
      <c r="RJJ104" s="235"/>
      <c r="RJK104" s="235"/>
      <c r="RJL104" s="235"/>
      <c r="RJM104" s="235"/>
      <c r="RJN104" s="235"/>
      <c r="RJO104" s="235"/>
      <c r="RJP104" s="235"/>
      <c r="RJQ104" s="235"/>
      <c r="RJR104" s="235"/>
      <c r="RJS104" s="235"/>
      <c r="RJT104" s="235"/>
      <c r="RJU104" s="235"/>
      <c r="RJV104" s="235"/>
      <c r="RJW104" s="235"/>
      <c r="RJX104" s="235"/>
      <c r="RJY104" s="235"/>
      <c r="RJZ104" s="235"/>
      <c r="RKA104" s="235"/>
      <c r="RKB104" s="235"/>
      <c r="RKC104" s="235"/>
      <c r="RKD104" s="235"/>
      <c r="RKE104" s="235"/>
      <c r="RKF104" s="235"/>
      <c r="RKG104" s="235"/>
      <c r="RKH104" s="235"/>
      <c r="RKI104" s="235"/>
      <c r="RKJ104" s="235"/>
      <c r="RKK104" s="235"/>
      <c r="RKL104" s="235"/>
      <c r="RKM104" s="235"/>
      <c r="RKN104" s="235"/>
      <c r="RKO104" s="235"/>
      <c r="RKP104" s="235"/>
      <c r="RKQ104" s="235"/>
      <c r="RKR104" s="235"/>
      <c r="RKS104" s="235"/>
      <c r="RKT104" s="235"/>
      <c r="RKU104" s="235"/>
      <c r="RKV104" s="235"/>
      <c r="RKW104" s="235"/>
      <c r="RKX104" s="235"/>
      <c r="RKY104" s="235"/>
      <c r="RKZ104" s="235"/>
      <c r="RLA104" s="235"/>
      <c r="RLB104" s="235"/>
      <c r="RLC104" s="235"/>
      <c r="RLD104" s="235"/>
      <c r="RLE104" s="235"/>
      <c r="RLF104" s="235"/>
      <c r="RLG104" s="235"/>
      <c r="RLH104" s="235"/>
      <c r="RLI104" s="235"/>
      <c r="RLJ104" s="235"/>
      <c r="RLK104" s="235"/>
      <c r="RLL104" s="235"/>
      <c r="RLM104" s="235"/>
      <c r="RLN104" s="235"/>
      <c r="RLO104" s="235"/>
      <c r="RLP104" s="235"/>
      <c r="RLQ104" s="235"/>
      <c r="RLR104" s="235"/>
      <c r="RLS104" s="235"/>
      <c r="RLT104" s="235"/>
      <c r="RLU104" s="235"/>
      <c r="RLV104" s="235"/>
      <c r="RLW104" s="235"/>
      <c r="RLX104" s="235"/>
      <c r="RLY104" s="235"/>
      <c r="RLZ104" s="235"/>
      <c r="RMA104" s="235"/>
      <c r="RMB104" s="235"/>
      <c r="RMC104" s="235"/>
      <c r="RMD104" s="235"/>
      <c r="RME104" s="235"/>
      <c r="RMF104" s="235"/>
      <c r="RMG104" s="235"/>
      <c r="RMH104" s="235"/>
      <c r="RMI104" s="235"/>
      <c r="RMJ104" s="235"/>
      <c r="RMK104" s="235"/>
      <c r="RML104" s="235"/>
      <c r="RMM104" s="235"/>
      <c r="RMN104" s="235"/>
      <c r="RMO104" s="235"/>
      <c r="RMP104" s="235"/>
      <c r="RMQ104" s="235"/>
      <c r="RMR104" s="235"/>
      <c r="RMS104" s="235"/>
      <c r="RMT104" s="235"/>
      <c r="RMU104" s="235"/>
      <c r="RMV104" s="235"/>
      <c r="RMW104" s="235"/>
      <c r="RMX104" s="235"/>
      <c r="RMY104" s="235"/>
      <c r="RMZ104" s="235"/>
      <c r="RNA104" s="235"/>
      <c r="RNB104" s="235"/>
      <c r="RNC104" s="235"/>
      <c r="RND104" s="235"/>
      <c r="RNE104" s="235"/>
      <c r="RNF104" s="235"/>
      <c r="RNG104" s="235"/>
      <c r="RNH104" s="235"/>
      <c r="RNI104" s="235"/>
      <c r="RNJ104" s="235"/>
      <c r="RNK104" s="235"/>
      <c r="RNL104" s="235"/>
      <c r="RNM104" s="235"/>
      <c r="RNN104" s="235"/>
      <c r="RNO104" s="235"/>
      <c r="RNP104" s="235"/>
      <c r="RNQ104" s="235"/>
      <c r="RNR104" s="235"/>
      <c r="RNS104" s="235"/>
      <c r="RNT104" s="235"/>
      <c r="RNU104" s="235"/>
      <c r="RNV104" s="235"/>
      <c r="RNW104" s="235"/>
      <c r="RNX104" s="235"/>
      <c r="RNY104" s="235"/>
      <c r="RNZ104" s="235"/>
      <c r="ROA104" s="235"/>
      <c r="ROB104" s="235"/>
      <c r="ROC104" s="235"/>
      <c r="ROD104" s="235"/>
      <c r="ROE104" s="235"/>
      <c r="ROF104" s="235"/>
      <c r="ROG104" s="235"/>
      <c r="ROH104" s="235"/>
      <c r="ROI104" s="235"/>
      <c r="ROJ104" s="235"/>
      <c r="ROK104" s="235"/>
      <c r="ROL104" s="235"/>
      <c r="ROM104" s="235"/>
      <c r="RON104" s="235"/>
      <c r="ROO104" s="235"/>
      <c r="ROP104" s="235"/>
      <c r="ROQ104" s="235"/>
      <c r="ROR104" s="235"/>
      <c r="ROS104" s="235"/>
      <c r="ROT104" s="235"/>
      <c r="ROU104" s="235"/>
      <c r="ROV104" s="235"/>
      <c r="ROW104" s="235"/>
      <c r="ROX104" s="235"/>
      <c r="ROY104" s="235"/>
      <c r="ROZ104" s="235"/>
      <c r="RPA104" s="235"/>
      <c r="RPB104" s="235"/>
      <c r="RPC104" s="235"/>
      <c r="RPD104" s="235"/>
      <c r="RPE104" s="235"/>
      <c r="RPF104" s="235"/>
      <c r="RPG104" s="235"/>
      <c r="RPH104" s="235"/>
      <c r="RPI104" s="235"/>
      <c r="RPJ104" s="235"/>
      <c r="RPK104" s="235"/>
      <c r="RPL104" s="235"/>
      <c r="RPM104" s="235"/>
      <c r="RPN104" s="235"/>
      <c r="RPO104" s="235"/>
      <c r="RPP104" s="235"/>
      <c r="RPQ104" s="235"/>
      <c r="RPR104" s="235"/>
      <c r="RPS104" s="235"/>
      <c r="RPT104" s="235"/>
      <c r="RPU104" s="235"/>
      <c r="RPV104" s="235"/>
      <c r="RPW104" s="235"/>
      <c r="RPX104" s="235"/>
      <c r="RPY104" s="235"/>
      <c r="RPZ104" s="235"/>
      <c r="RQA104" s="235"/>
      <c r="RQB104" s="235"/>
      <c r="RQC104" s="235"/>
      <c r="RQD104" s="235"/>
      <c r="RQE104" s="235"/>
      <c r="RQF104" s="235"/>
      <c r="RQG104" s="235"/>
      <c r="RQH104" s="235"/>
      <c r="RQI104" s="235"/>
      <c r="RQJ104" s="235"/>
      <c r="RQK104" s="235"/>
      <c r="RQL104" s="235"/>
      <c r="RQM104" s="235"/>
      <c r="RQN104" s="235"/>
      <c r="RQO104" s="235"/>
      <c r="RQP104" s="235"/>
      <c r="RQQ104" s="235"/>
      <c r="RQR104" s="235"/>
      <c r="RQS104" s="235"/>
      <c r="RQT104" s="235"/>
      <c r="RQU104" s="235"/>
      <c r="RQV104" s="235"/>
      <c r="RQW104" s="235"/>
      <c r="RQX104" s="235"/>
      <c r="RQY104" s="235"/>
      <c r="RQZ104" s="235"/>
      <c r="RRA104" s="235"/>
      <c r="RRB104" s="235"/>
      <c r="RRC104" s="235"/>
      <c r="RRD104" s="235"/>
      <c r="RRE104" s="235"/>
      <c r="RRF104" s="235"/>
      <c r="RRG104" s="235"/>
      <c r="RRH104" s="235"/>
      <c r="RRI104" s="235"/>
      <c r="RRJ104" s="235"/>
      <c r="RRK104" s="235"/>
      <c r="RRL104" s="235"/>
      <c r="RRM104" s="235"/>
      <c r="RRN104" s="235"/>
      <c r="RRO104" s="235"/>
      <c r="RRP104" s="235"/>
      <c r="RRQ104" s="235"/>
      <c r="RRR104" s="235"/>
      <c r="RRS104" s="235"/>
      <c r="RRT104" s="235"/>
      <c r="RRU104" s="235"/>
      <c r="RRV104" s="235"/>
      <c r="RRW104" s="235"/>
      <c r="RRX104" s="235"/>
      <c r="RRY104" s="235"/>
      <c r="RRZ104" s="235"/>
      <c r="RSA104" s="235"/>
      <c r="RSB104" s="235"/>
      <c r="RSC104" s="235"/>
      <c r="RSD104" s="235"/>
      <c r="RSE104" s="235"/>
      <c r="RSF104" s="235"/>
      <c r="RSG104" s="235"/>
      <c r="RSH104" s="235"/>
      <c r="RSI104" s="235"/>
      <c r="RSJ104" s="235"/>
      <c r="RSK104" s="235"/>
      <c r="RSL104" s="235"/>
      <c r="RSM104" s="235"/>
      <c r="RSN104" s="235"/>
      <c r="RSO104" s="235"/>
      <c r="RSP104" s="235"/>
      <c r="RSQ104" s="235"/>
      <c r="RSR104" s="235"/>
      <c r="RSS104" s="235"/>
      <c r="RST104" s="235"/>
      <c r="RSU104" s="235"/>
      <c r="RSV104" s="235"/>
      <c r="RSW104" s="235"/>
      <c r="RSX104" s="235"/>
      <c r="RSY104" s="235"/>
      <c r="RSZ104" s="235"/>
      <c r="RTA104" s="235"/>
      <c r="RTB104" s="235"/>
      <c r="RTC104" s="235"/>
      <c r="RTD104" s="235"/>
      <c r="RTE104" s="235"/>
      <c r="RTF104" s="235"/>
      <c r="RTG104" s="235"/>
      <c r="RTH104" s="235"/>
      <c r="RTI104" s="235"/>
      <c r="RTJ104" s="235"/>
      <c r="RTK104" s="235"/>
      <c r="RTL104" s="235"/>
      <c r="RTM104" s="235"/>
      <c r="RTN104" s="235"/>
      <c r="RTO104" s="235"/>
      <c r="RTP104" s="235"/>
      <c r="RTQ104" s="235"/>
      <c r="RTR104" s="235"/>
      <c r="RTS104" s="235"/>
      <c r="RTT104" s="235"/>
      <c r="RTU104" s="235"/>
      <c r="RTV104" s="235"/>
      <c r="RTW104" s="235"/>
      <c r="RTX104" s="235"/>
      <c r="RTY104" s="235"/>
      <c r="RTZ104" s="235"/>
      <c r="RUA104" s="235"/>
      <c r="RUB104" s="235"/>
      <c r="RUC104" s="235"/>
      <c r="RUD104" s="235"/>
      <c r="RUE104" s="235"/>
      <c r="RUF104" s="235"/>
      <c r="RUG104" s="235"/>
      <c r="RUH104" s="235"/>
      <c r="RUI104" s="235"/>
      <c r="RUJ104" s="235"/>
      <c r="RUK104" s="235"/>
      <c r="RUL104" s="235"/>
      <c r="RUM104" s="235"/>
      <c r="RUN104" s="235"/>
      <c r="RUO104" s="235"/>
      <c r="RUP104" s="235"/>
      <c r="RUQ104" s="235"/>
      <c r="RUR104" s="235"/>
      <c r="RUS104" s="235"/>
      <c r="RUT104" s="235"/>
      <c r="RUU104" s="235"/>
      <c r="RUV104" s="235"/>
      <c r="RUW104" s="235"/>
      <c r="RUX104" s="235"/>
      <c r="RUY104" s="235"/>
      <c r="RUZ104" s="235"/>
      <c r="RVA104" s="235"/>
      <c r="RVB104" s="235"/>
      <c r="RVC104" s="235"/>
      <c r="RVD104" s="235"/>
      <c r="RVE104" s="235"/>
      <c r="RVF104" s="235"/>
      <c r="RVG104" s="235"/>
      <c r="RVH104" s="235"/>
      <c r="RVI104" s="235"/>
      <c r="RVJ104" s="235"/>
      <c r="RVK104" s="235"/>
      <c r="RVL104" s="235"/>
      <c r="RVM104" s="235"/>
      <c r="RVN104" s="235"/>
      <c r="RVO104" s="235"/>
      <c r="RVP104" s="235"/>
      <c r="RVQ104" s="235"/>
      <c r="RVR104" s="235"/>
      <c r="RVS104" s="235"/>
      <c r="RVT104" s="235"/>
      <c r="RVU104" s="235"/>
      <c r="RVV104" s="235"/>
      <c r="RVW104" s="235"/>
      <c r="RVX104" s="235"/>
      <c r="RVY104" s="235"/>
      <c r="RVZ104" s="235"/>
      <c r="RWA104" s="235"/>
      <c r="RWB104" s="235"/>
      <c r="RWC104" s="235"/>
      <c r="RWD104" s="235"/>
      <c r="RWE104" s="235"/>
      <c r="RWF104" s="235"/>
      <c r="RWG104" s="235"/>
      <c r="RWH104" s="235"/>
      <c r="RWI104" s="235"/>
      <c r="RWJ104" s="235"/>
      <c r="RWK104" s="235"/>
      <c r="RWL104" s="235"/>
      <c r="RWM104" s="235"/>
      <c r="RWN104" s="235"/>
      <c r="RWO104" s="235"/>
      <c r="RWP104" s="235"/>
      <c r="RWQ104" s="235"/>
      <c r="RWR104" s="235"/>
      <c r="RWS104" s="235"/>
      <c r="RWT104" s="235"/>
      <c r="RWU104" s="235"/>
      <c r="RWV104" s="235"/>
      <c r="RWW104" s="235"/>
      <c r="RWX104" s="235"/>
      <c r="RWY104" s="235"/>
      <c r="RWZ104" s="235"/>
      <c r="RXA104" s="235"/>
      <c r="RXB104" s="235"/>
      <c r="RXC104" s="235"/>
      <c r="RXD104" s="235"/>
      <c r="RXE104" s="235"/>
      <c r="RXF104" s="235"/>
      <c r="RXG104" s="235"/>
      <c r="RXH104" s="235"/>
      <c r="RXI104" s="235"/>
      <c r="RXJ104" s="235"/>
      <c r="RXK104" s="235"/>
      <c r="RXL104" s="235"/>
      <c r="RXM104" s="235"/>
      <c r="RXN104" s="235"/>
      <c r="RXO104" s="235"/>
      <c r="RXP104" s="235"/>
      <c r="RXQ104" s="235"/>
      <c r="RXR104" s="235"/>
      <c r="RXS104" s="235"/>
      <c r="RXT104" s="235"/>
      <c r="RXU104" s="235"/>
      <c r="RXV104" s="235"/>
      <c r="RXW104" s="235"/>
      <c r="RXX104" s="235"/>
      <c r="RXY104" s="235"/>
      <c r="RXZ104" s="235"/>
      <c r="RYA104" s="235"/>
      <c r="RYB104" s="235"/>
      <c r="RYC104" s="235"/>
      <c r="RYD104" s="235"/>
      <c r="RYE104" s="235"/>
      <c r="RYF104" s="235"/>
      <c r="RYG104" s="235"/>
      <c r="RYH104" s="235"/>
      <c r="RYI104" s="235"/>
      <c r="RYJ104" s="235"/>
      <c r="RYK104" s="235"/>
      <c r="RYL104" s="235"/>
      <c r="RYM104" s="235"/>
      <c r="RYN104" s="235"/>
      <c r="RYO104" s="235"/>
      <c r="RYP104" s="235"/>
      <c r="RYQ104" s="235"/>
      <c r="RYR104" s="235"/>
      <c r="RYS104" s="235"/>
      <c r="RYT104" s="235"/>
      <c r="RYU104" s="235"/>
      <c r="RYV104" s="235"/>
      <c r="RYW104" s="235"/>
      <c r="RYX104" s="235"/>
      <c r="RYY104" s="235"/>
      <c r="RYZ104" s="235"/>
      <c r="RZA104" s="235"/>
      <c r="RZB104" s="235"/>
      <c r="RZC104" s="235"/>
      <c r="RZD104" s="235"/>
      <c r="RZE104" s="235"/>
      <c r="RZF104" s="235"/>
      <c r="RZG104" s="235"/>
      <c r="RZH104" s="235"/>
      <c r="RZI104" s="235"/>
      <c r="RZJ104" s="235"/>
      <c r="RZK104" s="235"/>
      <c r="RZL104" s="235"/>
      <c r="RZM104" s="235"/>
      <c r="RZN104" s="235"/>
      <c r="RZO104" s="235"/>
      <c r="RZP104" s="235"/>
      <c r="RZQ104" s="235"/>
      <c r="RZR104" s="235"/>
      <c r="RZS104" s="235"/>
      <c r="RZT104" s="235"/>
      <c r="RZU104" s="235"/>
      <c r="RZV104" s="235"/>
      <c r="RZW104" s="235"/>
      <c r="RZX104" s="235"/>
      <c r="RZY104" s="235"/>
      <c r="RZZ104" s="235"/>
      <c r="SAA104" s="235"/>
      <c r="SAB104" s="235"/>
      <c r="SAC104" s="235"/>
      <c r="SAD104" s="235"/>
      <c r="SAE104" s="235"/>
      <c r="SAF104" s="235"/>
      <c r="SAG104" s="235"/>
      <c r="SAH104" s="235"/>
      <c r="SAI104" s="235"/>
      <c r="SAJ104" s="235"/>
      <c r="SAK104" s="235"/>
      <c r="SAL104" s="235"/>
      <c r="SAM104" s="235"/>
      <c r="SAN104" s="235"/>
      <c r="SAO104" s="235"/>
      <c r="SAP104" s="235"/>
      <c r="SAQ104" s="235"/>
      <c r="SAR104" s="235"/>
      <c r="SAS104" s="235"/>
      <c r="SAT104" s="235"/>
      <c r="SAU104" s="235"/>
      <c r="SAV104" s="235"/>
      <c r="SAW104" s="235"/>
      <c r="SAX104" s="235"/>
      <c r="SAY104" s="235"/>
      <c r="SAZ104" s="235"/>
      <c r="SBA104" s="235"/>
      <c r="SBB104" s="235"/>
      <c r="SBC104" s="235"/>
      <c r="SBD104" s="235"/>
      <c r="SBE104" s="235"/>
      <c r="SBF104" s="235"/>
      <c r="SBG104" s="235"/>
      <c r="SBH104" s="235"/>
      <c r="SBI104" s="235"/>
      <c r="SBJ104" s="235"/>
      <c r="SBK104" s="235"/>
      <c r="SBL104" s="235"/>
      <c r="SBM104" s="235"/>
      <c r="SBN104" s="235"/>
      <c r="SBO104" s="235"/>
      <c r="SBP104" s="235"/>
      <c r="SBQ104" s="235"/>
      <c r="SBR104" s="235"/>
      <c r="SBS104" s="235"/>
      <c r="SBT104" s="235"/>
      <c r="SBU104" s="235"/>
      <c r="SBV104" s="235"/>
      <c r="SBW104" s="235"/>
      <c r="SBX104" s="235"/>
      <c r="SBY104" s="235"/>
      <c r="SBZ104" s="235"/>
      <c r="SCA104" s="235"/>
      <c r="SCB104" s="235"/>
      <c r="SCC104" s="235"/>
      <c r="SCD104" s="235"/>
      <c r="SCE104" s="235"/>
      <c r="SCF104" s="235"/>
      <c r="SCG104" s="235"/>
      <c r="SCH104" s="235"/>
      <c r="SCI104" s="235"/>
      <c r="SCJ104" s="235"/>
      <c r="SCK104" s="235"/>
      <c r="SCL104" s="235"/>
      <c r="SCM104" s="235"/>
      <c r="SCN104" s="235"/>
      <c r="SCO104" s="235"/>
      <c r="SCP104" s="235"/>
      <c r="SCQ104" s="235"/>
      <c r="SCR104" s="235"/>
      <c r="SCS104" s="235"/>
      <c r="SCT104" s="235"/>
      <c r="SCU104" s="235"/>
      <c r="SCV104" s="235"/>
      <c r="SCW104" s="235"/>
      <c r="SCX104" s="235"/>
      <c r="SCY104" s="235"/>
      <c r="SCZ104" s="235"/>
      <c r="SDA104" s="235"/>
      <c r="SDB104" s="235"/>
      <c r="SDC104" s="235"/>
      <c r="SDD104" s="235"/>
      <c r="SDE104" s="235"/>
      <c r="SDF104" s="235"/>
      <c r="SDG104" s="235"/>
      <c r="SDH104" s="235"/>
      <c r="SDI104" s="235"/>
      <c r="SDJ104" s="235"/>
      <c r="SDK104" s="235"/>
      <c r="SDL104" s="235"/>
      <c r="SDM104" s="235"/>
      <c r="SDN104" s="235"/>
      <c r="SDO104" s="235"/>
      <c r="SDP104" s="235"/>
      <c r="SDQ104" s="235"/>
      <c r="SDR104" s="235"/>
      <c r="SDS104" s="235"/>
      <c r="SDT104" s="235"/>
      <c r="SDU104" s="235"/>
      <c r="SDV104" s="235"/>
      <c r="SDW104" s="235"/>
      <c r="SDX104" s="235"/>
      <c r="SDY104" s="235"/>
      <c r="SDZ104" s="235"/>
      <c r="SEA104" s="235"/>
      <c r="SEB104" s="235"/>
      <c r="SEC104" s="235"/>
      <c r="SED104" s="235"/>
      <c r="SEE104" s="235"/>
      <c r="SEF104" s="235"/>
      <c r="SEG104" s="235"/>
      <c r="SEH104" s="235"/>
      <c r="SEI104" s="235"/>
      <c r="SEJ104" s="235"/>
      <c r="SEK104" s="235"/>
      <c r="SEL104" s="235"/>
      <c r="SEM104" s="235"/>
      <c r="SEN104" s="235"/>
      <c r="SEO104" s="235"/>
      <c r="SEP104" s="235"/>
      <c r="SEQ104" s="235"/>
      <c r="SER104" s="235"/>
      <c r="SES104" s="235"/>
      <c r="SET104" s="235"/>
      <c r="SEU104" s="235"/>
      <c r="SEV104" s="235"/>
      <c r="SEW104" s="235"/>
      <c r="SEX104" s="235"/>
      <c r="SEY104" s="235"/>
      <c r="SEZ104" s="235"/>
      <c r="SFA104" s="235"/>
      <c r="SFB104" s="235"/>
      <c r="SFC104" s="235"/>
      <c r="SFD104" s="235"/>
      <c r="SFE104" s="235"/>
      <c r="SFF104" s="235"/>
      <c r="SFG104" s="235"/>
      <c r="SFH104" s="235"/>
      <c r="SFI104" s="235"/>
      <c r="SFJ104" s="235"/>
      <c r="SFK104" s="235"/>
      <c r="SFL104" s="235"/>
      <c r="SFM104" s="235"/>
      <c r="SFN104" s="235"/>
      <c r="SFO104" s="235"/>
      <c r="SFP104" s="235"/>
      <c r="SFQ104" s="235"/>
      <c r="SFR104" s="235"/>
      <c r="SFS104" s="235"/>
      <c r="SFT104" s="235"/>
      <c r="SFU104" s="235"/>
      <c r="SFV104" s="235"/>
      <c r="SFW104" s="235"/>
      <c r="SFX104" s="235"/>
      <c r="SFY104" s="235"/>
      <c r="SFZ104" s="235"/>
      <c r="SGA104" s="235"/>
      <c r="SGB104" s="235"/>
      <c r="SGC104" s="235"/>
      <c r="SGD104" s="235"/>
      <c r="SGE104" s="235"/>
      <c r="SGF104" s="235"/>
      <c r="SGG104" s="235"/>
      <c r="SGH104" s="235"/>
      <c r="SGI104" s="235"/>
      <c r="SGJ104" s="235"/>
      <c r="SGK104" s="235"/>
      <c r="SGL104" s="235"/>
      <c r="SGM104" s="235"/>
      <c r="SGN104" s="235"/>
      <c r="SGO104" s="235"/>
      <c r="SGP104" s="235"/>
      <c r="SGQ104" s="235"/>
      <c r="SGR104" s="235"/>
      <c r="SGS104" s="235"/>
      <c r="SGT104" s="235"/>
      <c r="SGU104" s="235"/>
      <c r="SGV104" s="235"/>
      <c r="SGW104" s="235"/>
      <c r="SGX104" s="235"/>
      <c r="SGY104" s="235"/>
      <c r="SGZ104" s="235"/>
      <c r="SHA104" s="235"/>
      <c r="SHB104" s="235"/>
      <c r="SHC104" s="235"/>
      <c r="SHD104" s="235"/>
      <c r="SHE104" s="235"/>
      <c r="SHF104" s="235"/>
      <c r="SHG104" s="235"/>
      <c r="SHH104" s="235"/>
      <c r="SHI104" s="235"/>
      <c r="SHJ104" s="235"/>
      <c r="SHK104" s="235"/>
      <c r="SHL104" s="235"/>
      <c r="SHM104" s="235"/>
      <c r="SHN104" s="235"/>
      <c r="SHO104" s="235"/>
      <c r="SHP104" s="235"/>
      <c r="SHQ104" s="235"/>
      <c r="SHR104" s="235"/>
      <c r="SHS104" s="235"/>
      <c r="SHT104" s="235"/>
      <c r="SHU104" s="235"/>
      <c r="SHV104" s="235"/>
      <c r="SHW104" s="235"/>
      <c r="SHX104" s="235"/>
      <c r="SHY104" s="235"/>
      <c r="SHZ104" s="235"/>
      <c r="SIA104" s="235"/>
      <c r="SIB104" s="235"/>
      <c r="SIC104" s="235"/>
      <c r="SID104" s="235"/>
      <c r="SIE104" s="235"/>
      <c r="SIF104" s="235"/>
      <c r="SIG104" s="235"/>
      <c r="SIH104" s="235"/>
      <c r="SII104" s="235"/>
      <c r="SIJ104" s="235"/>
      <c r="SIK104" s="235"/>
      <c r="SIL104" s="235"/>
      <c r="SIM104" s="235"/>
      <c r="SIN104" s="235"/>
      <c r="SIO104" s="235"/>
      <c r="SIP104" s="235"/>
      <c r="SIQ104" s="235"/>
      <c r="SIR104" s="235"/>
      <c r="SIS104" s="235"/>
      <c r="SIT104" s="235"/>
      <c r="SIU104" s="235"/>
      <c r="SIV104" s="235"/>
      <c r="SIW104" s="235"/>
      <c r="SIX104" s="235"/>
      <c r="SIY104" s="235"/>
      <c r="SIZ104" s="235"/>
      <c r="SJA104" s="235"/>
      <c r="SJB104" s="235"/>
      <c r="SJC104" s="235"/>
      <c r="SJD104" s="235"/>
      <c r="SJE104" s="235"/>
      <c r="SJF104" s="235"/>
      <c r="SJG104" s="235"/>
      <c r="SJH104" s="235"/>
      <c r="SJI104" s="235"/>
      <c r="SJJ104" s="235"/>
      <c r="SJK104" s="235"/>
      <c r="SJL104" s="235"/>
      <c r="SJM104" s="235"/>
      <c r="SJN104" s="235"/>
      <c r="SJO104" s="235"/>
      <c r="SJP104" s="235"/>
      <c r="SJQ104" s="235"/>
      <c r="SJR104" s="235"/>
      <c r="SJS104" s="235"/>
      <c r="SJT104" s="235"/>
      <c r="SJU104" s="235"/>
      <c r="SJV104" s="235"/>
      <c r="SJW104" s="235"/>
      <c r="SJX104" s="235"/>
      <c r="SJY104" s="235"/>
      <c r="SJZ104" s="235"/>
      <c r="SKA104" s="235"/>
      <c r="SKB104" s="235"/>
      <c r="SKC104" s="235"/>
      <c r="SKD104" s="235"/>
      <c r="SKE104" s="235"/>
      <c r="SKF104" s="235"/>
      <c r="SKG104" s="235"/>
      <c r="SKH104" s="235"/>
      <c r="SKI104" s="235"/>
      <c r="SKJ104" s="235"/>
      <c r="SKK104" s="235"/>
      <c r="SKL104" s="235"/>
      <c r="SKM104" s="235"/>
      <c r="SKN104" s="235"/>
      <c r="SKO104" s="235"/>
      <c r="SKP104" s="235"/>
      <c r="SKQ104" s="235"/>
      <c r="SKR104" s="235"/>
      <c r="SKS104" s="235"/>
      <c r="SKT104" s="235"/>
      <c r="SKU104" s="235"/>
      <c r="SKV104" s="235"/>
      <c r="SKW104" s="235"/>
      <c r="SKX104" s="235"/>
      <c r="SKY104" s="235"/>
      <c r="SKZ104" s="235"/>
      <c r="SLA104" s="235"/>
      <c r="SLB104" s="235"/>
      <c r="SLC104" s="235"/>
      <c r="SLD104" s="235"/>
      <c r="SLE104" s="235"/>
      <c r="SLF104" s="235"/>
      <c r="SLG104" s="235"/>
      <c r="SLH104" s="235"/>
      <c r="SLI104" s="235"/>
      <c r="SLJ104" s="235"/>
      <c r="SLK104" s="235"/>
      <c r="SLL104" s="235"/>
      <c r="SLM104" s="235"/>
      <c r="SLN104" s="235"/>
      <c r="SLO104" s="235"/>
      <c r="SLP104" s="235"/>
      <c r="SLQ104" s="235"/>
      <c r="SLR104" s="235"/>
      <c r="SLS104" s="235"/>
      <c r="SLT104" s="235"/>
      <c r="SLU104" s="235"/>
      <c r="SLV104" s="235"/>
      <c r="SLW104" s="235"/>
      <c r="SLX104" s="235"/>
      <c r="SLY104" s="235"/>
      <c r="SLZ104" s="235"/>
      <c r="SMA104" s="235"/>
      <c r="SMB104" s="235"/>
      <c r="SMC104" s="235"/>
      <c r="SMD104" s="235"/>
      <c r="SME104" s="235"/>
      <c r="SMF104" s="235"/>
      <c r="SMG104" s="235"/>
      <c r="SMH104" s="235"/>
      <c r="SMI104" s="235"/>
      <c r="SMJ104" s="235"/>
      <c r="SMK104" s="235"/>
      <c r="SML104" s="235"/>
      <c r="SMM104" s="235"/>
      <c r="SMN104" s="235"/>
      <c r="SMO104" s="235"/>
      <c r="SMP104" s="235"/>
      <c r="SMQ104" s="235"/>
      <c r="SMR104" s="235"/>
      <c r="SMS104" s="235"/>
      <c r="SMT104" s="235"/>
      <c r="SMU104" s="235"/>
      <c r="SMV104" s="235"/>
      <c r="SMW104" s="235"/>
      <c r="SMX104" s="235"/>
      <c r="SMY104" s="235"/>
      <c r="SMZ104" s="235"/>
      <c r="SNA104" s="235"/>
      <c r="SNB104" s="235"/>
      <c r="SNC104" s="235"/>
      <c r="SND104" s="235"/>
      <c r="SNE104" s="235"/>
      <c r="SNF104" s="235"/>
      <c r="SNG104" s="235"/>
      <c r="SNH104" s="235"/>
      <c r="SNI104" s="235"/>
      <c r="SNJ104" s="235"/>
      <c r="SNK104" s="235"/>
      <c r="SNL104" s="235"/>
      <c r="SNM104" s="235"/>
      <c r="SNN104" s="235"/>
      <c r="SNO104" s="235"/>
      <c r="SNP104" s="235"/>
      <c r="SNQ104" s="235"/>
      <c r="SNR104" s="235"/>
      <c r="SNS104" s="235"/>
      <c r="SNT104" s="235"/>
      <c r="SNU104" s="235"/>
      <c r="SNV104" s="235"/>
      <c r="SNW104" s="235"/>
      <c r="SNX104" s="235"/>
      <c r="SNY104" s="235"/>
      <c r="SNZ104" s="235"/>
      <c r="SOA104" s="235"/>
      <c r="SOB104" s="235"/>
      <c r="SOC104" s="235"/>
      <c r="SOD104" s="235"/>
      <c r="SOE104" s="235"/>
      <c r="SOF104" s="235"/>
      <c r="SOG104" s="235"/>
      <c r="SOH104" s="235"/>
      <c r="SOI104" s="235"/>
      <c r="SOJ104" s="235"/>
      <c r="SOK104" s="235"/>
      <c r="SOL104" s="235"/>
      <c r="SOM104" s="235"/>
      <c r="SON104" s="235"/>
      <c r="SOO104" s="235"/>
      <c r="SOP104" s="235"/>
      <c r="SOQ104" s="235"/>
      <c r="SOR104" s="235"/>
      <c r="SOS104" s="235"/>
      <c r="SOT104" s="235"/>
      <c r="SOU104" s="235"/>
      <c r="SOV104" s="235"/>
      <c r="SOW104" s="235"/>
      <c r="SOX104" s="235"/>
      <c r="SOY104" s="235"/>
      <c r="SOZ104" s="235"/>
      <c r="SPA104" s="235"/>
      <c r="SPB104" s="235"/>
      <c r="SPC104" s="235"/>
      <c r="SPD104" s="235"/>
      <c r="SPE104" s="235"/>
      <c r="SPF104" s="235"/>
      <c r="SPG104" s="235"/>
      <c r="SPH104" s="235"/>
      <c r="SPI104" s="235"/>
      <c r="SPJ104" s="235"/>
      <c r="SPK104" s="235"/>
      <c r="SPL104" s="235"/>
      <c r="SPM104" s="235"/>
      <c r="SPN104" s="235"/>
      <c r="SPO104" s="235"/>
      <c r="SPP104" s="235"/>
      <c r="SPQ104" s="235"/>
      <c r="SPR104" s="235"/>
      <c r="SPS104" s="235"/>
      <c r="SPT104" s="235"/>
      <c r="SPU104" s="235"/>
      <c r="SPV104" s="235"/>
      <c r="SPW104" s="235"/>
      <c r="SPX104" s="235"/>
      <c r="SPY104" s="235"/>
      <c r="SPZ104" s="235"/>
      <c r="SQA104" s="235"/>
      <c r="SQB104" s="235"/>
      <c r="SQC104" s="235"/>
      <c r="SQD104" s="235"/>
      <c r="SQE104" s="235"/>
      <c r="SQF104" s="235"/>
      <c r="SQG104" s="235"/>
      <c r="SQH104" s="235"/>
      <c r="SQI104" s="235"/>
      <c r="SQJ104" s="235"/>
      <c r="SQK104" s="235"/>
      <c r="SQL104" s="235"/>
      <c r="SQM104" s="235"/>
      <c r="SQN104" s="235"/>
      <c r="SQO104" s="235"/>
      <c r="SQP104" s="235"/>
      <c r="SQQ104" s="235"/>
      <c r="SQR104" s="235"/>
      <c r="SQS104" s="235"/>
      <c r="SQT104" s="235"/>
      <c r="SQU104" s="235"/>
      <c r="SQV104" s="235"/>
      <c r="SQW104" s="235"/>
      <c r="SQX104" s="235"/>
      <c r="SQY104" s="235"/>
      <c r="SQZ104" s="235"/>
      <c r="SRA104" s="235"/>
      <c r="SRB104" s="235"/>
      <c r="SRC104" s="235"/>
      <c r="SRD104" s="235"/>
      <c r="SRE104" s="235"/>
      <c r="SRF104" s="235"/>
      <c r="SRG104" s="235"/>
      <c r="SRH104" s="235"/>
      <c r="SRI104" s="235"/>
      <c r="SRJ104" s="235"/>
      <c r="SRK104" s="235"/>
      <c r="SRL104" s="235"/>
      <c r="SRM104" s="235"/>
      <c r="SRN104" s="235"/>
      <c r="SRO104" s="235"/>
      <c r="SRP104" s="235"/>
      <c r="SRQ104" s="235"/>
      <c r="SRR104" s="235"/>
      <c r="SRS104" s="235"/>
      <c r="SRT104" s="235"/>
      <c r="SRU104" s="235"/>
      <c r="SRV104" s="235"/>
      <c r="SRW104" s="235"/>
      <c r="SRX104" s="235"/>
      <c r="SRY104" s="235"/>
      <c r="SRZ104" s="235"/>
      <c r="SSA104" s="235"/>
      <c r="SSB104" s="235"/>
      <c r="SSC104" s="235"/>
      <c r="SSD104" s="235"/>
      <c r="SSE104" s="235"/>
      <c r="SSF104" s="235"/>
      <c r="SSG104" s="235"/>
      <c r="SSH104" s="235"/>
      <c r="SSI104" s="235"/>
      <c r="SSJ104" s="235"/>
      <c r="SSK104" s="235"/>
      <c r="SSL104" s="235"/>
      <c r="SSM104" s="235"/>
      <c r="SSN104" s="235"/>
      <c r="SSO104" s="235"/>
      <c r="SSP104" s="235"/>
      <c r="SSQ104" s="235"/>
      <c r="SSR104" s="235"/>
      <c r="SSS104" s="235"/>
      <c r="SST104" s="235"/>
      <c r="SSU104" s="235"/>
      <c r="SSV104" s="235"/>
      <c r="SSW104" s="235"/>
      <c r="SSX104" s="235"/>
      <c r="SSY104" s="235"/>
      <c r="SSZ104" s="235"/>
      <c r="STA104" s="235"/>
      <c r="STB104" s="235"/>
      <c r="STC104" s="235"/>
      <c r="STD104" s="235"/>
      <c r="STE104" s="235"/>
      <c r="STF104" s="235"/>
      <c r="STG104" s="235"/>
      <c r="STH104" s="235"/>
      <c r="STI104" s="235"/>
      <c r="STJ104" s="235"/>
      <c r="STK104" s="235"/>
      <c r="STL104" s="235"/>
      <c r="STM104" s="235"/>
      <c r="STN104" s="235"/>
      <c r="STO104" s="235"/>
      <c r="STP104" s="235"/>
      <c r="STQ104" s="235"/>
      <c r="STR104" s="235"/>
      <c r="STS104" s="235"/>
      <c r="STT104" s="235"/>
      <c r="STU104" s="235"/>
      <c r="STV104" s="235"/>
      <c r="STW104" s="235"/>
      <c r="STX104" s="235"/>
      <c r="STY104" s="235"/>
      <c r="STZ104" s="235"/>
      <c r="SUA104" s="235"/>
      <c r="SUB104" s="235"/>
      <c r="SUC104" s="235"/>
      <c r="SUD104" s="235"/>
      <c r="SUE104" s="235"/>
      <c r="SUF104" s="235"/>
      <c r="SUG104" s="235"/>
      <c r="SUH104" s="235"/>
      <c r="SUI104" s="235"/>
      <c r="SUJ104" s="235"/>
      <c r="SUK104" s="235"/>
      <c r="SUL104" s="235"/>
      <c r="SUM104" s="235"/>
      <c r="SUN104" s="235"/>
      <c r="SUO104" s="235"/>
      <c r="SUP104" s="235"/>
      <c r="SUQ104" s="235"/>
      <c r="SUR104" s="235"/>
      <c r="SUS104" s="235"/>
      <c r="SUT104" s="235"/>
      <c r="SUU104" s="235"/>
      <c r="SUV104" s="235"/>
      <c r="SUW104" s="235"/>
      <c r="SUX104" s="235"/>
      <c r="SUY104" s="235"/>
      <c r="SUZ104" s="235"/>
      <c r="SVA104" s="235"/>
      <c r="SVB104" s="235"/>
      <c r="SVC104" s="235"/>
      <c r="SVD104" s="235"/>
      <c r="SVE104" s="235"/>
      <c r="SVF104" s="235"/>
      <c r="SVG104" s="235"/>
      <c r="SVH104" s="235"/>
      <c r="SVI104" s="235"/>
      <c r="SVJ104" s="235"/>
      <c r="SVK104" s="235"/>
      <c r="SVL104" s="235"/>
      <c r="SVM104" s="235"/>
      <c r="SVN104" s="235"/>
      <c r="SVO104" s="235"/>
      <c r="SVP104" s="235"/>
      <c r="SVQ104" s="235"/>
      <c r="SVR104" s="235"/>
      <c r="SVS104" s="235"/>
      <c r="SVT104" s="235"/>
      <c r="SVU104" s="235"/>
      <c r="SVV104" s="235"/>
      <c r="SVW104" s="235"/>
      <c r="SVX104" s="235"/>
      <c r="SVY104" s="235"/>
      <c r="SVZ104" s="235"/>
      <c r="SWA104" s="235"/>
      <c r="SWB104" s="235"/>
      <c r="SWC104" s="235"/>
      <c r="SWD104" s="235"/>
      <c r="SWE104" s="235"/>
      <c r="SWF104" s="235"/>
      <c r="SWG104" s="235"/>
      <c r="SWH104" s="235"/>
      <c r="SWI104" s="235"/>
      <c r="SWJ104" s="235"/>
      <c r="SWK104" s="235"/>
      <c r="SWL104" s="235"/>
      <c r="SWM104" s="235"/>
      <c r="SWN104" s="235"/>
      <c r="SWO104" s="235"/>
      <c r="SWP104" s="235"/>
      <c r="SWQ104" s="235"/>
      <c r="SWR104" s="235"/>
      <c r="SWS104" s="235"/>
      <c r="SWT104" s="235"/>
      <c r="SWU104" s="235"/>
      <c r="SWV104" s="235"/>
      <c r="SWW104" s="235"/>
      <c r="SWX104" s="235"/>
      <c r="SWY104" s="235"/>
      <c r="SWZ104" s="235"/>
      <c r="SXA104" s="235"/>
      <c r="SXB104" s="235"/>
      <c r="SXC104" s="235"/>
      <c r="SXD104" s="235"/>
      <c r="SXE104" s="235"/>
      <c r="SXF104" s="235"/>
      <c r="SXG104" s="235"/>
      <c r="SXH104" s="235"/>
      <c r="SXI104" s="235"/>
      <c r="SXJ104" s="235"/>
      <c r="SXK104" s="235"/>
      <c r="SXL104" s="235"/>
      <c r="SXM104" s="235"/>
      <c r="SXN104" s="235"/>
      <c r="SXO104" s="235"/>
      <c r="SXP104" s="235"/>
      <c r="SXQ104" s="235"/>
      <c r="SXR104" s="235"/>
      <c r="SXS104" s="235"/>
      <c r="SXT104" s="235"/>
      <c r="SXU104" s="235"/>
      <c r="SXV104" s="235"/>
      <c r="SXW104" s="235"/>
      <c r="SXX104" s="235"/>
      <c r="SXY104" s="235"/>
      <c r="SXZ104" s="235"/>
      <c r="SYA104" s="235"/>
      <c r="SYB104" s="235"/>
      <c r="SYC104" s="235"/>
      <c r="SYD104" s="235"/>
      <c r="SYE104" s="235"/>
      <c r="SYF104" s="235"/>
      <c r="SYG104" s="235"/>
      <c r="SYH104" s="235"/>
      <c r="SYI104" s="235"/>
      <c r="SYJ104" s="235"/>
      <c r="SYK104" s="235"/>
      <c r="SYL104" s="235"/>
      <c r="SYM104" s="235"/>
      <c r="SYN104" s="235"/>
      <c r="SYO104" s="235"/>
      <c r="SYP104" s="235"/>
      <c r="SYQ104" s="235"/>
      <c r="SYR104" s="235"/>
      <c r="SYS104" s="235"/>
      <c r="SYT104" s="235"/>
      <c r="SYU104" s="235"/>
      <c r="SYV104" s="235"/>
      <c r="SYW104" s="235"/>
      <c r="SYX104" s="235"/>
      <c r="SYY104" s="235"/>
      <c r="SYZ104" s="235"/>
      <c r="SZA104" s="235"/>
      <c r="SZB104" s="235"/>
      <c r="SZC104" s="235"/>
      <c r="SZD104" s="235"/>
      <c r="SZE104" s="235"/>
      <c r="SZF104" s="235"/>
      <c r="SZG104" s="235"/>
      <c r="SZH104" s="235"/>
      <c r="SZI104" s="235"/>
      <c r="SZJ104" s="235"/>
      <c r="SZK104" s="235"/>
      <c r="SZL104" s="235"/>
      <c r="SZM104" s="235"/>
      <c r="SZN104" s="235"/>
      <c r="SZO104" s="235"/>
      <c r="SZP104" s="235"/>
      <c r="SZQ104" s="235"/>
      <c r="SZR104" s="235"/>
      <c r="SZS104" s="235"/>
      <c r="SZT104" s="235"/>
      <c r="SZU104" s="235"/>
      <c r="SZV104" s="235"/>
      <c r="SZW104" s="235"/>
      <c r="SZX104" s="235"/>
      <c r="SZY104" s="235"/>
      <c r="SZZ104" s="235"/>
      <c r="TAA104" s="235"/>
      <c r="TAB104" s="235"/>
      <c r="TAC104" s="235"/>
      <c r="TAD104" s="235"/>
      <c r="TAE104" s="235"/>
      <c r="TAF104" s="235"/>
      <c r="TAG104" s="235"/>
      <c r="TAH104" s="235"/>
      <c r="TAI104" s="235"/>
      <c r="TAJ104" s="235"/>
      <c r="TAK104" s="235"/>
      <c r="TAL104" s="235"/>
      <c r="TAM104" s="235"/>
      <c r="TAN104" s="235"/>
      <c r="TAO104" s="235"/>
      <c r="TAP104" s="235"/>
      <c r="TAQ104" s="235"/>
      <c r="TAR104" s="235"/>
      <c r="TAS104" s="235"/>
      <c r="TAT104" s="235"/>
      <c r="TAU104" s="235"/>
      <c r="TAV104" s="235"/>
      <c r="TAW104" s="235"/>
      <c r="TAX104" s="235"/>
      <c r="TAY104" s="235"/>
      <c r="TAZ104" s="235"/>
      <c r="TBA104" s="235"/>
      <c r="TBB104" s="235"/>
      <c r="TBC104" s="235"/>
      <c r="TBD104" s="235"/>
      <c r="TBE104" s="235"/>
      <c r="TBF104" s="235"/>
      <c r="TBG104" s="235"/>
      <c r="TBH104" s="235"/>
      <c r="TBI104" s="235"/>
      <c r="TBJ104" s="235"/>
      <c r="TBK104" s="235"/>
      <c r="TBL104" s="235"/>
      <c r="TBM104" s="235"/>
      <c r="TBN104" s="235"/>
      <c r="TBO104" s="235"/>
      <c r="TBP104" s="235"/>
      <c r="TBQ104" s="235"/>
      <c r="TBR104" s="235"/>
      <c r="TBS104" s="235"/>
      <c r="TBT104" s="235"/>
      <c r="TBU104" s="235"/>
      <c r="TBV104" s="235"/>
      <c r="TBW104" s="235"/>
      <c r="TBX104" s="235"/>
      <c r="TBY104" s="235"/>
      <c r="TBZ104" s="235"/>
      <c r="TCA104" s="235"/>
      <c r="TCB104" s="235"/>
      <c r="TCC104" s="235"/>
      <c r="TCD104" s="235"/>
      <c r="TCE104" s="235"/>
      <c r="TCF104" s="235"/>
      <c r="TCG104" s="235"/>
      <c r="TCH104" s="235"/>
      <c r="TCI104" s="235"/>
      <c r="TCJ104" s="235"/>
      <c r="TCK104" s="235"/>
      <c r="TCL104" s="235"/>
      <c r="TCM104" s="235"/>
      <c r="TCN104" s="235"/>
      <c r="TCO104" s="235"/>
      <c r="TCP104" s="235"/>
      <c r="TCQ104" s="235"/>
      <c r="TCR104" s="235"/>
      <c r="TCS104" s="235"/>
      <c r="TCT104" s="235"/>
      <c r="TCU104" s="235"/>
      <c r="TCV104" s="235"/>
      <c r="TCW104" s="235"/>
      <c r="TCX104" s="235"/>
      <c r="TCY104" s="235"/>
      <c r="TCZ104" s="235"/>
      <c r="TDA104" s="235"/>
      <c r="TDB104" s="235"/>
      <c r="TDC104" s="235"/>
      <c r="TDD104" s="235"/>
      <c r="TDE104" s="235"/>
      <c r="TDF104" s="235"/>
      <c r="TDG104" s="235"/>
      <c r="TDH104" s="235"/>
      <c r="TDI104" s="235"/>
      <c r="TDJ104" s="235"/>
      <c r="TDK104" s="235"/>
      <c r="TDL104" s="235"/>
      <c r="TDM104" s="235"/>
      <c r="TDN104" s="235"/>
      <c r="TDO104" s="235"/>
      <c r="TDP104" s="235"/>
      <c r="TDQ104" s="235"/>
      <c r="TDR104" s="235"/>
      <c r="TDS104" s="235"/>
      <c r="TDT104" s="235"/>
      <c r="TDU104" s="235"/>
      <c r="TDV104" s="235"/>
      <c r="TDW104" s="235"/>
      <c r="TDX104" s="235"/>
      <c r="TDY104" s="235"/>
      <c r="TDZ104" s="235"/>
      <c r="TEA104" s="235"/>
      <c r="TEB104" s="235"/>
      <c r="TEC104" s="235"/>
      <c r="TED104" s="235"/>
      <c r="TEE104" s="235"/>
      <c r="TEF104" s="235"/>
      <c r="TEG104" s="235"/>
      <c r="TEH104" s="235"/>
      <c r="TEI104" s="235"/>
      <c r="TEJ104" s="235"/>
      <c r="TEK104" s="235"/>
      <c r="TEL104" s="235"/>
      <c r="TEM104" s="235"/>
      <c r="TEN104" s="235"/>
      <c r="TEO104" s="235"/>
      <c r="TEP104" s="235"/>
      <c r="TEQ104" s="235"/>
      <c r="TER104" s="235"/>
      <c r="TES104" s="235"/>
      <c r="TET104" s="235"/>
      <c r="TEU104" s="235"/>
      <c r="TEV104" s="235"/>
      <c r="TEW104" s="235"/>
      <c r="TEX104" s="235"/>
      <c r="TEY104" s="235"/>
      <c r="TEZ104" s="235"/>
      <c r="TFA104" s="235"/>
      <c r="TFB104" s="235"/>
      <c r="TFC104" s="235"/>
      <c r="TFD104" s="235"/>
      <c r="TFE104" s="235"/>
      <c r="TFF104" s="235"/>
      <c r="TFG104" s="235"/>
      <c r="TFH104" s="235"/>
      <c r="TFI104" s="235"/>
      <c r="TFJ104" s="235"/>
      <c r="TFK104" s="235"/>
      <c r="TFL104" s="235"/>
      <c r="TFM104" s="235"/>
      <c r="TFN104" s="235"/>
      <c r="TFO104" s="235"/>
      <c r="TFP104" s="235"/>
      <c r="TFQ104" s="235"/>
      <c r="TFR104" s="235"/>
      <c r="TFS104" s="235"/>
      <c r="TFT104" s="235"/>
      <c r="TFU104" s="235"/>
      <c r="TFV104" s="235"/>
      <c r="TFW104" s="235"/>
      <c r="TFX104" s="235"/>
      <c r="TFY104" s="235"/>
      <c r="TFZ104" s="235"/>
      <c r="TGA104" s="235"/>
      <c r="TGB104" s="235"/>
      <c r="TGC104" s="235"/>
      <c r="TGD104" s="235"/>
      <c r="TGE104" s="235"/>
      <c r="TGF104" s="235"/>
      <c r="TGG104" s="235"/>
      <c r="TGH104" s="235"/>
      <c r="TGI104" s="235"/>
      <c r="TGJ104" s="235"/>
      <c r="TGK104" s="235"/>
      <c r="TGL104" s="235"/>
      <c r="TGM104" s="235"/>
      <c r="TGN104" s="235"/>
      <c r="TGO104" s="235"/>
      <c r="TGP104" s="235"/>
      <c r="TGQ104" s="235"/>
      <c r="TGR104" s="235"/>
      <c r="TGS104" s="235"/>
      <c r="TGT104" s="235"/>
      <c r="TGU104" s="235"/>
      <c r="TGV104" s="235"/>
      <c r="TGW104" s="235"/>
      <c r="TGX104" s="235"/>
      <c r="TGY104" s="235"/>
      <c r="TGZ104" s="235"/>
      <c r="THA104" s="235"/>
      <c r="THB104" s="235"/>
      <c r="THC104" s="235"/>
      <c r="THD104" s="235"/>
      <c r="THE104" s="235"/>
      <c r="THF104" s="235"/>
      <c r="THG104" s="235"/>
      <c r="THH104" s="235"/>
      <c r="THI104" s="235"/>
      <c r="THJ104" s="235"/>
      <c r="THK104" s="235"/>
      <c r="THL104" s="235"/>
      <c r="THM104" s="235"/>
      <c r="THN104" s="235"/>
      <c r="THO104" s="235"/>
      <c r="THP104" s="235"/>
      <c r="THQ104" s="235"/>
      <c r="THR104" s="235"/>
      <c r="THS104" s="235"/>
      <c r="THT104" s="235"/>
      <c r="THU104" s="235"/>
      <c r="THV104" s="235"/>
      <c r="THW104" s="235"/>
      <c r="THX104" s="235"/>
      <c r="THY104" s="235"/>
      <c r="THZ104" s="235"/>
      <c r="TIA104" s="235"/>
      <c r="TIB104" s="235"/>
      <c r="TIC104" s="235"/>
      <c r="TID104" s="235"/>
      <c r="TIE104" s="235"/>
      <c r="TIF104" s="235"/>
      <c r="TIG104" s="235"/>
      <c r="TIH104" s="235"/>
      <c r="TII104" s="235"/>
      <c r="TIJ104" s="235"/>
      <c r="TIK104" s="235"/>
      <c r="TIL104" s="235"/>
      <c r="TIM104" s="235"/>
      <c r="TIN104" s="235"/>
      <c r="TIO104" s="235"/>
      <c r="TIP104" s="235"/>
      <c r="TIQ104" s="235"/>
      <c r="TIR104" s="235"/>
      <c r="TIS104" s="235"/>
      <c r="TIT104" s="235"/>
      <c r="TIU104" s="235"/>
      <c r="TIV104" s="235"/>
      <c r="TIW104" s="235"/>
      <c r="TIX104" s="235"/>
      <c r="TIY104" s="235"/>
      <c r="TIZ104" s="235"/>
      <c r="TJA104" s="235"/>
      <c r="TJB104" s="235"/>
      <c r="TJC104" s="235"/>
      <c r="TJD104" s="235"/>
      <c r="TJE104" s="235"/>
      <c r="TJF104" s="235"/>
      <c r="TJG104" s="235"/>
      <c r="TJH104" s="235"/>
      <c r="TJI104" s="235"/>
      <c r="TJJ104" s="235"/>
      <c r="TJK104" s="235"/>
      <c r="TJL104" s="235"/>
      <c r="TJM104" s="235"/>
      <c r="TJN104" s="235"/>
      <c r="TJO104" s="235"/>
      <c r="TJP104" s="235"/>
      <c r="TJQ104" s="235"/>
      <c r="TJR104" s="235"/>
      <c r="TJS104" s="235"/>
      <c r="TJT104" s="235"/>
      <c r="TJU104" s="235"/>
      <c r="TJV104" s="235"/>
      <c r="TJW104" s="235"/>
      <c r="TJX104" s="235"/>
      <c r="TJY104" s="235"/>
      <c r="TJZ104" s="235"/>
      <c r="TKA104" s="235"/>
      <c r="TKB104" s="235"/>
      <c r="TKC104" s="235"/>
      <c r="TKD104" s="235"/>
      <c r="TKE104" s="235"/>
      <c r="TKF104" s="235"/>
      <c r="TKG104" s="235"/>
      <c r="TKH104" s="235"/>
      <c r="TKI104" s="235"/>
      <c r="TKJ104" s="235"/>
      <c r="TKK104" s="235"/>
      <c r="TKL104" s="235"/>
      <c r="TKM104" s="235"/>
      <c r="TKN104" s="235"/>
      <c r="TKO104" s="235"/>
      <c r="TKP104" s="235"/>
      <c r="TKQ104" s="235"/>
      <c r="TKR104" s="235"/>
      <c r="TKS104" s="235"/>
      <c r="TKT104" s="235"/>
      <c r="TKU104" s="235"/>
      <c r="TKV104" s="235"/>
      <c r="TKW104" s="235"/>
      <c r="TKX104" s="235"/>
      <c r="TKY104" s="235"/>
      <c r="TKZ104" s="235"/>
      <c r="TLA104" s="235"/>
      <c r="TLB104" s="235"/>
      <c r="TLC104" s="235"/>
      <c r="TLD104" s="235"/>
      <c r="TLE104" s="235"/>
      <c r="TLF104" s="235"/>
      <c r="TLG104" s="235"/>
      <c r="TLH104" s="235"/>
      <c r="TLI104" s="235"/>
      <c r="TLJ104" s="235"/>
      <c r="TLK104" s="235"/>
      <c r="TLL104" s="235"/>
      <c r="TLM104" s="235"/>
      <c r="TLN104" s="235"/>
      <c r="TLO104" s="235"/>
      <c r="TLP104" s="235"/>
      <c r="TLQ104" s="235"/>
      <c r="TLR104" s="235"/>
      <c r="TLS104" s="235"/>
      <c r="TLT104" s="235"/>
      <c r="TLU104" s="235"/>
      <c r="TLV104" s="235"/>
      <c r="TLW104" s="235"/>
      <c r="TLX104" s="235"/>
      <c r="TLY104" s="235"/>
      <c r="TLZ104" s="235"/>
      <c r="TMA104" s="235"/>
      <c r="TMB104" s="235"/>
      <c r="TMC104" s="235"/>
      <c r="TMD104" s="235"/>
      <c r="TME104" s="235"/>
      <c r="TMF104" s="235"/>
      <c r="TMG104" s="235"/>
      <c r="TMH104" s="235"/>
      <c r="TMI104" s="235"/>
      <c r="TMJ104" s="235"/>
      <c r="TMK104" s="235"/>
      <c r="TML104" s="235"/>
      <c r="TMM104" s="235"/>
      <c r="TMN104" s="235"/>
      <c r="TMO104" s="235"/>
      <c r="TMP104" s="235"/>
      <c r="TMQ104" s="235"/>
      <c r="TMR104" s="235"/>
      <c r="TMS104" s="235"/>
      <c r="TMT104" s="235"/>
      <c r="TMU104" s="235"/>
      <c r="TMV104" s="235"/>
      <c r="TMW104" s="235"/>
      <c r="TMX104" s="235"/>
      <c r="TMY104" s="235"/>
      <c r="TMZ104" s="235"/>
      <c r="TNA104" s="235"/>
      <c r="TNB104" s="235"/>
      <c r="TNC104" s="235"/>
      <c r="TND104" s="235"/>
      <c r="TNE104" s="235"/>
      <c r="TNF104" s="235"/>
      <c r="TNG104" s="235"/>
      <c r="TNH104" s="235"/>
      <c r="TNI104" s="235"/>
      <c r="TNJ104" s="235"/>
      <c r="TNK104" s="235"/>
      <c r="TNL104" s="235"/>
      <c r="TNM104" s="235"/>
      <c r="TNN104" s="235"/>
      <c r="TNO104" s="235"/>
      <c r="TNP104" s="235"/>
      <c r="TNQ104" s="235"/>
      <c r="TNR104" s="235"/>
      <c r="TNS104" s="235"/>
      <c r="TNT104" s="235"/>
      <c r="TNU104" s="235"/>
      <c r="TNV104" s="235"/>
      <c r="TNW104" s="235"/>
      <c r="TNX104" s="235"/>
      <c r="TNY104" s="235"/>
      <c r="TNZ104" s="235"/>
      <c r="TOA104" s="235"/>
      <c r="TOB104" s="235"/>
      <c r="TOC104" s="235"/>
      <c r="TOD104" s="235"/>
      <c r="TOE104" s="235"/>
      <c r="TOF104" s="235"/>
      <c r="TOG104" s="235"/>
      <c r="TOH104" s="235"/>
      <c r="TOI104" s="235"/>
      <c r="TOJ104" s="235"/>
      <c r="TOK104" s="235"/>
      <c r="TOL104" s="235"/>
      <c r="TOM104" s="235"/>
      <c r="TON104" s="235"/>
      <c r="TOO104" s="235"/>
      <c r="TOP104" s="235"/>
      <c r="TOQ104" s="235"/>
      <c r="TOR104" s="235"/>
      <c r="TOS104" s="235"/>
      <c r="TOT104" s="235"/>
      <c r="TOU104" s="235"/>
      <c r="TOV104" s="235"/>
      <c r="TOW104" s="235"/>
      <c r="TOX104" s="235"/>
      <c r="TOY104" s="235"/>
      <c r="TOZ104" s="235"/>
      <c r="TPA104" s="235"/>
      <c r="TPB104" s="235"/>
      <c r="TPC104" s="235"/>
      <c r="TPD104" s="235"/>
      <c r="TPE104" s="235"/>
      <c r="TPF104" s="235"/>
      <c r="TPG104" s="235"/>
      <c r="TPH104" s="235"/>
      <c r="TPI104" s="235"/>
      <c r="TPJ104" s="235"/>
      <c r="TPK104" s="235"/>
      <c r="TPL104" s="235"/>
      <c r="TPM104" s="235"/>
      <c r="TPN104" s="235"/>
      <c r="TPO104" s="235"/>
      <c r="TPP104" s="235"/>
      <c r="TPQ104" s="235"/>
      <c r="TPR104" s="235"/>
      <c r="TPS104" s="235"/>
      <c r="TPT104" s="235"/>
      <c r="TPU104" s="235"/>
      <c r="TPV104" s="235"/>
      <c r="TPW104" s="235"/>
      <c r="TPX104" s="235"/>
      <c r="TPY104" s="235"/>
      <c r="TPZ104" s="235"/>
      <c r="TQA104" s="235"/>
      <c r="TQB104" s="235"/>
      <c r="TQC104" s="235"/>
      <c r="TQD104" s="235"/>
      <c r="TQE104" s="235"/>
      <c r="TQF104" s="235"/>
      <c r="TQG104" s="235"/>
      <c r="TQH104" s="235"/>
      <c r="TQI104" s="235"/>
      <c r="TQJ104" s="235"/>
      <c r="TQK104" s="235"/>
      <c r="TQL104" s="235"/>
      <c r="TQM104" s="235"/>
      <c r="TQN104" s="235"/>
      <c r="TQO104" s="235"/>
      <c r="TQP104" s="235"/>
      <c r="TQQ104" s="235"/>
      <c r="TQR104" s="235"/>
      <c r="TQS104" s="235"/>
      <c r="TQT104" s="235"/>
      <c r="TQU104" s="235"/>
      <c r="TQV104" s="235"/>
      <c r="TQW104" s="235"/>
      <c r="TQX104" s="235"/>
      <c r="TQY104" s="235"/>
      <c r="TQZ104" s="235"/>
      <c r="TRA104" s="235"/>
      <c r="TRB104" s="235"/>
      <c r="TRC104" s="235"/>
      <c r="TRD104" s="235"/>
      <c r="TRE104" s="235"/>
      <c r="TRF104" s="235"/>
      <c r="TRG104" s="235"/>
      <c r="TRH104" s="235"/>
      <c r="TRI104" s="235"/>
      <c r="TRJ104" s="235"/>
      <c r="TRK104" s="235"/>
      <c r="TRL104" s="235"/>
      <c r="TRM104" s="235"/>
      <c r="TRN104" s="235"/>
      <c r="TRO104" s="235"/>
      <c r="TRP104" s="235"/>
      <c r="TRQ104" s="235"/>
      <c r="TRR104" s="235"/>
      <c r="TRS104" s="235"/>
      <c r="TRT104" s="235"/>
      <c r="TRU104" s="235"/>
      <c r="TRV104" s="235"/>
      <c r="TRW104" s="235"/>
      <c r="TRX104" s="235"/>
      <c r="TRY104" s="235"/>
      <c r="TRZ104" s="235"/>
      <c r="TSA104" s="235"/>
      <c r="TSB104" s="235"/>
      <c r="TSC104" s="235"/>
      <c r="TSD104" s="235"/>
      <c r="TSE104" s="235"/>
      <c r="TSF104" s="235"/>
      <c r="TSG104" s="235"/>
      <c r="TSH104" s="235"/>
      <c r="TSI104" s="235"/>
      <c r="TSJ104" s="235"/>
      <c r="TSK104" s="235"/>
      <c r="TSL104" s="235"/>
      <c r="TSM104" s="235"/>
      <c r="TSN104" s="235"/>
      <c r="TSO104" s="235"/>
      <c r="TSP104" s="235"/>
      <c r="TSQ104" s="235"/>
      <c r="TSR104" s="235"/>
      <c r="TSS104" s="235"/>
      <c r="TST104" s="235"/>
      <c r="TSU104" s="235"/>
      <c r="TSV104" s="235"/>
      <c r="TSW104" s="235"/>
      <c r="TSX104" s="235"/>
      <c r="TSY104" s="235"/>
      <c r="TSZ104" s="235"/>
      <c r="TTA104" s="235"/>
      <c r="TTB104" s="235"/>
      <c r="TTC104" s="235"/>
      <c r="TTD104" s="235"/>
      <c r="TTE104" s="235"/>
      <c r="TTF104" s="235"/>
      <c r="TTG104" s="235"/>
      <c r="TTH104" s="235"/>
      <c r="TTI104" s="235"/>
      <c r="TTJ104" s="235"/>
      <c r="TTK104" s="235"/>
      <c r="TTL104" s="235"/>
      <c r="TTM104" s="235"/>
      <c r="TTN104" s="235"/>
      <c r="TTO104" s="235"/>
      <c r="TTP104" s="235"/>
      <c r="TTQ104" s="235"/>
      <c r="TTR104" s="235"/>
      <c r="TTS104" s="235"/>
      <c r="TTT104" s="235"/>
      <c r="TTU104" s="235"/>
      <c r="TTV104" s="235"/>
      <c r="TTW104" s="235"/>
      <c r="TTX104" s="235"/>
      <c r="TTY104" s="235"/>
      <c r="TTZ104" s="235"/>
      <c r="TUA104" s="235"/>
      <c r="TUB104" s="235"/>
      <c r="TUC104" s="235"/>
      <c r="TUD104" s="235"/>
      <c r="TUE104" s="235"/>
      <c r="TUF104" s="235"/>
      <c r="TUG104" s="235"/>
      <c r="TUH104" s="235"/>
      <c r="TUI104" s="235"/>
      <c r="TUJ104" s="235"/>
      <c r="TUK104" s="235"/>
      <c r="TUL104" s="235"/>
      <c r="TUM104" s="235"/>
      <c r="TUN104" s="235"/>
      <c r="TUO104" s="235"/>
      <c r="TUP104" s="235"/>
      <c r="TUQ104" s="235"/>
      <c r="TUR104" s="235"/>
      <c r="TUS104" s="235"/>
      <c r="TUT104" s="235"/>
      <c r="TUU104" s="235"/>
      <c r="TUV104" s="235"/>
      <c r="TUW104" s="235"/>
      <c r="TUX104" s="235"/>
      <c r="TUY104" s="235"/>
      <c r="TUZ104" s="235"/>
      <c r="TVA104" s="235"/>
      <c r="TVB104" s="235"/>
      <c r="TVC104" s="235"/>
      <c r="TVD104" s="235"/>
      <c r="TVE104" s="235"/>
      <c r="TVF104" s="235"/>
      <c r="TVG104" s="235"/>
      <c r="TVH104" s="235"/>
      <c r="TVI104" s="235"/>
      <c r="TVJ104" s="235"/>
      <c r="TVK104" s="235"/>
      <c r="TVL104" s="235"/>
      <c r="TVM104" s="235"/>
      <c r="TVN104" s="235"/>
      <c r="TVO104" s="235"/>
      <c r="TVP104" s="235"/>
      <c r="TVQ104" s="235"/>
      <c r="TVR104" s="235"/>
      <c r="TVS104" s="235"/>
      <c r="TVT104" s="235"/>
      <c r="TVU104" s="235"/>
      <c r="TVV104" s="235"/>
      <c r="TVW104" s="235"/>
      <c r="TVX104" s="235"/>
      <c r="TVY104" s="235"/>
      <c r="TVZ104" s="235"/>
      <c r="TWA104" s="235"/>
      <c r="TWB104" s="235"/>
      <c r="TWC104" s="235"/>
      <c r="TWD104" s="235"/>
      <c r="TWE104" s="235"/>
      <c r="TWF104" s="235"/>
      <c r="TWG104" s="235"/>
      <c r="TWH104" s="235"/>
      <c r="TWI104" s="235"/>
      <c r="TWJ104" s="235"/>
      <c r="TWK104" s="235"/>
      <c r="TWL104" s="235"/>
      <c r="TWM104" s="235"/>
      <c r="TWN104" s="235"/>
      <c r="TWO104" s="235"/>
      <c r="TWP104" s="235"/>
      <c r="TWQ104" s="235"/>
      <c r="TWR104" s="235"/>
      <c r="TWS104" s="235"/>
      <c r="TWT104" s="235"/>
      <c r="TWU104" s="235"/>
      <c r="TWV104" s="235"/>
      <c r="TWW104" s="235"/>
      <c r="TWX104" s="235"/>
      <c r="TWY104" s="235"/>
      <c r="TWZ104" s="235"/>
      <c r="TXA104" s="235"/>
      <c r="TXB104" s="235"/>
      <c r="TXC104" s="235"/>
      <c r="TXD104" s="235"/>
      <c r="TXE104" s="235"/>
      <c r="TXF104" s="235"/>
      <c r="TXG104" s="235"/>
      <c r="TXH104" s="235"/>
      <c r="TXI104" s="235"/>
      <c r="TXJ104" s="235"/>
      <c r="TXK104" s="235"/>
      <c r="TXL104" s="235"/>
      <c r="TXM104" s="235"/>
      <c r="TXN104" s="235"/>
      <c r="TXO104" s="235"/>
      <c r="TXP104" s="235"/>
      <c r="TXQ104" s="235"/>
      <c r="TXR104" s="235"/>
      <c r="TXS104" s="235"/>
      <c r="TXT104" s="235"/>
      <c r="TXU104" s="235"/>
      <c r="TXV104" s="235"/>
      <c r="TXW104" s="235"/>
      <c r="TXX104" s="235"/>
      <c r="TXY104" s="235"/>
      <c r="TXZ104" s="235"/>
      <c r="TYA104" s="235"/>
      <c r="TYB104" s="235"/>
      <c r="TYC104" s="235"/>
      <c r="TYD104" s="235"/>
      <c r="TYE104" s="235"/>
      <c r="TYF104" s="235"/>
      <c r="TYG104" s="235"/>
      <c r="TYH104" s="235"/>
      <c r="TYI104" s="235"/>
      <c r="TYJ104" s="235"/>
      <c r="TYK104" s="235"/>
      <c r="TYL104" s="235"/>
      <c r="TYM104" s="235"/>
      <c r="TYN104" s="235"/>
      <c r="TYO104" s="235"/>
      <c r="TYP104" s="235"/>
      <c r="TYQ104" s="235"/>
      <c r="TYR104" s="235"/>
      <c r="TYS104" s="235"/>
      <c r="TYT104" s="235"/>
      <c r="TYU104" s="235"/>
      <c r="TYV104" s="235"/>
      <c r="TYW104" s="235"/>
      <c r="TYX104" s="235"/>
      <c r="TYY104" s="235"/>
      <c r="TYZ104" s="235"/>
      <c r="TZA104" s="235"/>
      <c r="TZB104" s="235"/>
      <c r="TZC104" s="235"/>
      <c r="TZD104" s="235"/>
      <c r="TZE104" s="235"/>
      <c r="TZF104" s="235"/>
      <c r="TZG104" s="235"/>
      <c r="TZH104" s="235"/>
      <c r="TZI104" s="235"/>
      <c r="TZJ104" s="235"/>
      <c r="TZK104" s="235"/>
      <c r="TZL104" s="235"/>
      <c r="TZM104" s="235"/>
      <c r="TZN104" s="235"/>
      <c r="TZO104" s="235"/>
      <c r="TZP104" s="235"/>
      <c r="TZQ104" s="235"/>
      <c r="TZR104" s="235"/>
      <c r="TZS104" s="235"/>
      <c r="TZT104" s="235"/>
      <c r="TZU104" s="235"/>
      <c r="TZV104" s="235"/>
      <c r="TZW104" s="235"/>
      <c r="TZX104" s="235"/>
      <c r="TZY104" s="235"/>
      <c r="TZZ104" s="235"/>
      <c r="UAA104" s="235"/>
      <c r="UAB104" s="235"/>
      <c r="UAC104" s="235"/>
      <c r="UAD104" s="235"/>
      <c r="UAE104" s="235"/>
      <c r="UAF104" s="235"/>
      <c r="UAG104" s="235"/>
      <c r="UAH104" s="235"/>
      <c r="UAI104" s="235"/>
      <c r="UAJ104" s="235"/>
      <c r="UAK104" s="235"/>
      <c r="UAL104" s="235"/>
      <c r="UAM104" s="235"/>
      <c r="UAN104" s="235"/>
      <c r="UAO104" s="235"/>
      <c r="UAP104" s="235"/>
      <c r="UAQ104" s="235"/>
      <c r="UAR104" s="235"/>
      <c r="UAS104" s="235"/>
      <c r="UAT104" s="235"/>
      <c r="UAU104" s="235"/>
      <c r="UAV104" s="235"/>
      <c r="UAW104" s="235"/>
      <c r="UAX104" s="235"/>
      <c r="UAY104" s="235"/>
      <c r="UAZ104" s="235"/>
      <c r="UBA104" s="235"/>
      <c r="UBB104" s="235"/>
      <c r="UBC104" s="235"/>
      <c r="UBD104" s="235"/>
      <c r="UBE104" s="235"/>
      <c r="UBF104" s="235"/>
      <c r="UBG104" s="235"/>
      <c r="UBH104" s="235"/>
      <c r="UBI104" s="235"/>
      <c r="UBJ104" s="235"/>
      <c r="UBK104" s="235"/>
      <c r="UBL104" s="235"/>
      <c r="UBM104" s="235"/>
      <c r="UBN104" s="235"/>
      <c r="UBO104" s="235"/>
      <c r="UBP104" s="235"/>
      <c r="UBQ104" s="235"/>
      <c r="UBR104" s="235"/>
      <c r="UBS104" s="235"/>
      <c r="UBT104" s="235"/>
      <c r="UBU104" s="235"/>
      <c r="UBV104" s="235"/>
      <c r="UBW104" s="235"/>
      <c r="UBX104" s="235"/>
      <c r="UBY104" s="235"/>
      <c r="UBZ104" s="235"/>
      <c r="UCA104" s="235"/>
      <c r="UCB104" s="235"/>
      <c r="UCC104" s="235"/>
      <c r="UCD104" s="235"/>
      <c r="UCE104" s="235"/>
      <c r="UCF104" s="235"/>
      <c r="UCG104" s="235"/>
      <c r="UCH104" s="235"/>
      <c r="UCI104" s="235"/>
      <c r="UCJ104" s="235"/>
      <c r="UCK104" s="235"/>
      <c r="UCL104" s="235"/>
      <c r="UCM104" s="235"/>
      <c r="UCN104" s="235"/>
      <c r="UCO104" s="235"/>
      <c r="UCP104" s="235"/>
      <c r="UCQ104" s="235"/>
      <c r="UCR104" s="235"/>
      <c r="UCS104" s="235"/>
      <c r="UCT104" s="235"/>
      <c r="UCU104" s="235"/>
      <c r="UCV104" s="235"/>
      <c r="UCW104" s="235"/>
      <c r="UCX104" s="235"/>
      <c r="UCY104" s="235"/>
      <c r="UCZ104" s="235"/>
      <c r="UDA104" s="235"/>
      <c r="UDB104" s="235"/>
      <c r="UDC104" s="235"/>
      <c r="UDD104" s="235"/>
      <c r="UDE104" s="235"/>
      <c r="UDF104" s="235"/>
      <c r="UDG104" s="235"/>
      <c r="UDH104" s="235"/>
      <c r="UDI104" s="235"/>
      <c r="UDJ104" s="235"/>
      <c r="UDK104" s="235"/>
      <c r="UDL104" s="235"/>
      <c r="UDM104" s="235"/>
      <c r="UDN104" s="235"/>
      <c r="UDO104" s="235"/>
      <c r="UDP104" s="235"/>
      <c r="UDQ104" s="235"/>
      <c r="UDR104" s="235"/>
      <c r="UDS104" s="235"/>
      <c r="UDT104" s="235"/>
      <c r="UDU104" s="235"/>
      <c r="UDV104" s="235"/>
      <c r="UDW104" s="235"/>
      <c r="UDX104" s="235"/>
      <c r="UDY104" s="235"/>
      <c r="UDZ104" s="235"/>
      <c r="UEA104" s="235"/>
      <c r="UEB104" s="235"/>
      <c r="UEC104" s="235"/>
      <c r="UED104" s="235"/>
      <c r="UEE104" s="235"/>
      <c r="UEF104" s="235"/>
      <c r="UEG104" s="235"/>
      <c r="UEH104" s="235"/>
      <c r="UEI104" s="235"/>
      <c r="UEJ104" s="235"/>
      <c r="UEK104" s="235"/>
      <c r="UEL104" s="235"/>
      <c r="UEM104" s="235"/>
      <c r="UEN104" s="235"/>
      <c r="UEO104" s="235"/>
      <c r="UEP104" s="235"/>
      <c r="UEQ104" s="235"/>
      <c r="UER104" s="235"/>
      <c r="UES104" s="235"/>
      <c r="UET104" s="235"/>
      <c r="UEU104" s="235"/>
      <c r="UEV104" s="235"/>
      <c r="UEW104" s="235"/>
      <c r="UEX104" s="235"/>
      <c r="UEY104" s="235"/>
      <c r="UEZ104" s="235"/>
      <c r="UFA104" s="235"/>
      <c r="UFB104" s="235"/>
      <c r="UFC104" s="235"/>
      <c r="UFD104" s="235"/>
      <c r="UFE104" s="235"/>
      <c r="UFF104" s="235"/>
      <c r="UFG104" s="235"/>
      <c r="UFH104" s="235"/>
      <c r="UFI104" s="235"/>
      <c r="UFJ104" s="235"/>
      <c r="UFK104" s="235"/>
      <c r="UFL104" s="235"/>
      <c r="UFM104" s="235"/>
      <c r="UFN104" s="235"/>
      <c r="UFO104" s="235"/>
      <c r="UFP104" s="235"/>
      <c r="UFQ104" s="235"/>
      <c r="UFR104" s="235"/>
      <c r="UFS104" s="235"/>
      <c r="UFT104" s="235"/>
      <c r="UFU104" s="235"/>
      <c r="UFV104" s="235"/>
      <c r="UFW104" s="235"/>
      <c r="UFX104" s="235"/>
      <c r="UFY104" s="235"/>
      <c r="UFZ104" s="235"/>
      <c r="UGA104" s="235"/>
      <c r="UGB104" s="235"/>
      <c r="UGC104" s="235"/>
      <c r="UGD104" s="235"/>
      <c r="UGE104" s="235"/>
      <c r="UGF104" s="235"/>
      <c r="UGG104" s="235"/>
      <c r="UGH104" s="235"/>
      <c r="UGI104" s="235"/>
      <c r="UGJ104" s="235"/>
      <c r="UGK104" s="235"/>
      <c r="UGL104" s="235"/>
      <c r="UGM104" s="235"/>
      <c r="UGN104" s="235"/>
      <c r="UGO104" s="235"/>
      <c r="UGP104" s="235"/>
      <c r="UGQ104" s="235"/>
      <c r="UGR104" s="235"/>
      <c r="UGS104" s="235"/>
      <c r="UGT104" s="235"/>
      <c r="UGU104" s="235"/>
      <c r="UGV104" s="235"/>
      <c r="UGW104" s="235"/>
      <c r="UGX104" s="235"/>
      <c r="UGY104" s="235"/>
      <c r="UGZ104" s="235"/>
      <c r="UHA104" s="235"/>
      <c r="UHB104" s="235"/>
      <c r="UHC104" s="235"/>
      <c r="UHD104" s="235"/>
      <c r="UHE104" s="235"/>
      <c r="UHF104" s="235"/>
      <c r="UHG104" s="235"/>
      <c r="UHH104" s="235"/>
      <c r="UHI104" s="235"/>
      <c r="UHJ104" s="235"/>
      <c r="UHK104" s="235"/>
      <c r="UHL104" s="235"/>
      <c r="UHM104" s="235"/>
      <c r="UHN104" s="235"/>
      <c r="UHO104" s="235"/>
      <c r="UHP104" s="235"/>
      <c r="UHQ104" s="235"/>
      <c r="UHR104" s="235"/>
      <c r="UHS104" s="235"/>
      <c r="UHT104" s="235"/>
      <c r="UHU104" s="235"/>
      <c r="UHV104" s="235"/>
      <c r="UHW104" s="235"/>
      <c r="UHX104" s="235"/>
      <c r="UHY104" s="235"/>
      <c r="UHZ104" s="235"/>
      <c r="UIA104" s="235"/>
      <c r="UIB104" s="235"/>
      <c r="UIC104" s="235"/>
      <c r="UID104" s="235"/>
      <c r="UIE104" s="235"/>
      <c r="UIF104" s="235"/>
      <c r="UIG104" s="235"/>
      <c r="UIH104" s="235"/>
      <c r="UII104" s="235"/>
      <c r="UIJ104" s="235"/>
      <c r="UIK104" s="235"/>
      <c r="UIL104" s="235"/>
      <c r="UIM104" s="235"/>
      <c r="UIN104" s="235"/>
      <c r="UIO104" s="235"/>
      <c r="UIP104" s="235"/>
      <c r="UIQ104" s="235"/>
      <c r="UIR104" s="235"/>
      <c r="UIS104" s="235"/>
      <c r="UIT104" s="235"/>
      <c r="UIU104" s="235"/>
      <c r="UIV104" s="235"/>
      <c r="UIW104" s="235"/>
      <c r="UIX104" s="235"/>
      <c r="UIY104" s="235"/>
      <c r="UIZ104" s="235"/>
      <c r="UJA104" s="235"/>
      <c r="UJB104" s="235"/>
      <c r="UJC104" s="235"/>
      <c r="UJD104" s="235"/>
      <c r="UJE104" s="235"/>
      <c r="UJF104" s="235"/>
      <c r="UJG104" s="235"/>
      <c r="UJH104" s="235"/>
      <c r="UJI104" s="235"/>
      <c r="UJJ104" s="235"/>
      <c r="UJK104" s="235"/>
      <c r="UJL104" s="235"/>
      <c r="UJM104" s="235"/>
      <c r="UJN104" s="235"/>
      <c r="UJO104" s="235"/>
      <c r="UJP104" s="235"/>
      <c r="UJQ104" s="235"/>
      <c r="UJR104" s="235"/>
      <c r="UJS104" s="235"/>
      <c r="UJT104" s="235"/>
      <c r="UJU104" s="235"/>
      <c r="UJV104" s="235"/>
      <c r="UJW104" s="235"/>
      <c r="UJX104" s="235"/>
      <c r="UJY104" s="235"/>
      <c r="UJZ104" s="235"/>
      <c r="UKA104" s="235"/>
      <c r="UKB104" s="235"/>
      <c r="UKC104" s="235"/>
      <c r="UKD104" s="235"/>
      <c r="UKE104" s="235"/>
      <c r="UKF104" s="235"/>
      <c r="UKG104" s="235"/>
      <c r="UKH104" s="235"/>
      <c r="UKI104" s="235"/>
      <c r="UKJ104" s="235"/>
      <c r="UKK104" s="235"/>
      <c r="UKL104" s="235"/>
      <c r="UKM104" s="235"/>
      <c r="UKN104" s="235"/>
      <c r="UKO104" s="235"/>
      <c r="UKP104" s="235"/>
      <c r="UKQ104" s="235"/>
      <c r="UKR104" s="235"/>
      <c r="UKS104" s="235"/>
      <c r="UKT104" s="235"/>
      <c r="UKU104" s="235"/>
      <c r="UKV104" s="235"/>
      <c r="UKW104" s="235"/>
      <c r="UKX104" s="235"/>
      <c r="UKY104" s="235"/>
      <c r="UKZ104" s="235"/>
      <c r="ULA104" s="235"/>
      <c r="ULB104" s="235"/>
      <c r="ULC104" s="235"/>
      <c r="ULD104" s="235"/>
      <c r="ULE104" s="235"/>
      <c r="ULF104" s="235"/>
      <c r="ULG104" s="235"/>
      <c r="ULH104" s="235"/>
      <c r="ULI104" s="235"/>
      <c r="ULJ104" s="235"/>
      <c r="ULK104" s="235"/>
      <c r="ULL104" s="235"/>
      <c r="ULM104" s="235"/>
      <c r="ULN104" s="235"/>
      <c r="ULO104" s="235"/>
      <c r="ULP104" s="235"/>
      <c r="ULQ104" s="235"/>
      <c r="ULR104" s="235"/>
      <c r="ULS104" s="235"/>
      <c r="ULT104" s="235"/>
      <c r="ULU104" s="235"/>
      <c r="ULV104" s="235"/>
      <c r="ULW104" s="235"/>
      <c r="ULX104" s="235"/>
      <c r="ULY104" s="235"/>
      <c r="ULZ104" s="235"/>
      <c r="UMA104" s="235"/>
      <c r="UMB104" s="235"/>
      <c r="UMC104" s="235"/>
      <c r="UMD104" s="235"/>
      <c r="UME104" s="235"/>
      <c r="UMF104" s="235"/>
      <c r="UMG104" s="235"/>
      <c r="UMH104" s="235"/>
      <c r="UMI104" s="235"/>
      <c r="UMJ104" s="235"/>
      <c r="UMK104" s="235"/>
      <c r="UML104" s="235"/>
      <c r="UMM104" s="235"/>
      <c r="UMN104" s="235"/>
      <c r="UMO104" s="235"/>
      <c r="UMP104" s="235"/>
      <c r="UMQ104" s="235"/>
      <c r="UMR104" s="235"/>
      <c r="UMS104" s="235"/>
      <c r="UMT104" s="235"/>
      <c r="UMU104" s="235"/>
      <c r="UMV104" s="235"/>
      <c r="UMW104" s="235"/>
      <c r="UMX104" s="235"/>
      <c r="UMY104" s="235"/>
      <c r="UMZ104" s="235"/>
      <c r="UNA104" s="235"/>
      <c r="UNB104" s="235"/>
      <c r="UNC104" s="235"/>
      <c r="UND104" s="235"/>
      <c r="UNE104" s="235"/>
      <c r="UNF104" s="235"/>
      <c r="UNG104" s="235"/>
      <c r="UNH104" s="235"/>
      <c r="UNI104" s="235"/>
      <c r="UNJ104" s="235"/>
      <c r="UNK104" s="235"/>
      <c r="UNL104" s="235"/>
      <c r="UNM104" s="235"/>
      <c r="UNN104" s="235"/>
      <c r="UNO104" s="235"/>
      <c r="UNP104" s="235"/>
      <c r="UNQ104" s="235"/>
      <c r="UNR104" s="235"/>
      <c r="UNS104" s="235"/>
      <c r="UNT104" s="235"/>
      <c r="UNU104" s="235"/>
      <c r="UNV104" s="235"/>
      <c r="UNW104" s="235"/>
      <c r="UNX104" s="235"/>
      <c r="UNY104" s="235"/>
      <c r="UNZ104" s="235"/>
      <c r="UOA104" s="235"/>
      <c r="UOB104" s="235"/>
      <c r="UOC104" s="235"/>
      <c r="UOD104" s="235"/>
      <c r="UOE104" s="235"/>
      <c r="UOF104" s="235"/>
      <c r="UOG104" s="235"/>
      <c r="UOH104" s="235"/>
      <c r="UOI104" s="235"/>
      <c r="UOJ104" s="235"/>
      <c r="UOK104" s="235"/>
      <c r="UOL104" s="235"/>
      <c r="UOM104" s="235"/>
      <c r="UON104" s="235"/>
      <c r="UOO104" s="235"/>
      <c r="UOP104" s="235"/>
      <c r="UOQ104" s="235"/>
      <c r="UOR104" s="235"/>
      <c r="UOS104" s="235"/>
      <c r="UOT104" s="235"/>
      <c r="UOU104" s="235"/>
      <c r="UOV104" s="235"/>
      <c r="UOW104" s="235"/>
      <c r="UOX104" s="235"/>
      <c r="UOY104" s="235"/>
      <c r="UOZ104" s="235"/>
      <c r="UPA104" s="235"/>
      <c r="UPB104" s="235"/>
      <c r="UPC104" s="235"/>
      <c r="UPD104" s="235"/>
      <c r="UPE104" s="235"/>
      <c r="UPF104" s="235"/>
      <c r="UPG104" s="235"/>
      <c r="UPH104" s="235"/>
      <c r="UPI104" s="235"/>
      <c r="UPJ104" s="235"/>
      <c r="UPK104" s="235"/>
      <c r="UPL104" s="235"/>
      <c r="UPM104" s="235"/>
      <c r="UPN104" s="235"/>
      <c r="UPO104" s="235"/>
      <c r="UPP104" s="235"/>
      <c r="UPQ104" s="235"/>
      <c r="UPR104" s="235"/>
      <c r="UPS104" s="235"/>
      <c r="UPT104" s="235"/>
      <c r="UPU104" s="235"/>
      <c r="UPV104" s="235"/>
      <c r="UPW104" s="235"/>
      <c r="UPX104" s="235"/>
      <c r="UPY104" s="235"/>
      <c r="UPZ104" s="235"/>
      <c r="UQA104" s="235"/>
      <c r="UQB104" s="235"/>
      <c r="UQC104" s="235"/>
      <c r="UQD104" s="235"/>
      <c r="UQE104" s="235"/>
      <c r="UQF104" s="235"/>
      <c r="UQG104" s="235"/>
      <c r="UQH104" s="235"/>
      <c r="UQI104" s="235"/>
      <c r="UQJ104" s="235"/>
      <c r="UQK104" s="235"/>
      <c r="UQL104" s="235"/>
      <c r="UQM104" s="235"/>
      <c r="UQN104" s="235"/>
      <c r="UQO104" s="235"/>
      <c r="UQP104" s="235"/>
      <c r="UQQ104" s="235"/>
      <c r="UQR104" s="235"/>
      <c r="UQS104" s="235"/>
      <c r="UQT104" s="235"/>
      <c r="UQU104" s="235"/>
      <c r="UQV104" s="235"/>
      <c r="UQW104" s="235"/>
      <c r="UQX104" s="235"/>
      <c r="UQY104" s="235"/>
      <c r="UQZ104" s="235"/>
      <c r="URA104" s="235"/>
      <c r="URB104" s="235"/>
      <c r="URC104" s="235"/>
      <c r="URD104" s="235"/>
      <c r="URE104" s="235"/>
      <c r="URF104" s="235"/>
      <c r="URG104" s="235"/>
      <c r="URH104" s="235"/>
      <c r="URI104" s="235"/>
      <c r="URJ104" s="235"/>
      <c r="URK104" s="235"/>
      <c r="URL104" s="235"/>
      <c r="URM104" s="235"/>
      <c r="URN104" s="235"/>
      <c r="URO104" s="235"/>
      <c r="URP104" s="235"/>
      <c r="URQ104" s="235"/>
      <c r="URR104" s="235"/>
      <c r="URS104" s="235"/>
      <c r="URT104" s="235"/>
      <c r="URU104" s="235"/>
      <c r="URV104" s="235"/>
      <c r="URW104" s="235"/>
      <c r="URX104" s="235"/>
      <c r="URY104" s="235"/>
      <c r="URZ104" s="235"/>
      <c r="USA104" s="235"/>
      <c r="USB104" s="235"/>
      <c r="USC104" s="235"/>
      <c r="USD104" s="235"/>
      <c r="USE104" s="235"/>
      <c r="USF104" s="235"/>
      <c r="USG104" s="235"/>
      <c r="USH104" s="235"/>
      <c r="USI104" s="235"/>
      <c r="USJ104" s="235"/>
      <c r="USK104" s="235"/>
      <c r="USL104" s="235"/>
      <c r="USM104" s="235"/>
      <c r="USN104" s="235"/>
      <c r="USO104" s="235"/>
      <c r="USP104" s="235"/>
      <c r="USQ104" s="235"/>
      <c r="USR104" s="235"/>
      <c r="USS104" s="235"/>
      <c r="UST104" s="235"/>
      <c r="USU104" s="235"/>
      <c r="USV104" s="235"/>
      <c r="USW104" s="235"/>
      <c r="USX104" s="235"/>
      <c r="USY104" s="235"/>
      <c r="USZ104" s="235"/>
      <c r="UTA104" s="235"/>
      <c r="UTB104" s="235"/>
      <c r="UTC104" s="235"/>
      <c r="UTD104" s="235"/>
      <c r="UTE104" s="235"/>
      <c r="UTF104" s="235"/>
      <c r="UTG104" s="235"/>
      <c r="UTH104" s="235"/>
      <c r="UTI104" s="235"/>
      <c r="UTJ104" s="235"/>
      <c r="UTK104" s="235"/>
      <c r="UTL104" s="235"/>
      <c r="UTM104" s="235"/>
      <c r="UTN104" s="235"/>
      <c r="UTO104" s="235"/>
      <c r="UTP104" s="235"/>
      <c r="UTQ104" s="235"/>
      <c r="UTR104" s="235"/>
      <c r="UTS104" s="235"/>
      <c r="UTT104" s="235"/>
      <c r="UTU104" s="235"/>
      <c r="UTV104" s="235"/>
      <c r="UTW104" s="235"/>
      <c r="UTX104" s="235"/>
      <c r="UTY104" s="235"/>
      <c r="UTZ104" s="235"/>
      <c r="UUA104" s="235"/>
      <c r="UUB104" s="235"/>
      <c r="UUC104" s="235"/>
      <c r="UUD104" s="235"/>
      <c r="UUE104" s="235"/>
      <c r="UUF104" s="235"/>
      <c r="UUG104" s="235"/>
      <c r="UUH104" s="235"/>
      <c r="UUI104" s="235"/>
      <c r="UUJ104" s="235"/>
      <c r="UUK104" s="235"/>
      <c r="UUL104" s="235"/>
      <c r="UUM104" s="235"/>
      <c r="UUN104" s="235"/>
      <c r="UUO104" s="235"/>
      <c r="UUP104" s="235"/>
      <c r="UUQ104" s="235"/>
      <c r="UUR104" s="235"/>
      <c r="UUS104" s="235"/>
      <c r="UUT104" s="235"/>
      <c r="UUU104" s="235"/>
      <c r="UUV104" s="235"/>
      <c r="UUW104" s="235"/>
      <c r="UUX104" s="235"/>
      <c r="UUY104" s="235"/>
      <c r="UUZ104" s="235"/>
      <c r="UVA104" s="235"/>
      <c r="UVB104" s="235"/>
      <c r="UVC104" s="235"/>
      <c r="UVD104" s="235"/>
      <c r="UVE104" s="235"/>
      <c r="UVF104" s="235"/>
      <c r="UVG104" s="235"/>
      <c r="UVH104" s="235"/>
      <c r="UVI104" s="235"/>
      <c r="UVJ104" s="235"/>
      <c r="UVK104" s="235"/>
      <c r="UVL104" s="235"/>
      <c r="UVM104" s="235"/>
      <c r="UVN104" s="235"/>
      <c r="UVO104" s="235"/>
      <c r="UVP104" s="235"/>
      <c r="UVQ104" s="235"/>
      <c r="UVR104" s="235"/>
      <c r="UVS104" s="235"/>
      <c r="UVT104" s="235"/>
      <c r="UVU104" s="235"/>
      <c r="UVV104" s="235"/>
      <c r="UVW104" s="235"/>
      <c r="UVX104" s="235"/>
      <c r="UVY104" s="235"/>
      <c r="UVZ104" s="235"/>
      <c r="UWA104" s="235"/>
      <c r="UWB104" s="235"/>
      <c r="UWC104" s="235"/>
      <c r="UWD104" s="235"/>
      <c r="UWE104" s="235"/>
      <c r="UWF104" s="235"/>
      <c r="UWG104" s="235"/>
      <c r="UWH104" s="235"/>
      <c r="UWI104" s="235"/>
      <c r="UWJ104" s="235"/>
      <c r="UWK104" s="235"/>
      <c r="UWL104" s="235"/>
      <c r="UWM104" s="235"/>
      <c r="UWN104" s="235"/>
      <c r="UWO104" s="235"/>
      <c r="UWP104" s="235"/>
      <c r="UWQ104" s="235"/>
      <c r="UWR104" s="235"/>
      <c r="UWS104" s="235"/>
      <c r="UWT104" s="235"/>
      <c r="UWU104" s="235"/>
      <c r="UWV104" s="235"/>
      <c r="UWW104" s="235"/>
      <c r="UWX104" s="235"/>
      <c r="UWY104" s="235"/>
      <c r="UWZ104" s="235"/>
      <c r="UXA104" s="235"/>
      <c r="UXB104" s="235"/>
      <c r="UXC104" s="235"/>
      <c r="UXD104" s="235"/>
      <c r="UXE104" s="235"/>
      <c r="UXF104" s="235"/>
      <c r="UXG104" s="235"/>
      <c r="UXH104" s="235"/>
      <c r="UXI104" s="235"/>
      <c r="UXJ104" s="235"/>
      <c r="UXK104" s="235"/>
      <c r="UXL104" s="235"/>
      <c r="UXM104" s="235"/>
      <c r="UXN104" s="235"/>
      <c r="UXO104" s="235"/>
      <c r="UXP104" s="235"/>
      <c r="UXQ104" s="235"/>
      <c r="UXR104" s="235"/>
      <c r="UXS104" s="235"/>
      <c r="UXT104" s="235"/>
      <c r="UXU104" s="235"/>
      <c r="UXV104" s="235"/>
      <c r="UXW104" s="235"/>
      <c r="UXX104" s="235"/>
      <c r="UXY104" s="235"/>
      <c r="UXZ104" s="235"/>
      <c r="UYA104" s="235"/>
      <c r="UYB104" s="235"/>
      <c r="UYC104" s="235"/>
      <c r="UYD104" s="235"/>
      <c r="UYE104" s="235"/>
      <c r="UYF104" s="235"/>
      <c r="UYG104" s="235"/>
      <c r="UYH104" s="235"/>
      <c r="UYI104" s="235"/>
      <c r="UYJ104" s="235"/>
      <c r="UYK104" s="235"/>
      <c r="UYL104" s="235"/>
      <c r="UYM104" s="235"/>
      <c r="UYN104" s="235"/>
      <c r="UYO104" s="235"/>
      <c r="UYP104" s="235"/>
      <c r="UYQ104" s="235"/>
      <c r="UYR104" s="235"/>
      <c r="UYS104" s="235"/>
      <c r="UYT104" s="235"/>
      <c r="UYU104" s="235"/>
      <c r="UYV104" s="235"/>
      <c r="UYW104" s="235"/>
      <c r="UYX104" s="235"/>
      <c r="UYY104" s="235"/>
      <c r="UYZ104" s="235"/>
      <c r="UZA104" s="235"/>
      <c r="UZB104" s="235"/>
      <c r="UZC104" s="235"/>
      <c r="UZD104" s="235"/>
      <c r="UZE104" s="235"/>
      <c r="UZF104" s="235"/>
      <c r="UZG104" s="235"/>
      <c r="UZH104" s="235"/>
      <c r="UZI104" s="235"/>
      <c r="UZJ104" s="235"/>
      <c r="UZK104" s="235"/>
      <c r="UZL104" s="235"/>
      <c r="UZM104" s="235"/>
      <c r="UZN104" s="235"/>
      <c r="UZO104" s="235"/>
      <c r="UZP104" s="235"/>
      <c r="UZQ104" s="235"/>
      <c r="UZR104" s="235"/>
      <c r="UZS104" s="235"/>
      <c r="UZT104" s="235"/>
      <c r="UZU104" s="235"/>
      <c r="UZV104" s="235"/>
      <c r="UZW104" s="235"/>
      <c r="UZX104" s="235"/>
      <c r="UZY104" s="235"/>
      <c r="UZZ104" s="235"/>
      <c r="VAA104" s="235"/>
      <c r="VAB104" s="235"/>
      <c r="VAC104" s="235"/>
      <c r="VAD104" s="235"/>
      <c r="VAE104" s="235"/>
      <c r="VAF104" s="235"/>
      <c r="VAG104" s="235"/>
      <c r="VAH104" s="235"/>
      <c r="VAI104" s="235"/>
      <c r="VAJ104" s="235"/>
      <c r="VAK104" s="235"/>
      <c r="VAL104" s="235"/>
      <c r="VAM104" s="235"/>
      <c r="VAN104" s="235"/>
      <c r="VAO104" s="235"/>
      <c r="VAP104" s="235"/>
      <c r="VAQ104" s="235"/>
      <c r="VAR104" s="235"/>
      <c r="VAS104" s="235"/>
      <c r="VAT104" s="235"/>
      <c r="VAU104" s="235"/>
      <c r="VAV104" s="235"/>
      <c r="VAW104" s="235"/>
      <c r="VAX104" s="235"/>
      <c r="VAY104" s="235"/>
      <c r="VAZ104" s="235"/>
      <c r="VBA104" s="235"/>
      <c r="VBB104" s="235"/>
      <c r="VBC104" s="235"/>
      <c r="VBD104" s="235"/>
      <c r="VBE104" s="235"/>
      <c r="VBF104" s="235"/>
      <c r="VBG104" s="235"/>
      <c r="VBH104" s="235"/>
      <c r="VBI104" s="235"/>
      <c r="VBJ104" s="235"/>
      <c r="VBK104" s="235"/>
      <c r="VBL104" s="235"/>
      <c r="VBM104" s="235"/>
      <c r="VBN104" s="235"/>
      <c r="VBO104" s="235"/>
      <c r="VBP104" s="235"/>
      <c r="VBQ104" s="235"/>
      <c r="VBR104" s="235"/>
      <c r="VBS104" s="235"/>
      <c r="VBT104" s="235"/>
      <c r="VBU104" s="235"/>
      <c r="VBV104" s="235"/>
      <c r="VBW104" s="235"/>
      <c r="VBX104" s="235"/>
      <c r="VBY104" s="235"/>
      <c r="VBZ104" s="235"/>
      <c r="VCA104" s="235"/>
      <c r="VCB104" s="235"/>
      <c r="VCC104" s="235"/>
      <c r="VCD104" s="235"/>
      <c r="VCE104" s="235"/>
      <c r="VCF104" s="235"/>
      <c r="VCG104" s="235"/>
      <c r="VCH104" s="235"/>
      <c r="VCI104" s="235"/>
      <c r="VCJ104" s="235"/>
      <c r="VCK104" s="235"/>
      <c r="VCL104" s="235"/>
      <c r="VCM104" s="235"/>
      <c r="VCN104" s="235"/>
      <c r="VCO104" s="235"/>
      <c r="VCP104" s="235"/>
      <c r="VCQ104" s="235"/>
      <c r="VCR104" s="235"/>
      <c r="VCS104" s="235"/>
      <c r="VCT104" s="235"/>
      <c r="VCU104" s="235"/>
      <c r="VCV104" s="235"/>
      <c r="VCW104" s="235"/>
      <c r="VCX104" s="235"/>
      <c r="VCY104" s="235"/>
      <c r="VCZ104" s="235"/>
      <c r="VDA104" s="235"/>
      <c r="VDB104" s="235"/>
      <c r="VDC104" s="235"/>
      <c r="VDD104" s="235"/>
      <c r="VDE104" s="235"/>
      <c r="VDF104" s="235"/>
      <c r="VDG104" s="235"/>
      <c r="VDH104" s="235"/>
      <c r="VDI104" s="235"/>
      <c r="VDJ104" s="235"/>
      <c r="VDK104" s="235"/>
      <c r="VDL104" s="235"/>
      <c r="VDM104" s="235"/>
      <c r="VDN104" s="235"/>
      <c r="VDO104" s="235"/>
      <c r="VDP104" s="235"/>
      <c r="VDQ104" s="235"/>
      <c r="VDR104" s="235"/>
      <c r="VDS104" s="235"/>
      <c r="VDT104" s="235"/>
      <c r="VDU104" s="235"/>
      <c r="VDV104" s="235"/>
      <c r="VDW104" s="235"/>
      <c r="VDX104" s="235"/>
      <c r="VDY104" s="235"/>
      <c r="VDZ104" s="235"/>
      <c r="VEA104" s="235"/>
      <c r="VEB104" s="235"/>
      <c r="VEC104" s="235"/>
      <c r="VED104" s="235"/>
      <c r="VEE104" s="235"/>
      <c r="VEF104" s="235"/>
      <c r="VEG104" s="235"/>
      <c r="VEH104" s="235"/>
      <c r="VEI104" s="235"/>
      <c r="VEJ104" s="235"/>
      <c r="VEK104" s="235"/>
      <c r="VEL104" s="235"/>
      <c r="VEM104" s="235"/>
      <c r="VEN104" s="235"/>
      <c r="VEO104" s="235"/>
      <c r="VEP104" s="235"/>
      <c r="VEQ104" s="235"/>
      <c r="VER104" s="235"/>
      <c r="VES104" s="235"/>
      <c r="VET104" s="235"/>
      <c r="VEU104" s="235"/>
      <c r="VEV104" s="235"/>
      <c r="VEW104" s="235"/>
      <c r="VEX104" s="235"/>
      <c r="VEY104" s="235"/>
      <c r="VEZ104" s="235"/>
      <c r="VFA104" s="235"/>
      <c r="VFB104" s="235"/>
      <c r="VFC104" s="235"/>
      <c r="VFD104" s="235"/>
      <c r="VFE104" s="235"/>
      <c r="VFF104" s="235"/>
      <c r="VFG104" s="235"/>
      <c r="VFH104" s="235"/>
      <c r="VFI104" s="235"/>
      <c r="VFJ104" s="235"/>
      <c r="VFK104" s="235"/>
      <c r="VFL104" s="235"/>
      <c r="VFM104" s="235"/>
      <c r="VFN104" s="235"/>
      <c r="VFO104" s="235"/>
      <c r="VFP104" s="235"/>
      <c r="VFQ104" s="235"/>
      <c r="VFR104" s="235"/>
      <c r="VFS104" s="235"/>
      <c r="VFT104" s="235"/>
      <c r="VFU104" s="235"/>
      <c r="VFV104" s="235"/>
      <c r="VFW104" s="235"/>
      <c r="VFX104" s="235"/>
      <c r="VFY104" s="235"/>
      <c r="VFZ104" s="235"/>
      <c r="VGA104" s="235"/>
      <c r="VGB104" s="235"/>
      <c r="VGC104" s="235"/>
      <c r="VGD104" s="235"/>
      <c r="VGE104" s="235"/>
      <c r="VGF104" s="235"/>
      <c r="VGG104" s="235"/>
      <c r="VGH104" s="235"/>
      <c r="VGI104" s="235"/>
      <c r="VGJ104" s="235"/>
      <c r="VGK104" s="235"/>
      <c r="VGL104" s="235"/>
      <c r="VGM104" s="235"/>
      <c r="VGN104" s="235"/>
      <c r="VGO104" s="235"/>
      <c r="VGP104" s="235"/>
      <c r="VGQ104" s="235"/>
      <c r="VGR104" s="235"/>
      <c r="VGS104" s="235"/>
      <c r="VGT104" s="235"/>
      <c r="VGU104" s="235"/>
      <c r="VGV104" s="235"/>
      <c r="VGW104" s="235"/>
      <c r="VGX104" s="235"/>
      <c r="VGY104" s="235"/>
      <c r="VGZ104" s="235"/>
      <c r="VHA104" s="235"/>
      <c r="VHB104" s="235"/>
      <c r="VHC104" s="235"/>
      <c r="VHD104" s="235"/>
      <c r="VHE104" s="235"/>
      <c r="VHF104" s="235"/>
      <c r="VHG104" s="235"/>
      <c r="VHH104" s="235"/>
      <c r="VHI104" s="235"/>
      <c r="VHJ104" s="235"/>
      <c r="VHK104" s="235"/>
      <c r="VHL104" s="235"/>
      <c r="VHM104" s="235"/>
      <c r="VHN104" s="235"/>
      <c r="VHO104" s="235"/>
      <c r="VHP104" s="235"/>
      <c r="VHQ104" s="235"/>
      <c r="VHR104" s="235"/>
      <c r="VHS104" s="235"/>
      <c r="VHT104" s="235"/>
      <c r="VHU104" s="235"/>
      <c r="VHV104" s="235"/>
      <c r="VHW104" s="235"/>
      <c r="VHX104" s="235"/>
      <c r="VHY104" s="235"/>
      <c r="VHZ104" s="235"/>
      <c r="VIA104" s="235"/>
      <c r="VIB104" s="235"/>
      <c r="VIC104" s="235"/>
      <c r="VID104" s="235"/>
      <c r="VIE104" s="235"/>
      <c r="VIF104" s="235"/>
      <c r="VIG104" s="235"/>
      <c r="VIH104" s="235"/>
      <c r="VII104" s="235"/>
      <c r="VIJ104" s="235"/>
      <c r="VIK104" s="235"/>
      <c r="VIL104" s="235"/>
      <c r="VIM104" s="235"/>
      <c r="VIN104" s="235"/>
      <c r="VIO104" s="235"/>
      <c r="VIP104" s="235"/>
      <c r="VIQ104" s="235"/>
      <c r="VIR104" s="235"/>
      <c r="VIS104" s="235"/>
      <c r="VIT104" s="235"/>
      <c r="VIU104" s="235"/>
      <c r="VIV104" s="235"/>
      <c r="VIW104" s="235"/>
      <c r="VIX104" s="235"/>
      <c r="VIY104" s="235"/>
      <c r="VIZ104" s="235"/>
      <c r="VJA104" s="235"/>
      <c r="VJB104" s="235"/>
      <c r="VJC104" s="235"/>
      <c r="VJD104" s="235"/>
      <c r="VJE104" s="235"/>
      <c r="VJF104" s="235"/>
      <c r="VJG104" s="235"/>
      <c r="VJH104" s="235"/>
      <c r="VJI104" s="235"/>
      <c r="VJJ104" s="235"/>
      <c r="VJK104" s="235"/>
      <c r="VJL104" s="235"/>
      <c r="VJM104" s="235"/>
      <c r="VJN104" s="235"/>
      <c r="VJO104" s="235"/>
      <c r="VJP104" s="235"/>
      <c r="VJQ104" s="235"/>
      <c r="VJR104" s="235"/>
      <c r="VJS104" s="235"/>
      <c r="VJT104" s="235"/>
      <c r="VJU104" s="235"/>
      <c r="VJV104" s="235"/>
      <c r="VJW104" s="235"/>
      <c r="VJX104" s="235"/>
      <c r="VJY104" s="235"/>
      <c r="VJZ104" s="235"/>
      <c r="VKA104" s="235"/>
      <c r="VKB104" s="235"/>
      <c r="VKC104" s="235"/>
      <c r="VKD104" s="235"/>
      <c r="VKE104" s="235"/>
      <c r="VKF104" s="235"/>
      <c r="VKG104" s="235"/>
      <c r="VKH104" s="235"/>
      <c r="VKI104" s="235"/>
      <c r="VKJ104" s="235"/>
      <c r="VKK104" s="235"/>
      <c r="VKL104" s="235"/>
      <c r="VKM104" s="235"/>
      <c r="VKN104" s="235"/>
      <c r="VKO104" s="235"/>
      <c r="VKP104" s="235"/>
      <c r="VKQ104" s="235"/>
      <c r="VKR104" s="235"/>
      <c r="VKS104" s="235"/>
      <c r="VKT104" s="235"/>
      <c r="VKU104" s="235"/>
      <c r="VKV104" s="235"/>
      <c r="VKW104" s="235"/>
      <c r="VKX104" s="235"/>
      <c r="VKY104" s="235"/>
      <c r="VKZ104" s="235"/>
      <c r="VLA104" s="235"/>
      <c r="VLB104" s="235"/>
      <c r="VLC104" s="235"/>
      <c r="VLD104" s="235"/>
      <c r="VLE104" s="235"/>
      <c r="VLF104" s="235"/>
      <c r="VLG104" s="235"/>
      <c r="VLH104" s="235"/>
      <c r="VLI104" s="235"/>
      <c r="VLJ104" s="235"/>
      <c r="VLK104" s="235"/>
      <c r="VLL104" s="235"/>
      <c r="VLM104" s="235"/>
      <c r="VLN104" s="235"/>
      <c r="VLO104" s="235"/>
      <c r="VLP104" s="235"/>
      <c r="VLQ104" s="235"/>
      <c r="VLR104" s="235"/>
      <c r="VLS104" s="235"/>
      <c r="VLT104" s="235"/>
      <c r="VLU104" s="235"/>
      <c r="VLV104" s="235"/>
      <c r="VLW104" s="235"/>
      <c r="VLX104" s="235"/>
      <c r="VLY104" s="235"/>
      <c r="VLZ104" s="235"/>
      <c r="VMA104" s="235"/>
      <c r="VMB104" s="235"/>
      <c r="VMC104" s="235"/>
      <c r="VMD104" s="235"/>
      <c r="VME104" s="235"/>
      <c r="VMF104" s="235"/>
      <c r="VMG104" s="235"/>
      <c r="VMH104" s="235"/>
      <c r="VMI104" s="235"/>
      <c r="VMJ104" s="235"/>
      <c r="VMK104" s="235"/>
      <c r="VML104" s="235"/>
      <c r="VMM104" s="235"/>
      <c r="VMN104" s="235"/>
      <c r="VMO104" s="235"/>
      <c r="VMP104" s="235"/>
      <c r="VMQ104" s="235"/>
      <c r="VMR104" s="235"/>
      <c r="VMS104" s="235"/>
      <c r="VMT104" s="235"/>
      <c r="VMU104" s="235"/>
      <c r="VMV104" s="235"/>
      <c r="VMW104" s="235"/>
      <c r="VMX104" s="235"/>
      <c r="VMY104" s="235"/>
      <c r="VMZ104" s="235"/>
      <c r="VNA104" s="235"/>
      <c r="VNB104" s="235"/>
      <c r="VNC104" s="235"/>
      <c r="VND104" s="235"/>
      <c r="VNE104" s="235"/>
      <c r="VNF104" s="235"/>
      <c r="VNG104" s="235"/>
      <c r="VNH104" s="235"/>
      <c r="VNI104" s="235"/>
      <c r="VNJ104" s="235"/>
      <c r="VNK104" s="235"/>
      <c r="VNL104" s="235"/>
      <c r="VNM104" s="235"/>
      <c r="VNN104" s="235"/>
      <c r="VNO104" s="235"/>
      <c r="VNP104" s="235"/>
      <c r="VNQ104" s="235"/>
      <c r="VNR104" s="235"/>
      <c r="VNS104" s="235"/>
      <c r="VNT104" s="235"/>
      <c r="VNU104" s="235"/>
      <c r="VNV104" s="235"/>
      <c r="VNW104" s="235"/>
      <c r="VNX104" s="235"/>
      <c r="VNY104" s="235"/>
      <c r="VNZ104" s="235"/>
      <c r="VOA104" s="235"/>
      <c r="VOB104" s="235"/>
      <c r="VOC104" s="235"/>
      <c r="VOD104" s="235"/>
      <c r="VOE104" s="235"/>
      <c r="VOF104" s="235"/>
      <c r="VOG104" s="235"/>
      <c r="VOH104" s="235"/>
      <c r="VOI104" s="235"/>
      <c r="VOJ104" s="235"/>
      <c r="VOK104" s="235"/>
      <c r="VOL104" s="235"/>
      <c r="VOM104" s="235"/>
      <c r="VON104" s="235"/>
      <c r="VOO104" s="235"/>
      <c r="VOP104" s="235"/>
      <c r="VOQ104" s="235"/>
      <c r="VOR104" s="235"/>
      <c r="VOS104" s="235"/>
      <c r="VOT104" s="235"/>
      <c r="VOU104" s="235"/>
      <c r="VOV104" s="235"/>
      <c r="VOW104" s="235"/>
      <c r="VOX104" s="235"/>
      <c r="VOY104" s="235"/>
      <c r="VOZ104" s="235"/>
      <c r="VPA104" s="235"/>
      <c r="VPB104" s="235"/>
      <c r="VPC104" s="235"/>
      <c r="VPD104" s="235"/>
      <c r="VPE104" s="235"/>
      <c r="VPF104" s="235"/>
      <c r="VPG104" s="235"/>
      <c r="VPH104" s="235"/>
      <c r="VPI104" s="235"/>
      <c r="VPJ104" s="235"/>
      <c r="VPK104" s="235"/>
      <c r="VPL104" s="235"/>
      <c r="VPM104" s="235"/>
      <c r="VPN104" s="235"/>
      <c r="VPO104" s="235"/>
      <c r="VPP104" s="235"/>
      <c r="VPQ104" s="235"/>
      <c r="VPR104" s="235"/>
      <c r="VPS104" s="235"/>
      <c r="VPT104" s="235"/>
      <c r="VPU104" s="235"/>
      <c r="VPV104" s="235"/>
      <c r="VPW104" s="235"/>
      <c r="VPX104" s="235"/>
      <c r="VPY104" s="235"/>
      <c r="VPZ104" s="235"/>
      <c r="VQA104" s="235"/>
      <c r="VQB104" s="235"/>
      <c r="VQC104" s="235"/>
      <c r="VQD104" s="235"/>
      <c r="VQE104" s="235"/>
      <c r="VQF104" s="235"/>
      <c r="VQG104" s="235"/>
      <c r="VQH104" s="235"/>
      <c r="VQI104" s="235"/>
      <c r="VQJ104" s="235"/>
      <c r="VQK104" s="235"/>
      <c r="VQL104" s="235"/>
      <c r="VQM104" s="235"/>
      <c r="VQN104" s="235"/>
      <c r="VQO104" s="235"/>
      <c r="VQP104" s="235"/>
      <c r="VQQ104" s="235"/>
      <c r="VQR104" s="235"/>
      <c r="VQS104" s="235"/>
      <c r="VQT104" s="235"/>
      <c r="VQU104" s="235"/>
      <c r="VQV104" s="235"/>
      <c r="VQW104" s="235"/>
      <c r="VQX104" s="235"/>
      <c r="VQY104" s="235"/>
      <c r="VQZ104" s="235"/>
      <c r="VRA104" s="235"/>
      <c r="VRB104" s="235"/>
      <c r="VRC104" s="235"/>
      <c r="VRD104" s="235"/>
      <c r="VRE104" s="235"/>
      <c r="VRF104" s="235"/>
      <c r="VRG104" s="235"/>
      <c r="VRH104" s="235"/>
      <c r="VRI104" s="235"/>
      <c r="VRJ104" s="235"/>
      <c r="VRK104" s="235"/>
      <c r="VRL104" s="235"/>
      <c r="VRM104" s="235"/>
      <c r="VRN104" s="235"/>
      <c r="VRO104" s="235"/>
      <c r="VRP104" s="235"/>
      <c r="VRQ104" s="235"/>
      <c r="VRR104" s="235"/>
      <c r="VRS104" s="235"/>
      <c r="VRT104" s="235"/>
      <c r="VRU104" s="235"/>
      <c r="VRV104" s="235"/>
      <c r="VRW104" s="235"/>
      <c r="VRX104" s="235"/>
      <c r="VRY104" s="235"/>
      <c r="VRZ104" s="235"/>
      <c r="VSA104" s="235"/>
      <c r="VSB104" s="235"/>
      <c r="VSC104" s="235"/>
      <c r="VSD104" s="235"/>
      <c r="VSE104" s="235"/>
      <c r="VSF104" s="235"/>
      <c r="VSG104" s="235"/>
      <c r="VSH104" s="235"/>
      <c r="VSI104" s="235"/>
      <c r="VSJ104" s="235"/>
      <c r="VSK104" s="235"/>
      <c r="VSL104" s="235"/>
      <c r="VSM104" s="235"/>
      <c r="VSN104" s="235"/>
      <c r="VSO104" s="235"/>
      <c r="VSP104" s="235"/>
      <c r="VSQ104" s="235"/>
      <c r="VSR104" s="235"/>
      <c r="VSS104" s="235"/>
      <c r="VST104" s="235"/>
      <c r="VSU104" s="235"/>
      <c r="VSV104" s="235"/>
      <c r="VSW104" s="235"/>
      <c r="VSX104" s="235"/>
      <c r="VSY104" s="235"/>
      <c r="VSZ104" s="235"/>
      <c r="VTA104" s="235"/>
      <c r="VTB104" s="235"/>
      <c r="VTC104" s="235"/>
      <c r="VTD104" s="235"/>
      <c r="VTE104" s="235"/>
      <c r="VTF104" s="235"/>
      <c r="VTG104" s="235"/>
      <c r="VTH104" s="235"/>
      <c r="VTI104" s="235"/>
      <c r="VTJ104" s="235"/>
      <c r="VTK104" s="235"/>
      <c r="VTL104" s="235"/>
      <c r="VTM104" s="235"/>
      <c r="VTN104" s="235"/>
      <c r="VTO104" s="235"/>
      <c r="VTP104" s="235"/>
      <c r="VTQ104" s="235"/>
      <c r="VTR104" s="235"/>
      <c r="VTS104" s="235"/>
      <c r="VTT104" s="235"/>
      <c r="VTU104" s="235"/>
      <c r="VTV104" s="235"/>
      <c r="VTW104" s="235"/>
      <c r="VTX104" s="235"/>
      <c r="VTY104" s="235"/>
      <c r="VTZ104" s="235"/>
      <c r="VUA104" s="235"/>
      <c r="VUB104" s="235"/>
      <c r="VUC104" s="235"/>
      <c r="VUD104" s="235"/>
      <c r="VUE104" s="235"/>
      <c r="VUF104" s="235"/>
      <c r="VUG104" s="235"/>
      <c r="VUH104" s="235"/>
      <c r="VUI104" s="235"/>
      <c r="VUJ104" s="235"/>
      <c r="VUK104" s="235"/>
      <c r="VUL104" s="235"/>
      <c r="VUM104" s="235"/>
      <c r="VUN104" s="235"/>
      <c r="VUO104" s="235"/>
      <c r="VUP104" s="235"/>
      <c r="VUQ104" s="235"/>
      <c r="VUR104" s="235"/>
      <c r="VUS104" s="235"/>
      <c r="VUT104" s="235"/>
      <c r="VUU104" s="235"/>
      <c r="VUV104" s="235"/>
      <c r="VUW104" s="235"/>
      <c r="VUX104" s="235"/>
      <c r="VUY104" s="235"/>
      <c r="VUZ104" s="235"/>
      <c r="VVA104" s="235"/>
      <c r="VVB104" s="235"/>
      <c r="VVC104" s="235"/>
      <c r="VVD104" s="235"/>
      <c r="VVE104" s="235"/>
      <c r="VVF104" s="235"/>
      <c r="VVG104" s="235"/>
      <c r="VVH104" s="235"/>
      <c r="VVI104" s="235"/>
      <c r="VVJ104" s="235"/>
      <c r="VVK104" s="235"/>
      <c r="VVL104" s="235"/>
      <c r="VVM104" s="235"/>
      <c r="VVN104" s="235"/>
      <c r="VVO104" s="235"/>
      <c r="VVP104" s="235"/>
      <c r="VVQ104" s="235"/>
      <c r="VVR104" s="235"/>
      <c r="VVS104" s="235"/>
      <c r="VVT104" s="235"/>
      <c r="VVU104" s="235"/>
      <c r="VVV104" s="235"/>
      <c r="VVW104" s="235"/>
      <c r="VVX104" s="235"/>
      <c r="VVY104" s="235"/>
      <c r="VVZ104" s="235"/>
      <c r="VWA104" s="235"/>
      <c r="VWB104" s="235"/>
      <c r="VWC104" s="235"/>
      <c r="VWD104" s="235"/>
      <c r="VWE104" s="235"/>
      <c r="VWF104" s="235"/>
      <c r="VWG104" s="235"/>
      <c r="VWH104" s="235"/>
      <c r="VWI104" s="235"/>
      <c r="VWJ104" s="235"/>
      <c r="VWK104" s="235"/>
      <c r="VWL104" s="235"/>
      <c r="VWM104" s="235"/>
      <c r="VWN104" s="235"/>
      <c r="VWO104" s="235"/>
      <c r="VWP104" s="235"/>
      <c r="VWQ104" s="235"/>
      <c r="VWR104" s="235"/>
      <c r="VWS104" s="235"/>
      <c r="VWT104" s="235"/>
      <c r="VWU104" s="235"/>
      <c r="VWV104" s="235"/>
      <c r="VWW104" s="235"/>
      <c r="VWX104" s="235"/>
      <c r="VWY104" s="235"/>
      <c r="VWZ104" s="235"/>
      <c r="VXA104" s="235"/>
      <c r="VXB104" s="235"/>
      <c r="VXC104" s="235"/>
      <c r="VXD104" s="235"/>
      <c r="VXE104" s="235"/>
      <c r="VXF104" s="235"/>
      <c r="VXG104" s="235"/>
      <c r="VXH104" s="235"/>
      <c r="VXI104" s="235"/>
      <c r="VXJ104" s="235"/>
      <c r="VXK104" s="235"/>
      <c r="VXL104" s="235"/>
      <c r="VXM104" s="235"/>
      <c r="VXN104" s="235"/>
      <c r="VXO104" s="235"/>
      <c r="VXP104" s="235"/>
      <c r="VXQ104" s="235"/>
      <c r="VXR104" s="235"/>
      <c r="VXS104" s="235"/>
      <c r="VXT104" s="235"/>
      <c r="VXU104" s="235"/>
      <c r="VXV104" s="235"/>
      <c r="VXW104" s="235"/>
      <c r="VXX104" s="235"/>
      <c r="VXY104" s="235"/>
      <c r="VXZ104" s="235"/>
      <c r="VYA104" s="235"/>
      <c r="VYB104" s="235"/>
      <c r="VYC104" s="235"/>
      <c r="VYD104" s="235"/>
      <c r="VYE104" s="235"/>
      <c r="VYF104" s="235"/>
      <c r="VYG104" s="235"/>
      <c r="VYH104" s="235"/>
      <c r="VYI104" s="235"/>
      <c r="VYJ104" s="235"/>
      <c r="VYK104" s="235"/>
      <c r="VYL104" s="235"/>
      <c r="VYM104" s="235"/>
      <c r="VYN104" s="235"/>
      <c r="VYO104" s="235"/>
      <c r="VYP104" s="235"/>
      <c r="VYQ104" s="235"/>
      <c r="VYR104" s="235"/>
      <c r="VYS104" s="235"/>
      <c r="VYT104" s="235"/>
      <c r="VYU104" s="235"/>
      <c r="VYV104" s="235"/>
      <c r="VYW104" s="235"/>
      <c r="VYX104" s="235"/>
      <c r="VYY104" s="235"/>
      <c r="VYZ104" s="235"/>
      <c r="VZA104" s="235"/>
      <c r="VZB104" s="235"/>
      <c r="VZC104" s="235"/>
      <c r="VZD104" s="235"/>
      <c r="VZE104" s="235"/>
      <c r="VZF104" s="235"/>
      <c r="VZG104" s="235"/>
      <c r="VZH104" s="235"/>
      <c r="VZI104" s="235"/>
      <c r="VZJ104" s="235"/>
      <c r="VZK104" s="235"/>
      <c r="VZL104" s="235"/>
      <c r="VZM104" s="235"/>
      <c r="VZN104" s="235"/>
      <c r="VZO104" s="235"/>
      <c r="VZP104" s="235"/>
      <c r="VZQ104" s="235"/>
      <c r="VZR104" s="235"/>
      <c r="VZS104" s="235"/>
      <c r="VZT104" s="235"/>
      <c r="VZU104" s="235"/>
      <c r="VZV104" s="235"/>
      <c r="VZW104" s="235"/>
      <c r="VZX104" s="235"/>
      <c r="VZY104" s="235"/>
      <c r="VZZ104" s="235"/>
      <c r="WAA104" s="235"/>
      <c r="WAB104" s="235"/>
      <c r="WAC104" s="235"/>
      <c r="WAD104" s="235"/>
      <c r="WAE104" s="235"/>
      <c r="WAF104" s="235"/>
      <c r="WAG104" s="235"/>
      <c r="WAH104" s="235"/>
      <c r="WAI104" s="235"/>
      <c r="WAJ104" s="235"/>
      <c r="WAK104" s="235"/>
      <c r="WAL104" s="235"/>
      <c r="WAM104" s="235"/>
      <c r="WAN104" s="235"/>
      <c r="WAO104" s="235"/>
      <c r="WAP104" s="235"/>
      <c r="WAQ104" s="235"/>
      <c r="WAR104" s="235"/>
      <c r="WAS104" s="235"/>
      <c r="WAT104" s="235"/>
      <c r="WAU104" s="235"/>
      <c r="WAV104" s="235"/>
      <c r="WAW104" s="235"/>
      <c r="WAX104" s="235"/>
      <c r="WAY104" s="235"/>
      <c r="WAZ104" s="235"/>
      <c r="WBA104" s="235"/>
      <c r="WBB104" s="235"/>
      <c r="WBC104" s="235"/>
      <c r="WBD104" s="235"/>
      <c r="WBE104" s="235"/>
      <c r="WBF104" s="235"/>
      <c r="WBG104" s="235"/>
      <c r="WBH104" s="235"/>
      <c r="WBI104" s="235"/>
      <c r="WBJ104" s="235"/>
      <c r="WBK104" s="235"/>
      <c r="WBL104" s="235"/>
      <c r="WBM104" s="235"/>
      <c r="WBN104" s="235"/>
      <c r="WBO104" s="235"/>
      <c r="WBP104" s="235"/>
      <c r="WBQ104" s="235"/>
      <c r="WBR104" s="235"/>
      <c r="WBS104" s="235"/>
      <c r="WBT104" s="235"/>
      <c r="WBU104" s="235"/>
      <c r="WBV104" s="235"/>
      <c r="WBW104" s="235"/>
      <c r="WBX104" s="235"/>
      <c r="WBY104" s="235"/>
      <c r="WBZ104" s="235"/>
      <c r="WCA104" s="235"/>
      <c r="WCB104" s="235"/>
      <c r="WCC104" s="235"/>
      <c r="WCD104" s="235"/>
      <c r="WCE104" s="235"/>
      <c r="WCF104" s="235"/>
      <c r="WCG104" s="235"/>
      <c r="WCH104" s="235"/>
      <c r="WCI104" s="235"/>
      <c r="WCJ104" s="235"/>
      <c r="WCK104" s="235"/>
      <c r="WCL104" s="235"/>
      <c r="WCM104" s="235"/>
      <c r="WCN104" s="235"/>
      <c r="WCO104" s="235"/>
      <c r="WCP104" s="235"/>
      <c r="WCQ104" s="235"/>
      <c r="WCR104" s="235"/>
      <c r="WCS104" s="235"/>
      <c r="WCT104" s="235"/>
      <c r="WCU104" s="235"/>
      <c r="WCV104" s="235"/>
      <c r="WCW104" s="235"/>
      <c r="WCX104" s="235"/>
      <c r="WCY104" s="235"/>
      <c r="WCZ104" s="235"/>
      <c r="WDA104" s="235"/>
      <c r="WDB104" s="235"/>
      <c r="WDC104" s="235"/>
      <c r="WDD104" s="235"/>
      <c r="WDE104" s="235"/>
      <c r="WDF104" s="235"/>
      <c r="WDG104" s="235"/>
      <c r="WDH104" s="235"/>
      <c r="WDI104" s="235"/>
      <c r="WDJ104" s="235"/>
      <c r="WDK104" s="235"/>
      <c r="WDL104" s="235"/>
      <c r="WDM104" s="235"/>
      <c r="WDN104" s="235"/>
      <c r="WDO104" s="235"/>
      <c r="WDP104" s="235"/>
      <c r="WDQ104" s="235"/>
      <c r="WDR104" s="235"/>
      <c r="WDS104" s="235"/>
      <c r="WDT104" s="235"/>
      <c r="WDU104" s="235"/>
      <c r="WDV104" s="235"/>
      <c r="WDW104" s="235"/>
      <c r="WDX104" s="235"/>
      <c r="WDY104" s="235"/>
      <c r="WDZ104" s="235"/>
      <c r="WEA104" s="235"/>
      <c r="WEB104" s="235"/>
      <c r="WEC104" s="235"/>
      <c r="WED104" s="235"/>
      <c r="WEE104" s="235"/>
      <c r="WEF104" s="235"/>
      <c r="WEG104" s="235"/>
      <c r="WEH104" s="235"/>
      <c r="WEI104" s="235"/>
      <c r="WEJ104" s="235"/>
      <c r="WEK104" s="235"/>
      <c r="WEL104" s="235"/>
      <c r="WEM104" s="235"/>
      <c r="WEN104" s="235"/>
      <c r="WEO104" s="235"/>
      <c r="WEP104" s="235"/>
      <c r="WEQ104" s="235"/>
      <c r="WER104" s="235"/>
      <c r="WES104" s="235"/>
      <c r="WET104" s="235"/>
      <c r="WEU104" s="235"/>
      <c r="WEV104" s="235"/>
      <c r="WEW104" s="235"/>
      <c r="WEX104" s="235"/>
      <c r="WEY104" s="235"/>
      <c r="WEZ104" s="235"/>
      <c r="WFA104" s="235"/>
      <c r="WFB104" s="235"/>
      <c r="WFC104" s="235"/>
      <c r="WFD104" s="235"/>
      <c r="WFE104" s="235"/>
      <c r="WFF104" s="235"/>
      <c r="WFG104" s="235"/>
      <c r="WFH104" s="235"/>
      <c r="WFI104" s="235"/>
      <c r="WFJ104" s="235"/>
      <c r="WFK104" s="235"/>
      <c r="WFL104" s="235"/>
      <c r="WFM104" s="235"/>
      <c r="WFN104" s="235"/>
      <c r="WFO104" s="235"/>
      <c r="WFP104" s="235"/>
      <c r="WFQ104" s="235"/>
      <c r="WFR104" s="235"/>
      <c r="WFS104" s="235"/>
      <c r="WFT104" s="235"/>
      <c r="WFU104" s="235"/>
      <c r="WFV104" s="235"/>
      <c r="WFW104" s="235"/>
      <c r="WFX104" s="235"/>
      <c r="WFY104" s="235"/>
      <c r="WFZ104" s="235"/>
      <c r="WGA104" s="235"/>
      <c r="WGB104" s="235"/>
      <c r="WGC104" s="235"/>
      <c r="WGD104" s="235"/>
      <c r="WGE104" s="235"/>
      <c r="WGF104" s="235"/>
      <c r="WGG104" s="235"/>
      <c r="WGH104" s="235"/>
      <c r="WGI104" s="235"/>
      <c r="WGJ104" s="235"/>
      <c r="WGK104" s="235"/>
      <c r="WGL104" s="235"/>
      <c r="WGM104" s="235"/>
      <c r="WGN104" s="235"/>
      <c r="WGO104" s="235"/>
      <c r="WGP104" s="235"/>
      <c r="WGQ104" s="235"/>
      <c r="WGR104" s="235"/>
      <c r="WGS104" s="235"/>
      <c r="WGT104" s="235"/>
      <c r="WGU104" s="235"/>
      <c r="WGV104" s="235"/>
      <c r="WGW104" s="235"/>
      <c r="WGX104" s="235"/>
      <c r="WGY104" s="235"/>
      <c r="WGZ104" s="235"/>
      <c r="WHA104" s="235"/>
      <c r="WHB104" s="235"/>
      <c r="WHC104" s="235"/>
      <c r="WHD104" s="235"/>
      <c r="WHE104" s="235"/>
      <c r="WHF104" s="235"/>
      <c r="WHG104" s="235"/>
      <c r="WHH104" s="235"/>
      <c r="WHI104" s="235"/>
      <c r="WHJ104" s="235"/>
      <c r="WHK104" s="235"/>
      <c r="WHL104" s="235"/>
      <c r="WHM104" s="235"/>
      <c r="WHN104" s="235"/>
      <c r="WHO104" s="235"/>
      <c r="WHP104" s="235"/>
      <c r="WHQ104" s="235"/>
      <c r="WHR104" s="235"/>
      <c r="WHS104" s="235"/>
      <c r="WHT104" s="235"/>
      <c r="WHU104" s="235"/>
      <c r="WHV104" s="235"/>
      <c r="WHW104" s="235"/>
      <c r="WHX104" s="235"/>
      <c r="WHY104" s="235"/>
      <c r="WHZ104" s="235"/>
      <c r="WIA104" s="235"/>
      <c r="WIB104" s="235"/>
      <c r="WIC104" s="235"/>
      <c r="WID104" s="235"/>
      <c r="WIE104" s="235"/>
      <c r="WIF104" s="235"/>
      <c r="WIG104" s="235"/>
      <c r="WIH104" s="235"/>
      <c r="WII104" s="235"/>
      <c r="WIJ104" s="235"/>
      <c r="WIK104" s="235"/>
      <c r="WIL104" s="235"/>
      <c r="WIM104" s="235"/>
      <c r="WIN104" s="235"/>
      <c r="WIO104" s="235"/>
      <c r="WIP104" s="235"/>
      <c r="WIQ104" s="235"/>
      <c r="WIR104" s="235"/>
      <c r="WIS104" s="235"/>
      <c r="WIT104" s="235"/>
      <c r="WIU104" s="235"/>
      <c r="WIV104" s="235"/>
      <c r="WIW104" s="235"/>
      <c r="WIX104" s="235"/>
      <c r="WIY104" s="235"/>
      <c r="WIZ104" s="235"/>
      <c r="WJA104" s="235"/>
      <c r="WJB104" s="235"/>
      <c r="WJC104" s="235"/>
      <c r="WJD104" s="235"/>
      <c r="WJE104" s="235"/>
      <c r="WJF104" s="235"/>
      <c r="WJG104" s="235"/>
      <c r="WJH104" s="235"/>
      <c r="WJI104" s="235"/>
      <c r="WJJ104" s="235"/>
      <c r="WJK104" s="235"/>
      <c r="WJL104" s="235"/>
      <c r="WJM104" s="235"/>
      <c r="WJN104" s="235"/>
      <c r="WJO104" s="235"/>
      <c r="WJP104" s="235"/>
      <c r="WJQ104" s="235"/>
      <c r="WJR104" s="235"/>
      <c r="WJS104" s="235"/>
      <c r="WJT104" s="235"/>
      <c r="WJU104" s="235"/>
      <c r="WJV104" s="235"/>
      <c r="WJW104" s="235"/>
      <c r="WJX104" s="235"/>
      <c r="WJY104" s="235"/>
      <c r="WJZ104" s="235"/>
      <c r="WKA104" s="235"/>
      <c r="WKB104" s="235"/>
      <c r="WKC104" s="235"/>
      <c r="WKD104" s="235"/>
      <c r="WKE104" s="235"/>
      <c r="WKF104" s="235"/>
      <c r="WKG104" s="235"/>
      <c r="WKH104" s="235"/>
      <c r="WKI104" s="235"/>
      <c r="WKJ104" s="235"/>
      <c r="WKK104" s="235"/>
      <c r="WKL104" s="235"/>
      <c r="WKM104" s="235"/>
      <c r="WKN104" s="235"/>
      <c r="WKO104" s="235"/>
      <c r="WKP104" s="235"/>
      <c r="WKQ104" s="235"/>
      <c r="WKR104" s="235"/>
      <c r="WKS104" s="235"/>
      <c r="WKT104" s="235"/>
      <c r="WKU104" s="235"/>
      <c r="WKV104" s="235"/>
      <c r="WKW104" s="235"/>
      <c r="WKX104" s="235"/>
      <c r="WKY104" s="235"/>
      <c r="WKZ104" s="235"/>
      <c r="WLA104" s="235"/>
      <c r="WLB104" s="235"/>
      <c r="WLC104" s="235"/>
      <c r="WLD104" s="235"/>
      <c r="WLE104" s="235"/>
      <c r="WLF104" s="235"/>
      <c r="WLG104" s="235"/>
      <c r="WLH104" s="235"/>
      <c r="WLI104" s="235"/>
      <c r="WLJ104" s="235"/>
      <c r="WLK104" s="235"/>
      <c r="WLL104" s="235"/>
      <c r="WLM104" s="235"/>
      <c r="WLN104" s="235"/>
      <c r="WLO104" s="235"/>
      <c r="WLP104" s="235"/>
      <c r="WLQ104" s="235"/>
      <c r="WLR104" s="235"/>
      <c r="WLS104" s="235"/>
      <c r="WLT104" s="235"/>
      <c r="WLU104" s="235"/>
      <c r="WLV104" s="235"/>
      <c r="WLW104" s="235"/>
      <c r="WLX104" s="235"/>
      <c r="WLY104" s="235"/>
      <c r="WLZ104" s="235"/>
      <c r="WMA104" s="235"/>
      <c r="WMB104" s="235"/>
      <c r="WMC104" s="235"/>
      <c r="WMD104" s="235"/>
      <c r="WME104" s="235"/>
      <c r="WMF104" s="235"/>
      <c r="WMG104" s="235"/>
      <c r="WMH104" s="235"/>
      <c r="WMI104" s="235"/>
      <c r="WMJ104" s="235"/>
      <c r="WMK104" s="235"/>
      <c r="WML104" s="235"/>
      <c r="WMM104" s="235"/>
      <c r="WMN104" s="235"/>
      <c r="WMO104" s="235"/>
      <c r="WMP104" s="235"/>
      <c r="WMQ104" s="235"/>
      <c r="WMR104" s="235"/>
      <c r="WMS104" s="235"/>
      <c r="WMT104" s="235"/>
      <c r="WMU104" s="235"/>
      <c r="WMV104" s="235"/>
      <c r="WMW104" s="235"/>
      <c r="WMX104" s="235"/>
      <c r="WMY104" s="235"/>
      <c r="WMZ104" s="235"/>
      <c r="WNA104" s="235"/>
      <c r="WNB104" s="235"/>
      <c r="WNC104" s="235"/>
      <c r="WND104" s="235"/>
      <c r="WNE104" s="235"/>
      <c r="WNF104" s="235"/>
      <c r="WNG104" s="235"/>
      <c r="WNH104" s="235"/>
      <c r="WNI104" s="235"/>
      <c r="WNJ104" s="235"/>
      <c r="WNK104" s="235"/>
      <c r="WNL104" s="235"/>
      <c r="WNM104" s="235"/>
      <c r="WNN104" s="235"/>
      <c r="WNO104" s="235"/>
      <c r="WNP104" s="235"/>
      <c r="WNQ104" s="235"/>
      <c r="WNR104" s="235"/>
      <c r="WNS104" s="235"/>
      <c r="WNT104" s="235"/>
      <c r="WNU104" s="235"/>
      <c r="WNV104" s="235"/>
      <c r="WNW104" s="235"/>
      <c r="WNX104" s="235"/>
      <c r="WNY104" s="235"/>
      <c r="WNZ104" s="235"/>
      <c r="WOA104" s="235"/>
      <c r="WOB104" s="235"/>
      <c r="WOC104" s="235"/>
      <c r="WOD104" s="235"/>
      <c r="WOE104" s="235"/>
      <c r="WOF104" s="235"/>
      <c r="WOG104" s="235"/>
      <c r="WOH104" s="235"/>
      <c r="WOI104" s="235"/>
      <c r="WOJ104" s="235"/>
      <c r="WOK104" s="235"/>
      <c r="WOL104" s="235"/>
      <c r="WOM104" s="235"/>
      <c r="WON104" s="235"/>
      <c r="WOO104" s="235"/>
      <c r="WOP104" s="235"/>
      <c r="WOQ104" s="235"/>
      <c r="WOR104" s="235"/>
      <c r="WOS104" s="235"/>
      <c r="WOT104" s="235"/>
      <c r="WOU104" s="235"/>
      <c r="WOV104" s="235"/>
      <c r="WOW104" s="235"/>
      <c r="WOX104" s="235"/>
      <c r="WOY104" s="235"/>
      <c r="WOZ104" s="235"/>
      <c r="WPA104" s="235"/>
      <c r="WPB104" s="235"/>
      <c r="WPC104" s="235"/>
      <c r="WPD104" s="235"/>
      <c r="WPE104" s="235"/>
      <c r="WPF104" s="235"/>
      <c r="WPG104" s="235"/>
      <c r="WPH104" s="235"/>
      <c r="WPI104" s="235"/>
      <c r="WPJ104" s="235"/>
      <c r="WPK104" s="235"/>
      <c r="WPL104" s="235"/>
      <c r="WPM104" s="235"/>
      <c r="WPN104" s="235"/>
      <c r="WPO104" s="235"/>
      <c r="WPP104" s="235"/>
      <c r="WPQ104" s="235"/>
      <c r="WPR104" s="235"/>
      <c r="WPS104" s="235"/>
      <c r="WPT104" s="235"/>
      <c r="WPU104" s="235"/>
      <c r="WPV104" s="235"/>
      <c r="WPW104" s="235"/>
      <c r="WPX104" s="235"/>
      <c r="WPY104" s="235"/>
      <c r="WPZ104" s="235"/>
      <c r="WQA104" s="235"/>
      <c r="WQB104" s="235"/>
      <c r="WQC104" s="235"/>
      <c r="WQD104" s="235"/>
      <c r="WQE104" s="235"/>
      <c r="WQF104" s="235"/>
      <c r="WQG104" s="235"/>
      <c r="WQH104" s="235"/>
      <c r="WQI104" s="235"/>
      <c r="WQJ104" s="235"/>
      <c r="WQK104" s="235"/>
      <c r="WQL104" s="235"/>
      <c r="WQM104" s="235"/>
      <c r="WQN104" s="235"/>
      <c r="WQO104" s="235"/>
      <c r="WQP104" s="235"/>
      <c r="WQQ104" s="235"/>
      <c r="WQR104" s="235"/>
      <c r="WQS104" s="235"/>
      <c r="WQT104" s="235"/>
      <c r="WQU104" s="235"/>
      <c r="WQV104" s="235"/>
      <c r="WQW104" s="235"/>
      <c r="WQX104" s="235"/>
      <c r="WQY104" s="235"/>
      <c r="WQZ104" s="235"/>
      <c r="WRA104" s="235"/>
      <c r="WRB104" s="235"/>
      <c r="WRC104" s="235"/>
      <c r="WRD104" s="235"/>
      <c r="WRE104" s="235"/>
      <c r="WRF104" s="235"/>
      <c r="WRG104" s="235"/>
      <c r="WRH104" s="235"/>
      <c r="WRI104" s="235"/>
      <c r="WRJ104" s="235"/>
      <c r="WRK104" s="235"/>
      <c r="WRL104" s="235"/>
      <c r="WRM104" s="235"/>
      <c r="WRN104" s="235"/>
      <c r="WRO104" s="235"/>
      <c r="WRP104" s="235"/>
      <c r="WRQ104" s="235"/>
      <c r="WRR104" s="235"/>
      <c r="WRS104" s="235"/>
      <c r="WRT104" s="235"/>
      <c r="WRU104" s="235"/>
      <c r="WRV104" s="235"/>
      <c r="WRW104" s="235"/>
      <c r="WRX104" s="235"/>
      <c r="WRY104" s="235"/>
      <c r="WRZ104" s="235"/>
      <c r="WSA104" s="235"/>
      <c r="WSB104" s="235"/>
      <c r="WSC104" s="235"/>
      <c r="WSD104" s="235"/>
      <c r="WSE104" s="235"/>
      <c r="WSF104" s="235"/>
      <c r="WSG104" s="235"/>
      <c r="WSH104" s="235"/>
      <c r="WSI104" s="235"/>
      <c r="WSJ104" s="235"/>
      <c r="WSK104" s="235"/>
      <c r="WSL104" s="235"/>
      <c r="WSM104" s="235"/>
      <c r="WSN104" s="235"/>
      <c r="WSO104" s="235"/>
      <c r="WSP104" s="235"/>
      <c r="WSQ104" s="235"/>
      <c r="WSR104" s="235"/>
      <c r="WSS104" s="235"/>
      <c r="WST104" s="235"/>
      <c r="WSU104" s="235"/>
      <c r="WSV104" s="235"/>
      <c r="WSW104" s="235"/>
      <c r="WSX104" s="235"/>
      <c r="WSY104" s="235"/>
      <c r="WSZ104" s="235"/>
      <c r="WTA104" s="235"/>
      <c r="WTB104" s="235"/>
      <c r="WTC104" s="235"/>
      <c r="WTD104" s="235"/>
      <c r="WTE104" s="235"/>
      <c r="WTF104" s="235"/>
      <c r="WTG104" s="235"/>
      <c r="WTH104" s="235"/>
      <c r="WTI104" s="235"/>
      <c r="WTJ104" s="235"/>
      <c r="WTK104" s="235"/>
      <c r="WTL104" s="235"/>
      <c r="WTM104" s="235"/>
      <c r="WTN104" s="235"/>
      <c r="WTO104" s="235"/>
      <c r="WTP104" s="235"/>
      <c r="WTQ104" s="235"/>
      <c r="WTR104" s="235"/>
      <c r="WTS104" s="235"/>
      <c r="WTT104" s="235"/>
      <c r="WTU104" s="235"/>
      <c r="WTV104" s="235"/>
      <c r="WTW104" s="235"/>
      <c r="WTX104" s="235"/>
      <c r="WTY104" s="235"/>
      <c r="WTZ104" s="235"/>
      <c r="WUA104" s="235"/>
      <c r="WUB104" s="235"/>
      <c r="WUC104" s="235"/>
      <c r="WUD104" s="235"/>
      <c r="WUE104" s="235"/>
      <c r="WUF104" s="235"/>
      <c r="WUG104" s="235"/>
      <c r="WUH104" s="235"/>
      <c r="WUI104" s="235"/>
      <c r="WUJ104" s="235"/>
      <c r="WUK104" s="235"/>
      <c r="WUL104" s="235"/>
      <c r="WUM104" s="235"/>
      <c r="WUN104" s="235"/>
      <c r="WUO104" s="235"/>
      <c r="WUP104" s="235"/>
      <c r="WUQ104" s="235"/>
      <c r="WUR104" s="235"/>
      <c r="WUS104" s="235"/>
      <c r="WUT104" s="235"/>
      <c r="WUU104" s="235"/>
      <c r="WUV104" s="235"/>
      <c r="WUW104" s="235"/>
      <c r="WUX104" s="235"/>
      <c r="WUY104" s="235"/>
      <c r="WUZ104" s="235"/>
      <c r="WVA104" s="235"/>
      <c r="WVB104" s="235"/>
      <c r="WVC104" s="235"/>
      <c r="WVD104" s="235"/>
      <c r="WVE104" s="235"/>
      <c r="WVF104" s="235"/>
      <c r="WVG104" s="235"/>
      <c r="WVH104" s="235"/>
      <c r="WVI104" s="235"/>
      <c r="WVJ104" s="235"/>
      <c r="WVK104" s="235"/>
      <c r="WVL104" s="235"/>
      <c r="WVM104" s="235"/>
      <c r="WVN104" s="235"/>
      <c r="WVO104" s="235"/>
      <c r="WVP104" s="235"/>
      <c r="WVQ104" s="235"/>
      <c r="WVR104" s="235"/>
      <c r="WVS104" s="235"/>
      <c r="WVT104" s="235"/>
      <c r="WVU104" s="235"/>
      <c r="WVV104" s="235"/>
      <c r="WVW104" s="235"/>
      <c r="WVX104" s="235"/>
      <c r="WVY104" s="235"/>
      <c r="WVZ104" s="235"/>
      <c r="WWA104" s="235"/>
      <c r="WWB104" s="235"/>
      <c r="WWC104" s="235"/>
      <c r="WWD104" s="235"/>
      <c r="WWE104" s="235"/>
      <c r="WWF104" s="235"/>
      <c r="WWG104" s="235"/>
      <c r="WWH104" s="235"/>
      <c r="WWI104" s="235"/>
      <c r="WWJ104" s="235"/>
      <c r="WWK104" s="235"/>
      <c r="WWL104" s="235"/>
      <c r="WWM104" s="235"/>
      <c r="WWN104" s="235"/>
      <c r="WWO104" s="235"/>
      <c r="WWP104" s="235"/>
      <c r="WWQ104" s="235"/>
      <c r="WWR104" s="235"/>
      <c r="WWS104" s="235"/>
      <c r="WWT104" s="235"/>
      <c r="WWU104" s="235"/>
      <c r="WWV104" s="235"/>
      <c r="WWW104" s="235"/>
      <c r="WWX104" s="235"/>
      <c r="WWY104" s="235"/>
      <c r="WWZ104" s="235"/>
      <c r="WXA104" s="235"/>
      <c r="WXB104" s="235"/>
      <c r="WXC104" s="235"/>
      <c r="WXD104" s="235"/>
      <c r="WXE104" s="235"/>
      <c r="WXF104" s="235"/>
      <c r="WXG104" s="235"/>
      <c r="WXH104" s="235"/>
      <c r="WXI104" s="235"/>
      <c r="WXJ104" s="235"/>
      <c r="WXK104" s="235"/>
      <c r="WXL104" s="235"/>
      <c r="WXM104" s="235"/>
      <c r="WXN104" s="235"/>
      <c r="WXO104" s="235"/>
      <c r="WXP104" s="235"/>
      <c r="WXQ104" s="235"/>
      <c r="WXR104" s="235"/>
      <c r="WXS104" s="235"/>
      <c r="WXT104" s="235"/>
      <c r="WXU104" s="235"/>
      <c r="WXV104" s="235"/>
      <c r="WXW104" s="235"/>
      <c r="WXX104" s="235"/>
      <c r="WXY104" s="235"/>
      <c r="WXZ104" s="235"/>
      <c r="WYA104" s="235"/>
      <c r="WYB104" s="235"/>
      <c r="WYC104" s="235"/>
      <c r="WYD104" s="235"/>
      <c r="WYE104" s="235"/>
      <c r="WYF104" s="235"/>
      <c r="WYG104" s="235"/>
      <c r="WYH104" s="235"/>
      <c r="WYI104" s="235"/>
      <c r="WYJ104" s="235"/>
      <c r="WYK104" s="235"/>
      <c r="WYL104" s="235"/>
      <c r="WYM104" s="235"/>
      <c r="WYN104" s="235"/>
      <c r="WYO104" s="235"/>
      <c r="WYP104" s="235"/>
      <c r="WYQ104" s="235"/>
      <c r="WYR104" s="235"/>
      <c r="WYS104" s="235"/>
      <c r="WYT104" s="235"/>
      <c r="WYU104" s="235"/>
      <c r="WYV104" s="235"/>
      <c r="WYW104" s="235"/>
      <c r="WYX104" s="235"/>
      <c r="WYY104" s="235"/>
      <c r="WYZ104" s="235"/>
      <c r="WZA104" s="235"/>
      <c r="WZB104" s="235"/>
      <c r="WZC104" s="235"/>
      <c r="WZD104" s="235"/>
      <c r="WZE104" s="235"/>
      <c r="WZF104" s="235"/>
      <c r="WZG104" s="235"/>
      <c r="WZH104" s="235"/>
      <c r="WZI104" s="235"/>
      <c r="WZJ104" s="235"/>
      <c r="WZK104" s="235"/>
      <c r="WZL104" s="235"/>
      <c r="WZM104" s="235"/>
      <c r="WZN104" s="235"/>
      <c r="WZO104" s="235"/>
      <c r="WZP104" s="235"/>
      <c r="WZQ104" s="235"/>
      <c r="WZR104" s="235"/>
      <c r="WZS104" s="235"/>
      <c r="WZT104" s="235"/>
      <c r="WZU104" s="235"/>
      <c r="WZV104" s="235"/>
      <c r="WZW104" s="235"/>
      <c r="WZX104" s="235"/>
      <c r="WZY104" s="235"/>
      <c r="WZZ104" s="235"/>
      <c r="XAA104" s="235"/>
      <c r="XAB104" s="235"/>
      <c r="XAC104" s="235"/>
      <c r="XAD104" s="235"/>
      <c r="XAE104" s="235"/>
      <c r="XAF104" s="235"/>
      <c r="XAG104" s="235"/>
      <c r="XAH104" s="235"/>
      <c r="XAI104" s="235"/>
      <c r="XAJ104" s="235"/>
      <c r="XAK104" s="235"/>
      <c r="XAL104" s="235"/>
      <c r="XAM104" s="235"/>
      <c r="XAN104" s="235"/>
      <c r="XAO104" s="235"/>
      <c r="XAP104" s="235"/>
      <c r="XAQ104" s="235"/>
      <c r="XAR104" s="235"/>
      <c r="XAS104" s="235"/>
      <c r="XAT104" s="235"/>
      <c r="XAU104" s="235"/>
      <c r="XAV104" s="235"/>
      <c r="XAW104" s="235"/>
      <c r="XAX104" s="235"/>
      <c r="XAY104" s="235"/>
      <c r="XAZ104" s="235"/>
      <c r="XBA104" s="235"/>
      <c r="XBB104" s="235"/>
      <c r="XBC104" s="235"/>
      <c r="XBD104" s="235"/>
      <c r="XBE104" s="235"/>
      <c r="XBF104" s="235"/>
      <c r="XBG104" s="235"/>
      <c r="XBH104" s="235"/>
      <c r="XBI104" s="235"/>
      <c r="XBJ104" s="235"/>
      <c r="XBK104" s="235"/>
      <c r="XBL104" s="235"/>
      <c r="XBM104" s="235"/>
      <c r="XBN104" s="235"/>
      <c r="XBO104" s="235"/>
      <c r="XBP104" s="235"/>
      <c r="XBQ104" s="235"/>
      <c r="XBR104" s="235"/>
      <c r="XBS104" s="235"/>
      <c r="XBT104" s="235"/>
      <c r="XBU104" s="235"/>
      <c r="XBV104" s="235"/>
      <c r="XBW104" s="235"/>
      <c r="XBX104" s="235"/>
      <c r="XBY104" s="235"/>
      <c r="XBZ104" s="235"/>
      <c r="XCA104" s="235"/>
      <c r="XCB104" s="235"/>
      <c r="XCC104" s="235"/>
      <c r="XCD104" s="235"/>
      <c r="XCE104" s="235"/>
      <c r="XCF104" s="235"/>
      <c r="XCG104" s="235"/>
      <c r="XCH104" s="235"/>
      <c r="XCI104" s="235"/>
      <c r="XCJ104" s="235"/>
      <c r="XCK104" s="235"/>
      <c r="XCL104" s="235"/>
      <c r="XCM104" s="235"/>
      <c r="XCN104" s="235"/>
      <c r="XCO104" s="235"/>
      <c r="XCP104" s="235"/>
      <c r="XCQ104" s="235"/>
      <c r="XCR104" s="235"/>
      <c r="XCS104" s="235"/>
      <c r="XCT104" s="235"/>
      <c r="XCU104" s="235"/>
      <c r="XCV104" s="235"/>
      <c r="XCW104" s="235"/>
      <c r="XCX104" s="235"/>
      <c r="XCY104" s="235"/>
      <c r="XCZ104" s="235"/>
      <c r="XDA104" s="235"/>
      <c r="XDB104" s="235"/>
      <c r="XDC104" s="235"/>
      <c r="XDD104" s="235"/>
      <c r="XDE104" s="235"/>
      <c r="XDF104" s="235"/>
      <c r="XDG104" s="235"/>
      <c r="XDH104" s="235"/>
      <c r="XDI104" s="235"/>
      <c r="XDJ104" s="235"/>
      <c r="XDK104" s="235"/>
      <c r="XDL104" s="235"/>
      <c r="XDM104" s="235"/>
      <c r="XDN104" s="235"/>
      <c r="XDO104" s="235"/>
      <c r="XDP104" s="235"/>
      <c r="XDQ104" s="235"/>
      <c r="XDR104" s="235"/>
      <c r="XDS104" s="235"/>
      <c r="XDT104" s="235"/>
      <c r="XDU104" s="235"/>
      <c r="XDV104" s="235"/>
      <c r="XDW104" s="235"/>
      <c r="XDX104" s="235"/>
      <c r="XDY104" s="235"/>
      <c r="XDZ104" s="235"/>
      <c r="XEA104" s="235"/>
      <c r="XEB104" s="235"/>
      <c r="XEC104" s="235"/>
      <c r="XED104" s="235"/>
      <c r="XEE104" s="235"/>
      <c r="XEF104" s="235"/>
      <c r="XEG104" s="235"/>
      <c r="XEH104" s="235"/>
      <c r="XEI104" s="235"/>
      <c r="XEJ104" s="235"/>
      <c r="XEK104" s="235"/>
      <c r="XEL104" s="235"/>
      <c r="XEM104" s="235"/>
    </row>
    <row r="105" spans="1:16367" ht="15" x14ac:dyDescent="0.25">
      <c r="A105" s="234" t="s">
        <v>893</v>
      </c>
      <c r="B105" s="243" t="s">
        <v>99</v>
      </c>
      <c r="C105" s="243" t="s">
        <v>102</v>
      </c>
    </row>
    <row r="106" spans="1:16367" ht="15" x14ac:dyDescent="0.25">
      <c r="A106" s="234" t="s">
        <v>894</v>
      </c>
      <c r="B106" s="243" t="s">
        <v>99</v>
      </c>
      <c r="C106" s="243" t="s">
        <v>102</v>
      </c>
    </row>
    <row r="107" spans="1:16367" ht="15" x14ac:dyDescent="0.25">
      <c r="A107" s="234" t="s">
        <v>895</v>
      </c>
      <c r="B107" s="243" t="s">
        <v>99</v>
      </c>
      <c r="C107" s="243" t="s">
        <v>102</v>
      </c>
    </row>
    <row r="108" spans="1:16367" ht="15" x14ac:dyDescent="0.25">
      <c r="A108" s="238" t="s">
        <v>896</v>
      </c>
      <c r="B108" s="243" t="s">
        <v>99</v>
      </c>
      <c r="C108" s="243" t="s">
        <v>102</v>
      </c>
    </row>
    <row r="109" spans="1:16367" ht="15" x14ac:dyDescent="0.25">
      <c r="A109" s="238" t="s">
        <v>900</v>
      </c>
      <c r="B109" s="243" t="s">
        <v>99</v>
      </c>
    </row>
    <row r="110" spans="1:16367" ht="15" x14ac:dyDescent="0.25">
      <c r="A110" s="238" t="s">
        <v>901</v>
      </c>
      <c r="B110" s="243" t="s">
        <v>99</v>
      </c>
      <c r="C110" s="243" t="s">
        <v>102</v>
      </c>
    </row>
    <row r="111" spans="1:16367" ht="15" x14ac:dyDescent="0.25">
      <c r="A111" s="238" t="s">
        <v>1282</v>
      </c>
      <c r="B111" s="243" t="s">
        <v>99</v>
      </c>
      <c r="C111" s="243"/>
    </row>
    <row r="112" spans="1:16367" ht="15" x14ac:dyDescent="0.2">
      <c r="A112" s="283" t="s">
        <v>847</v>
      </c>
      <c r="B112" s="243" t="s">
        <v>99</v>
      </c>
    </row>
    <row r="113" spans="1:16372" ht="15" x14ac:dyDescent="0.2">
      <c r="A113" s="242" t="s">
        <v>848</v>
      </c>
      <c r="B113" s="243" t="s">
        <v>99</v>
      </c>
    </row>
    <row r="114" spans="1:16372" ht="15" x14ac:dyDescent="0.25">
      <c r="A114" s="234" t="s">
        <v>1253</v>
      </c>
      <c r="B114" s="243" t="s">
        <v>99</v>
      </c>
    </row>
    <row r="115" spans="1:16372" ht="15" x14ac:dyDescent="0.25">
      <c r="A115" s="234" t="s">
        <v>1254</v>
      </c>
      <c r="B115" s="243" t="s">
        <v>99</v>
      </c>
    </row>
    <row r="116" spans="1:16372" ht="15" x14ac:dyDescent="0.25">
      <c r="A116" s="234" t="s">
        <v>849</v>
      </c>
      <c r="B116" s="243" t="s">
        <v>99</v>
      </c>
    </row>
    <row r="117" spans="1:16372" ht="15" x14ac:dyDescent="0.25">
      <c r="A117" s="234" t="s">
        <v>850</v>
      </c>
      <c r="B117" s="243" t="s">
        <v>99</v>
      </c>
    </row>
    <row r="118" spans="1:16372" x14ac:dyDescent="0.2">
      <c r="A118" s="282" t="s">
        <v>842</v>
      </c>
      <c r="B118" s="243" t="s">
        <v>87</v>
      </c>
      <c r="C118" s="243" t="s">
        <v>102</v>
      </c>
    </row>
    <row r="119" spans="1:16372" x14ac:dyDescent="0.2">
      <c r="A119" s="282" t="s">
        <v>1283</v>
      </c>
      <c r="B119" s="243" t="s">
        <v>87</v>
      </c>
      <c r="C119" s="243" t="s">
        <v>102</v>
      </c>
      <c r="D119" s="282"/>
      <c r="E119" s="282"/>
      <c r="F119" s="282"/>
      <c r="G119" s="282"/>
      <c r="H119" s="282"/>
      <c r="I119" s="282"/>
      <c r="J119" s="282"/>
      <c r="K119" s="282"/>
      <c r="L119" s="282"/>
      <c r="M119" s="282"/>
      <c r="N119" s="282"/>
      <c r="O119" s="282"/>
      <c r="P119" s="282"/>
      <c r="Q119" s="282"/>
      <c r="R119" s="282"/>
      <c r="S119" s="282"/>
      <c r="T119" s="282"/>
      <c r="U119" s="282"/>
      <c r="V119" s="282"/>
      <c r="W119" s="282"/>
      <c r="X119" s="282"/>
      <c r="Y119" s="282"/>
      <c r="Z119" s="282"/>
      <c r="AA119" s="282"/>
      <c r="AB119" s="282"/>
      <c r="AC119" s="282"/>
      <c r="AD119" s="282"/>
      <c r="AE119" s="282"/>
      <c r="AF119" s="282"/>
      <c r="AG119" s="282"/>
      <c r="AH119" s="282"/>
      <c r="AI119" s="282"/>
      <c r="AJ119" s="282"/>
      <c r="AK119" s="282"/>
      <c r="AL119" s="282"/>
      <c r="AM119" s="282"/>
      <c r="AN119" s="282"/>
      <c r="AO119" s="282"/>
      <c r="AP119" s="282"/>
      <c r="AQ119" s="282"/>
      <c r="AR119" s="282"/>
      <c r="AS119" s="282"/>
      <c r="AT119" s="282"/>
      <c r="AU119" s="282"/>
      <c r="AV119" s="282"/>
      <c r="AW119" s="282"/>
      <c r="AX119" s="282"/>
      <c r="AY119" s="282"/>
      <c r="AZ119" s="282"/>
      <c r="BA119" s="282"/>
      <c r="BB119" s="282"/>
      <c r="BC119" s="282"/>
      <c r="BD119" s="282"/>
      <c r="BE119" s="282"/>
      <c r="BF119" s="282"/>
      <c r="BG119" s="282"/>
      <c r="BH119" s="282"/>
      <c r="BI119" s="282"/>
      <c r="BJ119" s="282"/>
      <c r="BK119" s="282"/>
      <c r="BL119" s="282"/>
      <c r="BM119" s="282"/>
      <c r="BN119" s="282"/>
      <c r="BO119" s="282"/>
      <c r="BP119" s="282"/>
      <c r="BQ119" s="282"/>
      <c r="BR119" s="282"/>
      <c r="BS119" s="282"/>
      <c r="BT119" s="282"/>
      <c r="BU119" s="282"/>
      <c r="BV119" s="282"/>
      <c r="BW119" s="282"/>
      <c r="BX119" s="282"/>
      <c r="BY119" s="282"/>
      <c r="BZ119" s="282"/>
      <c r="CA119" s="282"/>
      <c r="CB119" s="282"/>
      <c r="CC119" s="282"/>
      <c r="CD119" s="282"/>
      <c r="CE119" s="282"/>
      <c r="CF119" s="282"/>
      <c r="CG119" s="282"/>
      <c r="CH119" s="282"/>
      <c r="CI119" s="282"/>
      <c r="CJ119" s="282"/>
      <c r="CK119" s="282"/>
      <c r="CL119" s="282"/>
      <c r="CM119" s="282"/>
      <c r="CN119" s="282"/>
      <c r="CO119" s="282"/>
      <c r="CP119" s="282"/>
      <c r="CQ119" s="282"/>
      <c r="CR119" s="282"/>
      <c r="CS119" s="282"/>
      <c r="CT119" s="282"/>
      <c r="CU119" s="282"/>
      <c r="CV119" s="282"/>
      <c r="CW119" s="282"/>
      <c r="CX119" s="282"/>
      <c r="CY119" s="282"/>
      <c r="CZ119" s="282"/>
      <c r="DA119" s="282"/>
      <c r="DB119" s="282"/>
      <c r="DC119" s="282"/>
      <c r="DD119" s="282"/>
      <c r="DE119" s="282"/>
      <c r="DF119" s="282"/>
      <c r="DG119" s="282"/>
      <c r="DH119" s="282"/>
      <c r="DI119" s="282"/>
      <c r="DJ119" s="282"/>
      <c r="DK119" s="282"/>
      <c r="DL119" s="282"/>
      <c r="DM119" s="282"/>
      <c r="DN119" s="282"/>
      <c r="DO119" s="282"/>
      <c r="DP119" s="282"/>
      <c r="DQ119" s="282"/>
      <c r="DR119" s="282"/>
      <c r="DS119" s="282"/>
      <c r="DT119" s="282"/>
      <c r="DU119" s="282"/>
      <c r="DV119" s="282"/>
      <c r="DW119" s="282"/>
      <c r="DX119" s="282"/>
      <c r="DY119" s="282"/>
      <c r="DZ119" s="282"/>
      <c r="EA119" s="282"/>
      <c r="EB119" s="282"/>
      <c r="EC119" s="282"/>
      <c r="ED119" s="282"/>
      <c r="EE119" s="282"/>
      <c r="EF119" s="282"/>
      <c r="EG119" s="282"/>
      <c r="EH119" s="282"/>
      <c r="EI119" s="282"/>
      <c r="EJ119" s="282"/>
      <c r="EK119" s="282"/>
      <c r="EL119" s="282"/>
      <c r="EM119" s="282"/>
      <c r="EN119" s="282"/>
      <c r="EO119" s="282"/>
      <c r="EP119" s="282"/>
      <c r="EQ119" s="282"/>
      <c r="ER119" s="282"/>
      <c r="ES119" s="282"/>
      <c r="ET119" s="282"/>
      <c r="EU119" s="282"/>
      <c r="EV119" s="282"/>
      <c r="EW119" s="282"/>
      <c r="EX119" s="282"/>
      <c r="EY119" s="282"/>
      <c r="EZ119" s="282"/>
      <c r="FA119" s="282"/>
      <c r="FB119" s="282"/>
      <c r="FC119" s="282"/>
      <c r="FD119" s="282"/>
      <c r="FE119" s="282"/>
      <c r="FF119" s="282"/>
      <c r="FG119" s="282"/>
      <c r="FH119" s="282"/>
      <c r="FI119" s="282"/>
      <c r="FJ119" s="282"/>
      <c r="FK119" s="282"/>
      <c r="FL119" s="282"/>
      <c r="FM119" s="282"/>
      <c r="FN119" s="282"/>
      <c r="FO119" s="282"/>
      <c r="FP119" s="282"/>
      <c r="FQ119" s="282"/>
      <c r="FR119" s="282"/>
      <c r="FS119" s="282"/>
      <c r="FT119" s="282"/>
      <c r="FU119" s="282"/>
      <c r="FV119" s="282"/>
      <c r="FW119" s="282"/>
      <c r="FX119" s="282"/>
      <c r="FY119" s="282"/>
      <c r="FZ119" s="282"/>
      <c r="GA119" s="282"/>
      <c r="GB119" s="282"/>
      <c r="GC119" s="282"/>
      <c r="GD119" s="282"/>
      <c r="GE119" s="282"/>
      <c r="GF119" s="282"/>
      <c r="GG119" s="282"/>
      <c r="GH119" s="282"/>
      <c r="GI119" s="282"/>
      <c r="GJ119" s="282"/>
      <c r="GK119" s="282"/>
      <c r="GL119" s="282"/>
      <c r="GM119" s="282"/>
      <c r="GN119" s="282"/>
      <c r="GO119" s="282"/>
      <c r="GP119" s="282"/>
      <c r="GQ119" s="282"/>
      <c r="GR119" s="282"/>
      <c r="GS119" s="282"/>
      <c r="GT119" s="282"/>
      <c r="GU119" s="282"/>
      <c r="GV119" s="282"/>
      <c r="GW119" s="282"/>
      <c r="GX119" s="282"/>
      <c r="GY119" s="282"/>
      <c r="GZ119" s="282"/>
      <c r="HA119" s="282"/>
      <c r="HB119" s="282"/>
      <c r="HC119" s="282"/>
      <c r="HD119" s="282"/>
      <c r="HE119" s="282"/>
      <c r="HF119" s="282"/>
      <c r="HG119" s="282"/>
      <c r="HH119" s="282"/>
      <c r="HI119" s="282"/>
      <c r="HJ119" s="282"/>
      <c r="HK119" s="282"/>
      <c r="HL119" s="282"/>
      <c r="HM119" s="282"/>
      <c r="HN119" s="282"/>
      <c r="HO119" s="282"/>
      <c r="HP119" s="282"/>
      <c r="HQ119" s="282"/>
      <c r="HR119" s="282"/>
      <c r="HS119" s="282"/>
      <c r="HT119" s="282"/>
      <c r="HU119" s="282"/>
      <c r="HV119" s="282"/>
      <c r="HW119" s="282"/>
      <c r="HX119" s="282"/>
      <c r="HY119" s="282"/>
      <c r="HZ119" s="282"/>
      <c r="IA119" s="282"/>
      <c r="IB119" s="282"/>
      <c r="IC119" s="282"/>
      <c r="ID119" s="282"/>
      <c r="IE119" s="282"/>
      <c r="IF119" s="282"/>
      <c r="IG119" s="282"/>
      <c r="IH119" s="282"/>
      <c r="II119" s="282"/>
      <c r="IJ119" s="282"/>
      <c r="IK119" s="282"/>
      <c r="IL119" s="282"/>
      <c r="IM119" s="282"/>
      <c r="IN119" s="282"/>
      <c r="IO119" s="282"/>
      <c r="IP119" s="282"/>
      <c r="IQ119" s="282"/>
      <c r="IR119" s="282"/>
      <c r="IS119" s="282"/>
      <c r="IT119" s="282"/>
      <c r="IU119" s="282"/>
      <c r="IV119" s="282"/>
      <c r="IW119" s="282"/>
      <c r="IX119" s="282"/>
      <c r="IY119" s="282"/>
      <c r="IZ119" s="282"/>
      <c r="JA119" s="282"/>
      <c r="JB119" s="282"/>
      <c r="JC119" s="282"/>
      <c r="JD119" s="282"/>
      <c r="JE119" s="282"/>
      <c r="JF119" s="282"/>
      <c r="JG119" s="282"/>
      <c r="JH119" s="282"/>
      <c r="JI119" s="282"/>
      <c r="JJ119" s="282"/>
      <c r="JK119" s="282"/>
      <c r="JL119" s="282"/>
      <c r="JM119" s="282"/>
      <c r="JN119" s="282"/>
      <c r="JO119" s="282"/>
      <c r="JP119" s="282"/>
      <c r="JQ119" s="282"/>
      <c r="JR119" s="282"/>
      <c r="JS119" s="282"/>
      <c r="JT119" s="282"/>
      <c r="JU119" s="282"/>
      <c r="JV119" s="282"/>
      <c r="JW119" s="282"/>
      <c r="JX119" s="282"/>
      <c r="JY119" s="282"/>
      <c r="JZ119" s="282"/>
      <c r="KA119" s="282"/>
      <c r="KB119" s="282"/>
      <c r="KC119" s="282"/>
      <c r="KD119" s="282"/>
      <c r="KE119" s="282"/>
      <c r="KF119" s="282"/>
      <c r="KG119" s="282"/>
      <c r="KH119" s="282"/>
      <c r="KI119" s="282"/>
      <c r="KJ119" s="282"/>
      <c r="KK119" s="282"/>
      <c r="KL119" s="282"/>
      <c r="KM119" s="282"/>
      <c r="KN119" s="282"/>
      <c r="KO119" s="282"/>
      <c r="KP119" s="282"/>
      <c r="KQ119" s="282"/>
      <c r="KR119" s="282"/>
      <c r="KS119" s="282"/>
      <c r="KT119" s="282"/>
      <c r="KU119" s="282"/>
      <c r="KV119" s="282"/>
      <c r="KW119" s="282"/>
      <c r="KX119" s="282"/>
      <c r="KY119" s="282"/>
      <c r="KZ119" s="282"/>
      <c r="LA119" s="282"/>
      <c r="LB119" s="282"/>
      <c r="LC119" s="282"/>
      <c r="LD119" s="282"/>
      <c r="LE119" s="282"/>
      <c r="LF119" s="282"/>
      <c r="LG119" s="282"/>
      <c r="LH119" s="282"/>
      <c r="LI119" s="282"/>
      <c r="LJ119" s="282"/>
      <c r="LK119" s="282"/>
      <c r="LL119" s="282"/>
      <c r="LM119" s="282"/>
      <c r="LN119" s="282"/>
      <c r="LO119" s="282"/>
      <c r="LP119" s="282"/>
      <c r="LQ119" s="282"/>
      <c r="LR119" s="282"/>
      <c r="LS119" s="282"/>
      <c r="LT119" s="282"/>
      <c r="LU119" s="282"/>
      <c r="LV119" s="282"/>
      <c r="LW119" s="282"/>
      <c r="LX119" s="282"/>
      <c r="LY119" s="282"/>
      <c r="LZ119" s="282"/>
      <c r="MA119" s="282"/>
      <c r="MB119" s="282"/>
      <c r="MC119" s="282"/>
      <c r="MD119" s="282"/>
      <c r="ME119" s="282"/>
      <c r="MF119" s="282"/>
      <c r="MG119" s="282"/>
      <c r="MH119" s="282"/>
      <c r="MI119" s="282"/>
      <c r="MJ119" s="282"/>
      <c r="MK119" s="282"/>
      <c r="ML119" s="282"/>
      <c r="MM119" s="282"/>
      <c r="MN119" s="282"/>
      <c r="MO119" s="282"/>
      <c r="MP119" s="282"/>
      <c r="MQ119" s="282"/>
      <c r="MR119" s="282"/>
      <c r="MS119" s="282"/>
      <c r="MT119" s="282"/>
      <c r="MU119" s="282"/>
      <c r="MV119" s="282"/>
      <c r="MW119" s="282"/>
      <c r="MX119" s="282"/>
      <c r="MY119" s="282"/>
      <c r="MZ119" s="282"/>
      <c r="NA119" s="282"/>
      <c r="NB119" s="282"/>
      <c r="NC119" s="282"/>
      <c r="ND119" s="282"/>
      <c r="NE119" s="282"/>
      <c r="NF119" s="282"/>
      <c r="NG119" s="282"/>
      <c r="NH119" s="282"/>
      <c r="NI119" s="282"/>
      <c r="NJ119" s="282"/>
      <c r="NK119" s="282"/>
      <c r="NL119" s="282"/>
      <c r="NM119" s="282"/>
      <c r="NN119" s="282"/>
      <c r="NO119" s="282"/>
      <c r="NP119" s="282"/>
      <c r="NQ119" s="282"/>
      <c r="NR119" s="282"/>
      <c r="NS119" s="282"/>
      <c r="NT119" s="282"/>
      <c r="NU119" s="282"/>
      <c r="NV119" s="282"/>
      <c r="NW119" s="282"/>
      <c r="NX119" s="282"/>
      <c r="NY119" s="282"/>
      <c r="NZ119" s="282"/>
      <c r="OA119" s="282"/>
      <c r="OB119" s="282"/>
      <c r="OC119" s="282"/>
      <c r="OD119" s="282"/>
      <c r="OE119" s="282"/>
      <c r="OF119" s="282"/>
      <c r="OG119" s="282"/>
      <c r="OH119" s="282"/>
      <c r="OI119" s="282"/>
      <c r="OJ119" s="282"/>
      <c r="OK119" s="282"/>
      <c r="OL119" s="282"/>
      <c r="OM119" s="282"/>
      <c r="ON119" s="282"/>
      <c r="OO119" s="282"/>
      <c r="OP119" s="282"/>
      <c r="OQ119" s="282"/>
      <c r="OR119" s="282"/>
      <c r="OS119" s="282"/>
      <c r="OT119" s="282"/>
      <c r="OU119" s="282"/>
      <c r="OV119" s="282"/>
      <c r="OW119" s="282"/>
      <c r="OX119" s="282"/>
      <c r="OY119" s="282"/>
      <c r="OZ119" s="282"/>
      <c r="PA119" s="282"/>
      <c r="PB119" s="282"/>
      <c r="PC119" s="282"/>
      <c r="PD119" s="282"/>
      <c r="PE119" s="282"/>
      <c r="PF119" s="282"/>
      <c r="PG119" s="282"/>
      <c r="PH119" s="282"/>
      <c r="PI119" s="282"/>
      <c r="PJ119" s="282"/>
      <c r="PK119" s="282"/>
      <c r="PL119" s="282"/>
      <c r="PM119" s="282"/>
      <c r="PN119" s="282"/>
      <c r="PO119" s="282"/>
      <c r="PP119" s="282"/>
      <c r="PQ119" s="282"/>
      <c r="PR119" s="282"/>
      <c r="PS119" s="282"/>
      <c r="PT119" s="282"/>
      <c r="PU119" s="282"/>
      <c r="PV119" s="282"/>
      <c r="PW119" s="282"/>
      <c r="PX119" s="282"/>
      <c r="PY119" s="282"/>
      <c r="PZ119" s="282"/>
      <c r="QA119" s="282"/>
      <c r="QB119" s="282"/>
      <c r="QC119" s="282"/>
      <c r="QD119" s="282"/>
      <c r="QE119" s="282"/>
      <c r="QF119" s="282"/>
      <c r="QG119" s="282"/>
      <c r="QH119" s="282"/>
      <c r="QI119" s="282"/>
      <c r="QJ119" s="282"/>
      <c r="QK119" s="282"/>
      <c r="QL119" s="282"/>
      <c r="QM119" s="282"/>
      <c r="QN119" s="282"/>
      <c r="QO119" s="282"/>
      <c r="QP119" s="282"/>
      <c r="QQ119" s="282"/>
      <c r="QR119" s="282"/>
      <c r="QS119" s="282"/>
      <c r="QT119" s="282"/>
      <c r="QU119" s="282"/>
      <c r="QV119" s="282"/>
      <c r="QW119" s="282"/>
      <c r="QX119" s="282"/>
      <c r="QY119" s="282"/>
      <c r="QZ119" s="282"/>
      <c r="RA119" s="282"/>
      <c r="RB119" s="282"/>
      <c r="RC119" s="282"/>
      <c r="RD119" s="282"/>
      <c r="RE119" s="282"/>
      <c r="RF119" s="282"/>
      <c r="RG119" s="282"/>
      <c r="RH119" s="282"/>
      <c r="RI119" s="282"/>
      <c r="RJ119" s="282"/>
      <c r="RK119" s="282"/>
      <c r="RL119" s="282"/>
      <c r="RM119" s="282"/>
      <c r="RN119" s="282"/>
      <c r="RO119" s="282"/>
      <c r="RP119" s="282"/>
      <c r="RQ119" s="282"/>
      <c r="RR119" s="282"/>
      <c r="RS119" s="282"/>
      <c r="RT119" s="282"/>
      <c r="RU119" s="282"/>
      <c r="RV119" s="282"/>
      <c r="RW119" s="282"/>
      <c r="RX119" s="282"/>
      <c r="RY119" s="282"/>
      <c r="RZ119" s="282"/>
      <c r="SA119" s="282"/>
      <c r="SB119" s="282"/>
      <c r="SC119" s="282"/>
      <c r="SD119" s="282"/>
      <c r="SE119" s="282"/>
      <c r="SF119" s="282"/>
      <c r="SG119" s="282"/>
      <c r="SH119" s="282"/>
      <c r="SI119" s="282"/>
      <c r="SJ119" s="282"/>
      <c r="SK119" s="282"/>
      <c r="SL119" s="282"/>
      <c r="SM119" s="282"/>
      <c r="SN119" s="282"/>
      <c r="SO119" s="282"/>
      <c r="SP119" s="282"/>
      <c r="SQ119" s="282"/>
      <c r="SR119" s="282"/>
      <c r="SS119" s="282"/>
      <c r="ST119" s="282"/>
      <c r="SU119" s="282"/>
      <c r="SV119" s="282"/>
      <c r="SW119" s="282"/>
      <c r="SX119" s="282"/>
      <c r="SY119" s="282"/>
      <c r="SZ119" s="282"/>
      <c r="TA119" s="282"/>
      <c r="TB119" s="282"/>
      <c r="TC119" s="282"/>
      <c r="TD119" s="282"/>
      <c r="TE119" s="282"/>
      <c r="TF119" s="282"/>
      <c r="TG119" s="282"/>
      <c r="TH119" s="282"/>
      <c r="TI119" s="282"/>
      <c r="TJ119" s="282"/>
      <c r="TK119" s="282"/>
      <c r="TL119" s="282"/>
      <c r="TM119" s="282"/>
      <c r="TN119" s="282"/>
      <c r="TO119" s="282"/>
      <c r="TP119" s="282"/>
      <c r="TQ119" s="282"/>
      <c r="TR119" s="282"/>
      <c r="TS119" s="282"/>
      <c r="TT119" s="282"/>
      <c r="TU119" s="282"/>
      <c r="TV119" s="282"/>
      <c r="TW119" s="282"/>
      <c r="TX119" s="282"/>
      <c r="TY119" s="282"/>
      <c r="TZ119" s="282"/>
      <c r="UA119" s="282"/>
      <c r="UB119" s="282"/>
      <c r="UC119" s="282"/>
      <c r="UD119" s="282"/>
      <c r="UE119" s="282"/>
      <c r="UF119" s="282"/>
      <c r="UG119" s="282"/>
      <c r="UH119" s="282"/>
      <c r="UI119" s="282"/>
      <c r="UJ119" s="282"/>
      <c r="UK119" s="282"/>
      <c r="UL119" s="282"/>
      <c r="UM119" s="282"/>
      <c r="UN119" s="282"/>
      <c r="UO119" s="282"/>
      <c r="UP119" s="282"/>
      <c r="UQ119" s="282"/>
      <c r="UR119" s="282"/>
      <c r="US119" s="282"/>
      <c r="UT119" s="282"/>
      <c r="UU119" s="282"/>
      <c r="UV119" s="282"/>
      <c r="UW119" s="282"/>
      <c r="UX119" s="282"/>
      <c r="UY119" s="282"/>
      <c r="UZ119" s="282"/>
      <c r="VA119" s="282"/>
      <c r="VB119" s="282"/>
      <c r="VC119" s="282"/>
      <c r="VD119" s="282"/>
      <c r="VE119" s="282"/>
      <c r="VF119" s="282"/>
      <c r="VG119" s="282"/>
      <c r="VH119" s="282"/>
      <c r="VI119" s="282"/>
      <c r="VJ119" s="282"/>
      <c r="VK119" s="282"/>
      <c r="VL119" s="282"/>
      <c r="VM119" s="282"/>
      <c r="VN119" s="282"/>
      <c r="VO119" s="282"/>
      <c r="VP119" s="282"/>
      <c r="VQ119" s="282"/>
      <c r="VR119" s="282"/>
      <c r="VS119" s="282"/>
      <c r="VT119" s="282"/>
      <c r="VU119" s="282"/>
      <c r="VV119" s="282"/>
      <c r="VW119" s="282"/>
      <c r="VX119" s="282"/>
      <c r="VY119" s="282"/>
      <c r="VZ119" s="282"/>
      <c r="WA119" s="282"/>
      <c r="WB119" s="282"/>
      <c r="WC119" s="282"/>
      <c r="WD119" s="282"/>
      <c r="WE119" s="282"/>
      <c r="WF119" s="282"/>
      <c r="WG119" s="282"/>
      <c r="WH119" s="282"/>
      <c r="WI119" s="282"/>
      <c r="WJ119" s="282"/>
      <c r="WK119" s="282"/>
      <c r="WL119" s="282"/>
      <c r="WM119" s="282"/>
      <c r="WN119" s="282"/>
      <c r="WO119" s="282"/>
      <c r="WP119" s="282"/>
      <c r="WQ119" s="282"/>
      <c r="WR119" s="282"/>
      <c r="WS119" s="282"/>
      <c r="WT119" s="282"/>
      <c r="WU119" s="282"/>
      <c r="WV119" s="282"/>
      <c r="WW119" s="282"/>
      <c r="WX119" s="282"/>
      <c r="WY119" s="282"/>
      <c r="WZ119" s="282"/>
      <c r="XA119" s="282"/>
      <c r="XB119" s="282"/>
      <c r="XC119" s="282"/>
      <c r="XD119" s="282"/>
      <c r="XE119" s="282"/>
      <c r="XF119" s="282"/>
      <c r="XG119" s="282"/>
      <c r="XH119" s="282"/>
      <c r="XI119" s="282"/>
      <c r="XJ119" s="282"/>
      <c r="XK119" s="282"/>
      <c r="XL119" s="282"/>
      <c r="XM119" s="282"/>
      <c r="XN119" s="282"/>
      <c r="XO119" s="282"/>
      <c r="XP119" s="282"/>
      <c r="XQ119" s="282"/>
      <c r="XR119" s="282"/>
      <c r="XS119" s="282"/>
      <c r="XT119" s="282"/>
      <c r="XU119" s="282"/>
      <c r="XV119" s="282"/>
      <c r="XW119" s="282"/>
      <c r="XX119" s="282"/>
      <c r="XY119" s="282"/>
      <c r="XZ119" s="282"/>
      <c r="YA119" s="282"/>
      <c r="YB119" s="282"/>
      <c r="YC119" s="282"/>
      <c r="YD119" s="282"/>
      <c r="YE119" s="282"/>
      <c r="YF119" s="282"/>
      <c r="YG119" s="282"/>
      <c r="YH119" s="282"/>
      <c r="YI119" s="282"/>
      <c r="YJ119" s="282"/>
      <c r="YK119" s="282"/>
      <c r="YL119" s="282"/>
      <c r="YM119" s="282"/>
      <c r="YN119" s="282"/>
      <c r="YO119" s="282"/>
      <c r="YP119" s="282"/>
      <c r="YQ119" s="282"/>
      <c r="YR119" s="282"/>
      <c r="YS119" s="282"/>
      <c r="YT119" s="282"/>
      <c r="YU119" s="282"/>
      <c r="YV119" s="282"/>
      <c r="YW119" s="282"/>
      <c r="YX119" s="282"/>
      <c r="YY119" s="282"/>
      <c r="YZ119" s="282"/>
      <c r="ZA119" s="282"/>
      <c r="ZB119" s="282"/>
      <c r="ZC119" s="282"/>
      <c r="ZD119" s="282"/>
      <c r="ZE119" s="282"/>
      <c r="ZF119" s="282"/>
      <c r="ZG119" s="282"/>
      <c r="ZH119" s="282"/>
      <c r="ZI119" s="282"/>
      <c r="ZJ119" s="282"/>
      <c r="ZK119" s="282"/>
      <c r="ZL119" s="282"/>
      <c r="ZM119" s="282"/>
      <c r="ZN119" s="282"/>
      <c r="ZO119" s="282"/>
      <c r="ZP119" s="282"/>
      <c r="ZQ119" s="282"/>
      <c r="ZR119" s="282"/>
      <c r="ZS119" s="282"/>
      <c r="ZT119" s="282"/>
      <c r="ZU119" s="282"/>
      <c r="ZV119" s="282"/>
      <c r="ZW119" s="282"/>
      <c r="ZX119" s="282"/>
      <c r="ZY119" s="282"/>
      <c r="ZZ119" s="282"/>
      <c r="AAA119" s="282"/>
      <c r="AAB119" s="282"/>
      <c r="AAC119" s="282"/>
      <c r="AAD119" s="282"/>
      <c r="AAE119" s="282"/>
      <c r="AAF119" s="282"/>
      <c r="AAG119" s="282"/>
      <c r="AAH119" s="282"/>
      <c r="AAI119" s="282"/>
      <c r="AAJ119" s="282"/>
      <c r="AAK119" s="282"/>
      <c r="AAL119" s="282"/>
      <c r="AAM119" s="282"/>
      <c r="AAN119" s="282"/>
      <c r="AAO119" s="282"/>
      <c r="AAP119" s="282"/>
      <c r="AAQ119" s="282"/>
      <c r="AAR119" s="282"/>
      <c r="AAS119" s="282"/>
      <c r="AAT119" s="282"/>
      <c r="AAU119" s="282"/>
      <c r="AAV119" s="282"/>
      <c r="AAW119" s="282"/>
      <c r="AAX119" s="282"/>
      <c r="AAY119" s="282"/>
      <c r="AAZ119" s="282"/>
      <c r="ABA119" s="282"/>
      <c r="ABB119" s="282"/>
      <c r="ABC119" s="282"/>
      <c r="ABD119" s="282"/>
      <c r="ABE119" s="282"/>
      <c r="ABF119" s="282"/>
      <c r="ABG119" s="282"/>
      <c r="ABH119" s="282"/>
      <c r="ABI119" s="282"/>
      <c r="ABJ119" s="282"/>
      <c r="ABK119" s="282"/>
      <c r="ABL119" s="282"/>
      <c r="ABM119" s="282"/>
      <c r="ABN119" s="282"/>
      <c r="ABO119" s="282"/>
      <c r="ABP119" s="282"/>
      <c r="ABQ119" s="282"/>
      <c r="ABR119" s="282"/>
      <c r="ABS119" s="282"/>
      <c r="ABT119" s="282"/>
      <c r="ABU119" s="282"/>
      <c r="ABV119" s="282"/>
      <c r="ABW119" s="282"/>
      <c r="ABX119" s="282"/>
      <c r="ABY119" s="282"/>
      <c r="ABZ119" s="282"/>
      <c r="ACA119" s="282"/>
      <c r="ACB119" s="282"/>
      <c r="ACC119" s="282"/>
      <c r="ACD119" s="282"/>
      <c r="ACE119" s="282"/>
      <c r="ACF119" s="282"/>
      <c r="ACG119" s="282"/>
      <c r="ACH119" s="282"/>
      <c r="ACI119" s="282"/>
      <c r="ACJ119" s="282"/>
      <c r="ACK119" s="282"/>
      <c r="ACL119" s="282"/>
      <c r="ACM119" s="282"/>
      <c r="ACN119" s="282"/>
      <c r="ACO119" s="282"/>
      <c r="ACP119" s="282"/>
      <c r="ACQ119" s="282"/>
      <c r="ACR119" s="282"/>
      <c r="ACS119" s="282"/>
      <c r="ACT119" s="282"/>
      <c r="ACU119" s="282"/>
      <c r="ACV119" s="282"/>
      <c r="ACW119" s="282"/>
      <c r="ACX119" s="282"/>
      <c r="ACY119" s="282"/>
      <c r="ACZ119" s="282"/>
      <c r="ADA119" s="282"/>
      <c r="ADB119" s="282"/>
      <c r="ADC119" s="282"/>
      <c r="ADD119" s="282"/>
      <c r="ADE119" s="282"/>
      <c r="ADF119" s="282"/>
      <c r="ADG119" s="282"/>
      <c r="ADH119" s="282"/>
      <c r="ADI119" s="282"/>
      <c r="ADJ119" s="282"/>
      <c r="ADK119" s="282"/>
      <c r="ADL119" s="282"/>
      <c r="ADM119" s="282"/>
      <c r="ADN119" s="282"/>
      <c r="ADO119" s="282"/>
      <c r="ADP119" s="282"/>
      <c r="ADQ119" s="282"/>
      <c r="ADR119" s="282"/>
      <c r="ADS119" s="282"/>
      <c r="ADT119" s="282"/>
      <c r="ADU119" s="282"/>
      <c r="ADV119" s="282"/>
      <c r="ADW119" s="282"/>
      <c r="ADX119" s="282"/>
      <c r="ADY119" s="282"/>
      <c r="ADZ119" s="282"/>
      <c r="AEA119" s="282"/>
      <c r="AEB119" s="282"/>
      <c r="AEC119" s="282"/>
      <c r="AED119" s="282"/>
      <c r="AEE119" s="282"/>
      <c r="AEF119" s="282"/>
      <c r="AEG119" s="282"/>
      <c r="AEH119" s="282"/>
      <c r="AEI119" s="282"/>
      <c r="AEJ119" s="282"/>
      <c r="AEK119" s="282"/>
      <c r="AEL119" s="282"/>
      <c r="AEM119" s="282"/>
      <c r="AEN119" s="282"/>
      <c r="AEO119" s="282"/>
      <c r="AEP119" s="282"/>
      <c r="AEQ119" s="282"/>
      <c r="AER119" s="282"/>
      <c r="AES119" s="282"/>
      <c r="AET119" s="282"/>
      <c r="AEU119" s="282"/>
      <c r="AEV119" s="282"/>
      <c r="AEW119" s="282"/>
      <c r="AEX119" s="282"/>
      <c r="AEY119" s="282"/>
      <c r="AEZ119" s="282"/>
      <c r="AFA119" s="282"/>
      <c r="AFB119" s="282"/>
      <c r="AFC119" s="282"/>
      <c r="AFD119" s="282"/>
      <c r="AFE119" s="282"/>
      <c r="AFF119" s="282"/>
      <c r="AFG119" s="282"/>
      <c r="AFH119" s="282"/>
      <c r="AFI119" s="282"/>
      <c r="AFJ119" s="282"/>
      <c r="AFK119" s="282"/>
      <c r="AFL119" s="282"/>
      <c r="AFM119" s="282"/>
      <c r="AFN119" s="282"/>
      <c r="AFO119" s="282"/>
      <c r="AFP119" s="282"/>
      <c r="AFQ119" s="282"/>
      <c r="AFR119" s="282"/>
      <c r="AFS119" s="282"/>
      <c r="AFT119" s="282"/>
      <c r="AFU119" s="282"/>
      <c r="AFV119" s="282"/>
      <c r="AFW119" s="282"/>
      <c r="AFX119" s="282"/>
      <c r="AFY119" s="282"/>
      <c r="AFZ119" s="282"/>
      <c r="AGA119" s="282"/>
      <c r="AGB119" s="282"/>
      <c r="AGC119" s="282"/>
      <c r="AGD119" s="282"/>
      <c r="AGE119" s="282"/>
      <c r="AGF119" s="282"/>
      <c r="AGG119" s="282"/>
      <c r="AGH119" s="282"/>
      <c r="AGI119" s="282"/>
      <c r="AGJ119" s="282"/>
      <c r="AGK119" s="282"/>
      <c r="AGL119" s="282"/>
      <c r="AGM119" s="282"/>
      <c r="AGN119" s="282"/>
      <c r="AGO119" s="282"/>
      <c r="AGP119" s="282"/>
      <c r="AGQ119" s="282"/>
      <c r="AGR119" s="282"/>
      <c r="AGS119" s="282"/>
      <c r="AGT119" s="282"/>
      <c r="AGU119" s="282"/>
      <c r="AGV119" s="282"/>
      <c r="AGW119" s="282"/>
      <c r="AGX119" s="282"/>
      <c r="AGY119" s="282"/>
      <c r="AGZ119" s="282"/>
      <c r="AHA119" s="282"/>
      <c r="AHB119" s="282"/>
      <c r="AHC119" s="282"/>
      <c r="AHD119" s="282"/>
      <c r="AHE119" s="282"/>
      <c r="AHF119" s="282"/>
      <c r="AHG119" s="282"/>
      <c r="AHH119" s="282"/>
      <c r="AHI119" s="282"/>
      <c r="AHJ119" s="282"/>
      <c r="AHK119" s="282"/>
      <c r="AHL119" s="282"/>
      <c r="AHM119" s="282"/>
      <c r="AHN119" s="282"/>
      <c r="AHO119" s="282"/>
      <c r="AHP119" s="282"/>
      <c r="AHQ119" s="282"/>
      <c r="AHR119" s="282"/>
      <c r="AHS119" s="282"/>
      <c r="AHT119" s="282"/>
      <c r="AHU119" s="282"/>
      <c r="AHV119" s="282"/>
      <c r="AHW119" s="282"/>
      <c r="AHX119" s="282"/>
      <c r="AHY119" s="282"/>
      <c r="AHZ119" s="282"/>
      <c r="AIA119" s="282"/>
      <c r="AIB119" s="282"/>
      <c r="AIC119" s="282"/>
      <c r="AID119" s="282"/>
      <c r="AIE119" s="282"/>
      <c r="AIF119" s="282"/>
      <c r="AIG119" s="282"/>
      <c r="AIH119" s="282"/>
      <c r="AII119" s="282"/>
      <c r="AIJ119" s="282"/>
      <c r="AIK119" s="282"/>
      <c r="AIL119" s="282"/>
      <c r="AIM119" s="282"/>
      <c r="AIN119" s="282"/>
      <c r="AIO119" s="282"/>
      <c r="AIP119" s="282"/>
      <c r="AIQ119" s="282"/>
      <c r="AIR119" s="282"/>
      <c r="AIS119" s="282"/>
      <c r="AIT119" s="282"/>
      <c r="AIU119" s="282"/>
      <c r="AIV119" s="282"/>
      <c r="AIW119" s="282"/>
      <c r="AIX119" s="282"/>
      <c r="AIY119" s="282"/>
      <c r="AIZ119" s="282"/>
      <c r="AJA119" s="282"/>
      <c r="AJB119" s="282"/>
      <c r="AJC119" s="282"/>
      <c r="AJD119" s="282"/>
      <c r="AJE119" s="282"/>
      <c r="AJF119" s="282"/>
      <c r="AJG119" s="282"/>
      <c r="AJH119" s="282"/>
      <c r="AJI119" s="282"/>
      <c r="AJJ119" s="282"/>
      <c r="AJK119" s="282"/>
      <c r="AJL119" s="282"/>
      <c r="AJM119" s="282"/>
      <c r="AJN119" s="282"/>
      <c r="AJO119" s="282"/>
      <c r="AJP119" s="282"/>
      <c r="AJQ119" s="282"/>
      <c r="AJR119" s="282"/>
      <c r="AJS119" s="282"/>
      <c r="AJT119" s="282"/>
      <c r="AJU119" s="282"/>
      <c r="AJV119" s="282"/>
      <c r="AJW119" s="282"/>
      <c r="AJX119" s="282"/>
      <c r="AJY119" s="282"/>
      <c r="AJZ119" s="282"/>
      <c r="AKA119" s="282"/>
      <c r="AKB119" s="282"/>
      <c r="AKC119" s="282"/>
      <c r="AKD119" s="282"/>
      <c r="AKE119" s="282"/>
      <c r="AKF119" s="282"/>
      <c r="AKG119" s="282"/>
      <c r="AKH119" s="282"/>
      <c r="AKI119" s="282"/>
      <c r="AKJ119" s="282"/>
      <c r="AKK119" s="282"/>
      <c r="AKL119" s="282"/>
      <c r="AKM119" s="282"/>
      <c r="AKN119" s="282"/>
      <c r="AKO119" s="282"/>
      <c r="AKP119" s="282"/>
      <c r="AKQ119" s="282"/>
      <c r="AKR119" s="282"/>
      <c r="AKS119" s="282"/>
      <c r="AKT119" s="282"/>
      <c r="AKU119" s="282"/>
      <c r="AKV119" s="282"/>
      <c r="AKW119" s="282"/>
      <c r="AKX119" s="282"/>
      <c r="AKY119" s="282"/>
      <c r="AKZ119" s="282"/>
      <c r="ALA119" s="282"/>
      <c r="ALB119" s="282"/>
      <c r="ALC119" s="282"/>
      <c r="ALD119" s="282"/>
      <c r="ALE119" s="282"/>
      <c r="ALF119" s="282"/>
      <c r="ALG119" s="282"/>
      <c r="ALH119" s="282"/>
      <c r="ALI119" s="282"/>
      <c r="ALJ119" s="282"/>
      <c r="ALK119" s="282"/>
      <c r="ALL119" s="282"/>
      <c r="ALM119" s="282"/>
      <c r="ALN119" s="282"/>
      <c r="ALO119" s="282"/>
      <c r="ALP119" s="282"/>
      <c r="ALQ119" s="282"/>
      <c r="ALR119" s="282"/>
      <c r="ALS119" s="282"/>
      <c r="ALT119" s="282"/>
      <c r="ALU119" s="282"/>
      <c r="ALV119" s="282"/>
      <c r="ALW119" s="282"/>
      <c r="ALX119" s="282"/>
      <c r="ALY119" s="282"/>
      <c r="ALZ119" s="282"/>
      <c r="AMA119" s="282"/>
      <c r="AMB119" s="282"/>
      <c r="AMC119" s="282"/>
      <c r="AMD119" s="282"/>
      <c r="AME119" s="282"/>
      <c r="AMF119" s="282"/>
      <c r="AMG119" s="282"/>
      <c r="AMH119" s="282"/>
      <c r="AMI119" s="282"/>
      <c r="AMJ119" s="282"/>
      <c r="AMK119" s="282"/>
      <c r="AML119" s="282"/>
      <c r="AMM119" s="282"/>
      <c r="AMN119" s="282"/>
      <c r="AMO119" s="282"/>
      <c r="AMP119" s="282"/>
      <c r="AMQ119" s="282"/>
      <c r="AMR119" s="282"/>
      <c r="AMS119" s="282"/>
      <c r="AMT119" s="282"/>
      <c r="AMU119" s="282"/>
      <c r="AMV119" s="282"/>
      <c r="AMW119" s="282"/>
      <c r="AMX119" s="282"/>
      <c r="AMY119" s="282"/>
      <c r="AMZ119" s="282"/>
      <c r="ANA119" s="282"/>
      <c r="ANB119" s="282"/>
      <c r="ANC119" s="282"/>
      <c r="AND119" s="282"/>
      <c r="ANE119" s="282"/>
      <c r="ANF119" s="282"/>
      <c r="ANG119" s="282"/>
      <c r="ANH119" s="282"/>
      <c r="ANI119" s="282"/>
      <c r="ANJ119" s="282"/>
      <c r="ANK119" s="282"/>
      <c r="ANL119" s="282"/>
      <c r="ANM119" s="282"/>
      <c r="ANN119" s="282"/>
      <c r="ANO119" s="282"/>
      <c r="ANP119" s="282"/>
      <c r="ANQ119" s="282"/>
      <c r="ANR119" s="282"/>
      <c r="ANS119" s="282"/>
      <c r="ANT119" s="282"/>
      <c r="ANU119" s="282"/>
      <c r="ANV119" s="282"/>
      <c r="ANW119" s="282"/>
      <c r="ANX119" s="282"/>
      <c r="ANY119" s="282"/>
      <c r="ANZ119" s="282"/>
      <c r="AOA119" s="282"/>
      <c r="AOB119" s="282"/>
      <c r="AOC119" s="282"/>
      <c r="AOD119" s="282"/>
      <c r="AOE119" s="282"/>
      <c r="AOF119" s="282"/>
      <c r="AOG119" s="282"/>
      <c r="AOH119" s="282"/>
      <c r="AOI119" s="282"/>
      <c r="AOJ119" s="282"/>
      <c r="AOK119" s="282"/>
      <c r="AOL119" s="282"/>
      <c r="AOM119" s="282"/>
      <c r="AON119" s="282"/>
      <c r="AOO119" s="282"/>
      <c r="AOP119" s="282"/>
      <c r="AOQ119" s="282"/>
      <c r="AOR119" s="282"/>
      <c r="AOS119" s="282"/>
      <c r="AOT119" s="282"/>
      <c r="AOU119" s="282"/>
      <c r="AOV119" s="282"/>
      <c r="AOW119" s="282"/>
      <c r="AOX119" s="282"/>
      <c r="AOY119" s="282"/>
      <c r="AOZ119" s="282"/>
      <c r="APA119" s="282"/>
      <c r="APB119" s="282"/>
      <c r="APC119" s="282"/>
      <c r="APD119" s="282"/>
      <c r="APE119" s="282"/>
      <c r="APF119" s="282"/>
      <c r="APG119" s="282"/>
      <c r="APH119" s="282"/>
      <c r="API119" s="282"/>
      <c r="APJ119" s="282"/>
      <c r="APK119" s="282"/>
      <c r="APL119" s="282"/>
      <c r="APM119" s="282"/>
      <c r="APN119" s="282"/>
      <c r="APO119" s="282"/>
      <c r="APP119" s="282"/>
      <c r="APQ119" s="282"/>
      <c r="APR119" s="282"/>
      <c r="APS119" s="282"/>
      <c r="APT119" s="282"/>
      <c r="APU119" s="282"/>
      <c r="APV119" s="282"/>
      <c r="APW119" s="282"/>
      <c r="APX119" s="282"/>
      <c r="APY119" s="282"/>
      <c r="APZ119" s="282"/>
      <c r="AQA119" s="282"/>
      <c r="AQB119" s="282"/>
      <c r="AQC119" s="282"/>
      <c r="AQD119" s="282"/>
      <c r="AQE119" s="282"/>
      <c r="AQF119" s="282"/>
      <c r="AQG119" s="282"/>
      <c r="AQH119" s="282"/>
      <c r="AQI119" s="282"/>
      <c r="AQJ119" s="282"/>
      <c r="AQK119" s="282"/>
      <c r="AQL119" s="282"/>
      <c r="AQM119" s="282"/>
      <c r="AQN119" s="282"/>
      <c r="AQO119" s="282"/>
      <c r="AQP119" s="282"/>
      <c r="AQQ119" s="282"/>
      <c r="AQR119" s="282"/>
      <c r="AQS119" s="282"/>
      <c r="AQT119" s="282"/>
      <c r="AQU119" s="282"/>
      <c r="AQV119" s="282"/>
      <c r="AQW119" s="282"/>
      <c r="AQX119" s="282"/>
      <c r="AQY119" s="282"/>
      <c r="AQZ119" s="282"/>
      <c r="ARA119" s="282"/>
      <c r="ARB119" s="282"/>
      <c r="ARC119" s="282"/>
      <c r="ARD119" s="282"/>
      <c r="ARE119" s="282"/>
      <c r="ARF119" s="282"/>
      <c r="ARG119" s="282"/>
      <c r="ARH119" s="282"/>
      <c r="ARI119" s="282"/>
      <c r="ARJ119" s="282"/>
      <c r="ARK119" s="282"/>
      <c r="ARL119" s="282"/>
      <c r="ARM119" s="282"/>
      <c r="ARN119" s="282"/>
      <c r="ARO119" s="282"/>
      <c r="ARP119" s="282"/>
      <c r="ARQ119" s="282"/>
      <c r="ARR119" s="282"/>
      <c r="ARS119" s="282"/>
      <c r="ART119" s="282"/>
      <c r="ARU119" s="282"/>
      <c r="ARV119" s="282"/>
      <c r="ARW119" s="282"/>
      <c r="ARX119" s="282"/>
      <c r="ARY119" s="282"/>
      <c r="ARZ119" s="282"/>
      <c r="ASA119" s="282"/>
      <c r="ASB119" s="282"/>
      <c r="ASC119" s="282"/>
      <c r="ASD119" s="282"/>
      <c r="ASE119" s="282"/>
      <c r="ASF119" s="282"/>
      <c r="ASG119" s="282"/>
      <c r="ASH119" s="282"/>
      <c r="ASI119" s="282"/>
      <c r="ASJ119" s="282"/>
      <c r="ASK119" s="282"/>
      <c r="ASL119" s="282"/>
      <c r="ASM119" s="282"/>
      <c r="ASN119" s="282"/>
      <c r="ASO119" s="282"/>
      <c r="ASP119" s="282"/>
      <c r="ASQ119" s="282"/>
      <c r="ASR119" s="282"/>
      <c r="ASS119" s="282"/>
      <c r="AST119" s="282"/>
      <c r="ASU119" s="282"/>
      <c r="ASV119" s="282"/>
      <c r="ASW119" s="282"/>
      <c r="ASX119" s="282"/>
      <c r="ASY119" s="282"/>
      <c r="ASZ119" s="282"/>
      <c r="ATA119" s="282"/>
      <c r="ATB119" s="282"/>
      <c r="ATC119" s="282"/>
      <c r="ATD119" s="282"/>
      <c r="ATE119" s="282"/>
      <c r="ATF119" s="282"/>
      <c r="ATG119" s="282"/>
      <c r="ATH119" s="282"/>
      <c r="ATI119" s="282"/>
      <c r="ATJ119" s="282"/>
      <c r="ATK119" s="282"/>
      <c r="ATL119" s="282"/>
      <c r="ATM119" s="282"/>
      <c r="ATN119" s="282"/>
      <c r="ATO119" s="282"/>
      <c r="ATP119" s="282"/>
      <c r="ATQ119" s="282"/>
      <c r="ATR119" s="282"/>
      <c r="ATS119" s="282"/>
      <c r="ATT119" s="282"/>
      <c r="ATU119" s="282"/>
      <c r="ATV119" s="282"/>
      <c r="ATW119" s="282"/>
      <c r="ATX119" s="282"/>
      <c r="ATY119" s="282"/>
      <c r="ATZ119" s="282"/>
      <c r="AUA119" s="282"/>
      <c r="AUB119" s="282"/>
      <c r="AUC119" s="282"/>
      <c r="AUD119" s="282"/>
      <c r="AUE119" s="282"/>
      <c r="AUF119" s="282"/>
      <c r="AUG119" s="282"/>
      <c r="AUH119" s="282"/>
      <c r="AUI119" s="282"/>
      <c r="AUJ119" s="282"/>
      <c r="AUK119" s="282"/>
      <c r="AUL119" s="282"/>
      <c r="AUM119" s="282"/>
      <c r="AUN119" s="282"/>
      <c r="AUO119" s="282"/>
      <c r="AUP119" s="282"/>
      <c r="AUQ119" s="282"/>
      <c r="AUR119" s="282"/>
      <c r="AUS119" s="282"/>
      <c r="AUT119" s="282"/>
      <c r="AUU119" s="282"/>
      <c r="AUV119" s="282"/>
      <c r="AUW119" s="282"/>
      <c r="AUX119" s="282"/>
      <c r="AUY119" s="282"/>
      <c r="AUZ119" s="282"/>
      <c r="AVA119" s="282"/>
      <c r="AVB119" s="282"/>
      <c r="AVC119" s="282"/>
      <c r="AVD119" s="282"/>
      <c r="AVE119" s="282"/>
      <c r="AVF119" s="282"/>
      <c r="AVG119" s="282"/>
      <c r="AVH119" s="282"/>
      <c r="AVI119" s="282"/>
      <c r="AVJ119" s="282"/>
      <c r="AVK119" s="282"/>
      <c r="AVL119" s="282"/>
      <c r="AVM119" s="282"/>
      <c r="AVN119" s="282"/>
      <c r="AVO119" s="282"/>
      <c r="AVP119" s="282"/>
      <c r="AVQ119" s="282"/>
      <c r="AVR119" s="282"/>
      <c r="AVS119" s="282"/>
      <c r="AVT119" s="282"/>
      <c r="AVU119" s="282"/>
      <c r="AVV119" s="282"/>
      <c r="AVW119" s="282"/>
      <c r="AVX119" s="282"/>
      <c r="AVY119" s="282"/>
      <c r="AVZ119" s="282"/>
      <c r="AWA119" s="282"/>
      <c r="AWB119" s="282"/>
      <c r="AWC119" s="282"/>
      <c r="AWD119" s="282"/>
      <c r="AWE119" s="282"/>
      <c r="AWF119" s="282"/>
      <c r="AWG119" s="282"/>
      <c r="AWH119" s="282"/>
      <c r="AWI119" s="282"/>
      <c r="AWJ119" s="282"/>
      <c r="AWK119" s="282"/>
      <c r="AWL119" s="282"/>
      <c r="AWM119" s="282"/>
      <c r="AWN119" s="282"/>
      <c r="AWO119" s="282"/>
      <c r="AWP119" s="282"/>
      <c r="AWQ119" s="282"/>
      <c r="AWR119" s="282"/>
      <c r="AWS119" s="282"/>
      <c r="AWT119" s="282"/>
      <c r="AWU119" s="282"/>
      <c r="AWV119" s="282"/>
      <c r="AWW119" s="282"/>
      <c r="AWX119" s="282"/>
      <c r="AWY119" s="282"/>
      <c r="AWZ119" s="282"/>
      <c r="AXA119" s="282"/>
      <c r="AXB119" s="282"/>
      <c r="AXC119" s="282"/>
      <c r="AXD119" s="282"/>
      <c r="AXE119" s="282"/>
      <c r="AXF119" s="282"/>
      <c r="AXG119" s="282"/>
      <c r="AXH119" s="282"/>
      <c r="AXI119" s="282"/>
      <c r="AXJ119" s="282"/>
      <c r="AXK119" s="282"/>
      <c r="AXL119" s="282"/>
      <c r="AXM119" s="282"/>
      <c r="AXN119" s="282"/>
      <c r="AXO119" s="282"/>
      <c r="AXP119" s="282"/>
      <c r="AXQ119" s="282"/>
      <c r="AXR119" s="282"/>
      <c r="AXS119" s="282"/>
      <c r="AXT119" s="282"/>
      <c r="AXU119" s="282"/>
      <c r="AXV119" s="282"/>
      <c r="AXW119" s="282"/>
      <c r="AXX119" s="282"/>
      <c r="AXY119" s="282"/>
      <c r="AXZ119" s="282"/>
      <c r="AYA119" s="282"/>
      <c r="AYB119" s="282"/>
      <c r="AYC119" s="282"/>
      <c r="AYD119" s="282"/>
      <c r="AYE119" s="282"/>
      <c r="AYF119" s="282"/>
      <c r="AYG119" s="282"/>
      <c r="AYH119" s="282"/>
      <c r="AYI119" s="282"/>
      <c r="AYJ119" s="282"/>
      <c r="AYK119" s="282"/>
      <c r="AYL119" s="282"/>
      <c r="AYM119" s="282"/>
      <c r="AYN119" s="282"/>
      <c r="AYO119" s="282"/>
      <c r="AYP119" s="282"/>
      <c r="AYQ119" s="282"/>
      <c r="AYR119" s="282"/>
      <c r="AYS119" s="282"/>
      <c r="AYT119" s="282"/>
      <c r="AYU119" s="282"/>
      <c r="AYV119" s="282"/>
      <c r="AYW119" s="282"/>
      <c r="AYX119" s="282"/>
      <c r="AYY119" s="282"/>
      <c r="AYZ119" s="282"/>
      <c r="AZA119" s="282"/>
      <c r="AZB119" s="282"/>
      <c r="AZC119" s="282"/>
      <c r="AZD119" s="282"/>
      <c r="AZE119" s="282"/>
      <c r="AZF119" s="282"/>
      <c r="AZG119" s="282"/>
      <c r="AZH119" s="282"/>
      <c r="AZI119" s="282"/>
      <c r="AZJ119" s="282"/>
      <c r="AZK119" s="282"/>
      <c r="AZL119" s="282"/>
      <c r="AZM119" s="282"/>
      <c r="AZN119" s="282"/>
      <c r="AZO119" s="282"/>
      <c r="AZP119" s="282"/>
      <c r="AZQ119" s="282"/>
      <c r="AZR119" s="282"/>
      <c r="AZS119" s="282"/>
      <c r="AZT119" s="282"/>
      <c r="AZU119" s="282"/>
      <c r="AZV119" s="282"/>
      <c r="AZW119" s="282"/>
      <c r="AZX119" s="282"/>
      <c r="AZY119" s="282"/>
      <c r="AZZ119" s="282"/>
      <c r="BAA119" s="282"/>
      <c r="BAB119" s="282"/>
      <c r="BAC119" s="282"/>
      <c r="BAD119" s="282"/>
      <c r="BAE119" s="282"/>
      <c r="BAF119" s="282"/>
      <c r="BAG119" s="282"/>
      <c r="BAH119" s="282"/>
      <c r="BAI119" s="282"/>
      <c r="BAJ119" s="282"/>
      <c r="BAK119" s="282"/>
      <c r="BAL119" s="282"/>
      <c r="BAM119" s="282"/>
      <c r="BAN119" s="282"/>
      <c r="BAO119" s="282"/>
      <c r="BAP119" s="282"/>
      <c r="BAQ119" s="282"/>
      <c r="BAR119" s="282"/>
      <c r="BAS119" s="282"/>
      <c r="BAT119" s="282"/>
      <c r="BAU119" s="282"/>
      <c r="BAV119" s="282"/>
      <c r="BAW119" s="282"/>
      <c r="BAX119" s="282"/>
      <c r="BAY119" s="282"/>
      <c r="BAZ119" s="282"/>
      <c r="BBA119" s="282"/>
      <c r="BBB119" s="282"/>
      <c r="BBC119" s="282"/>
      <c r="BBD119" s="282"/>
      <c r="BBE119" s="282"/>
      <c r="BBF119" s="282"/>
      <c r="BBG119" s="282"/>
      <c r="BBH119" s="282"/>
      <c r="BBI119" s="282"/>
      <c r="BBJ119" s="282"/>
      <c r="BBK119" s="282"/>
      <c r="BBL119" s="282"/>
      <c r="BBM119" s="282"/>
      <c r="BBN119" s="282"/>
      <c r="BBO119" s="282"/>
      <c r="BBP119" s="282"/>
      <c r="BBQ119" s="282"/>
      <c r="BBR119" s="282"/>
      <c r="BBS119" s="282"/>
      <c r="BBT119" s="282"/>
      <c r="BBU119" s="282"/>
      <c r="BBV119" s="282"/>
      <c r="BBW119" s="282"/>
      <c r="BBX119" s="282"/>
      <c r="BBY119" s="282"/>
      <c r="BBZ119" s="282"/>
      <c r="BCA119" s="282"/>
      <c r="BCB119" s="282"/>
      <c r="BCC119" s="282"/>
      <c r="BCD119" s="282"/>
      <c r="BCE119" s="282"/>
      <c r="BCF119" s="282"/>
      <c r="BCG119" s="282"/>
      <c r="BCH119" s="282"/>
      <c r="BCI119" s="282"/>
      <c r="BCJ119" s="282"/>
      <c r="BCK119" s="282"/>
      <c r="BCL119" s="282"/>
      <c r="BCM119" s="282"/>
      <c r="BCN119" s="282"/>
      <c r="BCO119" s="282"/>
      <c r="BCP119" s="282"/>
      <c r="BCQ119" s="282"/>
      <c r="BCR119" s="282"/>
      <c r="BCS119" s="282"/>
      <c r="BCT119" s="282"/>
      <c r="BCU119" s="282"/>
      <c r="BCV119" s="282"/>
      <c r="BCW119" s="282"/>
      <c r="BCX119" s="282"/>
      <c r="BCY119" s="282"/>
      <c r="BCZ119" s="282"/>
      <c r="BDA119" s="282"/>
      <c r="BDB119" s="282"/>
      <c r="BDC119" s="282"/>
      <c r="BDD119" s="282"/>
      <c r="BDE119" s="282"/>
      <c r="BDF119" s="282"/>
      <c r="BDG119" s="282"/>
      <c r="BDH119" s="282"/>
      <c r="BDI119" s="282"/>
      <c r="BDJ119" s="282"/>
      <c r="BDK119" s="282"/>
      <c r="BDL119" s="282"/>
      <c r="BDM119" s="282"/>
      <c r="BDN119" s="282"/>
      <c r="BDO119" s="282"/>
      <c r="BDP119" s="282"/>
      <c r="BDQ119" s="282"/>
      <c r="BDR119" s="282"/>
      <c r="BDS119" s="282"/>
      <c r="BDT119" s="282"/>
      <c r="BDU119" s="282"/>
      <c r="BDV119" s="282"/>
      <c r="BDW119" s="282"/>
      <c r="BDX119" s="282"/>
      <c r="BDY119" s="282"/>
      <c r="BDZ119" s="282"/>
      <c r="BEA119" s="282"/>
      <c r="BEB119" s="282"/>
      <c r="BEC119" s="282"/>
      <c r="BED119" s="282"/>
      <c r="BEE119" s="282"/>
      <c r="BEF119" s="282"/>
      <c r="BEG119" s="282"/>
      <c r="BEH119" s="282"/>
      <c r="BEI119" s="282"/>
      <c r="BEJ119" s="282"/>
      <c r="BEK119" s="282"/>
      <c r="BEL119" s="282"/>
      <c r="BEM119" s="282"/>
      <c r="BEN119" s="282"/>
      <c r="BEO119" s="282"/>
      <c r="BEP119" s="282"/>
      <c r="BEQ119" s="282"/>
      <c r="BER119" s="282"/>
      <c r="BES119" s="282"/>
      <c r="BET119" s="282"/>
      <c r="BEU119" s="282"/>
      <c r="BEV119" s="282"/>
      <c r="BEW119" s="282"/>
      <c r="BEX119" s="282"/>
      <c r="BEY119" s="282"/>
      <c r="BEZ119" s="282"/>
      <c r="BFA119" s="282"/>
      <c r="BFB119" s="282"/>
      <c r="BFC119" s="282"/>
      <c r="BFD119" s="282"/>
      <c r="BFE119" s="282"/>
      <c r="BFF119" s="282"/>
      <c r="BFG119" s="282"/>
      <c r="BFH119" s="282"/>
      <c r="BFI119" s="282"/>
      <c r="BFJ119" s="282"/>
      <c r="BFK119" s="282"/>
      <c r="BFL119" s="282"/>
      <c r="BFM119" s="282"/>
      <c r="BFN119" s="282"/>
      <c r="BFO119" s="282"/>
      <c r="BFP119" s="282"/>
      <c r="BFQ119" s="282"/>
      <c r="BFR119" s="282"/>
      <c r="BFS119" s="282"/>
      <c r="BFT119" s="282"/>
      <c r="BFU119" s="282"/>
      <c r="BFV119" s="282"/>
      <c r="BFW119" s="282"/>
      <c r="BFX119" s="282"/>
      <c r="BFY119" s="282"/>
      <c r="BFZ119" s="282"/>
      <c r="BGA119" s="282"/>
      <c r="BGB119" s="282"/>
      <c r="BGC119" s="282"/>
      <c r="BGD119" s="282"/>
      <c r="BGE119" s="282"/>
      <c r="BGF119" s="282"/>
      <c r="BGG119" s="282"/>
      <c r="BGH119" s="282"/>
      <c r="BGI119" s="282"/>
      <c r="BGJ119" s="282"/>
      <c r="BGK119" s="282"/>
      <c r="BGL119" s="282"/>
      <c r="BGM119" s="282"/>
      <c r="BGN119" s="282"/>
      <c r="BGO119" s="282"/>
      <c r="BGP119" s="282"/>
      <c r="BGQ119" s="282"/>
      <c r="BGR119" s="282"/>
      <c r="BGS119" s="282"/>
      <c r="BGT119" s="282"/>
      <c r="BGU119" s="282"/>
      <c r="BGV119" s="282"/>
      <c r="BGW119" s="282"/>
      <c r="BGX119" s="282"/>
      <c r="BGY119" s="282"/>
      <c r="BGZ119" s="282"/>
      <c r="BHA119" s="282"/>
      <c r="BHB119" s="282"/>
      <c r="BHC119" s="282"/>
      <c r="BHD119" s="282"/>
      <c r="BHE119" s="282"/>
      <c r="BHF119" s="282"/>
      <c r="BHG119" s="282"/>
      <c r="BHH119" s="282"/>
      <c r="BHI119" s="282"/>
      <c r="BHJ119" s="282"/>
      <c r="BHK119" s="282"/>
      <c r="BHL119" s="282"/>
      <c r="BHM119" s="282"/>
      <c r="BHN119" s="282"/>
      <c r="BHO119" s="282"/>
      <c r="BHP119" s="282"/>
      <c r="BHQ119" s="282"/>
      <c r="BHR119" s="282"/>
      <c r="BHS119" s="282"/>
      <c r="BHT119" s="282"/>
      <c r="BHU119" s="282"/>
      <c r="BHV119" s="282"/>
      <c r="BHW119" s="282"/>
      <c r="BHX119" s="282"/>
      <c r="BHY119" s="282"/>
      <c r="BHZ119" s="282"/>
      <c r="BIA119" s="282"/>
      <c r="BIB119" s="282"/>
      <c r="BIC119" s="282"/>
      <c r="BID119" s="282"/>
      <c r="BIE119" s="282"/>
      <c r="BIF119" s="282"/>
      <c r="BIG119" s="282"/>
      <c r="BIH119" s="282"/>
      <c r="BII119" s="282"/>
      <c r="BIJ119" s="282"/>
      <c r="BIK119" s="282"/>
      <c r="BIL119" s="282"/>
      <c r="BIM119" s="282"/>
      <c r="BIN119" s="282"/>
      <c r="BIO119" s="282"/>
      <c r="BIP119" s="282"/>
      <c r="BIQ119" s="282"/>
      <c r="BIR119" s="282"/>
      <c r="BIS119" s="282"/>
      <c r="BIT119" s="282"/>
      <c r="BIU119" s="282"/>
      <c r="BIV119" s="282"/>
      <c r="BIW119" s="282"/>
      <c r="BIX119" s="282"/>
      <c r="BIY119" s="282"/>
      <c r="BIZ119" s="282"/>
      <c r="BJA119" s="282"/>
      <c r="BJB119" s="282"/>
      <c r="BJC119" s="282"/>
      <c r="BJD119" s="282"/>
      <c r="BJE119" s="282"/>
      <c r="BJF119" s="282"/>
      <c r="BJG119" s="282"/>
      <c r="BJH119" s="282"/>
      <c r="BJI119" s="282"/>
      <c r="BJJ119" s="282"/>
      <c r="BJK119" s="282"/>
      <c r="BJL119" s="282"/>
      <c r="BJM119" s="282"/>
      <c r="BJN119" s="282"/>
      <c r="BJO119" s="282"/>
      <c r="BJP119" s="282"/>
      <c r="BJQ119" s="282"/>
      <c r="BJR119" s="282"/>
      <c r="BJS119" s="282"/>
      <c r="BJT119" s="282"/>
      <c r="BJU119" s="282"/>
      <c r="BJV119" s="282"/>
      <c r="BJW119" s="282"/>
      <c r="BJX119" s="282"/>
      <c r="BJY119" s="282"/>
      <c r="BJZ119" s="282"/>
      <c r="BKA119" s="282"/>
      <c r="BKB119" s="282"/>
      <c r="BKC119" s="282"/>
      <c r="BKD119" s="282"/>
      <c r="BKE119" s="282"/>
      <c r="BKF119" s="282"/>
      <c r="BKG119" s="282"/>
      <c r="BKH119" s="282"/>
      <c r="BKI119" s="282"/>
      <c r="BKJ119" s="282"/>
      <c r="BKK119" s="282"/>
      <c r="BKL119" s="282"/>
      <c r="BKM119" s="282"/>
      <c r="BKN119" s="282"/>
      <c r="BKO119" s="282"/>
      <c r="BKP119" s="282"/>
      <c r="BKQ119" s="282"/>
      <c r="BKR119" s="282"/>
      <c r="BKS119" s="282"/>
      <c r="BKT119" s="282"/>
      <c r="BKU119" s="282"/>
      <c r="BKV119" s="282"/>
      <c r="BKW119" s="282"/>
      <c r="BKX119" s="282"/>
      <c r="BKY119" s="282"/>
      <c r="BKZ119" s="282"/>
      <c r="BLA119" s="282"/>
      <c r="BLB119" s="282"/>
      <c r="BLC119" s="282"/>
      <c r="BLD119" s="282"/>
      <c r="BLE119" s="282"/>
      <c r="BLF119" s="282"/>
      <c r="BLG119" s="282"/>
      <c r="BLH119" s="282"/>
      <c r="BLI119" s="282"/>
      <c r="BLJ119" s="282"/>
      <c r="BLK119" s="282"/>
      <c r="BLL119" s="282"/>
      <c r="BLM119" s="282"/>
      <c r="BLN119" s="282"/>
      <c r="BLO119" s="282"/>
      <c r="BLP119" s="282"/>
      <c r="BLQ119" s="282"/>
      <c r="BLR119" s="282"/>
      <c r="BLS119" s="282"/>
      <c r="BLT119" s="282"/>
      <c r="BLU119" s="282"/>
      <c r="BLV119" s="282"/>
      <c r="BLW119" s="282"/>
      <c r="BLX119" s="282"/>
      <c r="BLY119" s="282"/>
      <c r="BLZ119" s="282"/>
      <c r="BMA119" s="282"/>
      <c r="BMB119" s="282"/>
      <c r="BMC119" s="282"/>
      <c r="BMD119" s="282"/>
      <c r="BME119" s="282"/>
      <c r="BMF119" s="282"/>
      <c r="BMG119" s="282"/>
      <c r="BMH119" s="282"/>
      <c r="BMI119" s="282"/>
      <c r="BMJ119" s="282"/>
      <c r="BMK119" s="282"/>
      <c r="BML119" s="282"/>
      <c r="BMM119" s="282"/>
      <c r="BMN119" s="282"/>
      <c r="BMO119" s="282"/>
      <c r="BMP119" s="282"/>
      <c r="BMQ119" s="282"/>
      <c r="BMR119" s="282"/>
      <c r="BMS119" s="282"/>
      <c r="BMT119" s="282"/>
      <c r="BMU119" s="282"/>
      <c r="BMV119" s="282"/>
      <c r="BMW119" s="282"/>
      <c r="BMX119" s="282"/>
      <c r="BMY119" s="282"/>
      <c r="BMZ119" s="282"/>
      <c r="BNA119" s="282"/>
      <c r="BNB119" s="282"/>
      <c r="BNC119" s="282"/>
      <c r="BND119" s="282"/>
      <c r="BNE119" s="282"/>
      <c r="BNF119" s="282"/>
      <c r="BNG119" s="282"/>
      <c r="BNH119" s="282"/>
      <c r="BNI119" s="282"/>
      <c r="BNJ119" s="282"/>
      <c r="BNK119" s="282"/>
      <c r="BNL119" s="282"/>
      <c r="BNM119" s="282"/>
      <c r="BNN119" s="282"/>
      <c r="BNO119" s="282"/>
      <c r="BNP119" s="282"/>
      <c r="BNQ119" s="282"/>
      <c r="BNR119" s="282"/>
      <c r="BNS119" s="282"/>
      <c r="BNT119" s="282"/>
      <c r="BNU119" s="282"/>
      <c r="BNV119" s="282"/>
      <c r="BNW119" s="282"/>
      <c r="BNX119" s="282"/>
      <c r="BNY119" s="282"/>
      <c r="BNZ119" s="282"/>
      <c r="BOA119" s="282"/>
      <c r="BOB119" s="282"/>
      <c r="BOC119" s="282"/>
      <c r="BOD119" s="282"/>
      <c r="BOE119" s="282"/>
      <c r="BOF119" s="282"/>
      <c r="BOG119" s="282"/>
      <c r="BOH119" s="282"/>
      <c r="BOI119" s="282"/>
      <c r="BOJ119" s="282"/>
      <c r="BOK119" s="282"/>
      <c r="BOL119" s="282"/>
      <c r="BOM119" s="282"/>
      <c r="BON119" s="282"/>
      <c r="BOO119" s="282"/>
      <c r="BOP119" s="282"/>
      <c r="BOQ119" s="282"/>
      <c r="BOR119" s="282"/>
      <c r="BOS119" s="282"/>
      <c r="BOT119" s="282"/>
      <c r="BOU119" s="282"/>
      <c r="BOV119" s="282"/>
      <c r="BOW119" s="282"/>
      <c r="BOX119" s="282"/>
      <c r="BOY119" s="282"/>
      <c r="BOZ119" s="282"/>
      <c r="BPA119" s="282"/>
      <c r="BPB119" s="282"/>
      <c r="BPC119" s="282"/>
      <c r="BPD119" s="282"/>
      <c r="BPE119" s="282"/>
      <c r="BPF119" s="282"/>
      <c r="BPG119" s="282"/>
      <c r="BPH119" s="282"/>
      <c r="BPI119" s="282"/>
      <c r="BPJ119" s="282"/>
      <c r="BPK119" s="282"/>
      <c r="BPL119" s="282"/>
      <c r="BPM119" s="282"/>
      <c r="BPN119" s="282"/>
      <c r="BPO119" s="282"/>
      <c r="BPP119" s="282"/>
      <c r="BPQ119" s="282"/>
      <c r="BPR119" s="282"/>
      <c r="BPS119" s="282"/>
      <c r="BPT119" s="282"/>
      <c r="BPU119" s="282"/>
      <c r="BPV119" s="282"/>
      <c r="BPW119" s="282"/>
      <c r="BPX119" s="282"/>
      <c r="BPY119" s="282"/>
      <c r="BPZ119" s="282"/>
      <c r="BQA119" s="282"/>
      <c r="BQB119" s="282"/>
      <c r="BQC119" s="282"/>
      <c r="BQD119" s="282"/>
      <c r="BQE119" s="282"/>
      <c r="BQF119" s="282"/>
      <c r="BQG119" s="282"/>
      <c r="BQH119" s="282"/>
      <c r="BQI119" s="282"/>
      <c r="BQJ119" s="282"/>
      <c r="BQK119" s="282"/>
      <c r="BQL119" s="282"/>
      <c r="BQM119" s="282"/>
      <c r="BQN119" s="282"/>
      <c r="BQO119" s="282"/>
      <c r="BQP119" s="282"/>
      <c r="BQQ119" s="282"/>
      <c r="BQR119" s="282"/>
      <c r="BQS119" s="282"/>
      <c r="BQT119" s="282"/>
      <c r="BQU119" s="282"/>
      <c r="BQV119" s="282"/>
      <c r="BQW119" s="282"/>
      <c r="BQX119" s="282"/>
      <c r="BQY119" s="282"/>
      <c r="BQZ119" s="282"/>
      <c r="BRA119" s="282"/>
      <c r="BRB119" s="282"/>
      <c r="BRC119" s="282"/>
      <c r="BRD119" s="282"/>
      <c r="BRE119" s="282"/>
      <c r="BRF119" s="282"/>
      <c r="BRG119" s="282"/>
      <c r="BRH119" s="282"/>
      <c r="BRI119" s="282"/>
      <c r="BRJ119" s="282"/>
      <c r="BRK119" s="282"/>
      <c r="BRL119" s="282"/>
      <c r="BRM119" s="282"/>
      <c r="BRN119" s="282"/>
      <c r="BRO119" s="282"/>
      <c r="BRP119" s="282"/>
      <c r="BRQ119" s="282"/>
      <c r="BRR119" s="282"/>
      <c r="BRS119" s="282"/>
      <c r="BRT119" s="282"/>
      <c r="BRU119" s="282"/>
      <c r="BRV119" s="282"/>
      <c r="BRW119" s="282"/>
      <c r="BRX119" s="282"/>
      <c r="BRY119" s="282"/>
      <c r="BRZ119" s="282"/>
      <c r="BSA119" s="282"/>
      <c r="BSB119" s="282"/>
      <c r="BSC119" s="282"/>
      <c r="BSD119" s="282"/>
      <c r="BSE119" s="282"/>
      <c r="BSF119" s="282"/>
      <c r="BSG119" s="282"/>
      <c r="BSH119" s="282"/>
      <c r="BSI119" s="282"/>
      <c r="BSJ119" s="282"/>
      <c r="BSK119" s="282"/>
      <c r="BSL119" s="282"/>
      <c r="BSM119" s="282"/>
      <c r="BSN119" s="282"/>
      <c r="BSO119" s="282"/>
      <c r="BSP119" s="282"/>
      <c r="BSQ119" s="282"/>
      <c r="BSR119" s="282"/>
      <c r="BSS119" s="282"/>
      <c r="BST119" s="282"/>
      <c r="BSU119" s="282"/>
      <c r="BSV119" s="282"/>
      <c r="BSW119" s="282"/>
      <c r="BSX119" s="282"/>
      <c r="BSY119" s="282"/>
      <c r="BSZ119" s="282"/>
      <c r="BTA119" s="282"/>
      <c r="BTB119" s="282"/>
      <c r="BTC119" s="282"/>
      <c r="BTD119" s="282"/>
      <c r="BTE119" s="282"/>
      <c r="BTF119" s="282"/>
      <c r="BTG119" s="282"/>
      <c r="BTH119" s="282"/>
      <c r="BTI119" s="282"/>
      <c r="BTJ119" s="282"/>
      <c r="BTK119" s="282"/>
      <c r="BTL119" s="282"/>
      <c r="BTM119" s="282"/>
      <c r="BTN119" s="282"/>
      <c r="BTO119" s="282"/>
      <c r="BTP119" s="282"/>
      <c r="BTQ119" s="282"/>
      <c r="BTR119" s="282"/>
      <c r="BTS119" s="282"/>
      <c r="BTT119" s="282"/>
      <c r="BTU119" s="282"/>
      <c r="BTV119" s="282"/>
      <c r="BTW119" s="282"/>
      <c r="BTX119" s="282"/>
      <c r="BTY119" s="282"/>
      <c r="BTZ119" s="282"/>
      <c r="BUA119" s="282"/>
      <c r="BUB119" s="282"/>
      <c r="BUC119" s="282"/>
      <c r="BUD119" s="282"/>
      <c r="BUE119" s="282"/>
      <c r="BUF119" s="282"/>
      <c r="BUG119" s="282"/>
      <c r="BUH119" s="282"/>
      <c r="BUI119" s="282"/>
      <c r="BUJ119" s="282"/>
      <c r="BUK119" s="282"/>
      <c r="BUL119" s="282"/>
      <c r="BUM119" s="282"/>
      <c r="BUN119" s="282"/>
      <c r="BUO119" s="282"/>
      <c r="BUP119" s="282"/>
      <c r="BUQ119" s="282"/>
      <c r="BUR119" s="282"/>
      <c r="BUS119" s="282"/>
      <c r="BUT119" s="282"/>
      <c r="BUU119" s="282"/>
      <c r="BUV119" s="282"/>
      <c r="BUW119" s="282"/>
      <c r="BUX119" s="282"/>
      <c r="BUY119" s="282"/>
      <c r="BUZ119" s="282"/>
      <c r="BVA119" s="282"/>
      <c r="BVB119" s="282"/>
      <c r="BVC119" s="282"/>
      <c r="BVD119" s="282"/>
      <c r="BVE119" s="282"/>
      <c r="BVF119" s="282"/>
      <c r="BVG119" s="282"/>
      <c r="BVH119" s="282"/>
      <c r="BVI119" s="282"/>
      <c r="BVJ119" s="282"/>
      <c r="BVK119" s="282"/>
      <c r="BVL119" s="282"/>
      <c r="BVM119" s="282"/>
      <c r="BVN119" s="282"/>
      <c r="BVO119" s="282"/>
      <c r="BVP119" s="282"/>
      <c r="BVQ119" s="282"/>
      <c r="BVR119" s="282"/>
      <c r="BVS119" s="282"/>
      <c r="BVT119" s="282"/>
      <c r="BVU119" s="282"/>
      <c r="BVV119" s="282"/>
      <c r="BVW119" s="282"/>
      <c r="BVX119" s="282"/>
      <c r="BVY119" s="282"/>
      <c r="BVZ119" s="282"/>
      <c r="BWA119" s="282"/>
      <c r="BWB119" s="282"/>
      <c r="BWC119" s="282"/>
      <c r="BWD119" s="282"/>
      <c r="BWE119" s="282"/>
      <c r="BWF119" s="282"/>
      <c r="BWG119" s="282"/>
      <c r="BWH119" s="282"/>
      <c r="BWI119" s="282"/>
      <c r="BWJ119" s="282"/>
      <c r="BWK119" s="282"/>
      <c r="BWL119" s="282"/>
      <c r="BWM119" s="282"/>
      <c r="BWN119" s="282"/>
      <c r="BWO119" s="282"/>
      <c r="BWP119" s="282"/>
      <c r="BWQ119" s="282"/>
      <c r="BWR119" s="282"/>
      <c r="BWS119" s="282"/>
      <c r="BWT119" s="282"/>
      <c r="BWU119" s="282"/>
      <c r="BWV119" s="282"/>
      <c r="BWW119" s="282"/>
      <c r="BWX119" s="282"/>
      <c r="BWY119" s="282"/>
      <c r="BWZ119" s="282"/>
      <c r="BXA119" s="282"/>
      <c r="BXB119" s="282"/>
      <c r="BXC119" s="282"/>
      <c r="BXD119" s="282"/>
      <c r="BXE119" s="282"/>
      <c r="BXF119" s="282"/>
      <c r="BXG119" s="282"/>
      <c r="BXH119" s="282"/>
      <c r="BXI119" s="282"/>
      <c r="BXJ119" s="282"/>
      <c r="BXK119" s="282"/>
      <c r="BXL119" s="282"/>
      <c r="BXM119" s="282"/>
      <c r="BXN119" s="282"/>
      <c r="BXO119" s="282"/>
      <c r="BXP119" s="282"/>
      <c r="BXQ119" s="282"/>
      <c r="BXR119" s="282"/>
      <c r="BXS119" s="282"/>
      <c r="BXT119" s="282"/>
      <c r="BXU119" s="282"/>
      <c r="BXV119" s="282"/>
      <c r="BXW119" s="282"/>
      <c r="BXX119" s="282"/>
      <c r="BXY119" s="282"/>
      <c r="BXZ119" s="282"/>
      <c r="BYA119" s="282"/>
      <c r="BYB119" s="282"/>
      <c r="BYC119" s="282"/>
      <c r="BYD119" s="282"/>
      <c r="BYE119" s="282"/>
      <c r="BYF119" s="282"/>
      <c r="BYG119" s="282"/>
      <c r="BYH119" s="282"/>
      <c r="BYI119" s="282"/>
      <c r="BYJ119" s="282"/>
      <c r="BYK119" s="282"/>
      <c r="BYL119" s="282"/>
      <c r="BYM119" s="282"/>
      <c r="BYN119" s="282"/>
      <c r="BYO119" s="282"/>
      <c r="BYP119" s="282"/>
      <c r="BYQ119" s="282"/>
      <c r="BYR119" s="282"/>
      <c r="BYS119" s="282"/>
      <c r="BYT119" s="282"/>
      <c r="BYU119" s="282"/>
      <c r="BYV119" s="282"/>
      <c r="BYW119" s="282"/>
      <c r="BYX119" s="282"/>
      <c r="BYY119" s="282"/>
      <c r="BYZ119" s="282"/>
      <c r="BZA119" s="282"/>
      <c r="BZB119" s="282"/>
      <c r="BZC119" s="282"/>
      <c r="BZD119" s="282"/>
      <c r="BZE119" s="282"/>
      <c r="BZF119" s="282"/>
      <c r="BZG119" s="282"/>
      <c r="BZH119" s="282"/>
      <c r="BZI119" s="282"/>
      <c r="BZJ119" s="282"/>
      <c r="BZK119" s="282"/>
      <c r="BZL119" s="282"/>
      <c r="BZM119" s="282"/>
      <c r="BZN119" s="282"/>
      <c r="BZO119" s="282"/>
      <c r="BZP119" s="282"/>
      <c r="BZQ119" s="282"/>
      <c r="BZR119" s="282"/>
      <c r="BZS119" s="282"/>
      <c r="BZT119" s="282"/>
      <c r="BZU119" s="282"/>
      <c r="BZV119" s="282"/>
      <c r="BZW119" s="282"/>
      <c r="BZX119" s="282"/>
      <c r="BZY119" s="282"/>
      <c r="BZZ119" s="282"/>
      <c r="CAA119" s="282"/>
      <c r="CAB119" s="282"/>
      <c r="CAC119" s="282"/>
      <c r="CAD119" s="282"/>
      <c r="CAE119" s="282"/>
      <c r="CAF119" s="282"/>
      <c r="CAG119" s="282"/>
      <c r="CAH119" s="282"/>
      <c r="CAI119" s="282"/>
      <c r="CAJ119" s="282"/>
      <c r="CAK119" s="282"/>
      <c r="CAL119" s="282"/>
      <c r="CAM119" s="282"/>
      <c r="CAN119" s="282"/>
      <c r="CAO119" s="282"/>
      <c r="CAP119" s="282"/>
      <c r="CAQ119" s="282"/>
      <c r="CAR119" s="282"/>
      <c r="CAS119" s="282"/>
      <c r="CAT119" s="282"/>
      <c r="CAU119" s="282"/>
      <c r="CAV119" s="282"/>
      <c r="CAW119" s="282"/>
      <c r="CAX119" s="282"/>
      <c r="CAY119" s="282"/>
      <c r="CAZ119" s="282"/>
      <c r="CBA119" s="282"/>
      <c r="CBB119" s="282"/>
      <c r="CBC119" s="282"/>
      <c r="CBD119" s="282"/>
      <c r="CBE119" s="282"/>
      <c r="CBF119" s="282"/>
      <c r="CBG119" s="282"/>
      <c r="CBH119" s="282"/>
      <c r="CBI119" s="282"/>
      <c r="CBJ119" s="282"/>
      <c r="CBK119" s="282"/>
      <c r="CBL119" s="282"/>
      <c r="CBM119" s="282"/>
      <c r="CBN119" s="282"/>
      <c r="CBO119" s="282"/>
      <c r="CBP119" s="282"/>
      <c r="CBQ119" s="282"/>
      <c r="CBR119" s="282"/>
      <c r="CBS119" s="282"/>
      <c r="CBT119" s="282"/>
      <c r="CBU119" s="282"/>
      <c r="CBV119" s="282"/>
      <c r="CBW119" s="282"/>
      <c r="CBX119" s="282"/>
      <c r="CBY119" s="282"/>
      <c r="CBZ119" s="282"/>
      <c r="CCA119" s="282"/>
      <c r="CCB119" s="282"/>
      <c r="CCC119" s="282"/>
      <c r="CCD119" s="282"/>
      <c r="CCE119" s="282"/>
      <c r="CCF119" s="282"/>
      <c r="CCG119" s="282"/>
      <c r="CCH119" s="282"/>
      <c r="CCI119" s="282"/>
      <c r="CCJ119" s="282"/>
      <c r="CCK119" s="282"/>
      <c r="CCL119" s="282"/>
      <c r="CCM119" s="282"/>
      <c r="CCN119" s="282"/>
      <c r="CCO119" s="282"/>
      <c r="CCP119" s="282"/>
      <c r="CCQ119" s="282"/>
      <c r="CCR119" s="282"/>
      <c r="CCS119" s="282"/>
      <c r="CCT119" s="282"/>
      <c r="CCU119" s="282"/>
      <c r="CCV119" s="282"/>
      <c r="CCW119" s="282"/>
      <c r="CCX119" s="282"/>
      <c r="CCY119" s="282"/>
      <c r="CCZ119" s="282"/>
      <c r="CDA119" s="282"/>
      <c r="CDB119" s="282"/>
      <c r="CDC119" s="282"/>
      <c r="CDD119" s="282"/>
      <c r="CDE119" s="282"/>
      <c r="CDF119" s="282"/>
      <c r="CDG119" s="282"/>
      <c r="CDH119" s="282"/>
      <c r="CDI119" s="282"/>
      <c r="CDJ119" s="282"/>
      <c r="CDK119" s="282"/>
      <c r="CDL119" s="282"/>
      <c r="CDM119" s="282"/>
      <c r="CDN119" s="282"/>
      <c r="CDO119" s="282"/>
      <c r="CDP119" s="282"/>
      <c r="CDQ119" s="282"/>
      <c r="CDR119" s="282"/>
      <c r="CDS119" s="282"/>
      <c r="CDT119" s="282"/>
      <c r="CDU119" s="282"/>
      <c r="CDV119" s="282"/>
      <c r="CDW119" s="282"/>
      <c r="CDX119" s="282"/>
      <c r="CDY119" s="282"/>
      <c r="CDZ119" s="282"/>
      <c r="CEA119" s="282"/>
      <c r="CEB119" s="282"/>
      <c r="CEC119" s="282"/>
      <c r="CED119" s="282"/>
      <c r="CEE119" s="282"/>
      <c r="CEF119" s="282"/>
      <c r="CEG119" s="282"/>
      <c r="CEH119" s="282"/>
      <c r="CEI119" s="282"/>
      <c r="CEJ119" s="282"/>
      <c r="CEK119" s="282"/>
      <c r="CEL119" s="282"/>
      <c r="CEM119" s="282"/>
      <c r="CEN119" s="282"/>
      <c r="CEO119" s="282"/>
      <c r="CEP119" s="282"/>
      <c r="CEQ119" s="282"/>
      <c r="CER119" s="282"/>
      <c r="CES119" s="282"/>
      <c r="CET119" s="282"/>
      <c r="CEU119" s="282"/>
      <c r="CEV119" s="282"/>
      <c r="CEW119" s="282"/>
      <c r="CEX119" s="282"/>
      <c r="CEY119" s="282"/>
      <c r="CEZ119" s="282"/>
      <c r="CFA119" s="282"/>
      <c r="CFB119" s="282"/>
      <c r="CFC119" s="282"/>
      <c r="CFD119" s="282"/>
      <c r="CFE119" s="282"/>
      <c r="CFF119" s="282"/>
      <c r="CFG119" s="282"/>
      <c r="CFH119" s="282"/>
      <c r="CFI119" s="282"/>
      <c r="CFJ119" s="282"/>
      <c r="CFK119" s="282"/>
      <c r="CFL119" s="282"/>
      <c r="CFM119" s="282"/>
      <c r="CFN119" s="282"/>
      <c r="CFO119" s="282"/>
      <c r="CFP119" s="282"/>
      <c r="CFQ119" s="282"/>
      <c r="CFR119" s="282"/>
      <c r="CFS119" s="282"/>
      <c r="CFT119" s="282"/>
      <c r="CFU119" s="282"/>
      <c r="CFV119" s="282"/>
      <c r="CFW119" s="282"/>
      <c r="CFX119" s="282"/>
      <c r="CFY119" s="282"/>
      <c r="CFZ119" s="282"/>
      <c r="CGA119" s="282"/>
      <c r="CGB119" s="282"/>
      <c r="CGC119" s="282"/>
      <c r="CGD119" s="282"/>
      <c r="CGE119" s="282"/>
      <c r="CGF119" s="282"/>
      <c r="CGG119" s="282"/>
      <c r="CGH119" s="282"/>
      <c r="CGI119" s="282"/>
      <c r="CGJ119" s="282"/>
      <c r="CGK119" s="282"/>
      <c r="CGL119" s="282"/>
      <c r="CGM119" s="282"/>
      <c r="CGN119" s="282"/>
      <c r="CGO119" s="282"/>
      <c r="CGP119" s="282"/>
      <c r="CGQ119" s="282"/>
      <c r="CGR119" s="282"/>
      <c r="CGS119" s="282"/>
      <c r="CGT119" s="282"/>
      <c r="CGU119" s="282"/>
      <c r="CGV119" s="282"/>
      <c r="CGW119" s="282"/>
      <c r="CGX119" s="282"/>
      <c r="CGY119" s="282"/>
      <c r="CGZ119" s="282"/>
      <c r="CHA119" s="282"/>
      <c r="CHB119" s="282"/>
      <c r="CHC119" s="282"/>
      <c r="CHD119" s="282"/>
      <c r="CHE119" s="282"/>
      <c r="CHF119" s="282"/>
      <c r="CHG119" s="282"/>
      <c r="CHH119" s="282"/>
      <c r="CHI119" s="282"/>
      <c r="CHJ119" s="282"/>
      <c r="CHK119" s="282"/>
      <c r="CHL119" s="282"/>
      <c r="CHM119" s="282"/>
      <c r="CHN119" s="282"/>
      <c r="CHO119" s="282"/>
      <c r="CHP119" s="282"/>
      <c r="CHQ119" s="282"/>
      <c r="CHR119" s="282"/>
      <c r="CHS119" s="282"/>
      <c r="CHT119" s="282"/>
      <c r="CHU119" s="282"/>
      <c r="CHV119" s="282"/>
      <c r="CHW119" s="282"/>
      <c r="CHX119" s="282"/>
      <c r="CHY119" s="282"/>
      <c r="CHZ119" s="282"/>
      <c r="CIA119" s="282"/>
      <c r="CIB119" s="282"/>
      <c r="CIC119" s="282"/>
      <c r="CID119" s="282"/>
      <c r="CIE119" s="282"/>
      <c r="CIF119" s="282"/>
      <c r="CIG119" s="282"/>
      <c r="CIH119" s="282"/>
      <c r="CII119" s="282"/>
      <c r="CIJ119" s="282"/>
      <c r="CIK119" s="282"/>
      <c r="CIL119" s="282"/>
      <c r="CIM119" s="282"/>
      <c r="CIN119" s="282"/>
      <c r="CIO119" s="282"/>
      <c r="CIP119" s="282"/>
      <c r="CIQ119" s="282"/>
      <c r="CIR119" s="282"/>
      <c r="CIS119" s="282"/>
      <c r="CIT119" s="282"/>
      <c r="CIU119" s="282"/>
      <c r="CIV119" s="282"/>
      <c r="CIW119" s="282"/>
      <c r="CIX119" s="282"/>
      <c r="CIY119" s="282"/>
      <c r="CIZ119" s="282"/>
      <c r="CJA119" s="282"/>
      <c r="CJB119" s="282"/>
      <c r="CJC119" s="282"/>
      <c r="CJD119" s="282"/>
      <c r="CJE119" s="282"/>
      <c r="CJF119" s="282"/>
      <c r="CJG119" s="282"/>
      <c r="CJH119" s="282"/>
      <c r="CJI119" s="282"/>
      <c r="CJJ119" s="282"/>
      <c r="CJK119" s="282"/>
      <c r="CJL119" s="282"/>
      <c r="CJM119" s="282"/>
      <c r="CJN119" s="282"/>
      <c r="CJO119" s="282"/>
      <c r="CJP119" s="282"/>
      <c r="CJQ119" s="282"/>
      <c r="CJR119" s="282"/>
      <c r="CJS119" s="282"/>
      <c r="CJT119" s="282"/>
      <c r="CJU119" s="282"/>
      <c r="CJV119" s="282"/>
      <c r="CJW119" s="282"/>
      <c r="CJX119" s="282"/>
      <c r="CJY119" s="282"/>
      <c r="CJZ119" s="282"/>
      <c r="CKA119" s="282"/>
      <c r="CKB119" s="282"/>
      <c r="CKC119" s="282"/>
      <c r="CKD119" s="282"/>
      <c r="CKE119" s="282"/>
      <c r="CKF119" s="282"/>
      <c r="CKG119" s="282"/>
      <c r="CKH119" s="282"/>
      <c r="CKI119" s="282"/>
      <c r="CKJ119" s="282"/>
      <c r="CKK119" s="282"/>
      <c r="CKL119" s="282"/>
      <c r="CKM119" s="282"/>
      <c r="CKN119" s="282"/>
      <c r="CKO119" s="282"/>
      <c r="CKP119" s="282"/>
      <c r="CKQ119" s="282"/>
      <c r="CKR119" s="282"/>
      <c r="CKS119" s="282"/>
      <c r="CKT119" s="282"/>
      <c r="CKU119" s="282"/>
      <c r="CKV119" s="282"/>
      <c r="CKW119" s="282"/>
      <c r="CKX119" s="282"/>
      <c r="CKY119" s="282"/>
      <c r="CKZ119" s="282"/>
      <c r="CLA119" s="282"/>
      <c r="CLB119" s="282"/>
      <c r="CLC119" s="282"/>
      <c r="CLD119" s="282"/>
      <c r="CLE119" s="282"/>
      <c r="CLF119" s="282"/>
      <c r="CLG119" s="282"/>
      <c r="CLH119" s="282"/>
      <c r="CLI119" s="282"/>
      <c r="CLJ119" s="282"/>
      <c r="CLK119" s="282"/>
      <c r="CLL119" s="282"/>
      <c r="CLM119" s="282"/>
      <c r="CLN119" s="282"/>
      <c r="CLO119" s="282"/>
      <c r="CLP119" s="282"/>
      <c r="CLQ119" s="282"/>
      <c r="CLR119" s="282"/>
      <c r="CLS119" s="282"/>
      <c r="CLT119" s="282"/>
      <c r="CLU119" s="282"/>
      <c r="CLV119" s="282"/>
      <c r="CLW119" s="282"/>
      <c r="CLX119" s="282"/>
      <c r="CLY119" s="282"/>
      <c r="CLZ119" s="282"/>
      <c r="CMA119" s="282"/>
      <c r="CMB119" s="282"/>
      <c r="CMC119" s="282"/>
      <c r="CMD119" s="282"/>
      <c r="CME119" s="282"/>
      <c r="CMF119" s="282"/>
      <c r="CMG119" s="282"/>
      <c r="CMH119" s="282"/>
      <c r="CMI119" s="282"/>
      <c r="CMJ119" s="282"/>
      <c r="CMK119" s="282"/>
      <c r="CML119" s="282"/>
      <c r="CMM119" s="282"/>
      <c r="CMN119" s="282"/>
      <c r="CMO119" s="282"/>
      <c r="CMP119" s="282"/>
      <c r="CMQ119" s="282"/>
      <c r="CMR119" s="282"/>
      <c r="CMS119" s="282"/>
      <c r="CMT119" s="282"/>
      <c r="CMU119" s="282"/>
      <c r="CMV119" s="282"/>
      <c r="CMW119" s="282"/>
      <c r="CMX119" s="282"/>
      <c r="CMY119" s="282"/>
      <c r="CMZ119" s="282"/>
      <c r="CNA119" s="282"/>
      <c r="CNB119" s="282"/>
      <c r="CNC119" s="282"/>
      <c r="CND119" s="282"/>
      <c r="CNE119" s="282"/>
      <c r="CNF119" s="282"/>
      <c r="CNG119" s="282"/>
      <c r="CNH119" s="282"/>
      <c r="CNI119" s="282"/>
      <c r="CNJ119" s="282"/>
      <c r="CNK119" s="282"/>
      <c r="CNL119" s="282"/>
      <c r="CNM119" s="282"/>
      <c r="CNN119" s="282"/>
      <c r="CNO119" s="282"/>
      <c r="CNP119" s="282"/>
      <c r="CNQ119" s="282"/>
      <c r="CNR119" s="282"/>
      <c r="CNS119" s="282"/>
      <c r="CNT119" s="282"/>
      <c r="CNU119" s="282"/>
      <c r="CNV119" s="282"/>
      <c r="CNW119" s="282"/>
      <c r="CNX119" s="282"/>
      <c r="CNY119" s="282"/>
      <c r="CNZ119" s="282"/>
      <c r="COA119" s="282"/>
      <c r="COB119" s="282"/>
      <c r="COC119" s="282"/>
      <c r="COD119" s="282"/>
      <c r="COE119" s="282"/>
      <c r="COF119" s="282"/>
      <c r="COG119" s="282"/>
      <c r="COH119" s="282"/>
      <c r="COI119" s="282"/>
      <c r="COJ119" s="282"/>
      <c r="COK119" s="282"/>
      <c r="COL119" s="282"/>
      <c r="COM119" s="282"/>
      <c r="CON119" s="282"/>
      <c r="COO119" s="282"/>
      <c r="COP119" s="282"/>
      <c r="COQ119" s="282"/>
      <c r="COR119" s="282"/>
      <c r="COS119" s="282"/>
      <c r="COT119" s="282"/>
      <c r="COU119" s="282"/>
      <c r="COV119" s="282"/>
      <c r="COW119" s="282"/>
      <c r="COX119" s="282"/>
      <c r="COY119" s="282"/>
      <c r="COZ119" s="282"/>
      <c r="CPA119" s="282"/>
      <c r="CPB119" s="282"/>
      <c r="CPC119" s="282"/>
      <c r="CPD119" s="282"/>
      <c r="CPE119" s="282"/>
      <c r="CPF119" s="282"/>
      <c r="CPG119" s="282"/>
      <c r="CPH119" s="282"/>
      <c r="CPI119" s="282"/>
      <c r="CPJ119" s="282"/>
      <c r="CPK119" s="282"/>
      <c r="CPL119" s="282"/>
      <c r="CPM119" s="282"/>
      <c r="CPN119" s="282"/>
      <c r="CPO119" s="282"/>
      <c r="CPP119" s="282"/>
      <c r="CPQ119" s="282"/>
      <c r="CPR119" s="282"/>
      <c r="CPS119" s="282"/>
      <c r="CPT119" s="282"/>
      <c r="CPU119" s="282"/>
      <c r="CPV119" s="282"/>
      <c r="CPW119" s="282"/>
      <c r="CPX119" s="282"/>
      <c r="CPY119" s="282"/>
      <c r="CPZ119" s="282"/>
      <c r="CQA119" s="282"/>
      <c r="CQB119" s="282"/>
      <c r="CQC119" s="282"/>
      <c r="CQD119" s="282"/>
      <c r="CQE119" s="282"/>
      <c r="CQF119" s="282"/>
      <c r="CQG119" s="282"/>
      <c r="CQH119" s="282"/>
      <c r="CQI119" s="282"/>
      <c r="CQJ119" s="282"/>
      <c r="CQK119" s="282"/>
      <c r="CQL119" s="282"/>
      <c r="CQM119" s="282"/>
      <c r="CQN119" s="282"/>
      <c r="CQO119" s="282"/>
      <c r="CQP119" s="282"/>
      <c r="CQQ119" s="282"/>
      <c r="CQR119" s="282"/>
      <c r="CQS119" s="282"/>
      <c r="CQT119" s="282"/>
      <c r="CQU119" s="282"/>
      <c r="CQV119" s="282"/>
      <c r="CQW119" s="282"/>
      <c r="CQX119" s="282"/>
      <c r="CQY119" s="282"/>
      <c r="CQZ119" s="282"/>
      <c r="CRA119" s="282"/>
      <c r="CRB119" s="282"/>
      <c r="CRC119" s="282"/>
      <c r="CRD119" s="282"/>
      <c r="CRE119" s="282"/>
      <c r="CRF119" s="282"/>
      <c r="CRG119" s="282"/>
      <c r="CRH119" s="282"/>
      <c r="CRI119" s="282"/>
      <c r="CRJ119" s="282"/>
      <c r="CRK119" s="282"/>
      <c r="CRL119" s="282"/>
      <c r="CRM119" s="282"/>
      <c r="CRN119" s="282"/>
      <c r="CRO119" s="282"/>
      <c r="CRP119" s="282"/>
      <c r="CRQ119" s="282"/>
      <c r="CRR119" s="282"/>
      <c r="CRS119" s="282"/>
      <c r="CRT119" s="282"/>
      <c r="CRU119" s="282"/>
      <c r="CRV119" s="282"/>
      <c r="CRW119" s="282"/>
      <c r="CRX119" s="282"/>
      <c r="CRY119" s="282"/>
      <c r="CRZ119" s="282"/>
      <c r="CSA119" s="282"/>
      <c r="CSB119" s="282"/>
      <c r="CSC119" s="282"/>
      <c r="CSD119" s="282"/>
      <c r="CSE119" s="282"/>
      <c r="CSF119" s="282"/>
      <c r="CSG119" s="282"/>
      <c r="CSH119" s="282"/>
      <c r="CSI119" s="282"/>
      <c r="CSJ119" s="282"/>
      <c r="CSK119" s="282"/>
      <c r="CSL119" s="282"/>
      <c r="CSM119" s="282"/>
      <c r="CSN119" s="282"/>
      <c r="CSO119" s="282"/>
      <c r="CSP119" s="282"/>
      <c r="CSQ119" s="282"/>
      <c r="CSR119" s="282"/>
      <c r="CSS119" s="282"/>
      <c r="CST119" s="282"/>
      <c r="CSU119" s="282"/>
      <c r="CSV119" s="282"/>
      <c r="CSW119" s="282"/>
      <c r="CSX119" s="282"/>
      <c r="CSY119" s="282"/>
      <c r="CSZ119" s="282"/>
      <c r="CTA119" s="282"/>
      <c r="CTB119" s="282"/>
      <c r="CTC119" s="282"/>
      <c r="CTD119" s="282"/>
      <c r="CTE119" s="282"/>
      <c r="CTF119" s="282"/>
      <c r="CTG119" s="282"/>
      <c r="CTH119" s="282"/>
      <c r="CTI119" s="282"/>
      <c r="CTJ119" s="282"/>
      <c r="CTK119" s="282"/>
      <c r="CTL119" s="282"/>
      <c r="CTM119" s="282"/>
      <c r="CTN119" s="282"/>
      <c r="CTO119" s="282"/>
      <c r="CTP119" s="282"/>
      <c r="CTQ119" s="282"/>
      <c r="CTR119" s="282"/>
      <c r="CTS119" s="282"/>
      <c r="CTT119" s="282"/>
      <c r="CTU119" s="282"/>
      <c r="CTV119" s="282"/>
      <c r="CTW119" s="282"/>
      <c r="CTX119" s="282"/>
      <c r="CTY119" s="282"/>
      <c r="CTZ119" s="282"/>
      <c r="CUA119" s="282"/>
      <c r="CUB119" s="282"/>
      <c r="CUC119" s="282"/>
      <c r="CUD119" s="282"/>
      <c r="CUE119" s="282"/>
      <c r="CUF119" s="282"/>
      <c r="CUG119" s="282"/>
      <c r="CUH119" s="282"/>
      <c r="CUI119" s="282"/>
      <c r="CUJ119" s="282"/>
      <c r="CUK119" s="282"/>
      <c r="CUL119" s="282"/>
      <c r="CUM119" s="282"/>
      <c r="CUN119" s="282"/>
      <c r="CUO119" s="282"/>
      <c r="CUP119" s="282"/>
      <c r="CUQ119" s="282"/>
      <c r="CUR119" s="282"/>
      <c r="CUS119" s="282"/>
      <c r="CUT119" s="282"/>
      <c r="CUU119" s="282"/>
      <c r="CUV119" s="282"/>
      <c r="CUW119" s="282"/>
      <c r="CUX119" s="282"/>
      <c r="CUY119" s="282"/>
      <c r="CUZ119" s="282"/>
      <c r="CVA119" s="282"/>
      <c r="CVB119" s="282"/>
      <c r="CVC119" s="282"/>
      <c r="CVD119" s="282"/>
      <c r="CVE119" s="282"/>
      <c r="CVF119" s="282"/>
      <c r="CVG119" s="282"/>
      <c r="CVH119" s="282"/>
      <c r="CVI119" s="282"/>
      <c r="CVJ119" s="282"/>
      <c r="CVK119" s="282"/>
      <c r="CVL119" s="282"/>
      <c r="CVM119" s="282"/>
      <c r="CVN119" s="282"/>
      <c r="CVO119" s="282"/>
      <c r="CVP119" s="282"/>
      <c r="CVQ119" s="282"/>
      <c r="CVR119" s="282"/>
      <c r="CVS119" s="282"/>
      <c r="CVT119" s="282"/>
      <c r="CVU119" s="282"/>
      <c r="CVV119" s="282"/>
      <c r="CVW119" s="282"/>
      <c r="CVX119" s="282"/>
      <c r="CVY119" s="282"/>
      <c r="CVZ119" s="282"/>
      <c r="CWA119" s="282"/>
      <c r="CWB119" s="282"/>
      <c r="CWC119" s="282"/>
      <c r="CWD119" s="282"/>
      <c r="CWE119" s="282"/>
      <c r="CWF119" s="282"/>
      <c r="CWG119" s="282"/>
      <c r="CWH119" s="282"/>
      <c r="CWI119" s="282"/>
      <c r="CWJ119" s="282"/>
      <c r="CWK119" s="282"/>
      <c r="CWL119" s="282"/>
      <c r="CWM119" s="282"/>
      <c r="CWN119" s="282"/>
      <c r="CWO119" s="282"/>
      <c r="CWP119" s="282"/>
      <c r="CWQ119" s="282"/>
      <c r="CWR119" s="282"/>
      <c r="CWS119" s="282"/>
      <c r="CWT119" s="282"/>
      <c r="CWU119" s="282"/>
      <c r="CWV119" s="282"/>
      <c r="CWW119" s="282"/>
      <c r="CWX119" s="282"/>
      <c r="CWY119" s="282"/>
      <c r="CWZ119" s="282"/>
      <c r="CXA119" s="282"/>
      <c r="CXB119" s="282"/>
      <c r="CXC119" s="282"/>
      <c r="CXD119" s="282"/>
      <c r="CXE119" s="282"/>
      <c r="CXF119" s="282"/>
      <c r="CXG119" s="282"/>
      <c r="CXH119" s="282"/>
      <c r="CXI119" s="282"/>
      <c r="CXJ119" s="282"/>
      <c r="CXK119" s="282"/>
      <c r="CXL119" s="282"/>
      <c r="CXM119" s="282"/>
      <c r="CXN119" s="282"/>
      <c r="CXO119" s="282"/>
      <c r="CXP119" s="282"/>
      <c r="CXQ119" s="282"/>
      <c r="CXR119" s="282"/>
      <c r="CXS119" s="282"/>
      <c r="CXT119" s="282"/>
      <c r="CXU119" s="282"/>
      <c r="CXV119" s="282"/>
      <c r="CXW119" s="282"/>
      <c r="CXX119" s="282"/>
      <c r="CXY119" s="282"/>
      <c r="CXZ119" s="282"/>
      <c r="CYA119" s="282"/>
      <c r="CYB119" s="282"/>
      <c r="CYC119" s="282"/>
      <c r="CYD119" s="282"/>
      <c r="CYE119" s="282"/>
      <c r="CYF119" s="282"/>
      <c r="CYG119" s="282"/>
      <c r="CYH119" s="282"/>
      <c r="CYI119" s="282"/>
      <c r="CYJ119" s="282"/>
      <c r="CYK119" s="282"/>
      <c r="CYL119" s="282"/>
      <c r="CYM119" s="282"/>
      <c r="CYN119" s="282"/>
      <c r="CYO119" s="282"/>
      <c r="CYP119" s="282"/>
      <c r="CYQ119" s="282"/>
      <c r="CYR119" s="282"/>
      <c r="CYS119" s="282"/>
      <c r="CYT119" s="282"/>
      <c r="CYU119" s="282"/>
      <c r="CYV119" s="282"/>
      <c r="CYW119" s="282"/>
      <c r="CYX119" s="282"/>
      <c r="CYY119" s="282"/>
      <c r="CYZ119" s="282"/>
      <c r="CZA119" s="282"/>
      <c r="CZB119" s="282"/>
      <c r="CZC119" s="282"/>
      <c r="CZD119" s="282"/>
      <c r="CZE119" s="282"/>
      <c r="CZF119" s="282"/>
      <c r="CZG119" s="282"/>
      <c r="CZH119" s="282"/>
      <c r="CZI119" s="282"/>
      <c r="CZJ119" s="282"/>
      <c r="CZK119" s="282"/>
      <c r="CZL119" s="282"/>
      <c r="CZM119" s="282"/>
      <c r="CZN119" s="282"/>
      <c r="CZO119" s="282"/>
      <c r="CZP119" s="282"/>
      <c r="CZQ119" s="282"/>
      <c r="CZR119" s="282"/>
      <c r="CZS119" s="282"/>
      <c r="CZT119" s="282"/>
      <c r="CZU119" s="282"/>
      <c r="CZV119" s="282"/>
      <c r="CZW119" s="282"/>
      <c r="CZX119" s="282"/>
      <c r="CZY119" s="282"/>
      <c r="CZZ119" s="282"/>
      <c r="DAA119" s="282"/>
      <c r="DAB119" s="282"/>
      <c r="DAC119" s="282"/>
      <c r="DAD119" s="282"/>
      <c r="DAE119" s="282"/>
      <c r="DAF119" s="282"/>
      <c r="DAG119" s="282"/>
      <c r="DAH119" s="282"/>
      <c r="DAI119" s="282"/>
      <c r="DAJ119" s="282"/>
      <c r="DAK119" s="282"/>
      <c r="DAL119" s="282"/>
      <c r="DAM119" s="282"/>
      <c r="DAN119" s="282"/>
      <c r="DAO119" s="282"/>
      <c r="DAP119" s="282"/>
      <c r="DAQ119" s="282"/>
      <c r="DAR119" s="282"/>
      <c r="DAS119" s="282"/>
      <c r="DAT119" s="282"/>
      <c r="DAU119" s="282"/>
      <c r="DAV119" s="282"/>
      <c r="DAW119" s="282"/>
      <c r="DAX119" s="282"/>
      <c r="DAY119" s="282"/>
      <c r="DAZ119" s="282"/>
      <c r="DBA119" s="282"/>
      <c r="DBB119" s="282"/>
      <c r="DBC119" s="282"/>
      <c r="DBD119" s="282"/>
      <c r="DBE119" s="282"/>
      <c r="DBF119" s="282"/>
      <c r="DBG119" s="282"/>
      <c r="DBH119" s="282"/>
      <c r="DBI119" s="282"/>
      <c r="DBJ119" s="282"/>
      <c r="DBK119" s="282"/>
      <c r="DBL119" s="282"/>
      <c r="DBM119" s="282"/>
      <c r="DBN119" s="282"/>
      <c r="DBO119" s="282"/>
      <c r="DBP119" s="282"/>
      <c r="DBQ119" s="282"/>
      <c r="DBR119" s="282"/>
      <c r="DBS119" s="282"/>
      <c r="DBT119" s="282"/>
      <c r="DBU119" s="282"/>
      <c r="DBV119" s="282"/>
      <c r="DBW119" s="282"/>
      <c r="DBX119" s="282"/>
      <c r="DBY119" s="282"/>
      <c r="DBZ119" s="282"/>
      <c r="DCA119" s="282"/>
      <c r="DCB119" s="282"/>
      <c r="DCC119" s="282"/>
      <c r="DCD119" s="282"/>
      <c r="DCE119" s="282"/>
      <c r="DCF119" s="282"/>
      <c r="DCG119" s="282"/>
      <c r="DCH119" s="282"/>
      <c r="DCI119" s="282"/>
      <c r="DCJ119" s="282"/>
      <c r="DCK119" s="282"/>
      <c r="DCL119" s="282"/>
      <c r="DCM119" s="282"/>
      <c r="DCN119" s="282"/>
      <c r="DCO119" s="282"/>
      <c r="DCP119" s="282"/>
      <c r="DCQ119" s="282"/>
      <c r="DCR119" s="282"/>
      <c r="DCS119" s="282"/>
      <c r="DCT119" s="282"/>
      <c r="DCU119" s="282"/>
      <c r="DCV119" s="282"/>
      <c r="DCW119" s="282"/>
      <c r="DCX119" s="282"/>
      <c r="DCY119" s="282"/>
      <c r="DCZ119" s="282"/>
      <c r="DDA119" s="282"/>
      <c r="DDB119" s="282"/>
      <c r="DDC119" s="282"/>
      <c r="DDD119" s="282"/>
      <c r="DDE119" s="282"/>
      <c r="DDF119" s="282"/>
      <c r="DDG119" s="282"/>
      <c r="DDH119" s="282"/>
      <c r="DDI119" s="282"/>
      <c r="DDJ119" s="282"/>
      <c r="DDK119" s="282"/>
      <c r="DDL119" s="282"/>
      <c r="DDM119" s="282"/>
      <c r="DDN119" s="282"/>
      <c r="DDO119" s="282"/>
      <c r="DDP119" s="282"/>
      <c r="DDQ119" s="282"/>
      <c r="DDR119" s="282"/>
      <c r="DDS119" s="282"/>
      <c r="DDT119" s="282"/>
      <c r="DDU119" s="282"/>
      <c r="DDV119" s="282"/>
      <c r="DDW119" s="282"/>
      <c r="DDX119" s="282"/>
      <c r="DDY119" s="282"/>
      <c r="DDZ119" s="282"/>
      <c r="DEA119" s="282"/>
      <c r="DEB119" s="282"/>
      <c r="DEC119" s="282"/>
      <c r="DED119" s="282"/>
      <c r="DEE119" s="282"/>
      <c r="DEF119" s="282"/>
      <c r="DEG119" s="282"/>
      <c r="DEH119" s="282"/>
      <c r="DEI119" s="282"/>
      <c r="DEJ119" s="282"/>
      <c r="DEK119" s="282"/>
      <c r="DEL119" s="282"/>
      <c r="DEM119" s="282"/>
      <c r="DEN119" s="282"/>
      <c r="DEO119" s="282"/>
      <c r="DEP119" s="282"/>
      <c r="DEQ119" s="282"/>
      <c r="DER119" s="282"/>
      <c r="DES119" s="282"/>
      <c r="DET119" s="282"/>
      <c r="DEU119" s="282"/>
      <c r="DEV119" s="282"/>
      <c r="DEW119" s="282"/>
      <c r="DEX119" s="282"/>
      <c r="DEY119" s="282"/>
      <c r="DEZ119" s="282"/>
      <c r="DFA119" s="282"/>
      <c r="DFB119" s="282"/>
      <c r="DFC119" s="282"/>
      <c r="DFD119" s="282"/>
      <c r="DFE119" s="282"/>
      <c r="DFF119" s="282"/>
      <c r="DFG119" s="282"/>
      <c r="DFH119" s="282"/>
      <c r="DFI119" s="282"/>
      <c r="DFJ119" s="282"/>
      <c r="DFK119" s="282"/>
      <c r="DFL119" s="282"/>
      <c r="DFM119" s="282"/>
      <c r="DFN119" s="282"/>
      <c r="DFO119" s="282"/>
      <c r="DFP119" s="282"/>
      <c r="DFQ119" s="282"/>
      <c r="DFR119" s="282"/>
      <c r="DFS119" s="282"/>
      <c r="DFT119" s="282"/>
      <c r="DFU119" s="282"/>
      <c r="DFV119" s="282"/>
      <c r="DFW119" s="282"/>
      <c r="DFX119" s="282"/>
      <c r="DFY119" s="282"/>
      <c r="DFZ119" s="282"/>
      <c r="DGA119" s="282"/>
      <c r="DGB119" s="282"/>
      <c r="DGC119" s="282"/>
      <c r="DGD119" s="282"/>
      <c r="DGE119" s="282"/>
      <c r="DGF119" s="282"/>
      <c r="DGG119" s="282"/>
      <c r="DGH119" s="282"/>
      <c r="DGI119" s="282"/>
      <c r="DGJ119" s="282"/>
      <c r="DGK119" s="282"/>
      <c r="DGL119" s="282"/>
      <c r="DGM119" s="282"/>
      <c r="DGN119" s="282"/>
      <c r="DGO119" s="282"/>
      <c r="DGP119" s="282"/>
      <c r="DGQ119" s="282"/>
      <c r="DGR119" s="282"/>
      <c r="DGS119" s="282"/>
      <c r="DGT119" s="282"/>
      <c r="DGU119" s="282"/>
      <c r="DGV119" s="282"/>
      <c r="DGW119" s="282"/>
      <c r="DGX119" s="282"/>
      <c r="DGY119" s="282"/>
      <c r="DGZ119" s="282"/>
      <c r="DHA119" s="282"/>
      <c r="DHB119" s="282"/>
      <c r="DHC119" s="282"/>
      <c r="DHD119" s="282"/>
      <c r="DHE119" s="282"/>
      <c r="DHF119" s="282"/>
      <c r="DHG119" s="282"/>
      <c r="DHH119" s="282"/>
      <c r="DHI119" s="282"/>
      <c r="DHJ119" s="282"/>
      <c r="DHK119" s="282"/>
      <c r="DHL119" s="282"/>
      <c r="DHM119" s="282"/>
      <c r="DHN119" s="282"/>
      <c r="DHO119" s="282"/>
      <c r="DHP119" s="282"/>
      <c r="DHQ119" s="282"/>
      <c r="DHR119" s="282"/>
      <c r="DHS119" s="282"/>
      <c r="DHT119" s="282"/>
      <c r="DHU119" s="282"/>
      <c r="DHV119" s="282"/>
      <c r="DHW119" s="282"/>
      <c r="DHX119" s="282"/>
      <c r="DHY119" s="282"/>
      <c r="DHZ119" s="282"/>
      <c r="DIA119" s="282"/>
      <c r="DIB119" s="282"/>
      <c r="DIC119" s="282"/>
      <c r="DID119" s="282"/>
      <c r="DIE119" s="282"/>
      <c r="DIF119" s="282"/>
      <c r="DIG119" s="282"/>
      <c r="DIH119" s="282"/>
      <c r="DII119" s="282"/>
      <c r="DIJ119" s="282"/>
      <c r="DIK119" s="282"/>
      <c r="DIL119" s="282"/>
      <c r="DIM119" s="282"/>
      <c r="DIN119" s="282"/>
      <c r="DIO119" s="282"/>
      <c r="DIP119" s="282"/>
      <c r="DIQ119" s="282"/>
      <c r="DIR119" s="282"/>
      <c r="DIS119" s="282"/>
      <c r="DIT119" s="282"/>
      <c r="DIU119" s="282"/>
      <c r="DIV119" s="282"/>
      <c r="DIW119" s="282"/>
      <c r="DIX119" s="282"/>
      <c r="DIY119" s="282"/>
      <c r="DIZ119" s="282"/>
      <c r="DJA119" s="282"/>
      <c r="DJB119" s="282"/>
      <c r="DJC119" s="282"/>
      <c r="DJD119" s="282"/>
      <c r="DJE119" s="282"/>
      <c r="DJF119" s="282"/>
      <c r="DJG119" s="282"/>
      <c r="DJH119" s="282"/>
      <c r="DJI119" s="282"/>
      <c r="DJJ119" s="282"/>
      <c r="DJK119" s="282"/>
      <c r="DJL119" s="282"/>
      <c r="DJM119" s="282"/>
      <c r="DJN119" s="282"/>
      <c r="DJO119" s="282"/>
      <c r="DJP119" s="282"/>
      <c r="DJQ119" s="282"/>
      <c r="DJR119" s="282"/>
      <c r="DJS119" s="282"/>
      <c r="DJT119" s="282"/>
      <c r="DJU119" s="282"/>
      <c r="DJV119" s="282"/>
      <c r="DJW119" s="282"/>
      <c r="DJX119" s="282"/>
      <c r="DJY119" s="282"/>
      <c r="DJZ119" s="282"/>
      <c r="DKA119" s="282"/>
      <c r="DKB119" s="282"/>
      <c r="DKC119" s="282"/>
      <c r="DKD119" s="282"/>
      <c r="DKE119" s="282"/>
      <c r="DKF119" s="282"/>
      <c r="DKG119" s="282"/>
      <c r="DKH119" s="282"/>
      <c r="DKI119" s="282"/>
      <c r="DKJ119" s="282"/>
      <c r="DKK119" s="282"/>
      <c r="DKL119" s="282"/>
      <c r="DKM119" s="282"/>
      <c r="DKN119" s="282"/>
      <c r="DKO119" s="282"/>
      <c r="DKP119" s="282"/>
      <c r="DKQ119" s="282"/>
      <c r="DKR119" s="282"/>
      <c r="DKS119" s="282"/>
      <c r="DKT119" s="282"/>
      <c r="DKU119" s="282"/>
      <c r="DKV119" s="282"/>
      <c r="DKW119" s="282"/>
      <c r="DKX119" s="282"/>
      <c r="DKY119" s="282"/>
      <c r="DKZ119" s="282"/>
      <c r="DLA119" s="282"/>
      <c r="DLB119" s="282"/>
      <c r="DLC119" s="282"/>
      <c r="DLD119" s="282"/>
      <c r="DLE119" s="282"/>
      <c r="DLF119" s="282"/>
      <c r="DLG119" s="282"/>
      <c r="DLH119" s="282"/>
      <c r="DLI119" s="282"/>
      <c r="DLJ119" s="282"/>
      <c r="DLK119" s="282"/>
      <c r="DLL119" s="282"/>
      <c r="DLM119" s="282"/>
      <c r="DLN119" s="282"/>
      <c r="DLO119" s="282"/>
      <c r="DLP119" s="282"/>
      <c r="DLQ119" s="282"/>
      <c r="DLR119" s="282"/>
      <c r="DLS119" s="282"/>
      <c r="DLT119" s="282"/>
      <c r="DLU119" s="282"/>
      <c r="DLV119" s="282"/>
      <c r="DLW119" s="282"/>
      <c r="DLX119" s="282"/>
      <c r="DLY119" s="282"/>
      <c r="DLZ119" s="282"/>
      <c r="DMA119" s="282"/>
      <c r="DMB119" s="282"/>
      <c r="DMC119" s="282"/>
      <c r="DMD119" s="282"/>
      <c r="DME119" s="282"/>
      <c r="DMF119" s="282"/>
      <c r="DMG119" s="282"/>
      <c r="DMH119" s="282"/>
      <c r="DMI119" s="282"/>
      <c r="DMJ119" s="282"/>
      <c r="DMK119" s="282"/>
      <c r="DML119" s="282"/>
      <c r="DMM119" s="282"/>
      <c r="DMN119" s="282"/>
      <c r="DMO119" s="282"/>
      <c r="DMP119" s="282"/>
      <c r="DMQ119" s="282"/>
      <c r="DMR119" s="282"/>
      <c r="DMS119" s="282"/>
      <c r="DMT119" s="282"/>
      <c r="DMU119" s="282"/>
      <c r="DMV119" s="282"/>
      <c r="DMW119" s="282"/>
      <c r="DMX119" s="282"/>
      <c r="DMY119" s="282"/>
      <c r="DMZ119" s="282"/>
      <c r="DNA119" s="282"/>
      <c r="DNB119" s="282"/>
      <c r="DNC119" s="282"/>
      <c r="DND119" s="282"/>
      <c r="DNE119" s="282"/>
      <c r="DNF119" s="282"/>
      <c r="DNG119" s="282"/>
      <c r="DNH119" s="282"/>
      <c r="DNI119" s="282"/>
      <c r="DNJ119" s="282"/>
      <c r="DNK119" s="282"/>
      <c r="DNL119" s="282"/>
      <c r="DNM119" s="282"/>
      <c r="DNN119" s="282"/>
      <c r="DNO119" s="282"/>
      <c r="DNP119" s="282"/>
      <c r="DNQ119" s="282"/>
      <c r="DNR119" s="282"/>
      <c r="DNS119" s="282"/>
      <c r="DNT119" s="282"/>
      <c r="DNU119" s="282"/>
      <c r="DNV119" s="282"/>
      <c r="DNW119" s="282"/>
      <c r="DNX119" s="282"/>
      <c r="DNY119" s="282"/>
      <c r="DNZ119" s="282"/>
      <c r="DOA119" s="282"/>
      <c r="DOB119" s="282"/>
      <c r="DOC119" s="282"/>
      <c r="DOD119" s="282"/>
      <c r="DOE119" s="282"/>
      <c r="DOF119" s="282"/>
      <c r="DOG119" s="282"/>
      <c r="DOH119" s="282"/>
      <c r="DOI119" s="282"/>
      <c r="DOJ119" s="282"/>
      <c r="DOK119" s="282"/>
      <c r="DOL119" s="282"/>
      <c r="DOM119" s="282"/>
      <c r="DON119" s="282"/>
      <c r="DOO119" s="282"/>
      <c r="DOP119" s="282"/>
      <c r="DOQ119" s="282"/>
      <c r="DOR119" s="282"/>
      <c r="DOS119" s="282"/>
      <c r="DOT119" s="282"/>
      <c r="DOU119" s="282"/>
      <c r="DOV119" s="282"/>
      <c r="DOW119" s="282"/>
      <c r="DOX119" s="282"/>
      <c r="DOY119" s="282"/>
      <c r="DOZ119" s="282"/>
      <c r="DPA119" s="282"/>
      <c r="DPB119" s="282"/>
      <c r="DPC119" s="282"/>
      <c r="DPD119" s="282"/>
      <c r="DPE119" s="282"/>
      <c r="DPF119" s="282"/>
      <c r="DPG119" s="282"/>
      <c r="DPH119" s="282"/>
      <c r="DPI119" s="282"/>
      <c r="DPJ119" s="282"/>
      <c r="DPK119" s="282"/>
      <c r="DPL119" s="282"/>
      <c r="DPM119" s="282"/>
      <c r="DPN119" s="282"/>
      <c r="DPO119" s="282"/>
      <c r="DPP119" s="282"/>
      <c r="DPQ119" s="282"/>
      <c r="DPR119" s="282"/>
      <c r="DPS119" s="282"/>
      <c r="DPT119" s="282"/>
      <c r="DPU119" s="282"/>
      <c r="DPV119" s="282"/>
      <c r="DPW119" s="282"/>
      <c r="DPX119" s="282"/>
      <c r="DPY119" s="282"/>
      <c r="DPZ119" s="282"/>
      <c r="DQA119" s="282"/>
      <c r="DQB119" s="282"/>
      <c r="DQC119" s="282"/>
      <c r="DQD119" s="282"/>
      <c r="DQE119" s="282"/>
      <c r="DQF119" s="282"/>
      <c r="DQG119" s="282"/>
      <c r="DQH119" s="282"/>
      <c r="DQI119" s="282"/>
      <c r="DQJ119" s="282"/>
      <c r="DQK119" s="282"/>
      <c r="DQL119" s="282"/>
      <c r="DQM119" s="282"/>
      <c r="DQN119" s="282"/>
      <c r="DQO119" s="282"/>
      <c r="DQP119" s="282"/>
      <c r="DQQ119" s="282"/>
      <c r="DQR119" s="282"/>
      <c r="DQS119" s="282"/>
      <c r="DQT119" s="282"/>
      <c r="DQU119" s="282"/>
      <c r="DQV119" s="282"/>
      <c r="DQW119" s="282"/>
      <c r="DQX119" s="282"/>
      <c r="DQY119" s="282"/>
      <c r="DQZ119" s="282"/>
      <c r="DRA119" s="282"/>
      <c r="DRB119" s="282"/>
      <c r="DRC119" s="282"/>
      <c r="DRD119" s="282"/>
      <c r="DRE119" s="282"/>
      <c r="DRF119" s="282"/>
      <c r="DRG119" s="282"/>
      <c r="DRH119" s="282"/>
      <c r="DRI119" s="282"/>
      <c r="DRJ119" s="282"/>
      <c r="DRK119" s="282"/>
      <c r="DRL119" s="282"/>
      <c r="DRM119" s="282"/>
      <c r="DRN119" s="282"/>
      <c r="DRO119" s="282"/>
      <c r="DRP119" s="282"/>
      <c r="DRQ119" s="282"/>
      <c r="DRR119" s="282"/>
      <c r="DRS119" s="282"/>
      <c r="DRT119" s="282"/>
      <c r="DRU119" s="282"/>
      <c r="DRV119" s="282"/>
      <c r="DRW119" s="282"/>
      <c r="DRX119" s="282"/>
      <c r="DRY119" s="282"/>
      <c r="DRZ119" s="282"/>
      <c r="DSA119" s="282"/>
      <c r="DSB119" s="282"/>
      <c r="DSC119" s="282"/>
      <c r="DSD119" s="282"/>
      <c r="DSE119" s="282"/>
      <c r="DSF119" s="282"/>
      <c r="DSG119" s="282"/>
      <c r="DSH119" s="282"/>
      <c r="DSI119" s="282"/>
      <c r="DSJ119" s="282"/>
      <c r="DSK119" s="282"/>
      <c r="DSL119" s="282"/>
      <c r="DSM119" s="282"/>
      <c r="DSN119" s="282"/>
      <c r="DSO119" s="282"/>
      <c r="DSP119" s="282"/>
      <c r="DSQ119" s="282"/>
      <c r="DSR119" s="282"/>
      <c r="DSS119" s="282"/>
      <c r="DST119" s="282"/>
      <c r="DSU119" s="282"/>
      <c r="DSV119" s="282"/>
      <c r="DSW119" s="282"/>
      <c r="DSX119" s="282"/>
      <c r="DSY119" s="282"/>
      <c r="DSZ119" s="282"/>
      <c r="DTA119" s="282"/>
      <c r="DTB119" s="282"/>
      <c r="DTC119" s="282"/>
      <c r="DTD119" s="282"/>
      <c r="DTE119" s="282"/>
      <c r="DTF119" s="282"/>
      <c r="DTG119" s="282"/>
      <c r="DTH119" s="282"/>
      <c r="DTI119" s="282"/>
      <c r="DTJ119" s="282"/>
      <c r="DTK119" s="282"/>
      <c r="DTL119" s="282"/>
      <c r="DTM119" s="282"/>
      <c r="DTN119" s="282"/>
      <c r="DTO119" s="282"/>
      <c r="DTP119" s="282"/>
      <c r="DTQ119" s="282"/>
      <c r="DTR119" s="282"/>
      <c r="DTS119" s="282"/>
      <c r="DTT119" s="282"/>
      <c r="DTU119" s="282"/>
      <c r="DTV119" s="282"/>
      <c r="DTW119" s="282"/>
      <c r="DTX119" s="282"/>
      <c r="DTY119" s="282"/>
      <c r="DTZ119" s="282"/>
      <c r="DUA119" s="282"/>
      <c r="DUB119" s="282"/>
      <c r="DUC119" s="282"/>
      <c r="DUD119" s="282"/>
      <c r="DUE119" s="282"/>
      <c r="DUF119" s="282"/>
      <c r="DUG119" s="282"/>
      <c r="DUH119" s="282"/>
      <c r="DUI119" s="282"/>
      <c r="DUJ119" s="282"/>
      <c r="DUK119" s="282"/>
      <c r="DUL119" s="282"/>
      <c r="DUM119" s="282"/>
      <c r="DUN119" s="282"/>
      <c r="DUO119" s="282"/>
      <c r="DUP119" s="282"/>
      <c r="DUQ119" s="282"/>
      <c r="DUR119" s="282"/>
      <c r="DUS119" s="282"/>
      <c r="DUT119" s="282"/>
      <c r="DUU119" s="282"/>
      <c r="DUV119" s="282"/>
      <c r="DUW119" s="282"/>
      <c r="DUX119" s="282"/>
      <c r="DUY119" s="282"/>
      <c r="DUZ119" s="282"/>
      <c r="DVA119" s="282"/>
      <c r="DVB119" s="282"/>
      <c r="DVC119" s="282"/>
      <c r="DVD119" s="282"/>
      <c r="DVE119" s="282"/>
      <c r="DVF119" s="282"/>
      <c r="DVG119" s="282"/>
      <c r="DVH119" s="282"/>
      <c r="DVI119" s="282"/>
      <c r="DVJ119" s="282"/>
      <c r="DVK119" s="282"/>
      <c r="DVL119" s="282"/>
      <c r="DVM119" s="282"/>
      <c r="DVN119" s="282"/>
      <c r="DVO119" s="282"/>
      <c r="DVP119" s="282"/>
      <c r="DVQ119" s="282"/>
      <c r="DVR119" s="282"/>
      <c r="DVS119" s="282"/>
      <c r="DVT119" s="282"/>
      <c r="DVU119" s="282"/>
      <c r="DVV119" s="282"/>
      <c r="DVW119" s="282"/>
      <c r="DVX119" s="282"/>
      <c r="DVY119" s="282"/>
      <c r="DVZ119" s="282"/>
      <c r="DWA119" s="282"/>
      <c r="DWB119" s="282"/>
      <c r="DWC119" s="282"/>
      <c r="DWD119" s="282"/>
      <c r="DWE119" s="282"/>
      <c r="DWF119" s="282"/>
      <c r="DWG119" s="282"/>
      <c r="DWH119" s="282"/>
      <c r="DWI119" s="282"/>
      <c r="DWJ119" s="282"/>
      <c r="DWK119" s="282"/>
      <c r="DWL119" s="282"/>
      <c r="DWM119" s="282"/>
      <c r="DWN119" s="282"/>
      <c r="DWO119" s="282"/>
      <c r="DWP119" s="282"/>
      <c r="DWQ119" s="282"/>
      <c r="DWR119" s="282"/>
      <c r="DWS119" s="282"/>
      <c r="DWT119" s="282"/>
      <c r="DWU119" s="282"/>
      <c r="DWV119" s="282"/>
      <c r="DWW119" s="282"/>
      <c r="DWX119" s="282"/>
      <c r="DWY119" s="282"/>
      <c r="DWZ119" s="282"/>
      <c r="DXA119" s="282"/>
      <c r="DXB119" s="282"/>
      <c r="DXC119" s="282"/>
      <c r="DXD119" s="282"/>
      <c r="DXE119" s="282"/>
      <c r="DXF119" s="282"/>
      <c r="DXG119" s="282"/>
      <c r="DXH119" s="282"/>
      <c r="DXI119" s="282"/>
      <c r="DXJ119" s="282"/>
      <c r="DXK119" s="282"/>
      <c r="DXL119" s="282"/>
      <c r="DXM119" s="282"/>
      <c r="DXN119" s="282"/>
      <c r="DXO119" s="282"/>
      <c r="DXP119" s="282"/>
      <c r="DXQ119" s="282"/>
      <c r="DXR119" s="282"/>
      <c r="DXS119" s="282"/>
      <c r="DXT119" s="282"/>
      <c r="DXU119" s="282"/>
      <c r="DXV119" s="282"/>
      <c r="DXW119" s="282"/>
      <c r="DXX119" s="282"/>
      <c r="DXY119" s="282"/>
      <c r="DXZ119" s="282"/>
      <c r="DYA119" s="282"/>
      <c r="DYB119" s="282"/>
      <c r="DYC119" s="282"/>
      <c r="DYD119" s="282"/>
      <c r="DYE119" s="282"/>
      <c r="DYF119" s="282"/>
      <c r="DYG119" s="282"/>
      <c r="DYH119" s="282"/>
      <c r="DYI119" s="282"/>
      <c r="DYJ119" s="282"/>
      <c r="DYK119" s="282"/>
      <c r="DYL119" s="282"/>
      <c r="DYM119" s="282"/>
      <c r="DYN119" s="282"/>
      <c r="DYO119" s="282"/>
      <c r="DYP119" s="282"/>
      <c r="DYQ119" s="282"/>
      <c r="DYR119" s="282"/>
      <c r="DYS119" s="282"/>
      <c r="DYT119" s="282"/>
      <c r="DYU119" s="282"/>
      <c r="DYV119" s="282"/>
      <c r="DYW119" s="282"/>
      <c r="DYX119" s="282"/>
      <c r="DYY119" s="282"/>
      <c r="DYZ119" s="282"/>
      <c r="DZA119" s="282"/>
      <c r="DZB119" s="282"/>
      <c r="DZC119" s="282"/>
      <c r="DZD119" s="282"/>
      <c r="DZE119" s="282"/>
      <c r="DZF119" s="282"/>
      <c r="DZG119" s="282"/>
      <c r="DZH119" s="282"/>
      <c r="DZI119" s="282"/>
      <c r="DZJ119" s="282"/>
      <c r="DZK119" s="282"/>
      <c r="DZL119" s="282"/>
      <c r="DZM119" s="282"/>
      <c r="DZN119" s="282"/>
      <c r="DZO119" s="282"/>
      <c r="DZP119" s="282"/>
      <c r="DZQ119" s="282"/>
      <c r="DZR119" s="282"/>
      <c r="DZS119" s="282"/>
      <c r="DZT119" s="282"/>
      <c r="DZU119" s="282"/>
      <c r="DZV119" s="282"/>
      <c r="DZW119" s="282"/>
      <c r="DZX119" s="282"/>
      <c r="DZY119" s="282"/>
      <c r="DZZ119" s="282"/>
      <c r="EAA119" s="282"/>
      <c r="EAB119" s="282"/>
      <c r="EAC119" s="282"/>
      <c r="EAD119" s="282"/>
      <c r="EAE119" s="282"/>
      <c r="EAF119" s="282"/>
      <c r="EAG119" s="282"/>
      <c r="EAH119" s="282"/>
      <c r="EAI119" s="282"/>
      <c r="EAJ119" s="282"/>
      <c r="EAK119" s="282"/>
      <c r="EAL119" s="282"/>
      <c r="EAM119" s="282"/>
      <c r="EAN119" s="282"/>
      <c r="EAO119" s="282"/>
      <c r="EAP119" s="282"/>
      <c r="EAQ119" s="282"/>
      <c r="EAR119" s="282"/>
      <c r="EAS119" s="282"/>
      <c r="EAT119" s="282"/>
      <c r="EAU119" s="282"/>
      <c r="EAV119" s="282"/>
      <c r="EAW119" s="282"/>
      <c r="EAX119" s="282"/>
      <c r="EAY119" s="282"/>
      <c r="EAZ119" s="282"/>
      <c r="EBA119" s="282"/>
      <c r="EBB119" s="282"/>
      <c r="EBC119" s="282"/>
      <c r="EBD119" s="282"/>
      <c r="EBE119" s="282"/>
      <c r="EBF119" s="282"/>
      <c r="EBG119" s="282"/>
      <c r="EBH119" s="282"/>
      <c r="EBI119" s="282"/>
      <c r="EBJ119" s="282"/>
      <c r="EBK119" s="282"/>
      <c r="EBL119" s="282"/>
      <c r="EBM119" s="282"/>
      <c r="EBN119" s="282"/>
      <c r="EBO119" s="282"/>
      <c r="EBP119" s="282"/>
      <c r="EBQ119" s="282"/>
      <c r="EBR119" s="282"/>
      <c r="EBS119" s="282"/>
      <c r="EBT119" s="282"/>
      <c r="EBU119" s="282"/>
      <c r="EBV119" s="282"/>
      <c r="EBW119" s="282"/>
      <c r="EBX119" s="282"/>
      <c r="EBY119" s="282"/>
      <c r="EBZ119" s="282"/>
      <c r="ECA119" s="282"/>
      <c r="ECB119" s="282"/>
      <c r="ECC119" s="282"/>
      <c r="ECD119" s="282"/>
      <c r="ECE119" s="282"/>
      <c r="ECF119" s="282"/>
      <c r="ECG119" s="282"/>
      <c r="ECH119" s="282"/>
      <c r="ECI119" s="282"/>
      <c r="ECJ119" s="282"/>
      <c r="ECK119" s="282"/>
      <c r="ECL119" s="282"/>
      <c r="ECM119" s="282"/>
      <c r="ECN119" s="282"/>
      <c r="ECO119" s="282"/>
      <c r="ECP119" s="282"/>
      <c r="ECQ119" s="282"/>
      <c r="ECR119" s="282"/>
      <c r="ECS119" s="282"/>
      <c r="ECT119" s="282"/>
      <c r="ECU119" s="282"/>
      <c r="ECV119" s="282"/>
      <c r="ECW119" s="282"/>
      <c r="ECX119" s="282"/>
      <c r="ECY119" s="282"/>
      <c r="ECZ119" s="282"/>
      <c r="EDA119" s="282"/>
      <c r="EDB119" s="282"/>
      <c r="EDC119" s="282"/>
      <c r="EDD119" s="282"/>
      <c r="EDE119" s="282"/>
      <c r="EDF119" s="282"/>
      <c r="EDG119" s="282"/>
      <c r="EDH119" s="282"/>
      <c r="EDI119" s="282"/>
      <c r="EDJ119" s="282"/>
      <c r="EDK119" s="282"/>
      <c r="EDL119" s="282"/>
      <c r="EDM119" s="282"/>
      <c r="EDN119" s="282"/>
      <c r="EDO119" s="282"/>
      <c r="EDP119" s="282"/>
      <c r="EDQ119" s="282"/>
      <c r="EDR119" s="282"/>
      <c r="EDS119" s="282"/>
      <c r="EDT119" s="282"/>
      <c r="EDU119" s="282"/>
      <c r="EDV119" s="282"/>
      <c r="EDW119" s="282"/>
      <c r="EDX119" s="282"/>
      <c r="EDY119" s="282"/>
      <c r="EDZ119" s="282"/>
      <c r="EEA119" s="282"/>
      <c r="EEB119" s="282"/>
      <c r="EEC119" s="282"/>
      <c r="EED119" s="282"/>
      <c r="EEE119" s="282"/>
      <c r="EEF119" s="282"/>
      <c r="EEG119" s="282"/>
      <c r="EEH119" s="282"/>
      <c r="EEI119" s="282"/>
      <c r="EEJ119" s="282"/>
      <c r="EEK119" s="282"/>
      <c r="EEL119" s="282"/>
      <c r="EEM119" s="282"/>
      <c r="EEN119" s="282"/>
      <c r="EEO119" s="282"/>
      <c r="EEP119" s="282"/>
      <c r="EEQ119" s="282"/>
      <c r="EER119" s="282"/>
      <c r="EES119" s="282"/>
      <c r="EET119" s="282"/>
      <c r="EEU119" s="282"/>
      <c r="EEV119" s="282"/>
      <c r="EEW119" s="282"/>
      <c r="EEX119" s="282"/>
      <c r="EEY119" s="282"/>
      <c r="EEZ119" s="282"/>
      <c r="EFA119" s="282"/>
      <c r="EFB119" s="282"/>
      <c r="EFC119" s="282"/>
      <c r="EFD119" s="282"/>
      <c r="EFE119" s="282"/>
      <c r="EFF119" s="282"/>
      <c r="EFG119" s="282"/>
      <c r="EFH119" s="282"/>
      <c r="EFI119" s="282"/>
      <c r="EFJ119" s="282"/>
      <c r="EFK119" s="282"/>
      <c r="EFL119" s="282"/>
      <c r="EFM119" s="282"/>
      <c r="EFN119" s="282"/>
      <c r="EFO119" s="282"/>
      <c r="EFP119" s="282"/>
      <c r="EFQ119" s="282"/>
      <c r="EFR119" s="282"/>
      <c r="EFS119" s="282"/>
      <c r="EFT119" s="282"/>
      <c r="EFU119" s="282"/>
      <c r="EFV119" s="282"/>
      <c r="EFW119" s="282"/>
      <c r="EFX119" s="282"/>
      <c r="EFY119" s="282"/>
      <c r="EFZ119" s="282"/>
      <c r="EGA119" s="282"/>
      <c r="EGB119" s="282"/>
      <c r="EGC119" s="282"/>
      <c r="EGD119" s="282"/>
      <c r="EGE119" s="282"/>
      <c r="EGF119" s="282"/>
      <c r="EGG119" s="282"/>
      <c r="EGH119" s="282"/>
      <c r="EGI119" s="282"/>
      <c r="EGJ119" s="282"/>
      <c r="EGK119" s="282"/>
      <c r="EGL119" s="282"/>
      <c r="EGM119" s="282"/>
      <c r="EGN119" s="282"/>
      <c r="EGO119" s="282"/>
      <c r="EGP119" s="282"/>
      <c r="EGQ119" s="282"/>
      <c r="EGR119" s="282"/>
      <c r="EGS119" s="282"/>
      <c r="EGT119" s="282"/>
      <c r="EGU119" s="282"/>
      <c r="EGV119" s="282"/>
      <c r="EGW119" s="282"/>
      <c r="EGX119" s="282"/>
      <c r="EGY119" s="282"/>
      <c r="EGZ119" s="282"/>
      <c r="EHA119" s="282"/>
      <c r="EHB119" s="282"/>
      <c r="EHC119" s="282"/>
      <c r="EHD119" s="282"/>
      <c r="EHE119" s="282"/>
      <c r="EHF119" s="282"/>
      <c r="EHG119" s="282"/>
      <c r="EHH119" s="282"/>
      <c r="EHI119" s="282"/>
      <c r="EHJ119" s="282"/>
      <c r="EHK119" s="282"/>
      <c r="EHL119" s="282"/>
      <c r="EHM119" s="282"/>
      <c r="EHN119" s="282"/>
      <c r="EHO119" s="282"/>
      <c r="EHP119" s="282"/>
      <c r="EHQ119" s="282"/>
      <c r="EHR119" s="282"/>
      <c r="EHS119" s="282"/>
      <c r="EHT119" s="282"/>
      <c r="EHU119" s="282"/>
      <c r="EHV119" s="282"/>
      <c r="EHW119" s="282"/>
      <c r="EHX119" s="282"/>
      <c r="EHY119" s="282"/>
      <c r="EHZ119" s="282"/>
      <c r="EIA119" s="282"/>
      <c r="EIB119" s="282"/>
      <c r="EIC119" s="282"/>
      <c r="EID119" s="282"/>
      <c r="EIE119" s="282"/>
      <c r="EIF119" s="282"/>
      <c r="EIG119" s="282"/>
      <c r="EIH119" s="282"/>
      <c r="EII119" s="282"/>
      <c r="EIJ119" s="282"/>
      <c r="EIK119" s="282"/>
      <c r="EIL119" s="282"/>
      <c r="EIM119" s="282"/>
      <c r="EIN119" s="282"/>
      <c r="EIO119" s="282"/>
      <c r="EIP119" s="282"/>
      <c r="EIQ119" s="282"/>
      <c r="EIR119" s="282"/>
      <c r="EIS119" s="282"/>
      <c r="EIT119" s="282"/>
      <c r="EIU119" s="282"/>
      <c r="EIV119" s="282"/>
      <c r="EIW119" s="282"/>
      <c r="EIX119" s="282"/>
      <c r="EIY119" s="282"/>
      <c r="EIZ119" s="282"/>
      <c r="EJA119" s="282"/>
      <c r="EJB119" s="282"/>
      <c r="EJC119" s="282"/>
      <c r="EJD119" s="282"/>
      <c r="EJE119" s="282"/>
      <c r="EJF119" s="282"/>
      <c r="EJG119" s="282"/>
      <c r="EJH119" s="282"/>
      <c r="EJI119" s="282"/>
      <c r="EJJ119" s="282"/>
      <c r="EJK119" s="282"/>
      <c r="EJL119" s="282"/>
      <c r="EJM119" s="282"/>
      <c r="EJN119" s="282"/>
      <c r="EJO119" s="282"/>
      <c r="EJP119" s="282"/>
      <c r="EJQ119" s="282"/>
      <c r="EJR119" s="282"/>
      <c r="EJS119" s="282"/>
      <c r="EJT119" s="282"/>
      <c r="EJU119" s="282"/>
      <c r="EJV119" s="282"/>
      <c r="EJW119" s="282"/>
      <c r="EJX119" s="282"/>
      <c r="EJY119" s="282"/>
      <c r="EJZ119" s="282"/>
      <c r="EKA119" s="282"/>
      <c r="EKB119" s="282"/>
      <c r="EKC119" s="282"/>
      <c r="EKD119" s="282"/>
      <c r="EKE119" s="282"/>
      <c r="EKF119" s="282"/>
      <c r="EKG119" s="282"/>
      <c r="EKH119" s="282"/>
      <c r="EKI119" s="282"/>
      <c r="EKJ119" s="282"/>
      <c r="EKK119" s="282"/>
      <c r="EKL119" s="282"/>
      <c r="EKM119" s="282"/>
      <c r="EKN119" s="282"/>
      <c r="EKO119" s="282"/>
      <c r="EKP119" s="282"/>
      <c r="EKQ119" s="282"/>
      <c r="EKR119" s="282"/>
      <c r="EKS119" s="282"/>
      <c r="EKT119" s="282"/>
      <c r="EKU119" s="282"/>
      <c r="EKV119" s="282"/>
      <c r="EKW119" s="282"/>
      <c r="EKX119" s="282"/>
      <c r="EKY119" s="282"/>
      <c r="EKZ119" s="282"/>
      <c r="ELA119" s="282"/>
      <c r="ELB119" s="282"/>
      <c r="ELC119" s="282"/>
      <c r="ELD119" s="282"/>
      <c r="ELE119" s="282"/>
      <c r="ELF119" s="282"/>
      <c r="ELG119" s="282"/>
      <c r="ELH119" s="282"/>
      <c r="ELI119" s="282"/>
      <c r="ELJ119" s="282"/>
      <c r="ELK119" s="282"/>
      <c r="ELL119" s="282"/>
      <c r="ELM119" s="282"/>
      <c r="ELN119" s="282"/>
      <c r="ELO119" s="282"/>
      <c r="ELP119" s="282"/>
      <c r="ELQ119" s="282"/>
      <c r="ELR119" s="282"/>
      <c r="ELS119" s="282"/>
      <c r="ELT119" s="282"/>
      <c r="ELU119" s="282"/>
      <c r="ELV119" s="282"/>
      <c r="ELW119" s="282"/>
      <c r="ELX119" s="282"/>
      <c r="ELY119" s="282"/>
      <c r="ELZ119" s="282"/>
      <c r="EMA119" s="282"/>
      <c r="EMB119" s="282"/>
      <c r="EMC119" s="282"/>
      <c r="EMD119" s="282"/>
      <c r="EME119" s="282"/>
      <c r="EMF119" s="282"/>
      <c r="EMG119" s="282"/>
      <c r="EMH119" s="282"/>
      <c r="EMI119" s="282"/>
      <c r="EMJ119" s="282"/>
      <c r="EMK119" s="282"/>
      <c r="EML119" s="282"/>
      <c r="EMM119" s="282"/>
      <c r="EMN119" s="282"/>
      <c r="EMO119" s="282"/>
      <c r="EMP119" s="282"/>
      <c r="EMQ119" s="282"/>
      <c r="EMR119" s="282"/>
      <c r="EMS119" s="282"/>
      <c r="EMT119" s="282"/>
      <c r="EMU119" s="282"/>
      <c r="EMV119" s="282"/>
      <c r="EMW119" s="282"/>
      <c r="EMX119" s="282"/>
      <c r="EMY119" s="282"/>
      <c r="EMZ119" s="282"/>
      <c r="ENA119" s="282"/>
      <c r="ENB119" s="282"/>
      <c r="ENC119" s="282"/>
      <c r="END119" s="282"/>
      <c r="ENE119" s="282"/>
      <c r="ENF119" s="282"/>
      <c r="ENG119" s="282"/>
      <c r="ENH119" s="282"/>
      <c r="ENI119" s="282"/>
      <c r="ENJ119" s="282"/>
      <c r="ENK119" s="282"/>
      <c r="ENL119" s="282"/>
      <c r="ENM119" s="282"/>
      <c r="ENN119" s="282"/>
      <c r="ENO119" s="282"/>
      <c r="ENP119" s="282"/>
      <c r="ENQ119" s="282"/>
      <c r="ENR119" s="282"/>
      <c r="ENS119" s="282"/>
      <c r="ENT119" s="282"/>
      <c r="ENU119" s="282"/>
      <c r="ENV119" s="282"/>
      <c r="ENW119" s="282"/>
      <c r="ENX119" s="282"/>
      <c r="ENY119" s="282"/>
      <c r="ENZ119" s="282"/>
      <c r="EOA119" s="282"/>
      <c r="EOB119" s="282"/>
      <c r="EOC119" s="282"/>
      <c r="EOD119" s="282"/>
      <c r="EOE119" s="282"/>
      <c r="EOF119" s="282"/>
      <c r="EOG119" s="282"/>
      <c r="EOH119" s="282"/>
      <c r="EOI119" s="282"/>
      <c r="EOJ119" s="282"/>
      <c r="EOK119" s="282"/>
      <c r="EOL119" s="282"/>
      <c r="EOM119" s="282"/>
      <c r="EON119" s="282"/>
      <c r="EOO119" s="282"/>
      <c r="EOP119" s="282"/>
      <c r="EOQ119" s="282"/>
      <c r="EOR119" s="282"/>
      <c r="EOS119" s="282"/>
      <c r="EOT119" s="282"/>
      <c r="EOU119" s="282"/>
      <c r="EOV119" s="282"/>
      <c r="EOW119" s="282"/>
      <c r="EOX119" s="282"/>
      <c r="EOY119" s="282"/>
      <c r="EOZ119" s="282"/>
      <c r="EPA119" s="282"/>
      <c r="EPB119" s="282"/>
      <c r="EPC119" s="282"/>
      <c r="EPD119" s="282"/>
      <c r="EPE119" s="282"/>
      <c r="EPF119" s="282"/>
      <c r="EPG119" s="282"/>
      <c r="EPH119" s="282"/>
      <c r="EPI119" s="282"/>
      <c r="EPJ119" s="282"/>
      <c r="EPK119" s="282"/>
      <c r="EPL119" s="282"/>
      <c r="EPM119" s="282"/>
      <c r="EPN119" s="282"/>
      <c r="EPO119" s="282"/>
      <c r="EPP119" s="282"/>
      <c r="EPQ119" s="282"/>
      <c r="EPR119" s="282"/>
      <c r="EPS119" s="282"/>
      <c r="EPT119" s="282"/>
      <c r="EPU119" s="282"/>
      <c r="EPV119" s="282"/>
      <c r="EPW119" s="282"/>
      <c r="EPX119" s="282"/>
      <c r="EPY119" s="282"/>
      <c r="EPZ119" s="282"/>
      <c r="EQA119" s="282"/>
      <c r="EQB119" s="282"/>
      <c r="EQC119" s="282"/>
      <c r="EQD119" s="282"/>
      <c r="EQE119" s="282"/>
      <c r="EQF119" s="282"/>
      <c r="EQG119" s="282"/>
      <c r="EQH119" s="282"/>
      <c r="EQI119" s="282"/>
      <c r="EQJ119" s="282"/>
      <c r="EQK119" s="282"/>
      <c r="EQL119" s="282"/>
      <c r="EQM119" s="282"/>
      <c r="EQN119" s="282"/>
      <c r="EQO119" s="282"/>
      <c r="EQP119" s="282"/>
      <c r="EQQ119" s="282"/>
      <c r="EQR119" s="282"/>
      <c r="EQS119" s="282"/>
      <c r="EQT119" s="282"/>
      <c r="EQU119" s="282"/>
      <c r="EQV119" s="282"/>
      <c r="EQW119" s="282"/>
      <c r="EQX119" s="282"/>
      <c r="EQY119" s="282"/>
      <c r="EQZ119" s="282"/>
      <c r="ERA119" s="282"/>
      <c r="ERB119" s="282"/>
      <c r="ERC119" s="282"/>
      <c r="ERD119" s="282"/>
      <c r="ERE119" s="282"/>
      <c r="ERF119" s="282"/>
      <c r="ERG119" s="282"/>
      <c r="ERH119" s="282"/>
      <c r="ERI119" s="282"/>
      <c r="ERJ119" s="282"/>
      <c r="ERK119" s="282"/>
      <c r="ERL119" s="282"/>
      <c r="ERM119" s="282"/>
      <c r="ERN119" s="282"/>
      <c r="ERO119" s="282"/>
      <c r="ERP119" s="282"/>
      <c r="ERQ119" s="282"/>
      <c r="ERR119" s="282"/>
      <c r="ERS119" s="282"/>
      <c r="ERT119" s="282"/>
      <c r="ERU119" s="282"/>
      <c r="ERV119" s="282"/>
      <c r="ERW119" s="282"/>
      <c r="ERX119" s="282"/>
      <c r="ERY119" s="282"/>
      <c r="ERZ119" s="282"/>
      <c r="ESA119" s="282"/>
      <c r="ESB119" s="282"/>
      <c r="ESC119" s="282"/>
      <c r="ESD119" s="282"/>
      <c r="ESE119" s="282"/>
      <c r="ESF119" s="282"/>
      <c r="ESG119" s="282"/>
      <c r="ESH119" s="282"/>
      <c r="ESI119" s="282"/>
      <c r="ESJ119" s="282"/>
      <c r="ESK119" s="282"/>
      <c r="ESL119" s="282"/>
      <c r="ESM119" s="282"/>
      <c r="ESN119" s="282"/>
      <c r="ESO119" s="282"/>
      <c r="ESP119" s="282"/>
      <c r="ESQ119" s="282"/>
      <c r="ESR119" s="282"/>
      <c r="ESS119" s="282"/>
      <c r="EST119" s="282"/>
      <c r="ESU119" s="282"/>
      <c r="ESV119" s="282"/>
      <c r="ESW119" s="282"/>
      <c r="ESX119" s="282"/>
      <c r="ESY119" s="282"/>
      <c r="ESZ119" s="282"/>
      <c r="ETA119" s="282"/>
      <c r="ETB119" s="282"/>
      <c r="ETC119" s="282"/>
      <c r="ETD119" s="282"/>
      <c r="ETE119" s="282"/>
      <c r="ETF119" s="282"/>
      <c r="ETG119" s="282"/>
      <c r="ETH119" s="282"/>
      <c r="ETI119" s="282"/>
      <c r="ETJ119" s="282"/>
      <c r="ETK119" s="282"/>
      <c r="ETL119" s="282"/>
      <c r="ETM119" s="282"/>
      <c r="ETN119" s="282"/>
      <c r="ETO119" s="282"/>
      <c r="ETP119" s="282"/>
      <c r="ETQ119" s="282"/>
      <c r="ETR119" s="282"/>
      <c r="ETS119" s="282"/>
      <c r="ETT119" s="282"/>
      <c r="ETU119" s="282"/>
      <c r="ETV119" s="282"/>
      <c r="ETW119" s="282"/>
      <c r="ETX119" s="282"/>
      <c r="ETY119" s="282"/>
      <c r="ETZ119" s="282"/>
      <c r="EUA119" s="282"/>
      <c r="EUB119" s="282"/>
      <c r="EUC119" s="282"/>
      <c r="EUD119" s="282"/>
      <c r="EUE119" s="282"/>
      <c r="EUF119" s="282"/>
      <c r="EUG119" s="282"/>
      <c r="EUH119" s="282"/>
      <c r="EUI119" s="282"/>
      <c r="EUJ119" s="282"/>
      <c r="EUK119" s="282"/>
      <c r="EUL119" s="282"/>
      <c r="EUM119" s="282"/>
      <c r="EUN119" s="282"/>
      <c r="EUO119" s="282"/>
      <c r="EUP119" s="282"/>
      <c r="EUQ119" s="282"/>
      <c r="EUR119" s="282"/>
      <c r="EUS119" s="282"/>
      <c r="EUT119" s="282"/>
      <c r="EUU119" s="282"/>
      <c r="EUV119" s="282"/>
      <c r="EUW119" s="282"/>
      <c r="EUX119" s="282"/>
      <c r="EUY119" s="282"/>
      <c r="EUZ119" s="282"/>
      <c r="EVA119" s="282"/>
      <c r="EVB119" s="282"/>
      <c r="EVC119" s="282"/>
      <c r="EVD119" s="282"/>
      <c r="EVE119" s="282"/>
      <c r="EVF119" s="282"/>
      <c r="EVG119" s="282"/>
      <c r="EVH119" s="282"/>
      <c r="EVI119" s="282"/>
      <c r="EVJ119" s="282"/>
      <c r="EVK119" s="282"/>
      <c r="EVL119" s="282"/>
      <c r="EVM119" s="282"/>
      <c r="EVN119" s="282"/>
      <c r="EVO119" s="282"/>
      <c r="EVP119" s="282"/>
      <c r="EVQ119" s="282"/>
      <c r="EVR119" s="282"/>
      <c r="EVS119" s="282"/>
      <c r="EVT119" s="282"/>
      <c r="EVU119" s="282"/>
      <c r="EVV119" s="282"/>
      <c r="EVW119" s="282"/>
      <c r="EVX119" s="282"/>
      <c r="EVY119" s="282"/>
      <c r="EVZ119" s="282"/>
      <c r="EWA119" s="282"/>
      <c r="EWB119" s="282"/>
      <c r="EWC119" s="282"/>
      <c r="EWD119" s="282"/>
      <c r="EWE119" s="282"/>
      <c r="EWF119" s="282"/>
      <c r="EWG119" s="282"/>
      <c r="EWH119" s="282"/>
      <c r="EWI119" s="282"/>
      <c r="EWJ119" s="282"/>
      <c r="EWK119" s="282"/>
      <c r="EWL119" s="282"/>
      <c r="EWM119" s="282"/>
      <c r="EWN119" s="282"/>
      <c r="EWO119" s="282"/>
      <c r="EWP119" s="282"/>
      <c r="EWQ119" s="282"/>
      <c r="EWR119" s="282"/>
      <c r="EWS119" s="282"/>
      <c r="EWT119" s="282"/>
      <c r="EWU119" s="282"/>
      <c r="EWV119" s="282"/>
      <c r="EWW119" s="282"/>
      <c r="EWX119" s="282"/>
      <c r="EWY119" s="282"/>
      <c r="EWZ119" s="282"/>
      <c r="EXA119" s="282"/>
      <c r="EXB119" s="282"/>
      <c r="EXC119" s="282"/>
      <c r="EXD119" s="282"/>
      <c r="EXE119" s="282"/>
      <c r="EXF119" s="282"/>
      <c r="EXG119" s="282"/>
      <c r="EXH119" s="282"/>
      <c r="EXI119" s="282"/>
      <c r="EXJ119" s="282"/>
      <c r="EXK119" s="282"/>
      <c r="EXL119" s="282"/>
      <c r="EXM119" s="282"/>
      <c r="EXN119" s="282"/>
      <c r="EXO119" s="282"/>
      <c r="EXP119" s="282"/>
      <c r="EXQ119" s="282"/>
      <c r="EXR119" s="282"/>
      <c r="EXS119" s="282"/>
      <c r="EXT119" s="282"/>
      <c r="EXU119" s="282"/>
      <c r="EXV119" s="282"/>
      <c r="EXW119" s="282"/>
      <c r="EXX119" s="282"/>
      <c r="EXY119" s="282"/>
      <c r="EXZ119" s="282"/>
      <c r="EYA119" s="282"/>
      <c r="EYB119" s="282"/>
      <c r="EYC119" s="282"/>
      <c r="EYD119" s="282"/>
      <c r="EYE119" s="282"/>
      <c r="EYF119" s="282"/>
      <c r="EYG119" s="282"/>
      <c r="EYH119" s="282"/>
      <c r="EYI119" s="282"/>
      <c r="EYJ119" s="282"/>
      <c r="EYK119" s="282"/>
      <c r="EYL119" s="282"/>
      <c r="EYM119" s="282"/>
      <c r="EYN119" s="282"/>
      <c r="EYO119" s="282"/>
      <c r="EYP119" s="282"/>
      <c r="EYQ119" s="282"/>
      <c r="EYR119" s="282"/>
      <c r="EYS119" s="282"/>
      <c r="EYT119" s="282"/>
      <c r="EYU119" s="282"/>
      <c r="EYV119" s="282"/>
      <c r="EYW119" s="282"/>
      <c r="EYX119" s="282"/>
      <c r="EYY119" s="282"/>
      <c r="EYZ119" s="282"/>
      <c r="EZA119" s="282"/>
      <c r="EZB119" s="282"/>
      <c r="EZC119" s="282"/>
      <c r="EZD119" s="282"/>
      <c r="EZE119" s="282"/>
      <c r="EZF119" s="282"/>
      <c r="EZG119" s="282"/>
      <c r="EZH119" s="282"/>
      <c r="EZI119" s="282"/>
      <c r="EZJ119" s="282"/>
      <c r="EZK119" s="282"/>
      <c r="EZL119" s="282"/>
      <c r="EZM119" s="282"/>
      <c r="EZN119" s="282"/>
      <c r="EZO119" s="282"/>
      <c r="EZP119" s="282"/>
      <c r="EZQ119" s="282"/>
      <c r="EZR119" s="282"/>
      <c r="EZS119" s="282"/>
      <c r="EZT119" s="282"/>
      <c r="EZU119" s="282"/>
      <c r="EZV119" s="282"/>
      <c r="EZW119" s="282"/>
      <c r="EZX119" s="282"/>
      <c r="EZY119" s="282"/>
      <c r="EZZ119" s="282"/>
      <c r="FAA119" s="282"/>
      <c r="FAB119" s="282"/>
      <c r="FAC119" s="282"/>
      <c r="FAD119" s="282"/>
      <c r="FAE119" s="282"/>
      <c r="FAF119" s="282"/>
      <c r="FAG119" s="282"/>
      <c r="FAH119" s="282"/>
      <c r="FAI119" s="282"/>
      <c r="FAJ119" s="282"/>
      <c r="FAK119" s="282"/>
      <c r="FAL119" s="282"/>
      <c r="FAM119" s="282"/>
      <c r="FAN119" s="282"/>
      <c r="FAO119" s="282"/>
      <c r="FAP119" s="282"/>
      <c r="FAQ119" s="282"/>
      <c r="FAR119" s="282"/>
      <c r="FAS119" s="282"/>
      <c r="FAT119" s="282"/>
      <c r="FAU119" s="282"/>
      <c r="FAV119" s="282"/>
      <c r="FAW119" s="282"/>
      <c r="FAX119" s="282"/>
      <c r="FAY119" s="282"/>
      <c r="FAZ119" s="282"/>
      <c r="FBA119" s="282"/>
      <c r="FBB119" s="282"/>
      <c r="FBC119" s="282"/>
      <c r="FBD119" s="282"/>
      <c r="FBE119" s="282"/>
      <c r="FBF119" s="282"/>
      <c r="FBG119" s="282"/>
      <c r="FBH119" s="282"/>
      <c r="FBI119" s="282"/>
      <c r="FBJ119" s="282"/>
      <c r="FBK119" s="282"/>
      <c r="FBL119" s="282"/>
      <c r="FBM119" s="282"/>
      <c r="FBN119" s="282"/>
      <c r="FBO119" s="282"/>
      <c r="FBP119" s="282"/>
      <c r="FBQ119" s="282"/>
      <c r="FBR119" s="282"/>
      <c r="FBS119" s="282"/>
      <c r="FBT119" s="282"/>
      <c r="FBU119" s="282"/>
      <c r="FBV119" s="282"/>
      <c r="FBW119" s="282"/>
      <c r="FBX119" s="282"/>
      <c r="FBY119" s="282"/>
      <c r="FBZ119" s="282"/>
      <c r="FCA119" s="282"/>
      <c r="FCB119" s="282"/>
      <c r="FCC119" s="282"/>
      <c r="FCD119" s="282"/>
      <c r="FCE119" s="282"/>
      <c r="FCF119" s="282"/>
      <c r="FCG119" s="282"/>
      <c r="FCH119" s="282"/>
      <c r="FCI119" s="282"/>
      <c r="FCJ119" s="282"/>
      <c r="FCK119" s="282"/>
      <c r="FCL119" s="282"/>
      <c r="FCM119" s="282"/>
      <c r="FCN119" s="282"/>
      <c r="FCO119" s="282"/>
      <c r="FCP119" s="282"/>
      <c r="FCQ119" s="282"/>
      <c r="FCR119" s="282"/>
      <c r="FCS119" s="282"/>
      <c r="FCT119" s="282"/>
      <c r="FCU119" s="282"/>
      <c r="FCV119" s="282"/>
      <c r="FCW119" s="282"/>
      <c r="FCX119" s="282"/>
      <c r="FCY119" s="282"/>
      <c r="FCZ119" s="282"/>
      <c r="FDA119" s="282"/>
      <c r="FDB119" s="282"/>
      <c r="FDC119" s="282"/>
      <c r="FDD119" s="282"/>
      <c r="FDE119" s="282"/>
      <c r="FDF119" s="282"/>
      <c r="FDG119" s="282"/>
      <c r="FDH119" s="282"/>
      <c r="FDI119" s="282"/>
      <c r="FDJ119" s="282"/>
      <c r="FDK119" s="282"/>
      <c r="FDL119" s="282"/>
      <c r="FDM119" s="282"/>
      <c r="FDN119" s="282"/>
      <c r="FDO119" s="282"/>
      <c r="FDP119" s="282"/>
      <c r="FDQ119" s="282"/>
      <c r="FDR119" s="282"/>
      <c r="FDS119" s="282"/>
      <c r="FDT119" s="282"/>
      <c r="FDU119" s="282"/>
      <c r="FDV119" s="282"/>
      <c r="FDW119" s="282"/>
      <c r="FDX119" s="282"/>
      <c r="FDY119" s="282"/>
      <c r="FDZ119" s="282"/>
      <c r="FEA119" s="282"/>
      <c r="FEB119" s="282"/>
      <c r="FEC119" s="282"/>
      <c r="FED119" s="282"/>
      <c r="FEE119" s="282"/>
      <c r="FEF119" s="282"/>
      <c r="FEG119" s="282"/>
      <c r="FEH119" s="282"/>
      <c r="FEI119" s="282"/>
      <c r="FEJ119" s="282"/>
      <c r="FEK119" s="282"/>
      <c r="FEL119" s="282"/>
      <c r="FEM119" s="282"/>
      <c r="FEN119" s="282"/>
      <c r="FEO119" s="282"/>
      <c r="FEP119" s="282"/>
      <c r="FEQ119" s="282"/>
      <c r="FER119" s="282"/>
      <c r="FES119" s="282"/>
      <c r="FET119" s="282"/>
      <c r="FEU119" s="282"/>
      <c r="FEV119" s="282"/>
      <c r="FEW119" s="282"/>
      <c r="FEX119" s="282"/>
      <c r="FEY119" s="282"/>
      <c r="FEZ119" s="282"/>
      <c r="FFA119" s="282"/>
      <c r="FFB119" s="282"/>
      <c r="FFC119" s="282"/>
      <c r="FFD119" s="282"/>
      <c r="FFE119" s="282"/>
      <c r="FFF119" s="282"/>
      <c r="FFG119" s="282"/>
      <c r="FFH119" s="282"/>
      <c r="FFI119" s="282"/>
      <c r="FFJ119" s="282"/>
      <c r="FFK119" s="282"/>
      <c r="FFL119" s="282"/>
      <c r="FFM119" s="282"/>
      <c r="FFN119" s="282"/>
      <c r="FFO119" s="282"/>
      <c r="FFP119" s="282"/>
      <c r="FFQ119" s="282"/>
      <c r="FFR119" s="282"/>
      <c r="FFS119" s="282"/>
      <c r="FFT119" s="282"/>
      <c r="FFU119" s="282"/>
      <c r="FFV119" s="282"/>
      <c r="FFW119" s="282"/>
      <c r="FFX119" s="282"/>
      <c r="FFY119" s="282"/>
      <c r="FFZ119" s="282"/>
      <c r="FGA119" s="282"/>
      <c r="FGB119" s="282"/>
      <c r="FGC119" s="282"/>
      <c r="FGD119" s="282"/>
      <c r="FGE119" s="282"/>
      <c r="FGF119" s="282"/>
      <c r="FGG119" s="282"/>
      <c r="FGH119" s="282"/>
      <c r="FGI119" s="282"/>
      <c r="FGJ119" s="282"/>
      <c r="FGK119" s="282"/>
      <c r="FGL119" s="282"/>
      <c r="FGM119" s="282"/>
      <c r="FGN119" s="282"/>
      <c r="FGO119" s="282"/>
      <c r="FGP119" s="282"/>
      <c r="FGQ119" s="282"/>
      <c r="FGR119" s="282"/>
      <c r="FGS119" s="282"/>
      <c r="FGT119" s="282"/>
      <c r="FGU119" s="282"/>
      <c r="FGV119" s="282"/>
      <c r="FGW119" s="282"/>
      <c r="FGX119" s="282"/>
      <c r="FGY119" s="282"/>
      <c r="FGZ119" s="282"/>
      <c r="FHA119" s="282"/>
      <c r="FHB119" s="282"/>
      <c r="FHC119" s="282"/>
      <c r="FHD119" s="282"/>
      <c r="FHE119" s="282"/>
      <c r="FHF119" s="282"/>
      <c r="FHG119" s="282"/>
      <c r="FHH119" s="282"/>
      <c r="FHI119" s="282"/>
      <c r="FHJ119" s="282"/>
      <c r="FHK119" s="282"/>
      <c r="FHL119" s="282"/>
      <c r="FHM119" s="282"/>
      <c r="FHN119" s="282"/>
      <c r="FHO119" s="282"/>
      <c r="FHP119" s="282"/>
      <c r="FHQ119" s="282"/>
      <c r="FHR119" s="282"/>
      <c r="FHS119" s="282"/>
      <c r="FHT119" s="282"/>
      <c r="FHU119" s="282"/>
      <c r="FHV119" s="282"/>
      <c r="FHW119" s="282"/>
      <c r="FHX119" s="282"/>
      <c r="FHY119" s="282"/>
      <c r="FHZ119" s="282"/>
      <c r="FIA119" s="282"/>
      <c r="FIB119" s="282"/>
      <c r="FIC119" s="282"/>
      <c r="FID119" s="282"/>
      <c r="FIE119" s="282"/>
      <c r="FIF119" s="282"/>
      <c r="FIG119" s="282"/>
      <c r="FIH119" s="282"/>
      <c r="FII119" s="282"/>
      <c r="FIJ119" s="282"/>
      <c r="FIK119" s="282"/>
      <c r="FIL119" s="282"/>
      <c r="FIM119" s="282"/>
      <c r="FIN119" s="282"/>
      <c r="FIO119" s="282"/>
      <c r="FIP119" s="282"/>
      <c r="FIQ119" s="282"/>
      <c r="FIR119" s="282"/>
      <c r="FIS119" s="282"/>
      <c r="FIT119" s="282"/>
      <c r="FIU119" s="282"/>
      <c r="FIV119" s="282"/>
      <c r="FIW119" s="282"/>
      <c r="FIX119" s="282"/>
      <c r="FIY119" s="282"/>
      <c r="FIZ119" s="282"/>
      <c r="FJA119" s="282"/>
      <c r="FJB119" s="282"/>
      <c r="FJC119" s="282"/>
      <c r="FJD119" s="282"/>
      <c r="FJE119" s="282"/>
      <c r="FJF119" s="282"/>
      <c r="FJG119" s="282"/>
      <c r="FJH119" s="282"/>
      <c r="FJI119" s="282"/>
      <c r="FJJ119" s="282"/>
      <c r="FJK119" s="282"/>
      <c r="FJL119" s="282"/>
      <c r="FJM119" s="282"/>
      <c r="FJN119" s="282"/>
      <c r="FJO119" s="282"/>
      <c r="FJP119" s="282"/>
      <c r="FJQ119" s="282"/>
      <c r="FJR119" s="282"/>
      <c r="FJS119" s="282"/>
      <c r="FJT119" s="282"/>
      <c r="FJU119" s="282"/>
      <c r="FJV119" s="282"/>
      <c r="FJW119" s="282"/>
      <c r="FJX119" s="282"/>
      <c r="FJY119" s="282"/>
      <c r="FJZ119" s="282"/>
      <c r="FKA119" s="282"/>
      <c r="FKB119" s="282"/>
      <c r="FKC119" s="282"/>
      <c r="FKD119" s="282"/>
      <c r="FKE119" s="282"/>
      <c r="FKF119" s="282"/>
      <c r="FKG119" s="282"/>
      <c r="FKH119" s="282"/>
      <c r="FKI119" s="282"/>
      <c r="FKJ119" s="282"/>
      <c r="FKK119" s="282"/>
      <c r="FKL119" s="282"/>
      <c r="FKM119" s="282"/>
      <c r="FKN119" s="282"/>
      <c r="FKO119" s="282"/>
      <c r="FKP119" s="282"/>
      <c r="FKQ119" s="282"/>
      <c r="FKR119" s="282"/>
      <c r="FKS119" s="282"/>
      <c r="FKT119" s="282"/>
      <c r="FKU119" s="282"/>
      <c r="FKV119" s="282"/>
      <c r="FKW119" s="282"/>
      <c r="FKX119" s="282"/>
      <c r="FKY119" s="282"/>
      <c r="FKZ119" s="282"/>
      <c r="FLA119" s="282"/>
      <c r="FLB119" s="282"/>
      <c r="FLC119" s="282"/>
      <c r="FLD119" s="282"/>
      <c r="FLE119" s="282"/>
      <c r="FLF119" s="282"/>
      <c r="FLG119" s="282"/>
      <c r="FLH119" s="282"/>
      <c r="FLI119" s="282"/>
      <c r="FLJ119" s="282"/>
      <c r="FLK119" s="282"/>
      <c r="FLL119" s="282"/>
      <c r="FLM119" s="282"/>
      <c r="FLN119" s="282"/>
      <c r="FLO119" s="282"/>
      <c r="FLP119" s="282"/>
      <c r="FLQ119" s="282"/>
      <c r="FLR119" s="282"/>
      <c r="FLS119" s="282"/>
      <c r="FLT119" s="282"/>
      <c r="FLU119" s="282"/>
      <c r="FLV119" s="282"/>
      <c r="FLW119" s="282"/>
      <c r="FLX119" s="282"/>
      <c r="FLY119" s="282"/>
      <c r="FLZ119" s="282"/>
      <c r="FMA119" s="282"/>
      <c r="FMB119" s="282"/>
      <c r="FMC119" s="282"/>
      <c r="FMD119" s="282"/>
      <c r="FME119" s="282"/>
      <c r="FMF119" s="282"/>
      <c r="FMG119" s="282"/>
      <c r="FMH119" s="282"/>
      <c r="FMI119" s="282"/>
      <c r="FMJ119" s="282"/>
      <c r="FMK119" s="282"/>
      <c r="FML119" s="282"/>
      <c r="FMM119" s="282"/>
      <c r="FMN119" s="282"/>
      <c r="FMO119" s="282"/>
      <c r="FMP119" s="282"/>
      <c r="FMQ119" s="282"/>
      <c r="FMR119" s="282"/>
      <c r="FMS119" s="282"/>
      <c r="FMT119" s="282"/>
      <c r="FMU119" s="282"/>
      <c r="FMV119" s="282"/>
      <c r="FMW119" s="282"/>
      <c r="FMX119" s="282"/>
      <c r="FMY119" s="282"/>
      <c r="FMZ119" s="282"/>
      <c r="FNA119" s="282"/>
      <c r="FNB119" s="282"/>
      <c r="FNC119" s="282"/>
      <c r="FND119" s="282"/>
      <c r="FNE119" s="282"/>
      <c r="FNF119" s="282"/>
      <c r="FNG119" s="282"/>
      <c r="FNH119" s="282"/>
      <c r="FNI119" s="282"/>
      <c r="FNJ119" s="282"/>
      <c r="FNK119" s="282"/>
      <c r="FNL119" s="282"/>
      <c r="FNM119" s="282"/>
      <c r="FNN119" s="282"/>
      <c r="FNO119" s="282"/>
      <c r="FNP119" s="282"/>
      <c r="FNQ119" s="282"/>
      <c r="FNR119" s="282"/>
      <c r="FNS119" s="282"/>
      <c r="FNT119" s="282"/>
      <c r="FNU119" s="282"/>
      <c r="FNV119" s="282"/>
      <c r="FNW119" s="282"/>
      <c r="FNX119" s="282"/>
      <c r="FNY119" s="282"/>
      <c r="FNZ119" s="282"/>
      <c r="FOA119" s="282"/>
      <c r="FOB119" s="282"/>
      <c r="FOC119" s="282"/>
      <c r="FOD119" s="282"/>
      <c r="FOE119" s="282"/>
      <c r="FOF119" s="282"/>
      <c r="FOG119" s="282"/>
      <c r="FOH119" s="282"/>
      <c r="FOI119" s="282"/>
      <c r="FOJ119" s="282"/>
      <c r="FOK119" s="282"/>
      <c r="FOL119" s="282"/>
      <c r="FOM119" s="282"/>
      <c r="FON119" s="282"/>
      <c r="FOO119" s="282"/>
      <c r="FOP119" s="282"/>
      <c r="FOQ119" s="282"/>
      <c r="FOR119" s="282"/>
      <c r="FOS119" s="282"/>
      <c r="FOT119" s="282"/>
      <c r="FOU119" s="282"/>
      <c r="FOV119" s="282"/>
      <c r="FOW119" s="282"/>
      <c r="FOX119" s="282"/>
      <c r="FOY119" s="282"/>
      <c r="FOZ119" s="282"/>
      <c r="FPA119" s="282"/>
      <c r="FPB119" s="282"/>
      <c r="FPC119" s="282"/>
      <c r="FPD119" s="282"/>
      <c r="FPE119" s="282"/>
      <c r="FPF119" s="282"/>
      <c r="FPG119" s="282"/>
      <c r="FPH119" s="282"/>
      <c r="FPI119" s="282"/>
      <c r="FPJ119" s="282"/>
      <c r="FPK119" s="282"/>
      <c r="FPL119" s="282"/>
      <c r="FPM119" s="282"/>
      <c r="FPN119" s="282"/>
      <c r="FPO119" s="282"/>
      <c r="FPP119" s="282"/>
      <c r="FPQ119" s="282"/>
      <c r="FPR119" s="282"/>
      <c r="FPS119" s="282"/>
      <c r="FPT119" s="282"/>
      <c r="FPU119" s="282"/>
      <c r="FPV119" s="282"/>
      <c r="FPW119" s="282"/>
      <c r="FPX119" s="282"/>
      <c r="FPY119" s="282"/>
      <c r="FPZ119" s="282"/>
      <c r="FQA119" s="282"/>
      <c r="FQB119" s="282"/>
      <c r="FQC119" s="282"/>
      <c r="FQD119" s="282"/>
      <c r="FQE119" s="282"/>
      <c r="FQF119" s="282"/>
      <c r="FQG119" s="282"/>
      <c r="FQH119" s="282"/>
      <c r="FQI119" s="282"/>
      <c r="FQJ119" s="282"/>
      <c r="FQK119" s="282"/>
      <c r="FQL119" s="282"/>
      <c r="FQM119" s="282"/>
      <c r="FQN119" s="282"/>
      <c r="FQO119" s="282"/>
      <c r="FQP119" s="282"/>
      <c r="FQQ119" s="282"/>
      <c r="FQR119" s="282"/>
      <c r="FQS119" s="282"/>
      <c r="FQT119" s="282"/>
      <c r="FQU119" s="282"/>
      <c r="FQV119" s="282"/>
      <c r="FQW119" s="282"/>
      <c r="FQX119" s="282"/>
      <c r="FQY119" s="282"/>
      <c r="FQZ119" s="282"/>
      <c r="FRA119" s="282"/>
      <c r="FRB119" s="282"/>
      <c r="FRC119" s="282"/>
      <c r="FRD119" s="282"/>
      <c r="FRE119" s="282"/>
      <c r="FRF119" s="282"/>
      <c r="FRG119" s="282"/>
      <c r="FRH119" s="282"/>
      <c r="FRI119" s="282"/>
      <c r="FRJ119" s="282"/>
      <c r="FRK119" s="282"/>
      <c r="FRL119" s="282"/>
      <c r="FRM119" s="282"/>
      <c r="FRN119" s="282"/>
      <c r="FRO119" s="282"/>
      <c r="FRP119" s="282"/>
      <c r="FRQ119" s="282"/>
      <c r="FRR119" s="282"/>
      <c r="FRS119" s="282"/>
      <c r="FRT119" s="282"/>
      <c r="FRU119" s="282"/>
      <c r="FRV119" s="282"/>
      <c r="FRW119" s="282"/>
      <c r="FRX119" s="282"/>
      <c r="FRY119" s="282"/>
      <c r="FRZ119" s="282"/>
      <c r="FSA119" s="282"/>
      <c r="FSB119" s="282"/>
      <c r="FSC119" s="282"/>
      <c r="FSD119" s="282"/>
      <c r="FSE119" s="282"/>
      <c r="FSF119" s="282"/>
      <c r="FSG119" s="282"/>
      <c r="FSH119" s="282"/>
      <c r="FSI119" s="282"/>
      <c r="FSJ119" s="282"/>
      <c r="FSK119" s="282"/>
      <c r="FSL119" s="282"/>
      <c r="FSM119" s="282"/>
      <c r="FSN119" s="282"/>
      <c r="FSO119" s="282"/>
      <c r="FSP119" s="282"/>
      <c r="FSQ119" s="282"/>
      <c r="FSR119" s="282"/>
      <c r="FSS119" s="282"/>
      <c r="FST119" s="282"/>
      <c r="FSU119" s="282"/>
      <c r="FSV119" s="282"/>
      <c r="FSW119" s="282"/>
      <c r="FSX119" s="282"/>
      <c r="FSY119" s="282"/>
      <c r="FSZ119" s="282"/>
      <c r="FTA119" s="282"/>
      <c r="FTB119" s="282"/>
      <c r="FTC119" s="282"/>
      <c r="FTD119" s="282"/>
      <c r="FTE119" s="282"/>
      <c r="FTF119" s="282"/>
      <c r="FTG119" s="282"/>
      <c r="FTH119" s="282"/>
      <c r="FTI119" s="282"/>
      <c r="FTJ119" s="282"/>
      <c r="FTK119" s="282"/>
      <c r="FTL119" s="282"/>
      <c r="FTM119" s="282"/>
      <c r="FTN119" s="282"/>
      <c r="FTO119" s="282"/>
      <c r="FTP119" s="282"/>
      <c r="FTQ119" s="282"/>
      <c r="FTR119" s="282"/>
      <c r="FTS119" s="282"/>
      <c r="FTT119" s="282"/>
      <c r="FTU119" s="282"/>
      <c r="FTV119" s="282"/>
      <c r="FTW119" s="282"/>
      <c r="FTX119" s="282"/>
      <c r="FTY119" s="282"/>
      <c r="FTZ119" s="282"/>
      <c r="FUA119" s="282"/>
      <c r="FUB119" s="282"/>
      <c r="FUC119" s="282"/>
      <c r="FUD119" s="282"/>
      <c r="FUE119" s="282"/>
      <c r="FUF119" s="282"/>
      <c r="FUG119" s="282"/>
      <c r="FUH119" s="282"/>
      <c r="FUI119" s="282"/>
      <c r="FUJ119" s="282"/>
      <c r="FUK119" s="282"/>
      <c r="FUL119" s="282"/>
      <c r="FUM119" s="282"/>
      <c r="FUN119" s="282"/>
      <c r="FUO119" s="282"/>
      <c r="FUP119" s="282"/>
      <c r="FUQ119" s="282"/>
      <c r="FUR119" s="282"/>
      <c r="FUS119" s="282"/>
      <c r="FUT119" s="282"/>
      <c r="FUU119" s="282"/>
      <c r="FUV119" s="282"/>
      <c r="FUW119" s="282"/>
      <c r="FUX119" s="282"/>
      <c r="FUY119" s="282"/>
      <c r="FUZ119" s="282"/>
      <c r="FVA119" s="282"/>
      <c r="FVB119" s="282"/>
      <c r="FVC119" s="282"/>
      <c r="FVD119" s="282"/>
      <c r="FVE119" s="282"/>
      <c r="FVF119" s="282"/>
      <c r="FVG119" s="282"/>
      <c r="FVH119" s="282"/>
      <c r="FVI119" s="282"/>
      <c r="FVJ119" s="282"/>
      <c r="FVK119" s="282"/>
      <c r="FVL119" s="282"/>
      <c r="FVM119" s="282"/>
      <c r="FVN119" s="282"/>
      <c r="FVO119" s="282"/>
      <c r="FVP119" s="282"/>
      <c r="FVQ119" s="282"/>
      <c r="FVR119" s="282"/>
      <c r="FVS119" s="282"/>
      <c r="FVT119" s="282"/>
      <c r="FVU119" s="282"/>
      <c r="FVV119" s="282"/>
      <c r="FVW119" s="282"/>
      <c r="FVX119" s="282"/>
      <c r="FVY119" s="282"/>
      <c r="FVZ119" s="282"/>
      <c r="FWA119" s="282"/>
      <c r="FWB119" s="282"/>
      <c r="FWC119" s="282"/>
      <c r="FWD119" s="282"/>
      <c r="FWE119" s="282"/>
      <c r="FWF119" s="282"/>
      <c r="FWG119" s="282"/>
      <c r="FWH119" s="282"/>
      <c r="FWI119" s="282"/>
      <c r="FWJ119" s="282"/>
      <c r="FWK119" s="282"/>
      <c r="FWL119" s="282"/>
      <c r="FWM119" s="282"/>
      <c r="FWN119" s="282"/>
      <c r="FWO119" s="282"/>
      <c r="FWP119" s="282"/>
      <c r="FWQ119" s="282"/>
      <c r="FWR119" s="282"/>
      <c r="FWS119" s="282"/>
      <c r="FWT119" s="282"/>
      <c r="FWU119" s="282"/>
      <c r="FWV119" s="282"/>
      <c r="FWW119" s="282"/>
      <c r="FWX119" s="282"/>
      <c r="FWY119" s="282"/>
      <c r="FWZ119" s="282"/>
      <c r="FXA119" s="282"/>
      <c r="FXB119" s="282"/>
      <c r="FXC119" s="282"/>
      <c r="FXD119" s="282"/>
      <c r="FXE119" s="282"/>
      <c r="FXF119" s="282"/>
      <c r="FXG119" s="282"/>
      <c r="FXH119" s="282"/>
      <c r="FXI119" s="282"/>
      <c r="FXJ119" s="282"/>
      <c r="FXK119" s="282"/>
      <c r="FXL119" s="282"/>
      <c r="FXM119" s="282"/>
      <c r="FXN119" s="282"/>
      <c r="FXO119" s="282"/>
      <c r="FXP119" s="282"/>
      <c r="FXQ119" s="282"/>
      <c r="FXR119" s="282"/>
      <c r="FXS119" s="282"/>
      <c r="FXT119" s="282"/>
      <c r="FXU119" s="282"/>
      <c r="FXV119" s="282"/>
      <c r="FXW119" s="282"/>
      <c r="FXX119" s="282"/>
      <c r="FXY119" s="282"/>
      <c r="FXZ119" s="282"/>
      <c r="FYA119" s="282"/>
      <c r="FYB119" s="282"/>
      <c r="FYC119" s="282"/>
      <c r="FYD119" s="282"/>
      <c r="FYE119" s="282"/>
      <c r="FYF119" s="282"/>
      <c r="FYG119" s="282"/>
      <c r="FYH119" s="282"/>
      <c r="FYI119" s="282"/>
      <c r="FYJ119" s="282"/>
      <c r="FYK119" s="282"/>
      <c r="FYL119" s="282"/>
      <c r="FYM119" s="282"/>
      <c r="FYN119" s="282"/>
      <c r="FYO119" s="282"/>
      <c r="FYP119" s="282"/>
      <c r="FYQ119" s="282"/>
      <c r="FYR119" s="282"/>
      <c r="FYS119" s="282"/>
      <c r="FYT119" s="282"/>
      <c r="FYU119" s="282"/>
      <c r="FYV119" s="282"/>
      <c r="FYW119" s="282"/>
      <c r="FYX119" s="282"/>
      <c r="FYY119" s="282"/>
      <c r="FYZ119" s="282"/>
      <c r="FZA119" s="282"/>
      <c r="FZB119" s="282"/>
      <c r="FZC119" s="282"/>
      <c r="FZD119" s="282"/>
      <c r="FZE119" s="282"/>
      <c r="FZF119" s="282"/>
      <c r="FZG119" s="282"/>
      <c r="FZH119" s="282"/>
      <c r="FZI119" s="282"/>
      <c r="FZJ119" s="282"/>
      <c r="FZK119" s="282"/>
      <c r="FZL119" s="282"/>
      <c r="FZM119" s="282"/>
      <c r="FZN119" s="282"/>
      <c r="FZO119" s="282"/>
      <c r="FZP119" s="282"/>
      <c r="FZQ119" s="282"/>
      <c r="FZR119" s="282"/>
      <c r="FZS119" s="282"/>
      <c r="FZT119" s="282"/>
      <c r="FZU119" s="282"/>
      <c r="FZV119" s="282"/>
      <c r="FZW119" s="282"/>
      <c r="FZX119" s="282"/>
      <c r="FZY119" s="282"/>
      <c r="FZZ119" s="282"/>
      <c r="GAA119" s="282"/>
      <c r="GAB119" s="282"/>
      <c r="GAC119" s="282"/>
      <c r="GAD119" s="282"/>
      <c r="GAE119" s="282"/>
      <c r="GAF119" s="282"/>
      <c r="GAG119" s="282"/>
      <c r="GAH119" s="282"/>
      <c r="GAI119" s="282"/>
      <c r="GAJ119" s="282"/>
      <c r="GAK119" s="282"/>
      <c r="GAL119" s="282"/>
      <c r="GAM119" s="282"/>
      <c r="GAN119" s="282"/>
      <c r="GAO119" s="282"/>
      <c r="GAP119" s="282"/>
      <c r="GAQ119" s="282"/>
      <c r="GAR119" s="282"/>
      <c r="GAS119" s="282"/>
      <c r="GAT119" s="282"/>
      <c r="GAU119" s="282"/>
      <c r="GAV119" s="282"/>
      <c r="GAW119" s="282"/>
      <c r="GAX119" s="282"/>
      <c r="GAY119" s="282"/>
      <c r="GAZ119" s="282"/>
      <c r="GBA119" s="282"/>
      <c r="GBB119" s="282"/>
      <c r="GBC119" s="282"/>
      <c r="GBD119" s="282"/>
      <c r="GBE119" s="282"/>
      <c r="GBF119" s="282"/>
      <c r="GBG119" s="282"/>
      <c r="GBH119" s="282"/>
      <c r="GBI119" s="282"/>
      <c r="GBJ119" s="282"/>
      <c r="GBK119" s="282"/>
      <c r="GBL119" s="282"/>
      <c r="GBM119" s="282"/>
      <c r="GBN119" s="282"/>
      <c r="GBO119" s="282"/>
      <c r="GBP119" s="282"/>
      <c r="GBQ119" s="282"/>
      <c r="GBR119" s="282"/>
      <c r="GBS119" s="282"/>
      <c r="GBT119" s="282"/>
      <c r="GBU119" s="282"/>
      <c r="GBV119" s="282"/>
      <c r="GBW119" s="282"/>
      <c r="GBX119" s="282"/>
      <c r="GBY119" s="282"/>
      <c r="GBZ119" s="282"/>
      <c r="GCA119" s="282"/>
      <c r="GCB119" s="282"/>
      <c r="GCC119" s="282"/>
      <c r="GCD119" s="282"/>
      <c r="GCE119" s="282"/>
      <c r="GCF119" s="282"/>
      <c r="GCG119" s="282"/>
      <c r="GCH119" s="282"/>
      <c r="GCI119" s="282"/>
      <c r="GCJ119" s="282"/>
      <c r="GCK119" s="282"/>
      <c r="GCL119" s="282"/>
      <c r="GCM119" s="282"/>
      <c r="GCN119" s="282"/>
      <c r="GCO119" s="282"/>
      <c r="GCP119" s="282"/>
      <c r="GCQ119" s="282"/>
      <c r="GCR119" s="282"/>
      <c r="GCS119" s="282"/>
      <c r="GCT119" s="282"/>
      <c r="GCU119" s="282"/>
      <c r="GCV119" s="282"/>
      <c r="GCW119" s="282"/>
      <c r="GCX119" s="282"/>
      <c r="GCY119" s="282"/>
      <c r="GCZ119" s="282"/>
      <c r="GDA119" s="282"/>
      <c r="GDB119" s="282"/>
      <c r="GDC119" s="282"/>
      <c r="GDD119" s="282"/>
      <c r="GDE119" s="282"/>
      <c r="GDF119" s="282"/>
      <c r="GDG119" s="282"/>
      <c r="GDH119" s="282"/>
      <c r="GDI119" s="282"/>
      <c r="GDJ119" s="282"/>
      <c r="GDK119" s="282"/>
      <c r="GDL119" s="282"/>
      <c r="GDM119" s="282"/>
      <c r="GDN119" s="282"/>
      <c r="GDO119" s="282"/>
      <c r="GDP119" s="282"/>
      <c r="GDQ119" s="282"/>
      <c r="GDR119" s="282"/>
      <c r="GDS119" s="282"/>
      <c r="GDT119" s="282"/>
      <c r="GDU119" s="282"/>
      <c r="GDV119" s="282"/>
      <c r="GDW119" s="282"/>
      <c r="GDX119" s="282"/>
      <c r="GDY119" s="282"/>
      <c r="GDZ119" s="282"/>
      <c r="GEA119" s="282"/>
      <c r="GEB119" s="282"/>
      <c r="GEC119" s="282"/>
      <c r="GED119" s="282"/>
      <c r="GEE119" s="282"/>
      <c r="GEF119" s="282"/>
      <c r="GEG119" s="282"/>
      <c r="GEH119" s="282"/>
      <c r="GEI119" s="282"/>
      <c r="GEJ119" s="282"/>
      <c r="GEK119" s="282"/>
      <c r="GEL119" s="282"/>
      <c r="GEM119" s="282"/>
      <c r="GEN119" s="282"/>
      <c r="GEO119" s="282"/>
      <c r="GEP119" s="282"/>
      <c r="GEQ119" s="282"/>
      <c r="GER119" s="282"/>
      <c r="GES119" s="282"/>
      <c r="GET119" s="282"/>
      <c r="GEU119" s="282"/>
      <c r="GEV119" s="282"/>
      <c r="GEW119" s="282"/>
      <c r="GEX119" s="282"/>
      <c r="GEY119" s="282"/>
      <c r="GEZ119" s="282"/>
      <c r="GFA119" s="282"/>
      <c r="GFB119" s="282"/>
      <c r="GFC119" s="282"/>
      <c r="GFD119" s="282"/>
      <c r="GFE119" s="282"/>
      <c r="GFF119" s="282"/>
      <c r="GFG119" s="282"/>
      <c r="GFH119" s="282"/>
      <c r="GFI119" s="282"/>
      <c r="GFJ119" s="282"/>
      <c r="GFK119" s="282"/>
      <c r="GFL119" s="282"/>
      <c r="GFM119" s="282"/>
      <c r="GFN119" s="282"/>
      <c r="GFO119" s="282"/>
      <c r="GFP119" s="282"/>
      <c r="GFQ119" s="282"/>
      <c r="GFR119" s="282"/>
      <c r="GFS119" s="282"/>
      <c r="GFT119" s="282"/>
      <c r="GFU119" s="282"/>
      <c r="GFV119" s="282"/>
      <c r="GFW119" s="282"/>
      <c r="GFX119" s="282"/>
      <c r="GFY119" s="282"/>
      <c r="GFZ119" s="282"/>
      <c r="GGA119" s="282"/>
      <c r="GGB119" s="282"/>
      <c r="GGC119" s="282"/>
      <c r="GGD119" s="282"/>
      <c r="GGE119" s="282"/>
      <c r="GGF119" s="282"/>
      <c r="GGG119" s="282"/>
      <c r="GGH119" s="282"/>
      <c r="GGI119" s="282"/>
      <c r="GGJ119" s="282"/>
      <c r="GGK119" s="282"/>
      <c r="GGL119" s="282"/>
      <c r="GGM119" s="282"/>
      <c r="GGN119" s="282"/>
      <c r="GGO119" s="282"/>
      <c r="GGP119" s="282"/>
      <c r="GGQ119" s="282"/>
      <c r="GGR119" s="282"/>
      <c r="GGS119" s="282"/>
      <c r="GGT119" s="282"/>
      <c r="GGU119" s="282"/>
      <c r="GGV119" s="282"/>
      <c r="GGW119" s="282"/>
      <c r="GGX119" s="282"/>
      <c r="GGY119" s="282"/>
      <c r="GGZ119" s="282"/>
      <c r="GHA119" s="282"/>
      <c r="GHB119" s="282"/>
      <c r="GHC119" s="282"/>
      <c r="GHD119" s="282"/>
      <c r="GHE119" s="282"/>
      <c r="GHF119" s="282"/>
      <c r="GHG119" s="282"/>
      <c r="GHH119" s="282"/>
      <c r="GHI119" s="282"/>
      <c r="GHJ119" s="282"/>
      <c r="GHK119" s="282"/>
      <c r="GHL119" s="282"/>
      <c r="GHM119" s="282"/>
      <c r="GHN119" s="282"/>
      <c r="GHO119" s="282"/>
      <c r="GHP119" s="282"/>
      <c r="GHQ119" s="282"/>
      <c r="GHR119" s="282"/>
      <c r="GHS119" s="282"/>
      <c r="GHT119" s="282"/>
      <c r="GHU119" s="282"/>
      <c r="GHV119" s="282"/>
      <c r="GHW119" s="282"/>
      <c r="GHX119" s="282"/>
      <c r="GHY119" s="282"/>
      <c r="GHZ119" s="282"/>
      <c r="GIA119" s="282"/>
      <c r="GIB119" s="282"/>
      <c r="GIC119" s="282"/>
      <c r="GID119" s="282"/>
      <c r="GIE119" s="282"/>
      <c r="GIF119" s="282"/>
      <c r="GIG119" s="282"/>
      <c r="GIH119" s="282"/>
      <c r="GII119" s="282"/>
      <c r="GIJ119" s="282"/>
      <c r="GIK119" s="282"/>
      <c r="GIL119" s="282"/>
      <c r="GIM119" s="282"/>
      <c r="GIN119" s="282"/>
      <c r="GIO119" s="282"/>
      <c r="GIP119" s="282"/>
      <c r="GIQ119" s="282"/>
      <c r="GIR119" s="282"/>
      <c r="GIS119" s="282"/>
      <c r="GIT119" s="282"/>
      <c r="GIU119" s="282"/>
      <c r="GIV119" s="282"/>
      <c r="GIW119" s="282"/>
      <c r="GIX119" s="282"/>
      <c r="GIY119" s="282"/>
      <c r="GIZ119" s="282"/>
      <c r="GJA119" s="282"/>
      <c r="GJB119" s="282"/>
      <c r="GJC119" s="282"/>
      <c r="GJD119" s="282"/>
      <c r="GJE119" s="282"/>
      <c r="GJF119" s="282"/>
      <c r="GJG119" s="282"/>
      <c r="GJH119" s="282"/>
      <c r="GJI119" s="282"/>
      <c r="GJJ119" s="282"/>
      <c r="GJK119" s="282"/>
      <c r="GJL119" s="282"/>
      <c r="GJM119" s="282"/>
      <c r="GJN119" s="282"/>
      <c r="GJO119" s="282"/>
      <c r="GJP119" s="282"/>
      <c r="GJQ119" s="282"/>
      <c r="GJR119" s="282"/>
      <c r="GJS119" s="282"/>
      <c r="GJT119" s="282"/>
      <c r="GJU119" s="282"/>
      <c r="GJV119" s="282"/>
      <c r="GJW119" s="282"/>
      <c r="GJX119" s="282"/>
      <c r="GJY119" s="282"/>
      <c r="GJZ119" s="282"/>
      <c r="GKA119" s="282"/>
      <c r="GKB119" s="282"/>
      <c r="GKC119" s="282"/>
      <c r="GKD119" s="282"/>
      <c r="GKE119" s="282"/>
      <c r="GKF119" s="282"/>
      <c r="GKG119" s="282"/>
      <c r="GKH119" s="282"/>
      <c r="GKI119" s="282"/>
      <c r="GKJ119" s="282"/>
      <c r="GKK119" s="282"/>
      <c r="GKL119" s="282"/>
      <c r="GKM119" s="282"/>
      <c r="GKN119" s="282"/>
      <c r="GKO119" s="282"/>
      <c r="GKP119" s="282"/>
      <c r="GKQ119" s="282"/>
      <c r="GKR119" s="282"/>
      <c r="GKS119" s="282"/>
      <c r="GKT119" s="282"/>
      <c r="GKU119" s="282"/>
      <c r="GKV119" s="282"/>
      <c r="GKW119" s="282"/>
      <c r="GKX119" s="282"/>
      <c r="GKY119" s="282"/>
      <c r="GKZ119" s="282"/>
      <c r="GLA119" s="282"/>
      <c r="GLB119" s="282"/>
      <c r="GLC119" s="282"/>
      <c r="GLD119" s="282"/>
      <c r="GLE119" s="282"/>
      <c r="GLF119" s="282"/>
      <c r="GLG119" s="282"/>
      <c r="GLH119" s="282"/>
      <c r="GLI119" s="282"/>
      <c r="GLJ119" s="282"/>
      <c r="GLK119" s="282"/>
      <c r="GLL119" s="282"/>
      <c r="GLM119" s="282"/>
      <c r="GLN119" s="282"/>
      <c r="GLO119" s="282"/>
      <c r="GLP119" s="282"/>
      <c r="GLQ119" s="282"/>
      <c r="GLR119" s="282"/>
      <c r="GLS119" s="282"/>
      <c r="GLT119" s="282"/>
      <c r="GLU119" s="282"/>
      <c r="GLV119" s="282"/>
      <c r="GLW119" s="282"/>
      <c r="GLX119" s="282"/>
      <c r="GLY119" s="282"/>
      <c r="GLZ119" s="282"/>
      <c r="GMA119" s="282"/>
      <c r="GMB119" s="282"/>
      <c r="GMC119" s="282"/>
      <c r="GMD119" s="282"/>
      <c r="GME119" s="282"/>
      <c r="GMF119" s="282"/>
      <c r="GMG119" s="282"/>
      <c r="GMH119" s="282"/>
      <c r="GMI119" s="282"/>
      <c r="GMJ119" s="282"/>
      <c r="GMK119" s="282"/>
      <c r="GML119" s="282"/>
      <c r="GMM119" s="282"/>
      <c r="GMN119" s="282"/>
      <c r="GMO119" s="282"/>
      <c r="GMP119" s="282"/>
      <c r="GMQ119" s="282"/>
      <c r="GMR119" s="282"/>
      <c r="GMS119" s="282"/>
      <c r="GMT119" s="282"/>
      <c r="GMU119" s="282"/>
      <c r="GMV119" s="282"/>
      <c r="GMW119" s="282"/>
      <c r="GMX119" s="282"/>
      <c r="GMY119" s="282"/>
      <c r="GMZ119" s="282"/>
      <c r="GNA119" s="282"/>
      <c r="GNB119" s="282"/>
      <c r="GNC119" s="282"/>
      <c r="GND119" s="282"/>
      <c r="GNE119" s="282"/>
      <c r="GNF119" s="282"/>
      <c r="GNG119" s="282"/>
      <c r="GNH119" s="282"/>
      <c r="GNI119" s="282"/>
      <c r="GNJ119" s="282"/>
      <c r="GNK119" s="282"/>
      <c r="GNL119" s="282"/>
      <c r="GNM119" s="282"/>
      <c r="GNN119" s="282"/>
      <c r="GNO119" s="282"/>
      <c r="GNP119" s="282"/>
      <c r="GNQ119" s="282"/>
      <c r="GNR119" s="282"/>
      <c r="GNS119" s="282"/>
      <c r="GNT119" s="282"/>
      <c r="GNU119" s="282"/>
      <c r="GNV119" s="282"/>
      <c r="GNW119" s="282"/>
      <c r="GNX119" s="282"/>
      <c r="GNY119" s="282"/>
      <c r="GNZ119" s="282"/>
      <c r="GOA119" s="282"/>
      <c r="GOB119" s="282"/>
      <c r="GOC119" s="282"/>
      <c r="GOD119" s="282"/>
      <c r="GOE119" s="282"/>
      <c r="GOF119" s="282"/>
      <c r="GOG119" s="282"/>
      <c r="GOH119" s="282"/>
      <c r="GOI119" s="282"/>
      <c r="GOJ119" s="282"/>
      <c r="GOK119" s="282"/>
      <c r="GOL119" s="282"/>
      <c r="GOM119" s="282"/>
      <c r="GON119" s="282"/>
      <c r="GOO119" s="282"/>
      <c r="GOP119" s="282"/>
      <c r="GOQ119" s="282"/>
      <c r="GOR119" s="282"/>
      <c r="GOS119" s="282"/>
      <c r="GOT119" s="282"/>
      <c r="GOU119" s="282"/>
      <c r="GOV119" s="282"/>
      <c r="GOW119" s="282"/>
      <c r="GOX119" s="282"/>
      <c r="GOY119" s="282"/>
      <c r="GOZ119" s="282"/>
      <c r="GPA119" s="282"/>
      <c r="GPB119" s="282"/>
      <c r="GPC119" s="282"/>
      <c r="GPD119" s="282"/>
      <c r="GPE119" s="282"/>
      <c r="GPF119" s="282"/>
      <c r="GPG119" s="282"/>
      <c r="GPH119" s="282"/>
      <c r="GPI119" s="282"/>
      <c r="GPJ119" s="282"/>
      <c r="GPK119" s="282"/>
      <c r="GPL119" s="282"/>
      <c r="GPM119" s="282"/>
      <c r="GPN119" s="282"/>
      <c r="GPO119" s="282"/>
      <c r="GPP119" s="282"/>
      <c r="GPQ119" s="282"/>
      <c r="GPR119" s="282"/>
      <c r="GPS119" s="282"/>
      <c r="GPT119" s="282"/>
      <c r="GPU119" s="282"/>
      <c r="GPV119" s="282"/>
      <c r="GPW119" s="282"/>
      <c r="GPX119" s="282"/>
      <c r="GPY119" s="282"/>
      <c r="GPZ119" s="282"/>
      <c r="GQA119" s="282"/>
      <c r="GQB119" s="282"/>
      <c r="GQC119" s="282"/>
      <c r="GQD119" s="282"/>
      <c r="GQE119" s="282"/>
      <c r="GQF119" s="282"/>
      <c r="GQG119" s="282"/>
      <c r="GQH119" s="282"/>
      <c r="GQI119" s="282"/>
      <c r="GQJ119" s="282"/>
      <c r="GQK119" s="282"/>
      <c r="GQL119" s="282"/>
      <c r="GQM119" s="282"/>
      <c r="GQN119" s="282"/>
      <c r="GQO119" s="282"/>
      <c r="GQP119" s="282"/>
      <c r="GQQ119" s="282"/>
      <c r="GQR119" s="282"/>
      <c r="GQS119" s="282"/>
      <c r="GQT119" s="282"/>
      <c r="GQU119" s="282"/>
      <c r="GQV119" s="282"/>
      <c r="GQW119" s="282"/>
      <c r="GQX119" s="282"/>
      <c r="GQY119" s="282"/>
      <c r="GQZ119" s="282"/>
      <c r="GRA119" s="282"/>
      <c r="GRB119" s="282"/>
      <c r="GRC119" s="282"/>
      <c r="GRD119" s="282"/>
      <c r="GRE119" s="282"/>
      <c r="GRF119" s="282"/>
      <c r="GRG119" s="282"/>
      <c r="GRH119" s="282"/>
      <c r="GRI119" s="282"/>
      <c r="GRJ119" s="282"/>
      <c r="GRK119" s="282"/>
      <c r="GRL119" s="282"/>
      <c r="GRM119" s="282"/>
      <c r="GRN119" s="282"/>
      <c r="GRO119" s="282"/>
      <c r="GRP119" s="282"/>
      <c r="GRQ119" s="282"/>
      <c r="GRR119" s="282"/>
      <c r="GRS119" s="282"/>
      <c r="GRT119" s="282"/>
      <c r="GRU119" s="282"/>
      <c r="GRV119" s="282"/>
      <c r="GRW119" s="282"/>
      <c r="GRX119" s="282"/>
      <c r="GRY119" s="282"/>
      <c r="GRZ119" s="282"/>
      <c r="GSA119" s="282"/>
      <c r="GSB119" s="282"/>
      <c r="GSC119" s="282"/>
      <c r="GSD119" s="282"/>
      <c r="GSE119" s="282"/>
      <c r="GSF119" s="282"/>
      <c r="GSG119" s="282"/>
      <c r="GSH119" s="282"/>
      <c r="GSI119" s="282"/>
      <c r="GSJ119" s="282"/>
      <c r="GSK119" s="282"/>
      <c r="GSL119" s="282"/>
      <c r="GSM119" s="282"/>
      <c r="GSN119" s="282"/>
      <c r="GSO119" s="282"/>
      <c r="GSP119" s="282"/>
      <c r="GSQ119" s="282"/>
      <c r="GSR119" s="282"/>
      <c r="GSS119" s="282"/>
      <c r="GST119" s="282"/>
      <c r="GSU119" s="282"/>
      <c r="GSV119" s="282"/>
      <c r="GSW119" s="282"/>
      <c r="GSX119" s="282"/>
      <c r="GSY119" s="282"/>
      <c r="GSZ119" s="282"/>
      <c r="GTA119" s="282"/>
      <c r="GTB119" s="282"/>
      <c r="GTC119" s="282"/>
      <c r="GTD119" s="282"/>
      <c r="GTE119" s="282"/>
      <c r="GTF119" s="282"/>
      <c r="GTG119" s="282"/>
      <c r="GTH119" s="282"/>
      <c r="GTI119" s="282"/>
      <c r="GTJ119" s="282"/>
      <c r="GTK119" s="282"/>
      <c r="GTL119" s="282"/>
      <c r="GTM119" s="282"/>
      <c r="GTN119" s="282"/>
      <c r="GTO119" s="282"/>
      <c r="GTP119" s="282"/>
      <c r="GTQ119" s="282"/>
      <c r="GTR119" s="282"/>
      <c r="GTS119" s="282"/>
      <c r="GTT119" s="282"/>
      <c r="GTU119" s="282"/>
      <c r="GTV119" s="282"/>
      <c r="GTW119" s="282"/>
      <c r="GTX119" s="282"/>
      <c r="GTY119" s="282"/>
      <c r="GTZ119" s="282"/>
      <c r="GUA119" s="282"/>
      <c r="GUB119" s="282"/>
      <c r="GUC119" s="282"/>
      <c r="GUD119" s="282"/>
      <c r="GUE119" s="282"/>
      <c r="GUF119" s="282"/>
      <c r="GUG119" s="282"/>
      <c r="GUH119" s="282"/>
      <c r="GUI119" s="282"/>
      <c r="GUJ119" s="282"/>
      <c r="GUK119" s="282"/>
      <c r="GUL119" s="282"/>
      <c r="GUM119" s="282"/>
      <c r="GUN119" s="282"/>
      <c r="GUO119" s="282"/>
      <c r="GUP119" s="282"/>
      <c r="GUQ119" s="282"/>
      <c r="GUR119" s="282"/>
      <c r="GUS119" s="282"/>
      <c r="GUT119" s="282"/>
      <c r="GUU119" s="282"/>
      <c r="GUV119" s="282"/>
      <c r="GUW119" s="282"/>
      <c r="GUX119" s="282"/>
      <c r="GUY119" s="282"/>
      <c r="GUZ119" s="282"/>
      <c r="GVA119" s="282"/>
      <c r="GVB119" s="282"/>
      <c r="GVC119" s="282"/>
      <c r="GVD119" s="282"/>
      <c r="GVE119" s="282"/>
      <c r="GVF119" s="282"/>
      <c r="GVG119" s="282"/>
      <c r="GVH119" s="282"/>
      <c r="GVI119" s="282"/>
      <c r="GVJ119" s="282"/>
      <c r="GVK119" s="282"/>
      <c r="GVL119" s="282"/>
      <c r="GVM119" s="282"/>
      <c r="GVN119" s="282"/>
      <c r="GVO119" s="282"/>
      <c r="GVP119" s="282"/>
      <c r="GVQ119" s="282"/>
      <c r="GVR119" s="282"/>
      <c r="GVS119" s="282"/>
      <c r="GVT119" s="282"/>
      <c r="GVU119" s="282"/>
      <c r="GVV119" s="282"/>
      <c r="GVW119" s="282"/>
      <c r="GVX119" s="282"/>
      <c r="GVY119" s="282"/>
      <c r="GVZ119" s="282"/>
      <c r="GWA119" s="282"/>
      <c r="GWB119" s="282"/>
      <c r="GWC119" s="282"/>
      <c r="GWD119" s="282"/>
      <c r="GWE119" s="282"/>
      <c r="GWF119" s="282"/>
      <c r="GWG119" s="282"/>
      <c r="GWH119" s="282"/>
      <c r="GWI119" s="282"/>
      <c r="GWJ119" s="282"/>
      <c r="GWK119" s="282"/>
      <c r="GWL119" s="282"/>
      <c r="GWM119" s="282"/>
      <c r="GWN119" s="282"/>
      <c r="GWO119" s="282"/>
      <c r="GWP119" s="282"/>
      <c r="GWQ119" s="282"/>
      <c r="GWR119" s="282"/>
      <c r="GWS119" s="282"/>
      <c r="GWT119" s="282"/>
      <c r="GWU119" s="282"/>
      <c r="GWV119" s="282"/>
      <c r="GWW119" s="282"/>
      <c r="GWX119" s="282"/>
      <c r="GWY119" s="282"/>
      <c r="GWZ119" s="282"/>
      <c r="GXA119" s="282"/>
      <c r="GXB119" s="282"/>
      <c r="GXC119" s="282"/>
      <c r="GXD119" s="282"/>
      <c r="GXE119" s="282"/>
      <c r="GXF119" s="282"/>
      <c r="GXG119" s="282"/>
      <c r="GXH119" s="282"/>
      <c r="GXI119" s="282"/>
      <c r="GXJ119" s="282"/>
      <c r="GXK119" s="282"/>
      <c r="GXL119" s="282"/>
      <c r="GXM119" s="282"/>
      <c r="GXN119" s="282"/>
      <c r="GXO119" s="282"/>
      <c r="GXP119" s="282"/>
      <c r="GXQ119" s="282"/>
      <c r="GXR119" s="282"/>
      <c r="GXS119" s="282"/>
      <c r="GXT119" s="282"/>
      <c r="GXU119" s="282"/>
      <c r="GXV119" s="282"/>
      <c r="GXW119" s="282"/>
      <c r="GXX119" s="282"/>
      <c r="GXY119" s="282"/>
      <c r="GXZ119" s="282"/>
      <c r="GYA119" s="282"/>
      <c r="GYB119" s="282"/>
      <c r="GYC119" s="282"/>
      <c r="GYD119" s="282"/>
      <c r="GYE119" s="282"/>
      <c r="GYF119" s="282"/>
      <c r="GYG119" s="282"/>
      <c r="GYH119" s="282"/>
      <c r="GYI119" s="282"/>
      <c r="GYJ119" s="282"/>
      <c r="GYK119" s="282"/>
      <c r="GYL119" s="282"/>
      <c r="GYM119" s="282"/>
      <c r="GYN119" s="282"/>
      <c r="GYO119" s="282"/>
      <c r="GYP119" s="282"/>
      <c r="GYQ119" s="282"/>
      <c r="GYR119" s="282"/>
      <c r="GYS119" s="282"/>
      <c r="GYT119" s="282"/>
      <c r="GYU119" s="282"/>
      <c r="GYV119" s="282"/>
      <c r="GYW119" s="282"/>
      <c r="GYX119" s="282"/>
      <c r="GYY119" s="282"/>
      <c r="GYZ119" s="282"/>
      <c r="GZA119" s="282"/>
      <c r="GZB119" s="282"/>
      <c r="GZC119" s="282"/>
      <c r="GZD119" s="282"/>
      <c r="GZE119" s="282"/>
      <c r="GZF119" s="282"/>
      <c r="GZG119" s="282"/>
      <c r="GZH119" s="282"/>
      <c r="GZI119" s="282"/>
      <c r="GZJ119" s="282"/>
      <c r="GZK119" s="282"/>
      <c r="GZL119" s="282"/>
      <c r="GZM119" s="282"/>
      <c r="GZN119" s="282"/>
      <c r="GZO119" s="282"/>
      <c r="GZP119" s="282"/>
      <c r="GZQ119" s="282"/>
      <c r="GZR119" s="282"/>
      <c r="GZS119" s="282"/>
      <c r="GZT119" s="282"/>
      <c r="GZU119" s="282"/>
      <c r="GZV119" s="282"/>
      <c r="GZW119" s="282"/>
      <c r="GZX119" s="282"/>
      <c r="GZY119" s="282"/>
      <c r="GZZ119" s="282"/>
      <c r="HAA119" s="282"/>
      <c r="HAB119" s="282"/>
      <c r="HAC119" s="282"/>
      <c r="HAD119" s="282"/>
      <c r="HAE119" s="282"/>
      <c r="HAF119" s="282"/>
      <c r="HAG119" s="282"/>
      <c r="HAH119" s="282"/>
      <c r="HAI119" s="282"/>
      <c r="HAJ119" s="282"/>
      <c r="HAK119" s="282"/>
      <c r="HAL119" s="282"/>
      <c r="HAM119" s="282"/>
      <c r="HAN119" s="282"/>
      <c r="HAO119" s="282"/>
      <c r="HAP119" s="282"/>
      <c r="HAQ119" s="282"/>
      <c r="HAR119" s="282"/>
      <c r="HAS119" s="282"/>
      <c r="HAT119" s="282"/>
      <c r="HAU119" s="282"/>
      <c r="HAV119" s="282"/>
      <c r="HAW119" s="282"/>
      <c r="HAX119" s="282"/>
      <c r="HAY119" s="282"/>
      <c r="HAZ119" s="282"/>
      <c r="HBA119" s="282"/>
      <c r="HBB119" s="282"/>
      <c r="HBC119" s="282"/>
      <c r="HBD119" s="282"/>
      <c r="HBE119" s="282"/>
      <c r="HBF119" s="282"/>
      <c r="HBG119" s="282"/>
      <c r="HBH119" s="282"/>
      <c r="HBI119" s="282"/>
      <c r="HBJ119" s="282"/>
      <c r="HBK119" s="282"/>
      <c r="HBL119" s="282"/>
      <c r="HBM119" s="282"/>
      <c r="HBN119" s="282"/>
      <c r="HBO119" s="282"/>
      <c r="HBP119" s="282"/>
      <c r="HBQ119" s="282"/>
      <c r="HBR119" s="282"/>
      <c r="HBS119" s="282"/>
      <c r="HBT119" s="282"/>
      <c r="HBU119" s="282"/>
      <c r="HBV119" s="282"/>
      <c r="HBW119" s="282"/>
      <c r="HBX119" s="282"/>
      <c r="HBY119" s="282"/>
      <c r="HBZ119" s="282"/>
      <c r="HCA119" s="282"/>
      <c r="HCB119" s="282"/>
      <c r="HCC119" s="282"/>
      <c r="HCD119" s="282"/>
      <c r="HCE119" s="282"/>
      <c r="HCF119" s="282"/>
      <c r="HCG119" s="282"/>
      <c r="HCH119" s="282"/>
      <c r="HCI119" s="282"/>
      <c r="HCJ119" s="282"/>
      <c r="HCK119" s="282"/>
      <c r="HCL119" s="282"/>
      <c r="HCM119" s="282"/>
      <c r="HCN119" s="282"/>
      <c r="HCO119" s="282"/>
      <c r="HCP119" s="282"/>
      <c r="HCQ119" s="282"/>
      <c r="HCR119" s="282"/>
      <c r="HCS119" s="282"/>
      <c r="HCT119" s="282"/>
      <c r="HCU119" s="282"/>
      <c r="HCV119" s="282"/>
      <c r="HCW119" s="282"/>
      <c r="HCX119" s="282"/>
      <c r="HCY119" s="282"/>
      <c r="HCZ119" s="282"/>
      <c r="HDA119" s="282"/>
      <c r="HDB119" s="282"/>
      <c r="HDC119" s="282"/>
      <c r="HDD119" s="282"/>
      <c r="HDE119" s="282"/>
      <c r="HDF119" s="282"/>
      <c r="HDG119" s="282"/>
      <c r="HDH119" s="282"/>
      <c r="HDI119" s="282"/>
      <c r="HDJ119" s="282"/>
      <c r="HDK119" s="282"/>
      <c r="HDL119" s="282"/>
      <c r="HDM119" s="282"/>
      <c r="HDN119" s="282"/>
      <c r="HDO119" s="282"/>
      <c r="HDP119" s="282"/>
      <c r="HDQ119" s="282"/>
      <c r="HDR119" s="282"/>
      <c r="HDS119" s="282"/>
      <c r="HDT119" s="282"/>
      <c r="HDU119" s="282"/>
      <c r="HDV119" s="282"/>
      <c r="HDW119" s="282"/>
      <c r="HDX119" s="282"/>
      <c r="HDY119" s="282"/>
      <c r="HDZ119" s="282"/>
      <c r="HEA119" s="282"/>
      <c r="HEB119" s="282"/>
      <c r="HEC119" s="282"/>
      <c r="HED119" s="282"/>
      <c r="HEE119" s="282"/>
      <c r="HEF119" s="282"/>
      <c r="HEG119" s="282"/>
      <c r="HEH119" s="282"/>
      <c r="HEI119" s="282"/>
      <c r="HEJ119" s="282"/>
      <c r="HEK119" s="282"/>
      <c r="HEL119" s="282"/>
      <c r="HEM119" s="282"/>
      <c r="HEN119" s="282"/>
      <c r="HEO119" s="282"/>
      <c r="HEP119" s="282"/>
      <c r="HEQ119" s="282"/>
      <c r="HER119" s="282"/>
      <c r="HES119" s="282"/>
      <c r="HET119" s="282"/>
      <c r="HEU119" s="282"/>
      <c r="HEV119" s="282"/>
      <c r="HEW119" s="282"/>
      <c r="HEX119" s="282"/>
      <c r="HEY119" s="282"/>
      <c r="HEZ119" s="282"/>
      <c r="HFA119" s="282"/>
      <c r="HFB119" s="282"/>
      <c r="HFC119" s="282"/>
      <c r="HFD119" s="282"/>
      <c r="HFE119" s="282"/>
      <c r="HFF119" s="282"/>
      <c r="HFG119" s="282"/>
      <c r="HFH119" s="282"/>
      <c r="HFI119" s="282"/>
      <c r="HFJ119" s="282"/>
      <c r="HFK119" s="282"/>
      <c r="HFL119" s="282"/>
      <c r="HFM119" s="282"/>
      <c r="HFN119" s="282"/>
      <c r="HFO119" s="282"/>
      <c r="HFP119" s="282"/>
      <c r="HFQ119" s="282"/>
      <c r="HFR119" s="282"/>
      <c r="HFS119" s="282"/>
      <c r="HFT119" s="282"/>
      <c r="HFU119" s="282"/>
      <c r="HFV119" s="282"/>
      <c r="HFW119" s="282"/>
      <c r="HFX119" s="282"/>
      <c r="HFY119" s="282"/>
      <c r="HFZ119" s="282"/>
      <c r="HGA119" s="282"/>
      <c r="HGB119" s="282"/>
      <c r="HGC119" s="282"/>
      <c r="HGD119" s="282"/>
      <c r="HGE119" s="282"/>
      <c r="HGF119" s="282"/>
      <c r="HGG119" s="282"/>
      <c r="HGH119" s="282"/>
      <c r="HGI119" s="282"/>
      <c r="HGJ119" s="282"/>
      <c r="HGK119" s="282"/>
      <c r="HGL119" s="282"/>
      <c r="HGM119" s="282"/>
      <c r="HGN119" s="282"/>
      <c r="HGO119" s="282"/>
      <c r="HGP119" s="282"/>
      <c r="HGQ119" s="282"/>
      <c r="HGR119" s="282"/>
      <c r="HGS119" s="282"/>
      <c r="HGT119" s="282"/>
      <c r="HGU119" s="282"/>
      <c r="HGV119" s="282"/>
      <c r="HGW119" s="282"/>
      <c r="HGX119" s="282"/>
      <c r="HGY119" s="282"/>
      <c r="HGZ119" s="282"/>
      <c r="HHA119" s="282"/>
      <c r="HHB119" s="282"/>
      <c r="HHC119" s="282"/>
      <c r="HHD119" s="282"/>
      <c r="HHE119" s="282"/>
      <c r="HHF119" s="282"/>
      <c r="HHG119" s="282"/>
      <c r="HHH119" s="282"/>
      <c r="HHI119" s="282"/>
      <c r="HHJ119" s="282"/>
      <c r="HHK119" s="282"/>
      <c r="HHL119" s="282"/>
      <c r="HHM119" s="282"/>
      <c r="HHN119" s="282"/>
      <c r="HHO119" s="282"/>
      <c r="HHP119" s="282"/>
      <c r="HHQ119" s="282"/>
      <c r="HHR119" s="282"/>
      <c r="HHS119" s="282"/>
      <c r="HHT119" s="282"/>
      <c r="HHU119" s="282"/>
      <c r="HHV119" s="282"/>
      <c r="HHW119" s="282"/>
      <c r="HHX119" s="282"/>
      <c r="HHY119" s="282"/>
      <c r="HHZ119" s="282"/>
      <c r="HIA119" s="282"/>
      <c r="HIB119" s="282"/>
      <c r="HIC119" s="282"/>
      <c r="HID119" s="282"/>
      <c r="HIE119" s="282"/>
      <c r="HIF119" s="282"/>
      <c r="HIG119" s="282"/>
      <c r="HIH119" s="282"/>
      <c r="HII119" s="282"/>
      <c r="HIJ119" s="282"/>
      <c r="HIK119" s="282"/>
      <c r="HIL119" s="282"/>
      <c r="HIM119" s="282"/>
      <c r="HIN119" s="282"/>
      <c r="HIO119" s="282"/>
      <c r="HIP119" s="282"/>
      <c r="HIQ119" s="282"/>
      <c r="HIR119" s="282"/>
      <c r="HIS119" s="282"/>
      <c r="HIT119" s="282"/>
      <c r="HIU119" s="282"/>
      <c r="HIV119" s="282"/>
      <c r="HIW119" s="282"/>
      <c r="HIX119" s="282"/>
      <c r="HIY119" s="282"/>
      <c r="HIZ119" s="282"/>
      <c r="HJA119" s="282"/>
      <c r="HJB119" s="282"/>
      <c r="HJC119" s="282"/>
      <c r="HJD119" s="282"/>
      <c r="HJE119" s="282"/>
      <c r="HJF119" s="282"/>
      <c r="HJG119" s="282"/>
      <c r="HJH119" s="282"/>
      <c r="HJI119" s="282"/>
      <c r="HJJ119" s="282"/>
      <c r="HJK119" s="282"/>
      <c r="HJL119" s="282"/>
      <c r="HJM119" s="282"/>
      <c r="HJN119" s="282"/>
      <c r="HJO119" s="282"/>
      <c r="HJP119" s="282"/>
      <c r="HJQ119" s="282"/>
      <c r="HJR119" s="282"/>
      <c r="HJS119" s="282"/>
      <c r="HJT119" s="282"/>
      <c r="HJU119" s="282"/>
      <c r="HJV119" s="282"/>
      <c r="HJW119" s="282"/>
      <c r="HJX119" s="282"/>
      <c r="HJY119" s="282"/>
      <c r="HJZ119" s="282"/>
      <c r="HKA119" s="282"/>
      <c r="HKB119" s="282"/>
      <c r="HKC119" s="282"/>
      <c r="HKD119" s="282"/>
      <c r="HKE119" s="282"/>
      <c r="HKF119" s="282"/>
      <c r="HKG119" s="282"/>
      <c r="HKH119" s="282"/>
      <c r="HKI119" s="282"/>
      <c r="HKJ119" s="282"/>
      <c r="HKK119" s="282"/>
      <c r="HKL119" s="282"/>
      <c r="HKM119" s="282"/>
      <c r="HKN119" s="282"/>
      <c r="HKO119" s="282"/>
      <c r="HKP119" s="282"/>
      <c r="HKQ119" s="282"/>
      <c r="HKR119" s="282"/>
      <c r="HKS119" s="282"/>
      <c r="HKT119" s="282"/>
      <c r="HKU119" s="282"/>
      <c r="HKV119" s="282"/>
      <c r="HKW119" s="282"/>
      <c r="HKX119" s="282"/>
      <c r="HKY119" s="282"/>
      <c r="HKZ119" s="282"/>
      <c r="HLA119" s="282"/>
      <c r="HLB119" s="282"/>
      <c r="HLC119" s="282"/>
      <c r="HLD119" s="282"/>
      <c r="HLE119" s="282"/>
      <c r="HLF119" s="282"/>
      <c r="HLG119" s="282"/>
      <c r="HLH119" s="282"/>
      <c r="HLI119" s="282"/>
      <c r="HLJ119" s="282"/>
      <c r="HLK119" s="282"/>
      <c r="HLL119" s="282"/>
      <c r="HLM119" s="282"/>
      <c r="HLN119" s="282"/>
      <c r="HLO119" s="282"/>
      <c r="HLP119" s="282"/>
      <c r="HLQ119" s="282"/>
      <c r="HLR119" s="282"/>
      <c r="HLS119" s="282"/>
      <c r="HLT119" s="282"/>
      <c r="HLU119" s="282"/>
      <c r="HLV119" s="282"/>
      <c r="HLW119" s="282"/>
      <c r="HLX119" s="282"/>
      <c r="HLY119" s="282"/>
      <c r="HLZ119" s="282"/>
      <c r="HMA119" s="282"/>
      <c r="HMB119" s="282"/>
      <c r="HMC119" s="282"/>
      <c r="HMD119" s="282"/>
      <c r="HME119" s="282"/>
      <c r="HMF119" s="282"/>
      <c r="HMG119" s="282"/>
      <c r="HMH119" s="282"/>
      <c r="HMI119" s="282"/>
      <c r="HMJ119" s="282"/>
      <c r="HMK119" s="282"/>
      <c r="HML119" s="282"/>
      <c r="HMM119" s="282"/>
      <c r="HMN119" s="282"/>
      <c r="HMO119" s="282"/>
      <c r="HMP119" s="282"/>
      <c r="HMQ119" s="282"/>
      <c r="HMR119" s="282"/>
      <c r="HMS119" s="282"/>
      <c r="HMT119" s="282"/>
      <c r="HMU119" s="282"/>
      <c r="HMV119" s="282"/>
      <c r="HMW119" s="282"/>
      <c r="HMX119" s="282"/>
      <c r="HMY119" s="282"/>
      <c r="HMZ119" s="282"/>
      <c r="HNA119" s="282"/>
      <c r="HNB119" s="282"/>
      <c r="HNC119" s="282"/>
      <c r="HND119" s="282"/>
      <c r="HNE119" s="282"/>
      <c r="HNF119" s="282"/>
      <c r="HNG119" s="282"/>
      <c r="HNH119" s="282"/>
      <c r="HNI119" s="282"/>
      <c r="HNJ119" s="282"/>
      <c r="HNK119" s="282"/>
      <c r="HNL119" s="282"/>
      <c r="HNM119" s="282"/>
      <c r="HNN119" s="282"/>
      <c r="HNO119" s="282"/>
      <c r="HNP119" s="282"/>
      <c r="HNQ119" s="282"/>
      <c r="HNR119" s="282"/>
      <c r="HNS119" s="282"/>
      <c r="HNT119" s="282"/>
      <c r="HNU119" s="282"/>
      <c r="HNV119" s="282"/>
      <c r="HNW119" s="282"/>
      <c r="HNX119" s="282"/>
      <c r="HNY119" s="282"/>
      <c r="HNZ119" s="282"/>
      <c r="HOA119" s="282"/>
      <c r="HOB119" s="282"/>
      <c r="HOC119" s="282"/>
      <c r="HOD119" s="282"/>
      <c r="HOE119" s="282"/>
      <c r="HOF119" s="282"/>
      <c r="HOG119" s="282"/>
      <c r="HOH119" s="282"/>
      <c r="HOI119" s="282"/>
      <c r="HOJ119" s="282"/>
      <c r="HOK119" s="282"/>
      <c r="HOL119" s="282"/>
      <c r="HOM119" s="282"/>
      <c r="HON119" s="282"/>
      <c r="HOO119" s="282"/>
      <c r="HOP119" s="282"/>
      <c r="HOQ119" s="282"/>
      <c r="HOR119" s="282"/>
      <c r="HOS119" s="282"/>
      <c r="HOT119" s="282"/>
      <c r="HOU119" s="282"/>
      <c r="HOV119" s="282"/>
      <c r="HOW119" s="282"/>
      <c r="HOX119" s="282"/>
      <c r="HOY119" s="282"/>
      <c r="HOZ119" s="282"/>
      <c r="HPA119" s="282"/>
      <c r="HPB119" s="282"/>
      <c r="HPC119" s="282"/>
      <c r="HPD119" s="282"/>
      <c r="HPE119" s="282"/>
      <c r="HPF119" s="282"/>
      <c r="HPG119" s="282"/>
      <c r="HPH119" s="282"/>
      <c r="HPI119" s="282"/>
      <c r="HPJ119" s="282"/>
      <c r="HPK119" s="282"/>
      <c r="HPL119" s="282"/>
      <c r="HPM119" s="282"/>
      <c r="HPN119" s="282"/>
      <c r="HPO119" s="282"/>
      <c r="HPP119" s="282"/>
      <c r="HPQ119" s="282"/>
      <c r="HPR119" s="282"/>
      <c r="HPS119" s="282"/>
      <c r="HPT119" s="282"/>
      <c r="HPU119" s="282"/>
      <c r="HPV119" s="282"/>
      <c r="HPW119" s="282"/>
      <c r="HPX119" s="282"/>
      <c r="HPY119" s="282"/>
      <c r="HPZ119" s="282"/>
      <c r="HQA119" s="282"/>
      <c r="HQB119" s="282"/>
      <c r="HQC119" s="282"/>
      <c r="HQD119" s="282"/>
      <c r="HQE119" s="282"/>
      <c r="HQF119" s="282"/>
      <c r="HQG119" s="282"/>
      <c r="HQH119" s="282"/>
      <c r="HQI119" s="282"/>
      <c r="HQJ119" s="282"/>
      <c r="HQK119" s="282"/>
      <c r="HQL119" s="282"/>
      <c r="HQM119" s="282"/>
      <c r="HQN119" s="282"/>
      <c r="HQO119" s="282"/>
      <c r="HQP119" s="282"/>
      <c r="HQQ119" s="282"/>
      <c r="HQR119" s="282"/>
      <c r="HQS119" s="282"/>
      <c r="HQT119" s="282"/>
      <c r="HQU119" s="282"/>
      <c r="HQV119" s="282"/>
      <c r="HQW119" s="282"/>
      <c r="HQX119" s="282"/>
      <c r="HQY119" s="282"/>
      <c r="HQZ119" s="282"/>
      <c r="HRA119" s="282"/>
      <c r="HRB119" s="282"/>
      <c r="HRC119" s="282"/>
      <c r="HRD119" s="282"/>
      <c r="HRE119" s="282"/>
      <c r="HRF119" s="282"/>
      <c r="HRG119" s="282"/>
      <c r="HRH119" s="282"/>
      <c r="HRI119" s="282"/>
      <c r="HRJ119" s="282"/>
      <c r="HRK119" s="282"/>
      <c r="HRL119" s="282"/>
      <c r="HRM119" s="282"/>
      <c r="HRN119" s="282"/>
      <c r="HRO119" s="282"/>
      <c r="HRP119" s="282"/>
      <c r="HRQ119" s="282"/>
      <c r="HRR119" s="282"/>
      <c r="HRS119" s="282"/>
      <c r="HRT119" s="282"/>
      <c r="HRU119" s="282"/>
      <c r="HRV119" s="282"/>
      <c r="HRW119" s="282"/>
      <c r="HRX119" s="282"/>
      <c r="HRY119" s="282"/>
      <c r="HRZ119" s="282"/>
      <c r="HSA119" s="282"/>
      <c r="HSB119" s="282"/>
      <c r="HSC119" s="282"/>
      <c r="HSD119" s="282"/>
      <c r="HSE119" s="282"/>
      <c r="HSF119" s="282"/>
      <c r="HSG119" s="282"/>
      <c r="HSH119" s="282"/>
      <c r="HSI119" s="282"/>
      <c r="HSJ119" s="282"/>
      <c r="HSK119" s="282"/>
      <c r="HSL119" s="282"/>
      <c r="HSM119" s="282"/>
      <c r="HSN119" s="282"/>
      <c r="HSO119" s="282"/>
      <c r="HSP119" s="282"/>
      <c r="HSQ119" s="282"/>
      <c r="HSR119" s="282"/>
      <c r="HSS119" s="282"/>
      <c r="HST119" s="282"/>
      <c r="HSU119" s="282"/>
      <c r="HSV119" s="282"/>
      <c r="HSW119" s="282"/>
      <c r="HSX119" s="282"/>
      <c r="HSY119" s="282"/>
      <c r="HSZ119" s="282"/>
      <c r="HTA119" s="282"/>
      <c r="HTB119" s="282"/>
      <c r="HTC119" s="282"/>
      <c r="HTD119" s="282"/>
      <c r="HTE119" s="282"/>
      <c r="HTF119" s="282"/>
      <c r="HTG119" s="282"/>
      <c r="HTH119" s="282"/>
      <c r="HTI119" s="282"/>
      <c r="HTJ119" s="282"/>
      <c r="HTK119" s="282"/>
      <c r="HTL119" s="282"/>
      <c r="HTM119" s="282"/>
      <c r="HTN119" s="282"/>
      <c r="HTO119" s="282"/>
      <c r="HTP119" s="282"/>
      <c r="HTQ119" s="282"/>
      <c r="HTR119" s="282"/>
      <c r="HTS119" s="282"/>
      <c r="HTT119" s="282"/>
      <c r="HTU119" s="282"/>
      <c r="HTV119" s="282"/>
      <c r="HTW119" s="282"/>
      <c r="HTX119" s="282"/>
      <c r="HTY119" s="282"/>
      <c r="HTZ119" s="282"/>
      <c r="HUA119" s="282"/>
      <c r="HUB119" s="282"/>
      <c r="HUC119" s="282"/>
      <c r="HUD119" s="282"/>
      <c r="HUE119" s="282"/>
      <c r="HUF119" s="282"/>
      <c r="HUG119" s="282"/>
      <c r="HUH119" s="282"/>
      <c r="HUI119" s="282"/>
      <c r="HUJ119" s="282"/>
      <c r="HUK119" s="282"/>
      <c r="HUL119" s="282"/>
      <c r="HUM119" s="282"/>
      <c r="HUN119" s="282"/>
      <c r="HUO119" s="282"/>
      <c r="HUP119" s="282"/>
      <c r="HUQ119" s="282"/>
      <c r="HUR119" s="282"/>
      <c r="HUS119" s="282"/>
      <c r="HUT119" s="282"/>
      <c r="HUU119" s="282"/>
      <c r="HUV119" s="282"/>
      <c r="HUW119" s="282"/>
      <c r="HUX119" s="282"/>
      <c r="HUY119" s="282"/>
      <c r="HUZ119" s="282"/>
      <c r="HVA119" s="282"/>
      <c r="HVB119" s="282"/>
      <c r="HVC119" s="282"/>
      <c r="HVD119" s="282"/>
      <c r="HVE119" s="282"/>
      <c r="HVF119" s="282"/>
      <c r="HVG119" s="282"/>
      <c r="HVH119" s="282"/>
      <c r="HVI119" s="282"/>
      <c r="HVJ119" s="282"/>
      <c r="HVK119" s="282"/>
      <c r="HVL119" s="282"/>
      <c r="HVM119" s="282"/>
      <c r="HVN119" s="282"/>
      <c r="HVO119" s="282"/>
      <c r="HVP119" s="282"/>
      <c r="HVQ119" s="282"/>
      <c r="HVR119" s="282"/>
      <c r="HVS119" s="282"/>
      <c r="HVT119" s="282"/>
      <c r="HVU119" s="282"/>
      <c r="HVV119" s="282"/>
      <c r="HVW119" s="282"/>
      <c r="HVX119" s="282"/>
      <c r="HVY119" s="282"/>
      <c r="HVZ119" s="282"/>
      <c r="HWA119" s="282"/>
      <c r="HWB119" s="282"/>
      <c r="HWC119" s="282"/>
      <c r="HWD119" s="282"/>
      <c r="HWE119" s="282"/>
      <c r="HWF119" s="282"/>
      <c r="HWG119" s="282"/>
      <c r="HWH119" s="282"/>
      <c r="HWI119" s="282"/>
      <c r="HWJ119" s="282"/>
      <c r="HWK119" s="282"/>
      <c r="HWL119" s="282"/>
      <c r="HWM119" s="282"/>
      <c r="HWN119" s="282"/>
      <c r="HWO119" s="282"/>
      <c r="HWP119" s="282"/>
      <c r="HWQ119" s="282"/>
      <c r="HWR119" s="282"/>
      <c r="HWS119" s="282"/>
      <c r="HWT119" s="282"/>
      <c r="HWU119" s="282"/>
      <c r="HWV119" s="282"/>
      <c r="HWW119" s="282"/>
      <c r="HWX119" s="282"/>
      <c r="HWY119" s="282"/>
      <c r="HWZ119" s="282"/>
      <c r="HXA119" s="282"/>
      <c r="HXB119" s="282"/>
      <c r="HXC119" s="282"/>
      <c r="HXD119" s="282"/>
      <c r="HXE119" s="282"/>
      <c r="HXF119" s="282"/>
      <c r="HXG119" s="282"/>
      <c r="HXH119" s="282"/>
      <c r="HXI119" s="282"/>
      <c r="HXJ119" s="282"/>
      <c r="HXK119" s="282"/>
      <c r="HXL119" s="282"/>
      <c r="HXM119" s="282"/>
      <c r="HXN119" s="282"/>
      <c r="HXO119" s="282"/>
      <c r="HXP119" s="282"/>
      <c r="HXQ119" s="282"/>
      <c r="HXR119" s="282"/>
      <c r="HXS119" s="282"/>
      <c r="HXT119" s="282"/>
      <c r="HXU119" s="282"/>
      <c r="HXV119" s="282"/>
      <c r="HXW119" s="282"/>
      <c r="HXX119" s="282"/>
      <c r="HXY119" s="282"/>
      <c r="HXZ119" s="282"/>
      <c r="HYA119" s="282"/>
      <c r="HYB119" s="282"/>
      <c r="HYC119" s="282"/>
      <c r="HYD119" s="282"/>
      <c r="HYE119" s="282"/>
      <c r="HYF119" s="282"/>
      <c r="HYG119" s="282"/>
      <c r="HYH119" s="282"/>
      <c r="HYI119" s="282"/>
      <c r="HYJ119" s="282"/>
      <c r="HYK119" s="282"/>
      <c r="HYL119" s="282"/>
      <c r="HYM119" s="282"/>
      <c r="HYN119" s="282"/>
      <c r="HYO119" s="282"/>
      <c r="HYP119" s="282"/>
      <c r="HYQ119" s="282"/>
      <c r="HYR119" s="282"/>
      <c r="HYS119" s="282"/>
      <c r="HYT119" s="282"/>
      <c r="HYU119" s="282"/>
      <c r="HYV119" s="282"/>
      <c r="HYW119" s="282"/>
      <c r="HYX119" s="282"/>
      <c r="HYY119" s="282"/>
      <c r="HYZ119" s="282"/>
      <c r="HZA119" s="282"/>
      <c r="HZB119" s="282"/>
      <c r="HZC119" s="282"/>
      <c r="HZD119" s="282"/>
      <c r="HZE119" s="282"/>
      <c r="HZF119" s="282"/>
      <c r="HZG119" s="282"/>
      <c r="HZH119" s="282"/>
      <c r="HZI119" s="282"/>
      <c r="HZJ119" s="282"/>
      <c r="HZK119" s="282"/>
      <c r="HZL119" s="282"/>
      <c r="HZM119" s="282"/>
      <c r="HZN119" s="282"/>
      <c r="HZO119" s="282"/>
      <c r="HZP119" s="282"/>
      <c r="HZQ119" s="282"/>
      <c r="HZR119" s="282"/>
      <c r="HZS119" s="282"/>
      <c r="HZT119" s="282"/>
      <c r="HZU119" s="282"/>
      <c r="HZV119" s="282"/>
      <c r="HZW119" s="282"/>
      <c r="HZX119" s="282"/>
      <c r="HZY119" s="282"/>
      <c r="HZZ119" s="282"/>
      <c r="IAA119" s="282"/>
      <c r="IAB119" s="282"/>
      <c r="IAC119" s="282"/>
      <c r="IAD119" s="282"/>
      <c r="IAE119" s="282"/>
      <c r="IAF119" s="282"/>
      <c r="IAG119" s="282"/>
      <c r="IAH119" s="282"/>
      <c r="IAI119" s="282"/>
      <c r="IAJ119" s="282"/>
      <c r="IAK119" s="282"/>
      <c r="IAL119" s="282"/>
      <c r="IAM119" s="282"/>
      <c r="IAN119" s="282"/>
      <c r="IAO119" s="282"/>
      <c r="IAP119" s="282"/>
      <c r="IAQ119" s="282"/>
      <c r="IAR119" s="282"/>
      <c r="IAS119" s="282"/>
      <c r="IAT119" s="282"/>
      <c r="IAU119" s="282"/>
      <c r="IAV119" s="282"/>
      <c r="IAW119" s="282"/>
      <c r="IAX119" s="282"/>
      <c r="IAY119" s="282"/>
      <c r="IAZ119" s="282"/>
      <c r="IBA119" s="282"/>
      <c r="IBB119" s="282"/>
      <c r="IBC119" s="282"/>
      <c r="IBD119" s="282"/>
      <c r="IBE119" s="282"/>
      <c r="IBF119" s="282"/>
      <c r="IBG119" s="282"/>
      <c r="IBH119" s="282"/>
      <c r="IBI119" s="282"/>
      <c r="IBJ119" s="282"/>
      <c r="IBK119" s="282"/>
      <c r="IBL119" s="282"/>
      <c r="IBM119" s="282"/>
      <c r="IBN119" s="282"/>
      <c r="IBO119" s="282"/>
      <c r="IBP119" s="282"/>
      <c r="IBQ119" s="282"/>
      <c r="IBR119" s="282"/>
      <c r="IBS119" s="282"/>
      <c r="IBT119" s="282"/>
      <c r="IBU119" s="282"/>
      <c r="IBV119" s="282"/>
      <c r="IBW119" s="282"/>
      <c r="IBX119" s="282"/>
      <c r="IBY119" s="282"/>
      <c r="IBZ119" s="282"/>
      <c r="ICA119" s="282"/>
      <c r="ICB119" s="282"/>
      <c r="ICC119" s="282"/>
      <c r="ICD119" s="282"/>
      <c r="ICE119" s="282"/>
      <c r="ICF119" s="282"/>
      <c r="ICG119" s="282"/>
      <c r="ICH119" s="282"/>
      <c r="ICI119" s="282"/>
      <c r="ICJ119" s="282"/>
      <c r="ICK119" s="282"/>
      <c r="ICL119" s="282"/>
      <c r="ICM119" s="282"/>
      <c r="ICN119" s="282"/>
      <c r="ICO119" s="282"/>
      <c r="ICP119" s="282"/>
      <c r="ICQ119" s="282"/>
      <c r="ICR119" s="282"/>
      <c r="ICS119" s="282"/>
      <c r="ICT119" s="282"/>
      <c r="ICU119" s="282"/>
      <c r="ICV119" s="282"/>
      <c r="ICW119" s="282"/>
      <c r="ICX119" s="282"/>
      <c r="ICY119" s="282"/>
      <c r="ICZ119" s="282"/>
      <c r="IDA119" s="282"/>
      <c r="IDB119" s="282"/>
      <c r="IDC119" s="282"/>
      <c r="IDD119" s="282"/>
      <c r="IDE119" s="282"/>
      <c r="IDF119" s="282"/>
      <c r="IDG119" s="282"/>
      <c r="IDH119" s="282"/>
      <c r="IDI119" s="282"/>
      <c r="IDJ119" s="282"/>
      <c r="IDK119" s="282"/>
      <c r="IDL119" s="282"/>
      <c r="IDM119" s="282"/>
      <c r="IDN119" s="282"/>
      <c r="IDO119" s="282"/>
      <c r="IDP119" s="282"/>
      <c r="IDQ119" s="282"/>
      <c r="IDR119" s="282"/>
      <c r="IDS119" s="282"/>
      <c r="IDT119" s="282"/>
      <c r="IDU119" s="282"/>
      <c r="IDV119" s="282"/>
      <c r="IDW119" s="282"/>
      <c r="IDX119" s="282"/>
      <c r="IDY119" s="282"/>
      <c r="IDZ119" s="282"/>
      <c r="IEA119" s="282"/>
      <c r="IEB119" s="282"/>
      <c r="IEC119" s="282"/>
      <c r="IED119" s="282"/>
      <c r="IEE119" s="282"/>
      <c r="IEF119" s="282"/>
      <c r="IEG119" s="282"/>
      <c r="IEH119" s="282"/>
      <c r="IEI119" s="282"/>
      <c r="IEJ119" s="282"/>
      <c r="IEK119" s="282"/>
      <c r="IEL119" s="282"/>
      <c r="IEM119" s="282"/>
      <c r="IEN119" s="282"/>
      <c r="IEO119" s="282"/>
      <c r="IEP119" s="282"/>
      <c r="IEQ119" s="282"/>
      <c r="IER119" s="282"/>
      <c r="IES119" s="282"/>
      <c r="IET119" s="282"/>
      <c r="IEU119" s="282"/>
      <c r="IEV119" s="282"/>
      <c r="IEW119" s="282"/>
      <c r="IEX119" s="282"/>
      <c r="IEY119" s="282"/>
      <c r="IEZ119" s="282"/>
      <c r="IFA119" s="282"/>
      <c r="IFB119" s="282"/>
      <c r="IFC119" s="282"/>
      <c r="IFD119" s="282"/>
      <c r="IFE119" s="282"/>
      <c r="IFF119" s="282"/>
      <c r="IFG119" s="282"/>
      <c r="IFH119" s="282"/>
      <c r="IFI119" s="282"/>
      <c r="IFJ119" s="282"/>
      <c r="IFK119" s="282"/>
      <c r="IFL119" s="282"/>
      <c r="IFM119" s="282"/>
      <c r="IFN119" s="282"/>
      <c r="IFO119" s="282"/>
      <c r="IFP119" s="282"/>
      <c r="IFQ119" s="282"/>
      <c r="IFR119" s="282"/>
      <c r="IFS119" s="282"/>
      <c r="IFT119" s="282"/>
      <c r="IFU119" s="282"/>
      <c r="IFV119" s="282"/>
      <c r="IFW119" s="282"/>
      <c r="IFX119" s="282"/>
      <c r="IFY119" s="282"/>
      <c r="IFZ119" s="282"/>
      <c r="IGA119" s="282"/>
      <c r="IGB119" s="282"/>
      <c r="IGC119" s="282"/>
      <c r="IGD119" s="282"/>
      <c r="IGE119" s="282"/>
      <c r="IGF119" s="282"/>
      <c r="IGG119" s="282"/>
      <c r="IGH119" s="282"/>
      <c r="IGI119" s="282"/>
      <c r="IGJ119" s="282"/>
      <c r="IGK119" s="282"/>
      <c r="IGL119" s="282"/>
      <c r="IGM119" s="282"/>
      <c r="IGN119" s="282"/>
      <c r="IGO119" s="282"/>
      <c r="IGP119" s="282"/>
      <c r="IGQ119" s="282"/>
      <c r="IGR119" s="282"/>
      <c r="IGS119" s="282"/>
      <c r="IGT119" s="282"/>
      <c r="IGU119" s="282"/>
      <c r="IGV119" s="282"/>
      <c r="IGW119" s="282"/>
      <c r="IGX119" s="282"/>
      <c r="IGY119" s="282"/>
      <c r="IGZ119" s="282"/>
      <c r="IHA119" s="282"/>
      <c r="IHB119" s="282"/>
      <c r="IHC119" s="282"/>
      <c r="IHD119" s="282"/>
      <c r="IHE119" s="282"/>
      <c r="IHF119" s="282"/>
      <c r="IHG119" s="282"/>
      <c r="IHH119" s="282"/>
      <c r="IHI119" s="282"/>
      <c r="IHJ119" s="282"/>
      <c r="IHK119" s="282"/>
      <c r="IHL119" s="282"/>
      <c r="IHM119" s="282"/>
      <c r="IHN119" s="282"/>
      <c r="IHO119" s="282"/>
      <c r="IHP119" s="282"/>
      <c r="IHQ119" s="282"/>
      <c r="IHR119" s="282"/>
      <c r="IHS119" s="282"/>
      <c r="IHT119" s="282"/>
      <c r="IHU119" s="282"/>
      <c r="IHV119" s="282"/>
      <c r="IHW119" s="282"/>
      <c r="IHX119" s="282"/>
      <c r="IHY119" s="282"/>
      <c r="IHZ119" s="282"/>
      <c r="IIA119" s="282"/>
      <c r="IIB119" s="282"/>
      <c r="IIC119" s="282"/>
      <c r="IID119" s="282"/>
      <c r="IIE119" s="282"/>
      <c r="IIF119" s="282"/>
      <c r="IIG119" s="282"/>
      <c r="IIH119" s="282"/>
      <c r="III119" s="282"/>
      <c r="IIJ119" s="282"/>
      <c r="IIK119" s="282"/>
      <c r="IIL119" s="282"/>
      <c r="IIM119" s="282"/>
      <c r="IIN119" s="282"/>
      <c r="IIO119" s="282"/>
      <c r="IIP119" s="282"/>
      <c r="IIQ119" s="282"/>
      <c r="IIR119" s="282"/>
      <c r="IIS119" s="282"/>
      <c r="IIT119" s="282"/>
      <c r="IIU119" s="282"/>
      <c r="IIV119" s="282"/>
      <c r="IIW119" s="282"/>
      <c r="IIX119" s="282"/>
      <c r="IIY119" s="282"/>
      <c r="IIZ119" s="282"/>
      <c r="IJA119" s="282"/>
      <c r="IJB119" s="282"/>
      <c r="IJC119" s="282"/>
      <c r="IJD119" s="282"/>
      <c r="IJE119" s="282"/>
      <c r="IJF119" s="282"/>
      <c r="IJG119" s="282"/>
      <c r="IJH119" s="282"/>
      <c r="IJI119" s="282"/>
      <c r="IJJ119" s="282"/>
      <c r="IJK119" s="282"/>
      <c r="IJL119" s="282"/>
      <c r="IJM119" s="282"/>
      <c r="IJN119" s="282"/>
      <c r="IJO119" s="282"/>
      <c r="IJP119" s="282"/>
      <c r="IJQ119" s="282"/>
      <c r="IJR119" s="282"/>
      <c r="IJS119" s="282"/>
      <c r="IJT119" s="282"/>
      <c r="IJU119" s="282"/>
      <c r="IJV119" s="282"/>
      <c r="IJW119" s="282"/>
      <c r="IJX119" s="282"/>
      <c r="IJY119" s="282"/>
      <c r="IJZ119" s="282"/>
      <c r="IKA119" s="282"/>
      <c r="IKB119" s="282"/>
      <c r="IKC119" s="282"/>
      <c r="IKD119" s="282"/>
      <c r="IKE119" s="282"/>
      <c r="IKF119" s="282"/>
      <c r="IKG119" s="282"/>
      <c r="IKH119" s="282"/>
      <c r="IKI119" s="282"/>
      <c r="IKJ119" s="282"/>
      <c r="IKK119" s="282"/>
      <c r="IKL119" s="282"/>
      <c r="IKM119" s="282"/>
      <c r="IKN119" s="282"/>
      <c r="IKO119" s="282"/>
      <c r="IKP119" s="282"/>
      <c r="IKQ119" s="282"/>
      <c r="IKR119" s="282"/>
      <c r="IKS119" s="282"/>
      <c r="IKT119" s="282"/>
      <c r="IKU119" s="282"/>
      <c r="IKV119" s="282"/>
      <c r="IKW119" s="282"/>
      <c r="IKX119" s="282"/>
      <c r="IKY119" s="282"/>
      <c r="IKZ119" s="282"/>
      <c r="ILA119" s="282"/>
      <c r="ILB119" s="282"/>
      <c r="ILC119" s="282"/>
      <c r="ILD119" s="282"/>
      <c r="ILE119" s="282"/>
      <c r="ILF119" s="282"/>
      <c r="ILG119" s="282"/>
      <c r="ILH119" s="282"/>
      <c r="ILI119" s="282"/>
      <c r="ILJ119" s="282"/>
      <c r="ILK119" s="282"/>
      <c r="ILL119" s="282"/>
      <c r="ILM119" s="282"/>
      <c r="ILN119" s="282"/>
      <c r="ILO119" s="282"/>
      <c r="ILP119" s="282"/>
      <c r="ILQ119" s="282"/>
      <c r="ILR119" s="282"/>
      <c r="ILS119" s="282"/>
      <c r="ILT119" s="282"/>
      <c r="ILU119" s="282"/>
      <c r="ILV119" s="282"/>
      <c r="ILW119" s="282"/>
      <c r="ILX119" s="282"/>
      <c r="ILY119" s="282"/>
      <c r="ILZ119" s="282"/>
      <c r="IMA119" s="282"/>
      <c r="IMB119" s="282"/>
      <c r="IMC119" s="282"/>
      <c r="IMD119" s="282"/>
      <c r="IME119" s="282"/>
      <c r="IMF119" s="282"/>
      <c r="IMG119" s="282"/>
      <c r="IMH119" s="282"/>
      <c r="IMI119" s="282"/>
      <c r="IMJ119" s="282"/>
      <c r="IMK119" s="282"/>
      <c r="IML119" s="282"/>
      <c r="IMM119" s="282"/>
      <c r="IMN119" s="282"/>
      <c r="IMO119" s="282"/>
      <c r="IMP119" s="282"/>
      <c r="IMQ119" s="282"/>
      <c r="IMR119" s="282"/>
      <c r="IMS119" s="282"/>
      <c r="IMT119" s="282"/>
      <c r="IMU119" s="282"/>
      <c r="IMV119" s="282"/>
      <c r="IMW119" s="282"/>
      <c r="IMX119" s="282"/>
      <c r="IMY119" s="282"/>
      <c r="IMZ119" s="282"/>
      <c r="INA119" s="282"/>
      <c r="INB119" s="282"/>
      <c r="INC119" s="282"/>
      <c r="IND119" s="282"/>
      <c r="INE119" s="282"/>
      <c r="INF119" s="282"/>
      <c r="ING119" s="282"/>
      <c r="INH119" s="282"/>
      <c r="INI119" s="282"/>
      <c r="INJ119" s="282"/>
      <c r="INK119" s="282"/>
      <c r="INL119" s="282"/>
      <c r="INM119" s="282"/>
      <c r="INN119" s="282"/>
      <c r="INO119" s="282"/>
      <c r="INP119" s="282"/>
      <c r="INQ119" s="282"/>
      <c r="INR119" s="282"/>
      <c r="INS119" s="282"/>
      <c r="INT119" s="282"/>
      <c r="INU119" s="282"/>
      <c r="INV119" s="282"/>
      <c r="INW119" s="282"/>
      <c r="INX119" s="282"/>
      <c r="INY119" s="282"/>
      <c r="INZ119" s="282"/>
      <c r="IOA119" s="282"/>
      <c r="IOB119" s="282"/>
      <c r="IOC119" s="282"/>
      <c r="IOD119" s="282"/>
      <c r="IOE119" s="282"/>
      <c r="IOF119" s="282"/>
      <c r="IOG119" s="282"/>
      <c r="IOH119" s="282"/>
      <c r="IOI119" s="282"/>
      <c r="IOJ119" s="282"/>
      <c r="IOK119" s="282"/>
      <c r="IOL119" s="282"/>
      <c r="IOM119" s="282"/>
      <c r="ION119" s="282"/>
      <c r="IOO119" s="282"/>
      <c r="IOP119" s="282"/>
      <c r="IOQ119" s="282"/>
      <c r="IOR119" s="282"/>
      <c r="IOS119" s="282"/>
      <c r="IOT119" s="282"/>
      <c r="IOU119" s="282"/>
      <c r="IOV119" s="282"/>
      <c r="IOW119" s="282"/>
      <c r="IOX119" s="282"/>
      <c r="IOY119" s="282"/>
      <c r="IOZ119" s="282"/>
      <c r="IPA119" s="282"/>
      <c r="IPB119" s="282"/>
      <c r="IPC119" s="282"/>
      <c r="IPD119" s="282"/>
      <c r="IPE119" s="282"/>
      <c r="IPF119" s="282"/>
      <c r="IPG119" s="282"/>
      <c r="IPH119" s="282"/>
      <c r="IPI119" s="282"/>
      <c r="IPJ119" s="282"/>
      <c r="IPK119" s="282"/>
      <c r="IPL119" s="282"/>
      <c r="IPM119" s="282"/>
      <c r="IPN119" s="282"/>
      <c r="IPO119" s="282"/>
      <c r="IPP119" s="282"/>
      <c r="IPQ119" s="282"/>
      <c r="IPR119" s="282"/>
      <c r="IPS119" s="282"/>
      <c r="IPT119" s="282"/>
      <c r="IPU119" s="282"/>
      <c r="IPV119" s="282"/>
      <c r="IPW119" s="282"/>
      <c r="IPX119" s="282"/>
      <c r="IPY119" s="282"/>
      <c r="IPZ119" s="282"/>
      <c r="IQA119" s="282"/>
      <c r="IQB119" s="282"/>
      <c r="IQC119" s="282"/>
      <c r="IQD119" s="282"/>
      <c r="IQE119" s="282"/>
      <c r="IQF119" s="282"/>
      <c r="IQG119" s="282"/>
      <c r="IQH119" s="282"/>
      <c r="IQI119" s="282"/>
      <c r="IQJ119" s="282"/>
      <c r="IQK119" s="282"/>
      <c r="IQL119" s="282"/>
      <c r="IQM119" s="282"/>
      <c r="IQN119" s="282"/>
      <c r="IQO119" s="282"/>
      <c r="IQP119" s="282"/>
      <c r="IQQ119" s="282"/>
      <c r="IQR119" s="282"/>
      <c r="IQS119" s="282"/>
      <c r="IQT119" s="282"/>
      <c r="IQU119" s="282"/>
      <c r="IQV119" s="282"/>
      <c r="IQW119" s="282"/>
      <c r="IQX119" s="282"/>
      <c r="IQY119" s="282"/>
      <c r="IQZ119" s="282"/>
      <c r="IRA119" s="282"/>
      <c r="IRB119" s="282"/>
      <c r="IRC119" s="282"/>
      <c r="IRD119" s="282"/>
      <c r="IRE119" s="282"/>
      <c r="IRF119" s="282"/>
      <c r="IRG119" s="282"/>
      <c r="IRH119" s="282"/>
      <c r="IRI119" s="282"/>
      <c r="IRJ119" s="282"/>
      <c r="IRK119" s="282"/>
      <c r="IRL119" s="282"/>
      <c r="IRM119" s="282"/>
      <c r="IRN119" s="282"/>
      <c r="IRO119" s="282"/>
      <c r="IRP119" s="282"/>
      <c r="IRQ119" s="282"/>
      <c r="IRR119" s="282"/>
      <c r="IRS119" s="282"/>
      <c r="IRT119" s="282"/>
      <c r="IRU119" s="282"/>
      <c r="IRV119" s="282"/>
      <c r="IRW119" s="282"/>
      <c r="IRX119" s="282"/>
      <c r="IRY119" s="282"/>
      <c r="IRZ119" s="282"/>
      <c r="ISA119" s="282"/>
      <c r="ISB119" s="282"/>
      <c r="ISC119" s="282"/>
      <c r="ISD119" s="282"/>
      <c r="ISE119" s="282"/>
      <c r="ISF119" s="282"/>
      <c r="ISG119" s="282"/>
      <c r="ISH119" s="282"/>
      <c r="ISI119" s="282"/>
      <c r="ISJ119" s="282"/>
      <c r="ISK119" s="282"/>
      <c r="ISL119" s="282"/>
      <c r="ISM119" s="282"/>
      <c r="ISN119" s="282"/>
      <c r="ISO119" s="282"/>
      <c r="ISP119" s="282"/>
      <c r="ISQ119" s="282"/>
      <c r="ISR119" s="282"/>
      <c r="ISS119" s="282"/>
      <c r="IST119" s="282"/>
      <c r="ISU119" s="282"/>
      <c r="ISV119" s="282"/>
      <c r="ISW119" s="282"/>
      <c r="ISX119" s="282"/>
      <c r="ISY119" s="282"/>
      <c r="ISZ119" s="282"/>
      <c r="ITA119" s="282"/>
      <c r="ITB119" s="282"/>
      <c r="ITC119" s="282"/>
      <c r="ITD119" s="282"/>
      <c r="ITE119" s="282"/>
      <c r="ITF119" s="282"/>
      <c r="ITG119" s="282"/>
      <c r="ITH119" s="282"/>
      <c r="ITI119" s="282"/>
      <c r="ITJ119" s="282"/>
      <c r="ITK119" s="282"/>
      <c r="ITL119" s="282"/>
      <c r="ITM119" s="282"/>
      <c r="ITN119" s="282"/>
      <c r="ITO119" s="282"/>
      <c r="ITP119" s="282"/>
      <c r="ITQ119" s="282"/>
      <c r="ITR119" s="282"/>
      <c r="ITS119" s="282"/>
      <c r="ITT119" s="282"/>
      <c r="ITU119" s="282"/>
      <c r="ITV119" s="282"/>
      <c r="ITW119" s="282"/>
      <c r="ITX119" s="282"/>
      <c r="ITY119" s="282"/>
      <c r="ITZ119" s="282"/>
      <c r="IUA119" s="282"/>
      <c r="IUB119" s="282"/>
      <c r="IUC119" s="282"/>
      <c r="IUD119" s="282"/>
      <c r="IUE119" s="282"/>
      <c r="IUF119" s="282"/>
      <c r="IUG119" s="282"/>
      <c r="IUH119" s="282"/>
      <c r="IUI119" s="282"/>
      <c r="IUJ119" s="282"/>
      <c r="IUK119" s="282"/>
      <c r="IUL119" s="282"/>
      <c r="IUM119" s="282"/>
      <c r="IUN119" s="282"/>
      <c r="IUO119" s="282"/>
      <c r="IUP119" s="282"/>
      <c r="IUQ119" s="282"/>
      <c r="IUR119" s="282"/>
      <c r="IUS119" s="282"/>
      <c r="IUT119" s="282"/>
      <c r="IUU119" s="282"/>
      <c r="IUV119" s="282"/>
      <c r="IUW119" s="282"/>
      <c r="IUX119" s="282"/>
      <c r="IUY119" s="282"/>
      <c r="IUZ119" s="282"/>
      <c r="IVA119" s="282"/>
      <c r="IVB119" s="282"/>
      <c r="IVC119" s="282"/>
      <c r="IVD119" s="282"/>
      <c r="IVE119" s="282"/>
      <c r="IVF119" s="282"/>
      <c r="IVG119" s="282"/>
      <c r="IVH119" s="282"/>
      <c r="IVI119" s="282"/>
      <c r="IVJ119" s="282"/>
      <c r="IVK119" s="282"/>
      <c r="IVL119" s="282"/>
      <c r="IVM119" s="282"/>
      <c r="IVN119" s="282"/>
      <c r="IVO119" s="282"/>
      <c r="IVP119" s="282"/>
      <c r="IVQ119" s="282"/>
      <c r="IVR119" s="282"/>
      <c r="IVS119" s="282"/>
      <c r="IVT119" s="282"/>
      <c r="IVU119" s="282"/>
      <c r="IVV119" s="282"/>
      <c r="IVW119" s="282"/>
      <c r="IVX119" s="282"/>
      <c r="IVY119" s="282"/>
      <c r="IVZ119" s="282"/>
      <c r="IWA119" s="282"/>
      <c r="IWB119" s="282"/>
      <c r="IWC119" s="282"/>
      <c r="IWD119" s="282"/>
      <c r="IWE119" s="282"/>
      <c r="IWF119" s="282"/>
      <c r="IWG119" s="282"/>
      <c r="IWH119" s="282"/>
      <c r="IWI119" s="282"/>
      <c r="IWJ119" s="282"/>
      <c r="IWK119" s="282"/>
      <c r="IWL119" s="282"/>
      <c r="IWM119" s="282"/>
      <c r="IWN119" s="282"/>
      <c r="IWO119" s="282"/>
      <c r="IWP119" s="282"/>
      <c r="IWQ119" s="282"/>
      <c r="IWR119" s="282"/>
      <c r="IWS119" s="282"/>
      <c r="IWT119" s="282"/>
      <c r="IWU119" s="282"/>
      <c r="IWV119" s="282"/>
      <c r="IWW119" s="282"/>
      <c r="IWX119" s="282"/>
      <c r="IWY119" s="282"/>
      <c r="IWZ119" s="282"/>
      <c r="IXA119" s="282"/>
      <c r="IXB119" s="282"/>
      <c r="IXC119" s="282"/>
      <c r="IXD119" s="282"/>
      <c r="IXE119" s="282"/>
      <c r="IXF119" s="282"/>
      <c r="IXG119" s="282"/>
      <c r="IXH119" s="282"/>
      <c r="IXI119" s="282"/>
      <c r="IXJ119" s="282"/>
      <c r="IXK119" s="282"/>
      <c r="IXL119" s="282"/>
      <c r="IXM119" s="282"/>
      <c r="IXN119" s="282"/>
      <c r="IXO119" s="282"/>
      <c r="IXP119" s="282"/>
      <c r="IXQ119" s="282"/>
      <c r="IXR119" s="282"/>
      <c r="IXS119" s="282"/>
      <c r="IXT119" s="282"/>
      <c r="IXU119" s="282"/>
      <c r="IXV119" s="282"/>
      <c r="IXW119" s="282"/>
      <c r="IXX119" s="282"/>
      <c r="IXY119" s="282"/>
      <c r="IXZ119" s="282"/>
      <c r="IYA119" s="282"/>
      <c r="IYB119" s="282"/>
      <c r="IYC119" s="282"/>
      <c r="IYD119" s="282"/>
      <c r="IYE119" s="282"/>
      <c r="IYF119" s="282"/>
      <c r="IYG119" s="282"/>
      <c r="IYH119" s="282"/>
      <c r="IYI119" s="282"/>
      <c r="IYJ119" s="282"/>
      <c r="IYK119" s="282"/>
      <c r="IYL119" s="282"/>
      <c r="IYM119" s="282"/>
      <c r="IYN119" s="282"/>
      <c r="IYO119" s="282"/>
      <c r="IYP119" s="282"/>
      <c r="IYQ119" s="282"/>
      <c r="IYR119" s="282"/>
      <c r="IYS119" s="282"/>
      <c r="IYT119" s="282"/>
      <c r="IYU119" s="282"/>
      <c r="IYV119" s="282"/>
      <c r="IYW119" s="282"/>
      <c r="IYX119" s="282"/>
      <c r="IYY119" s="282"/>
      <c r="IYZ119" s="282"/>
      <c r="IZA119" s="282"/>
      <c r="IZB119" s="282"/>
      <c r="IZC119" s="282"/>
      <c r="IZD119" s="282"/>
      <c r="IZE119" s="282"/>
      <c r="IZF119" s="282"/>
      <c r="IZG119" s="282"/>
      <c r="IZH119" s="282"/>
      <c r="IZI119" s="282"/>
      <c r="IZJ119" s="282"/>
      <c r="IZK119" s="282"/>
      <c r="IZL119" s="282"/>
      <c r="IZM119" s="282"/>
      <c r="IZN119" s="282"/>
      <c r="IZO119" s="282"/>
      <c r="IZP119" s="282"/>
      <c r="IZQ119" s="282"/>
      <c r="IZR119" s="282"/>
      <c r="IZS119" s="282"/>
      <c r="IZT119" s="282"/>
      <c r="IZU119" s="282"/>
      <c r="IZV119" s="282"/>
      <c r="IZW119" s="282"/>
      <c r="IZX119" s="282"/>
      <c r="IZY119" s="282"/>
      <c r="IZZ119" s="282"/>
      <c r="JAA119" s="282"/>
      <c r="JAB119" s="282"/>
      <c r="JAC119" s="282"/>
      <c r="JAD119" s="282"/>
      <c r="JAE119" s="282"/>
      <c r="JAF119" s="282"/>
      <c r="JAG119" s="282"/>
      <c r="JAH119" s="282"/>
      <c r="JAI119" s="282"/>
      <c r="JAJ119" s="282"/>
      <c r="JAK119" s="282"/>
      <c r="JAL119" s="282"/>
      <c r="JAM119" s="282"/>
      <c r="JAN119" s="282"/>
      <c r="JAO119" s="282"/>
      <c r="JAP119" s="282"/>
      <c r="JAQ119" s="282"/>
      <c r="JAR119" s="282"/>
      <c r="JAS119" s="282"/>
      <c r="JAT119" s="282"/>
      <c r="JAU119" s="282"/>
      <c r="JAV119" s="282"/>
      <c r="JAW119" s="282"/>
      <c r="JAX119" s="282"/>
      <c r="JAY119" s="282"/>
      <c r="JAZ119" s="282"/>
      <c r="JBA119" s="282"/>
      <c r="JBB119" s="282"/>
      <c r="JBC119" s="282"/>
      <c r="JBD119" s="282"/>
      <c r="JBE119" s="282"/>
      <c r="JBF119" s="282"/>
      <c r="JBG119" s="282"/>
      <c r="JBH119" s="282"/>
      <c r="JBI119" s="282"/>
      <c r="JBJ119" s="282"/>
      <c r="JBK119" s="282"/>
      <c r="JBL119" s="282"/>
      <c r="JBM119" s="282"/>
      <c r="JBN119" s="282"/>
      <c r="JBO119" s="282"/>
      <c r="JBP119" s="282"/>
      <c r="JBQ119" s="282"/>
      <c r="JBR119" s="282"/>
      <c r="JBS119" s="282"/>
      <c r="JBT119" s="282"/>
      <c r="JBU119" s="282"/>
      <c r="JBV119" s="282"/>
      <c r="JBW119" s="282"/>
      <c r="JBX119" s="282"/>
      <c r="JBY119" s="282"/>
      <c r="JBZ119" s="282"/>
      <c r="JCA119" s="282"/>
      <c r="JCB119" s="282"/>
      <c r="JCC119" s="282"/>
      <c r="JCD119" s="282"/>
      <c r="JCE119" s="282"/>
      <c r="JCF119" s="282"/>
      <c r="JCG119" s="282"/>
      <c r="JCH119" s="282"/>
      <c r="JCI119" s="282"/>
      <c r="JCJ119" s="282"/>
      <c r="JCK119" s="282"/>
      <c r="JCL119" s="282"/>
      <c r="JCM119" s="282"/>
      <c r="JCN119" s="282"/>
      <c r="JCO119" s="282"/>
      <c r="JCP119" s="282"/>
      <c r="JCQ119" s="282"/>
      <c r="JCR119" s="282"/>
      <c r="JCS119" s="282"/>
      <c r="JCT119" s="282"/>
      <c r="JCU119" s="282"/>
      <c r="JCV119" s="282"/>
      <c r="JCW119" s="282"/>
      <c r="JCX119" s="282"/>
      <c r="JCY119" s="282"/>
      <c r="JCZ119" s="282"/>
      <c r="JDA119" s="282"/>
      <c r="JDB119" s="282"/>
      <c r="JDC119" s="282"/>
      <c r="JDD119" s="282"/>
      <c r="JDE119" s="282"/>
      <c r="JDF119" s="282"/>
      <c r="JDG119" s="282"/>
      <c r="JDH119" s="282"/>
      <c r="JDI119" s="282"/>
      <c r="JDJ119" s="282"/>
      <c r="JDK119" s="282"/>
      <c r="JDL119" s="282"/>
      <c r="JDM119" s="282"/>
      <c r="JDN119" s="282"/>
      <c r="JDO119" s="282"/>
      <c r="JDP119" s="282"/>
      <c r="JDQ119" s="282"/>
      <c r="JDR119" s="282"/>
      <c r="JDS119" s="282"/>
      <c r="JDT119" s="282"/>
      <c r="JDU119" s="282"/>
      <c r="JDV119" s="282"/>
      <c r="JDW119" s="282"/>
      <c r="JDX119" s="282"/>
      <c r="JDY119" s="282"/>
      <c r="JDZ119" s="282"/>
      <c r="JEA119" s="282"/>
      <c r="JEB119" s="282"/>
      <c r="JEC119" s="282"/>
      <c r="JED119" s="282"/>
      <c r="JEE119" s="282"/>
      <c r="JEF119" s="282"/>
      <c r="JEG119" s="282"/>
      <c r="JEH119" s="282"/>
      <c r="JEI119" s="282"/>
      <c r="JEJ119" s="282"/>
      <c r="JEK119" s="282"/>
      <c r="JEL119" s="282"/>
      <c r="JEM119" s="282"/>
      <c r="JEN119" s="282"/>
      <c r="JEO119" s="282"/>
      <c r="JEP119" s="282"/>
      <c r="JEQ119" s="282"/>
      <c r="JER119" s="282"/>
      <c r="JES119" s="282"/>
      <c r="JET119" s="282"/>
      <c r="JEU119" s="282"/>
      <c r="JEV119" s="282"/>
      <c r="JEW119" s="282"/>
      <c r="JEX119" s="282"/>
      <c r="JEY119" s="282"/>
      <c r="JEZ119" s="282"/>
      <c r="JFA119" s="282"/>
      <c r="JFB119" s="282"/>
      <c r="JFC119" s="282"/>
      <c r="JFD119" s="282"/>
      <c r="JFE119" s="282"/>
      <c r="JFF119" s="282"/>
      <c r="JFG119" s="282"/>
      <c r="JFH119" s="282"/>
      <c r="JFI119" s="282"/>
      <c r="JFJ119" s="282"/>
      <c r="JFK119" s="282"/>
      <c r="JFL119" s="282"/>
      <c r="JFM119" s="282"/>
      <c r="JFN119" s="282"/>
      <c r="JFO119" s="282"/>
      <c r="JFP119" s="282"/>
      <c r="JFQ119" s="282"/>
      <c r="JFR119" s="282"/>
      <c r="JFS119" s="282"/>
      <c r="JFT119" s="282"/>
      <c r="JFU119" s="282"/>
      <c r="JFV119" s="282"/>
      <c r="JFW119" s="282"/>
      <c r="JFX119" s="282"/>
      <c r="JFY119" s="282"/>
      <c r="JFZ119" s="282"/>
      <c r="JGA119" s="282"/>
      <c r="JGB119" s="282"/>
      <c r="JGC119" s="282"/>
      <c r="JGD119" s="282"/>
      <c r="JGE119" s="282"/>
      <c r="JGF119" s="282"/>
      <c r="JGG119" s="282"/>
      <c r="JGH119" s="282"/>
      <c r="JGI119" s="282"/>
      <c r="JGJ119" s="282"/>
      <c r="JGK119" s="282"/>
      <c r="JGL119" s="282"/>
      <c r="JGM119" s="282"/>
      <c r="JGN119" s="282"/>
      <c r="JGO119" s="282"/>
      <c r="JGP119" s="282"/>
      <c r="JGQ119" s="282"/>
      <c r="JGR119" s="282"/>
      <c r="JGS119" s="282"/>
      <c r="JGT119" s="282"/>
      <c r="JGU119" s="282"/>
      <c r="JGV119" s="282"/>
      <c r="JGW119" s="282"/>
      <c r="JGX119" s="282"/>
      <c r="JGY119" s="282"/>
      <c r="JGZ119" s="282"/>
      <c r="JHA119" s="282"/>
      <c r="JHB119" s="282"/>
      <c r="JHC119" s="282"/>
      <c r="JHD119" s="282"/>
      <c r="JHE119" s="282"/>
      <c r="JHF119" s="282"/>
      <c r="JHG119" s="282"/>
      <c r="JHH119" s="282"/>
      <c r="JHI119" s="282"/>
      <c r="JHJ119" s="282"/>
      <c r="JHK119" s="282"/>
      <c r="JHL119" s="282"/>
      <c r="JHM119" s="282"/>
      <c r="JHN119" s="282"/>
      <c r="JHO119" s="282"/>
      <c r="JHP119" s="282"/>
      <c r="JHQ119" s="282"/>
      <c r="JHR119" s="282"/>
      <c r="JHS119" s="282"/>
      <c r="JHT119" s="282"/>
      <c r="JHU119" s="282"/>
      <c r="JHV119" s="282"/>
      <c r="JHW119" s="282"/>
      <c r="JHX119" s="282"/>
      <c r="JHY119" s="282"/>
      <c r="JHZ119" s="282"/>
      <c r="JIA119" s="282"/>
      <c r="JIB119" s="282"/>
      <c r="JIC119" s="282"/>
      <c r="JID119" s="282"/>
      <c r="JIE119" s="282"/>
      <c r="JIF119" s="282"/>
      <c r="JIG119" s="282"/>
      <c r="JIH119" s="282"/>
      <c r="JII119" s="282"/>
      <c r="JIJ119" s="282"/>
      <c r="JIK119" s="282"/>
      <c r="JIL119" s="282"/>
      <c r="JIM119" s="282"/>
      <c r="JIN119" s="282"/>
      <c r="JIO119" s="282"/>
      <c r="JIP119" s="282"/>
      <c r="JIQ119" s="282"/>
      <c r="JIR119" s="282"/>
      <c r="JIS119" s="282"/>
      <c r="JIT119" s="282"/>
      <c r="JIU119" s="282"/>
      <c r="JIV119" s="282"/>
      <c r="JIW119" s="282"/>
      <c r="JIX119" s="282"/>
      <c r="JIY119" s="282"/>
      <c r="JIZ119" s="282"/>
      <c r="JJA119" s="282"/>
      <c r="JJB119" s="282"/>
      <c r="JJC119" s="282"/>
      <c r="JJD119" s="282"/>
      <c r="JJE119" s="282"/>
      <c r="JJF119" s="282"/>
      <c r="JJG119" s="282"/>
      <c r="JJH119" s="282"/>
      <c r="JJI119" s="282"/>
      <c r="JJJ119" s="282"/>
      <c r="JJK119" s="282"/>
      <c r="JJL119" s="282"/>
      <c r="JJM119" s="282"/>
      <c r="JJN119" s="282"/>
      <c r="JJO119" s="282"/>
      <c r="JJP119" s="282"/>
      <c r="JJQ119" s="282"/>
      <c r="JJR119" s="282"/>
      <c r="JJS119" s="282"/>
      <c r="JJT119" s="282"/>
      <c r="JJU119" s="282"/>
      <c r="JJV119" s="282"/>
      <c r="JJW119" s="282"/>
      <c r="JJX119" s="282"/>
      <c r="JJY119" s="282"/>
      <c r="JJZ119" s="282"/>
      <c r="JKA119" s="282"/>
      <c r="JKB119" s="282"/>
      <c r="JKC119" s="282"/>
      <c r="JKD119" s="282"/>
      <c r="JKE119" s="282"/>
      <c r="JKF119" s="282"/>
      <c r="JKG119" s="282"/>
      <c r="JKH119" s="282"/>
      <c r="JKI119" s="282"/>
      <c r="JKJ119" s="282"/>
      <c r="JKK119" s="282"/>
      <c r="JKL119" s="282"/>
      <c r="JKM119" s="282"/>
      <c r="JKN119" s="282"/>
      <c r="JKO119" s="282"/>
      <c r="JKP119" s="282"/>
      <c r="JKQ119" s="282"/>
      <c r="JKR119" s="282"/>
      <c r="JKS119" s="282"/>
      <c r="JKT119" s="282"/>
      <c r="JKU119" s="282"/>
      <c r="JKV119" s="282"/>
      <c r="JKW119" s="282"/>
      <c r="JKX119" s="282"/>
      <c r="JKY119" s="282"/>
      <c r="JKZ119" s="282"/>
      <c r="JLA119" s="282"/>
      <c r="JLB119" s="282"/>
      <c r="JLC119" s="282"/>
      <c r="JLD119" s="282"/>
      <c r="JLE119" s="282"/>
      <c r="JLF119" s="282"/>
      <c r="JLG119" s="282"/>
      <c r="JLH119" s="282"/>
      <c r="JLI119" s="282"/>
      <c r="JLJ119" s="282"/>
      <c r="JLK119" s="282"/>
      <c r="JLL119" s="282"/>
      <c r="JLM119" s="282"/>
      <c r="JLN119" s="282"/>
      <c r="JLO119" s="282"/>
      <c r="JLP119" s="282"/>
      <c r="JLQ119" s="282"/>
      <c r="JLR119" s="282"/>
      <c r="JLS119" s="282"/>
      <c r="JLT119" s="282"/>
      <c r="JLU119" s="282"/>
      <c r="JLV119" s="282"/>
      <c r="JLW119" s="282"/>
      <c r="JLX119" s="282"/>
      <c r="JLY119" s="282"/>
      <c r="JLZ119" s="282"/>
      <c r="JMA119" s="282"/>
      <c r="JMB119" s="282"/>
      <c r="JMC119" s="282"/>
      <c r="JMD119" s="282"/>
      <c r="JME119" s="282"/>
      <c r="JMF119" s="282"/>
      <c r="JMG119" s="282"/>
      <c r="JMH119" s="282"/>
      <c r="JMI119" s="282"/>
      <c r="JMJ119" s="282"/>
      <c r="JMK119" s="282"/>
      <c r="JML119" s="282"/>
      <c r="JMM119" s="282"/>
      <c r="JMN119" s="282"/>
      <c r="JMO119" s="282"/>
      <c r="JMP119" s="282"/>
      <c r="JMQ119" s="282"/>
      <c r="JMR119" s="282"/>
      <c r="JMS119" s="282"/>
      <c r="JMT119" s="282"/>
      <c r="JMU119" s="282"/>
      <c r="JMV119" s="282"/>
      <c r="JMW119" s="282"/>
      <c r="JMX119" s="282"/>
      <c r="JMY119" s="282"/>
      <c r="JMZ119" s="282"/>
      <c r="JNA119" s="282"/>
      <c r="JNB119" s="282"/>
      <c r="JNC119" s="282"/>
      <c r="JND119" s="282"/>
      <c r="JNE119" s="282"/>
      <c r="JNF119" s="282"/>
      <c r="JNG119" s="282"/>
      <c r="JNH119" s="282"/>
      <c r="JNI119" s="282"/>
      <c r="JNJ119" s="282"/>
      <c r="JNK119" s="282"/>
      <c r="JNL119" s="282"/>
      <c r="JNM119" s="282"/>
      <c r="JNN119" s="282"/>
      <c r="JNO119" s="282"/>
      <c r="JNP119" s="282"/>
      <c r="JNQ119" s="282"/>
      <c r="JNR119" s="282"/>
      <c r="JNS119" s="282"/>
      <c r="JNT119" s="282"/>
      <c r="JNU119" s="282"/>
      <c r="JNV119" s="282"/>
      <c r="JNW119" s="282"/>
      <c r="JNX119" s="282"/>
      <c r="JNY119" s="282"/>
      <c r="JNZ119" s="282"/>
      <c r="JOA119" s="282"/>
      <c r="JOB119" s="282"/>
      <c r="JOC119" s="282"/>
      <c r="JOD119" s="282"/>
      <c r="JOE119" s="282"/>
      <c r="JOF119" s="282"/>
      <c r="JOG119" s="282"/>
      <c r="JOH119" s="282"/>
      <c r="JOI119" s="282"/>
      <c r="JOJ119" s="282"/>
      <c r="JOK119" s="282"/>
      <c r="JOL119" s="282"/>
      <c r="JOM119" s="282"/>
      <c r="JON119" s="282"/>
      <c r="JOO119" s="282"/>
      <c r="JOP119" s="282"/>
      <c r="JOQ119" s="282"/>
      <c r="JOR119" s="282"/>
      <c r="JOS119" s="282"/>
      <c r="JOT119" s="282"/>
      <c r="JOU119" s="282"/>
      <c r="JOV119" s="282"/>
      <c r="JOW119" s="282"/>
      <c r="JOX119" s="282"/>
      <c r="JOY119" s="282"/>
      <c r="JOZ119" s="282"/>
      <c r="JPA119" s="282"/>
      <c r="JPB119" s="282"/>
      <c r="JPC119" s="282"/>
      <c r="JPD119" s="282"/>
      <c r="JPE119" s="282"/>
      <c r="JPF119" s="282"/>
      <c r="JPG119" s="282"/>
      <c r="JPH119" s="282"/>
      <c r="JPI119" s="282"/>
      <c r="JPJ119" s="282"/>
      <c r="JPK119" s="282"/>
      <c r="JPL119" s="282"/>
      <c r="JPM119" s="282"/>
      <c r="JPN119" s="282"/>
      <c r="JPO119" s="282"/>
      <c r="JPP119" s="282"/>
      <c r="JPQ119" s="282"/>
      <c r="JPR119" s="282"/>
      <c r="JPS119" s="282"/>
      <c r="JPT119" s="282"/>
      <c r="JPU119" s="282"/>
      <c r="JPV119" s="282"/>
      <c r="JPW119" s="282"/>
      <c r="JPX119" s="282"/>
      <c r="JPY119" s="282"/>
      <c r="JPZ119" s="282"/>
      <c r="JQA119" s="282"/>
      <c r="JQB119" s="282"/>
      <c r="JQC119" s="282"/>
      <c r="JQD119" s="282"/>
      <c r="JQE119" s="282"/>
      <c r="JQF119" s="282"/>
      <c r="JQG119" s="282"/>
      <c r="JQH119" s="282"/>
      <c r="JQI119" s="282"/>
      <c r="JQJ119" s="282"/>
      <c r="JQK119" s="282"/>
      <c r="JQL119" s="282"/>
      <c r="JQM119" s="282"/>
      <c r="JQN119" s="282"/>
      <c r="JQO119" s="282"/>
      <c r="JQP119" s="282"/>
      <c r="JQQ119" s="282"/>
      <c r="JQR119" s="282"/>
      <c r="JQS119" s="282"/>
      <c r="JQT119" s="282"/>
      <c r="JQU119" s="282"/>
      <c r="JQV119" s="282"/>
      <c r="JQW119" s="282"/>
      <c r="JQX119" s="282"/>
      <c r="JQY119" s="282"/>
      <c r="JQZ119" s="282"/>
      <c r="JRA119" s="282"/>
      <c r="JRB119" s="282"/>
      <c r="JRC119" s="282"/>
      <c r="JRD119" s="282"/>
      <c r="JRE119" s="282"/>
      <c r="JRF119" s="282"/>
      <c r="JRG119" s="282"/>
      <c r="JRH119" s="282"/>
      <c r="JRI119" s="282"/>
      <c r="JRJ119" s="282"/>
      <c r="JRK119" s="282"/>
      <c r="JRL119" s="282"/>
      <c r="JRM119" s="282"/>
      <c r="JRN119" s="282"/>
      <c r="JRO119" s="282"/>
      <c r="JRP119" s="282"/>
      <c r="JRQ119" s="282"/>
      <c r="JRR119" s="282"/>
      <c r="JRS119" s="282"/>
      <c r="JRT119" s="282"/>
      <c r="JRU119" s="282"/>
      <c r="JRV119" s="282"/>
      <c r="JRW119" s="282"/>
      <c r="JRX119" s="282"/>
      <c r="JRY119" s="282"/>
      <c r="JRZ119" s="282"/>
      <c r="JSA119" s="282"/>
      <c r="JSB119" s="282"/>
      <c r="JSC119" s="282"/>
      <c r="JSD119" s="282"/>
      <c r="JSE119" s="282"/>
      <c r="JSF119" s="282"/>
      <c r="JSG119" s="282"/>
      <c r="JSH119" s="282"/>
      <c r="JSI119" s="282"/>
      <c r="JSJ119" s="282"/>
      <c r="JSK119" s="282"/>
      <c r="JSL119" s="282"/>
      <c r="JSM119" s="282"/>
      <c r="JSN119" s="282"/>
      <c r="JSO119" s="282"/>
      <c r="JSP119" s="282"/>
      <c r="JSQ119" s="282"/>
      <c r="JSR119" s="282"/>
      <c r="JSS119" s="282"/>
      <c r="JST119" s="282"/>
      <c r="JSU119" s="282"/>
      <c r="JSV119" s="282"/>
      <c r="JSW119" s="282"/>
      <c r="JSX119" s="282"/>
      <c r="JSY119" s="282"/>
      <c r="JSZ119" s="282"/>
      <c r="JTA119" s="282"/>
      <c r="JTB119" s="282"/>
      <c r="JTC119" s="282"/>
      <c r="JTD119" s="282"/>
      <c r="JTE119" s="282"/>
      <c r="JTF119" s="282"/>
      <c r="JTG119" s="282"/>
      <c r="JTH119" s="282"/>
      <c r="JTI119" s="282"/>
      <c r="JTJ119" s="282"/>
      <c r="JTK119" s="282"/>
      <c r="JTL119" s="282"/>
      <c r="JTM119" s="282"/>
      <c r="JTN119" s="282"/>
      <c r="JTO119" s="282"/>
      <c r="JTP119" s="282"/>
      <c r="JTQ119" s="282"/>
      <c r="JTR119" s="282"/>
      <c r="JTS119" s="282"/>
      <c r="JTT119" s="282"/>
      <c r="JTU119" s="282"/>
      <c r="JTV119" s="282"/>
      <c r="JTW119" s="282"/>
      <c r="JTX119" s="282"/>
      <c r="JTY119" s="282"/>
      <c r="JTZ119" s="282"/>
      <c r="JUA119" s="282"/>
      <c r="JUB119" s="282"/>
      <c r="JUC119" s="282"/>
      <c r="JUD119" s="282"/>
      <c r="JUE119" s="282"/>
      <c r="JUF119" s="282"/>
      <c r="JUG119" s="282"/>
      <c r="JUH119" s="282"/>
      <c r="JUI119" s="282"/>
      <c r="JUJ119" s="282"/>
      <c r="JUK119" s="282"/>
      <c r="JUL119" s="282"/>
      <c r="JUM119" s="282"/>
      <c r="JUN119" s="282"/>
      <c r="JUO119" s="282"/>
      <c r="JUP119" s="282"/>
      <c r="JUQ119" s="282"/>
      <c r="JUR119" s="282"/>
      <c r="JUS119" s="282"/>
      <c r="JUT119" s="282"/>
      <c r="JUU119" s="282"/>
      <c r="JUV119" s="282"/>
      <c r="JUW119" s="282"/>
      <c r="JUX119" s="282"/>
      <c r="JUY119" s="282"/>
      <c r="JUZ119" s="282"/>
      <c r="JVA119" s="282"/>
      <c r="JVB119" s="282"/>
      <c r="JVC119" s="282"/>
      <c r="JVD119" s="282"/>
      <c r="JVE119" s="282"/>
      <c r="JVF119" s="282"/>
      <c r="JVG119" s="282"/>
      <c r="JVH119" s="282"/>
      <c r="JVI119" s="282"/>
      <c r="JVJ119" s="282"/>
      <c r="JVK119" s="282"/>
      <c r="JVL119" s="282"/>
      <c r="JVM119" s="282"/>
      <c r="JVN119" s="282"/>
      <c r="JVO119" s="282"/>
      <c r="JVP119" s="282"/>
      <c r="JVQ119" s="282"/>
      <c r="JVR119" s="282"/>
      <c r="JVS119" s="282"/>
      <c r="JVT119" s="282"/>
      <c r="JVU119" s="282"/>
      <c r="JVV119" s="282"/>
      <c r="JVW119" s="282"/>
      <c r="JVX119" s="282"/>
      <c r="JVY119" s="282"/>
      <c r="JVZ119" s="282"/>
      <c r="JWA119" s="282"/>
      <c r="JWB119" s="282"/>
      <c r="JWC119" s="282"/>
      <c r="JWD119" s="282"/>
      <c r="JWE119" s="282"/>
      <c r="JWF119" s="282"/>
      <c r="JWG119" s="282"/>
      <c r="JWH119" s="282"/>
      <c r="JWI119" s="282"/>
      <c r="JWJ119" s="282"/>
      <c r="JWK119" s="282"/>
      <c r="JWL119" s="282"/>
      <c r="JWM119" s="282"/>
      <c r="JWN119" s="282"/>
      <c r="JWO119" s="282"/>
      <c r="JWP119" s="282"/>
      <c r="JWQ119" s="282"/>
      <c r="JWR119" s="282"/>
      <c r="JWS119" s="282"/>
      <c r="JWT119" s="282"/>
      <c r="JWU119" s="282"/>
      <c r="JWV119" s="282"/>
      <c r="JWW119" s="282"/>
      <c r="JWX119" s="282"/>
      <c r="JWY119" s="282"/>
      <c r="JWZ119" s="282"/>
      <c r="JXA119" s="282"/>
      <c r="JXB119" s="282"/>
      <c r="JXC119" s="282"/>
      <c r="JXD119" s="282"/>
      <c r="JXE119" s="282"/>
      <c r="JXF119" s="282"/>
      <c r="JXG119" s="282"/>
      <c r="JXH119" s="282"/>
      <c r="JXI119" s="282"/>
      <c r="JXJ119" s="282"/>
      <c r="JXK119" s="282"/>
      <c r="JXL119" s="282"/>
      <c r="JXM119" s="282"/>
      <c r="JXN119" s="282"/>
      <c r="JXO119" s="282"/>
      <c r="JXP119" s="282"/>
      <c r="JXQ119" s="282"/>
      <c r="JXR119" s="282"/>
      <c r="JXS119" s="282"/>
      <c r="JXT119" s="282"/>
      <c r="JXU119" s="282"/>
      <c r="JXV119" s="282"/>
      <c r="JXW119" s="282"/>
      <c r="JXX119" s="282"/>
      <c r="JXY119" s="282"/>
      <c r="JXZ119" s="282"/>
      <c r="JYA119" s="282"/>
      <c r="JYB119" s="282"/>
      <c r="JYC119" s="282"/>
      <c r="JYD119" s="282"/>
      <c r="JYE119" s="282"/>
      <c r="JYF119" s="282"/>
      <c r="JYG119" s="282"/>
      <c r="JYH119" s="282"/>
      <c r="JYI119" s="282"/>
      <c r="JYJ119" s="282"/>
      <c r="JYK119" s="282"/>
      <c r="JYL119" s="282"/>
      <c r="JYM119" s="282"/>
      <c r="JYN119" s="282"/>
      <c r="JYO119" s="282"/>
      <c r="JYP119" s="282"/>
      <c r="JYQ119" s="282"/>
      <c r="JYR119" s="282"/>
      <c r="JYS119" s="282"/>
      <c r="JYT119" s="282"/>
      <c r="JYU119" s="282"/>
      <c r="JYV119" s="282"/>
      <c r="JYW119" s="282"/>
      <c r="JYX119" s="282"/>
      <c r="JYY119" s="282"/>
      <c r="JYZ119" s="282"/>
      <c r="JZA119" s="282"/>
      <c r="JZB119" s="282"/>
      <c r="JZC119" s="282"/>
      <c r="JZD119" s="282"/>
      <c r="JZE119" s="282"/>
      <c r="JZF119" s="282"/>
      <c r="JZG119" s="282"/>
      <c r="JZH119" s="282"/>
      <c r="JZI119" s="282"/>
      <c r="JZJ119" s="282"/>
      <c r="JZK119" s="282"/>
      <c r="JZL119" s="282"/>
      <c r="JZM119" s="282"/>
      <c r="JZN119" s="282"/>
      <c r="JZO119" s="282"/>
      <c r="JZP119" s="282"/>
      <c r="JZQ119" s="282"/>
      <c r="JZR119" s="282"/>
      <c r="JZS119" s="282"/>
      <c r="JZT119" s="282"/>
      <c r="JZU119" s="282"/>
      <c r="JZV119" s="282"/>
      <c r="JZW119" s="282"/>
      <c r="JZX119" s="282"/>
      <c r="JZY119" s="282"/>
      <c r="JZZ119" s="282"/>
      <c r="KAA119" s="282"/>
      <c r="KAB119" s="282"/>
      <c r="KAC119" s="282"/>
      <c r="KAD119" s="282"/>
      <c r="KAE119" s="282"/>
      <c r="KAF119" s="282"/>
      <c r="KAG119" s="282"/>
      <c r="KAH119" s="282"/>
      <c r="KAI119" s="282"/>
      <c r="KAJ119" s="282"/>
      <c r="KAK119" s="282"/>
      <c r="KAL119" s="282"/>
      <c r="KAM119" s="282"/>
      <c r="KAN119" s="282"/>
      <c r="KAO119" s="282"/>
      <c r="KAP119" s="282"/>
      <c r="KAQ119" s="282"/>
      <c r="KAR119" s="282"/>
      <c r="KAS119" s="282"/>
      <c r="KAT119" s="282"/>
      <c r="KAU119" s="282"/>
      <c r="KAV119" s="282"/>
      <c r="KAW119" s="282"/>
      <c r="KAX119" s="282"/>
      <c r="KAY119" s="282"/>
      <c r="KAZ119" s="282"/>
      <c r="KBA119" s="282"/>
      <c r="KBB119" s="282"/>
      <c r="KBC119" s="282"/>
      <c r="KBD119" s="282"/>
      <c r="KBE119" s="282"/>
      <c r="KBF119" s="282"/>
      <c r="KBG119" s="282"/>
      <c r="KBH119" s="282"/>
      <c r="KBI119" s="282"/>
      <c r="KBJ119" s="282"/>
      <c r="KBK119" s="282"/>
      <c r="KBL119" s="282"/>
      <c r="KBM119" s="282"/>
      <c r="KBN119" s="282"/>
      <c r="KBO119" s="282"/>
      <c r="KBP119" s="282"/>
      <c r="KBQ119" s="282"/>
      <c r="KBR119" s="282"/>
      <c r="KBS119" s="282"/>
      <c r="KBT119" s="282"/>
      <c r="KBU119" s="282"/>
      <c r="KBV119" s="282"/>
      <c r="KBW119" s="282"/>
      <c r="KBX119" s="282"/>
      <c r="KBY119" s="282"/>
      <c r="KBZ119" s="282"/>
      <c r="KCA119" s="282"/>
      <c r="KCB119" s="282"/>
      <c r="KCC119" s="282"/>
      <c r="KCD119" s="282"/>
      <c r="KCE119" s="282"/>
      <c r="KCF119" s="282"/>
      <c r="KCG119" s="282"/>
      <c r="KCH119" s="282"/>
      <c r="KCI119" s="282"/>
      <c r="KCJ119" s="282"/>
      <c r="KCK119" s="282"/>
      <c r="KCL119" s="282"/>
      <c r="KCM119" s="282"/>
      <c r="KCN119" s="282"/>
      <c r="KCO119" s="282"/>
      <c r="KCP119" s="282"/>
      <c r="KCQ119" s="282"/>
      <c r="KCR119" s="282"/>
      <c r="KCS119" s="282"/>
      <c r="KCT119" s="282"/>
      <c r="KCU119" s="282"/>
      <c r="KCV119" s="282"/>
      <c r="KCW119" s="282"/>
      <c r="KCX119" s="282"/>
      <c r="KCY119" s="282"/>
      <c r="KCZ119" s="282"/>
      <c r="KDA119" s="282"/>
      <c r="KDB119" s="282"/>
      <c r="KDC119" s="282"/>
      <c r="KDD119" s="282"/>
      <c r="KDE119" s="282"/>
      <c r="KDF119" s="282"/>
      <c r="KDG119" s="282"/>
      <c r="KDH119" s="282"/>
      <c r="KDI119" s="282"/>
      <c r="KDJ119" s="282"/>
      <c r="KDK119" s="282"/>
      <c r="KDL119" s="282"/>
      <c r="KDM119" s="282"/>
      <c r="KDN119" s="282"/>
      <c r="KDO119" s="282"/>
      <c r="KDP119" s="282"/>
      <c r="KDQ119" s="282"/>
      <c r="KDR119" s="282"/>
      <c r="KDS119" s="282"/>
      <c r="KDT119" s="282"/>
      <c r="KDU119" s="282"/>
      <c r="KDV119" s="282"/>
      <c r="KDW119" s="282"/>
      <c r="KDX119" s="282"/>
      <c r="KDY119" s="282"/>
      <c r="KDZ119" s="282"/>
      <c r="KEA119" s="282"/>
      <c r="KEB119" s="282"/>
      <c r="KEC119" s="282"/>
      <c r="KED119" s="282"/>
      <c r="KEE119" s="282"/>
      <c r="KEF119" s="282"/>
      <c r="KEG119" s="282"/>
      <c r="KEH119" s="282"/>
      <c r="KEI119" s="282"/>
      <c r="KEJ119" s="282"/>
      <c r="KEK119" s="282"/>
      <c r="KEL119" s="282"/>
      <c r="KEM119" s="282"/>
      <c r="KEN119" s="282"/>
      <c r="KEO119" s="282"/>
      <c r="KEP119" s="282"/>
      <c r="KEQ119" s="282"/>
      <c r="KER119" s="282"/>
      <c r="KES119" s="282"/>
      <c r="KET119" s="282"/>
      <c r="KEU119" s="282"/>
      <c r="KEV119" s="282"/>
      <c r="KEW119" s="282"/>
      <c r="KEX119" s="282"/>
      <c r="KEY119" s="282"/>
      <c r="KEZ119" s="282"/>
      <c r="KFA119" s="282"/>
      <c r="KFB119" s="282"/>
      <c r="KFC119" s="282"/>
      <c r="KFD119" s="282"/>
      <c r="KFE119" s="282"/>
      <c r="KFF119" s="282"/>
      <c r="KFG119" s="282"/>
      <c r="KFH119" s="282"/>
      <c r="KFI119" s="282"/>
      <c r="KFJ119" s="282"/>
      <c r="KFK119" s="282"/>
      <c r="KFL119" s="282"/>
      <c r="KFM119" s="282"/>
      <c r="KFN119" s="282"/>
      <c r="KFO119" s="282"/>
      <c r="KFP119" s="282"/>
      <c r="KFQ119" s="282"/>
      <c r="KFR119" s="282"/>
      <c r="KFS119" s="282"/>
      <c r="KFT119" s="282"/>
      <c r="KFU119" s="282"/>
      <c r="KFV119" s="282"/>
      <c r="KFW119" s="282"/>
      <c r="KFX119" s="282"/>
      <c r="KFY119" s="282"/>
      <c r="KFZ119" s="282"/>
      <c r="KGA119" s="282"/>
      <c r="KGB119" s="282"/>
      <c r="KGC119" s="282"/>
      <c r="KGD119" s="282"/>
      <c r="KGE119" s="282"/>
      <c r="KGF119" s="282"/>
      <c r="KGG119" s="282"/>
      <c r="KGH119" s="282"/>
      <c r="KGI119" s="282"/>
      <c r="KGJ119" s="282"/>
      <c r="KGK119" s="282"/>
      <c r="KGL119" s="282"/>
      <c r="KGM119" s="282"/>
      <c r="KGN119" s="282"/>
      <c r="KGO119" s="282"/>
      <c r="KGP119" s="282"/>
      <c r="KGQ119" s="282"/>
      <c r="KGR119" s="282"/>
      <c r="KGS119" s="282"/>
      <c r="KGT119" s="282"/>
      <c r="KGU119" s="282"/>
      <c r="KGV119" s="282"/>
      <c r="KGW119" s="282"/>
      <c r="KGX119" s="282"/>
      <c r="KGY119" s="282"/>
      <c r="KGZ119" s="282"/>
      <c r="KHA119" s="282"/>
      <c r="KHB119" s="282"/>
      <c r="KHC119" s="282"/>
      <c r="KHD119" s="282"/>
      <c r="KHE119" s="282"/>
      <c r="KHF119" s="282"/>
      <c r="KHG119" s="282"/>
      <c r="KHH119" s="282"/>
      <c r="KHI119" s="282"/>
      <c r="KHJ119" s="282"/>
      <c r="KHK119" s="282"/>
      <c r="KHL119" s="282"/>
      <c r="KHM119" s="282"/>
      <c r="KHN119" s="282"/>
      <c r="KHO119" s="282"/>
      <c r="KHP119" s="282"/>
      <c r="KHQ119" s="282"/>
      <c r="KHR119" s="282"/>
      <c r="KHS119" s="282"/>
      <c r="KHT119" s="282"/>
      <c r="KHU119" s="282"/>
      <c r="KHV119" s="282"/>
      <c r="KHW119" s="282"/>
      <c r="KHX119" s="282"/>
      <c r="KHY119" s="282"/>
      <c r="KHZ119" s="282"/>
      <c r="KIA119" s="282"/>
      <c r="KIB119" s="282"/>
      <c r="KIC119" s="282"/>
      <c r="KID119" s="282"/>
      <c r="KIE119" s="282"/>
      <c r="KIF119" s="282"/>
      <c r="KIG119" s="282"/>
      <c r="KIH119" s="282"/>
      <c r="KII119" s="282"/>
      <c r="KIJ119" s="282"/>
      <c r="KIK119" s="282"/>
      <c r="KIL119" s="282"/>
      <c r="KIM119" s="282"/>
      <c r="KIN119" s="282"/>
      <c r="KIO119" s="282"/>
      <c r="KIP119" s="282"/>
      <c r="KIQ119" s="282"/>
      <c r="KIR119" s="282"/>
      <c r="KIS119" s="282"/>
      <c r="KIT119" s="282"/>
      <c r="KIU119" s="282"/>
      <c r="KIV119" s="282"/>
      <c r="KIW119" s="282"/>
      <c r="KIX119" s="282"/>
      <c r="KIY119" s="282"/>
      <c r="KIZ119" s="282"/>
      <c r="KJA119" s="282"/>
      <c r="KJB119" s="282"/>
      <c r="KJC119" s="282"/>
      <c r="KJD119" s="282"/>
      <c r="KJE119" s="282"/>
      <c r="KJF119" s="282"/>
      <c r="KJG119" s="282"/>
      <c r="KJH119" s="282"/>
      <c r="KJI119" s="282"/>
      <c r="KJJ119" s="282"/>
      <c r="KJK119" s="282"/>
      <c r="KJL119" s="282"/>
      <c r="KJM119" s="282"/>
      <c r="KJN119" s="282"/>
      <c r="KJO119" s="282"/>
      <c r="KJP119" s="282"/>
      <c r="KJQ119" s="282"/>
      <c r="KJR119" s="282"/>
      <c r="KJS119" s="282"/>
      <c r="KJT119" s="282"/>
      <c r="KJU119" s="282"/>
      <c r="KJV119" s="282"/>
      <c r="KJW119" s="282"/>
      <c r="KJX119" s="282"/>
      <c r="KJY119" s="282"/>
      <c r="KJZ119" s="282"/>
      <c r="KKA119" s="282"/>
      <c r="KKB119" s="282"/>
      <c r="KKC119" s="282"/>
      <c r="KKD119" s="282"/>
      <c r="KKE119" s="282"/>
      <c r="KKF119" s="282"/>
      <c r="KKG119" s="282"/>
      <c r="KKH119" s="282"/>
      <c r="KKI119" s="282"/>
      <c r="KKJ119" s="282"/>
      <c r="KKK119" s="282"/>
      <c r="KKL119" s="282"/>
      <c r="KKM119" s="282"/>
      <c r="KKN119" s="282"/>
      <c r="KKO119" s="282"/>
      <c r="KKP119" s="282"/>
      <c r="KKQ119" s="282"/>
      <c r="KKR119" s="282"/>
      <c r="KKS119" s="282"/>
      <c r="KKT119" s="282"/>
      <c r="KKU119" s="282"/>
      <c r="KKV119" s="282"/>
      <c r="KKW119" s="282"/>
      <c r="KKX119" s="282"/>
      <c r="KKY119" s="282"/>
      <c r="KKZ119" s="282"/>
      <c r="KLA119" s="282"/>
      <c r="KLB119" s="282"/>
      <c r="KLC119" s="282"/>
      <c r="KLD119" s="282"/>
      <c r="KLE119" s="282"/>
      <c r="KLF119" s="282"/>
      <c r="KLG119" s="282"/>
      <c r="KLH119" s="282"/>
      <c r="KLI119" s="282"/>
      <c r="KLJ119" s="282"/>
      <c r="KLK119" s="282"/>
      <c r="KLL119" s="282"/>
      <c r="KLM119" s="282"/>
      <c r="KLN119" s="282"/>
      <c r="KLO119" s="282"/>
      <c r="KLP119" s="282"/>
      <c r="KLQ119" s="282"/>
      <c r="KLR119" s="282"/>
      <c r="KLS119" s="282"/>
      <c r="KLT119" s="282"/>
      <c r="KLU119" s="282"/>
      <c r="KLV119" s="282"/>
      <c r="KLW119" s="282"/>
      <c r="KLX119" s="282"/>
      <c r="KLY119" s="282"/>
      <c r="KLZ119" s="282"/>
      <c r="KMA119" s="282"/>
      <c r="KMB119" s="282"/>
      <c r="KMC119" s="282"/>
      <c r="KMD119" s="282"/>
      <c r="KME119" s="282"/>
      <c r="KMF119" s="282"/>
      <c r="KMG119" s="282"/>
      <c r="KMH119" s="282"/>
      <c r="KMI119" s="282"/>
      <c r="KMJ119" s="282"/>
      <c r="KMK119" s="282"/>
      <c r="KML119" s="282"/>
      <c r="KMM119" s="282"/>
      <c r="KMN119" s="282"/>
      <c r="KMO119" s="282"/>
      <c r="KMP119" s="282"/>
      <c r="KMQ119" s="282"/>
      <c r="KMR119" s="282"/>
      <c r="KMS119" s="282"/>
      <c r="KMT119" s="282"/>
      <c r="KMU119" s="282"/>
      <c r="KMV119" s="282"/>
      <c r="KMW119" s="282"/>
      <c r="KMX119" s="282"/>
      <c r="KMY119" s="282"/>
      <c r="KMZ119" s="282"/>
      <c r="KNA119" s="282"/>
      <c r="KNB119" s="282"/>
      <c r="KNC119" s="282"/>
      <c r="KND119" s="282"/>
      <c r="KNE119" s="282"/>
      <c r="KNF119" s="282"/>
      <c r="KNG119" s="282"/>
      <c r="KNH119" s="282"/>
      <c r="KNI119" s="282"/>
      <c r="KNJ119" s="282"/>
      <c r="KNK119" s="282"/>
      <c r="KNL119" s="282"/>
      <c r="KNM119" s="282"/>
      <c r="KNN119" s="282"/>
      <c r="KNO119" s="282"/>
      <c r="KNP119" s="282"/>
      <c r="KNQ119" s="282"/>
      <c r="KNR119" s="282"/>
      <c r="KNS119" s="282"/>
      <c r="KNT119" s="282"/>
      <c r="KNU119" s="282"/>
      <c r="KNV119" s="282"/>
      <c r="KNW119" s="282"/>
      <c r="KNX119" s="282"/>
      <c r="KNY119" s="282"/>
      <c r="KNZ119" s="282"/>
      <c r="KOA119" s="282"/>
      <c r="KOB119" s="282"/>
      <c r="KOC119" s="282"/>
      <c r="KOD119" s="282"/>
      <c r="KOE119" s="282"/>
      <c r="KOF119" s="282"/>
      <c r="KOG119" s="282"/>
      <c r="KOH119" s="282"/>
      <c r="KOI119" s="282"/>
      <c r="KOJ119" s="282"/>
      <c r="KOK119" s="282"/>
      <c r="KOL119" s="282"/>
      <c r="KOM119" s="282"/>
      <c r="KON119" s="282"/>
      <c r="KOO119" s="282"/>
      <c r="KOP119" s="282"/>
      <c r="KOQ119" s="282"/>
      <c r="KOR119" s="282"/>
      <c r="KOS119" s="282"/>
      <c r="KOT119" s="282"/>
      <c r="KOU119" s="282"/>
      <c r="KOV119" s="282"/>
      <c r="KOW119" s="282"/>
      <c r="KOX119" s="282"/>
      <c r="KOY119" s="282"/>
      <c r="KOZ119" s="282"/>
      <c r="KPA119" s="282"/>
      <c r="KPB119" s="282"/>
      <c r="KPC119" s="282"/>
      <c r="KPD119" s="282"/>
      <c r="KPE119" s="282"/>
      <c r="KPF119" s="282"/>
      <c r="KPG119" s="282"/>
      <c r="KPH119" s="282"/>
      <c r="KPI119" s="282"/>
      <c r="KPJ119" s="282"/>
      <c r="KPK119" s="282"/>
      <c r="KPL119" s="282"/>
      <c r="KPM119" s="282"/>
      <c r="KPN119" s="282"/>
      <c r="KPO119" s="282"/>
      <c r="KPP119" s="282"/>
      <c r="KPQ119" s="282"/>
      <c r="KPR119" s="282"/>
      <c r="KPS119" s="282"/>
      <c r="KPT119" s="282"/>
      <c r="KPU119" s="282"/>
      <c r="KPV119" s="282"/>
      <c r="KPW119" s="282"/>
      <c r="KPX119" s="282"/>
      <c r="KPY119" s="282"/>
      <c r="KPZ119" s="282"/>
      <c r="KQA119" s="282"/>
      <c r="KQB119" s="282"/>
      <c r="KQC119" s="282"/>
      <c r="KQD119" s="282"/>
      <c r="KQE119" s="282"/>
      <c r="KQF119" s="282"/>
      <c r="KQG119" s="282"/>
      <c r="KQH119" s="282"/>
      <c r="KQI119" s="282"/>
      <c r="KQJ119" s="282"/>
      <c r="KQK119" s="282"/>
      <c r="KQL119" s="282"/>
      <c r="KQM119" s="282"/>
      <c r="KQN119" s="282"/>
      <c r="KQO119" s="282"/>
      <c r="KQP119" s="282"/>
      <c r="KQQ119" s="282"/>
      <c r="KQR119" s="282"/>
      <c r="KQS119" s="282"/>
      <c r="KQT119" s="282"/>
      <c r="KQU119" s="282"/>
      <c r="KQV119" s="282"/>
      <c r="KQW119" s="282"/>
      <c r="KQX119" s="282"/>
      <c r="KQY119" s="282"/>
      <c r="KQZ119" s="282"/>
      <c r="KRA119" s="282"/>
      <c r="KRB119" s="282"/>
      <c r="KRC119" s="282"/>
      <c r="KRD119" s="282"/>
      <c r="KRE119" s="282"/>
      <c r="KRF119" s="282"/>
      <c r="KRG119" s="282"/>
      <c r="KRH119" s="282"/>
      <c r="KRI119" s="282"/>
      <c r="KRJ119" s="282"/>
      <c r="KRK119" s="282"/>
      <c r="KRL119" s="282"/>
      <c r="KRM119" s="282"/>
      <c r="KRN119" s="282"/>
      <c r="KRO119" s="282"/>
      <c r="KRP119" s="282"/>
      <c r="KRQ119" s="282"/>
      <c r="KRR119" s="282"/>
      <c r="KRS119" s="282"/>
      <c r="KRT119" s="282"/>
      <c r="KRU119" s="282"/>
      <c r="KRV119" s="282"/>
      <c r="KRW119" s="282"/>
      <c r="KRX119" s="282"/>
      <c r="KRY119" s="282"/>
      <c r="KRZ119" s="282"/>
      <c r="KSA119" s="282"/>
      <c r="KSB119" s="282"/>
      <c r="KSC119" s="282"/>
      <c r="KSD119" s="282"/>
      <c r="KSE119" s="282"/>
      <c r="KSF119" s="282"/>
      <c r="KSG119" s="282"/>
      <c r="KSH119" s="282"/>
      <c r="KSI119" s="282"/>
      <c r="KSJ119" s="282"/>
      <c r="KSK119" s="282"/>
      <c r="KSL119" s="282"/>
      <c r="KSM119" s="282"/>
      <c r="KSN119" s="282"/>
      <c r="KSO119" s="282"/>
      <c r="KSP119" s="282"/>
      <c r="KSQ119" s="282"/>
      <c r="KSR119" s="282"/>
      <c r="KSS119" s="282"/>
      <c r="KST119" s="282"/>
      <c r="KSU119" s="282"/>
      <c r="KSV119" s="282"/>
      <c r="KSW119" s="282"/>
      <c r="KSX119" s="282"/>
      <c r="KSY119" s="282"/>
      <c r="KSZ119" s="282"/>
      <c r="KTA119" s="282"/>
      <c r="KTB119" s="282"/>
      <c r="KTC119" s="282"/>
      <c r="KTD119" s="282"/>
      <c r="KTE119" s="282"/>
      <c r="KTF119" s="282"/>
      <c r="KTG119" s="282"/>
      <c r="KTH119" s="282"/>
      <c r="KTI119" s="282"/>
      <c r="KTJ119" s="282"/>
      <c r="KTK119" s="282"/>
      <c r="KTL119" s="282"/>
      <c r="KTM119" s="282"/>
      <c r="KTN119" s="282"/>
      <c r="KTO119" s="282"/>
      <c r="KTP119" s="282"/>
      <c r="KTQ119" s="282"/>
      <c r="KTR119" s="282"/>
      <c r="KTS119" s="282"/>
      <c r="KTT119" s="282"/>
      <c r="KTU119" s="282"/>
      <c r="KTV119" s="282"/>
      <c r="KTW119" s="282"/>
      <c r="KTX119" s="282"/>
      <c r="KTY119" s="282"/>
      <c r="KTZ119" s="282"/>
      <c r="KUA119" s="282"/>
      <c r="KUB119" s="282"/>
      <c r="KUC119" s="282"/>
      <c r="KUD119" s="282"/>
      <c r="KUE119" s="282"/>
      <c r="KUF119" s="282"/>
      <c r="KUG119" s="282"/>
      <c r="KUH119" s="282"/>
      <c r="KUI119" s="282"/>
      <c r="KUJ119" s="282"/>
      <c r="KUK119" s="282"/>
      <c r="KUL119" s="282"/>
      <c r="KUM119" s="282"/>
      <c r="KUN119" s="282"/>
      <c r="KUO119" s="282"/>
      <c r="KUP119" s="282"/>
      <c r="KUQ119" s="282"/>
      <c r="KUR119" s="282"/>
      <c r="KUS119" s="282"/>
      <c r="KUT119" s="282"/>
      <c r="KUU119" s="282"/>
      <c r="KUV119" s="282"/>
      <c r="KUW119" s="282"/>
      <c r="KUX119" s="282"/>
      <c r="KUY119" s="282"/>
      <c r="KUZ119" s="282"/>
      <c r="KVA119" s="282"/>
      <c r="KVB119" s="282"/>
      <c r="KVC119" s="282"/>
      <c r="KVD119" s="282"/>
      <c r="KVE119" s="282"/>
      <c r="KVF119" s="282"/>
      <c r="KVG119" s="282"/>
      <c r="KVH119" s="282"/>
      <c r="KVI119" s="282"/>
      <c r="KVJ119" s="282"/>
      <c r="KVK119" s="282"/>
      <c r="KVL119" s="282"/>
      <c r="KVM119" s="282"/>
      <c r="KVN119" s="282"/>
      <c r="KVO119" s="282"/>
      <c r="KVP119" s="282"/>
      <c r="KVQ119" s="282"/>
      <c r="KVR119" s="282"/>
      <c r="KVS119" s="282"/>
      <c r="KVT119" s="282"/>
      <c r="KVU119" s="282"/>
      <c r="KVV119" s="282"/>
      <c r="KVW119" s="282"/>
      <c r="KVX119" s="282"/>
      <c r="KVY119" s="282"/>
      <c r="KVZ119" s="282"/>
      <c r="KWA119" s="282"/>
      <c r="KWB119" s="282"/>
      <c r="KWC119" s="282"/>
      <c r="KWD119" s="282"/>
      <c r="KWE119" s="282"/>
      <c r="KWF119" s="282"/>
      <c r="KWG119" s="282"/>
      <c r="KWH119" s="282"/>
      <c r="KWI119" s="282"/>
      <c r="KWJ119" s="282"/>
      <c r="KWK119" s="282"/>
      <c r="KWL119" s="282"/>
      <c r="KWM119" s="282"/>
      <c r="KWN119" s="282"/>
      <c r="KWO119" s="282"/>
      <c r="KWP119" s="282"/>
      <c r="KWQ119" s="282"/>
      <c r="KWR119" s="282"/>
      <c r="KWS119" s="282"/>
      <c r="KWT119" s="282"/>
      <c r="KWU119" s="282"/>
      <c r="KWV119" s="282"/>
      <c r="KWW119" s="282"/>
      <c r="KWX119" s="282"/>
      <c r="KWY119" s="282"/>
      <c r="KWZ119" s="282"/>
      <c r="KXA119" s="282"/>
      <c r="KXB119" s="282"/>
      <c r="KXC119" s="282"/>
      <c r="KXD119" s="282"/>
      <c r="KXE119" s="282"/>
      <c r="KXF119" s="282"/>
      <c r="KXG119" s="282"/>
      <c r="KXH119" s="282"/>
      <c r="KXI119" s="282"/>
      <c r="KXJ119" s="282"/>
      <c r="KXK119" s="282"/>
      <c r="KXL119" s="282"/>
      <c r="KXM119" s="282"/>
      <c r="KXN119" s="282"/>
      <c r="KXO119" s="282"/>
      <c r="KXP119" s="282"/>
      <c r="KXQ119" s="282"/>
      <c r="KXR119" s="282"/>
      <c r="KXS119" s="282"/>
      <c r="KXT119" s="282"/>
      <c r="KXU119" s="282"/>
      <c r="KXV119" s="282"/>
      <c r="KXW119" s="282"/>
      <c r="KXX119" s="282"/>
      <c r="KXY119" s="282"/>
      <c r="KXZ119" s="282"/>
      <c r="KYA119" s="282"/>
      <c r="KYB119" s="282"/>
      <c r="KYC119" s="282"/>
      <c r="KYD119" s="282"/>
      <c r="KYE119" s="282"/>
      <c r="KYF119" s="282"/>
      <c r="KYG119" s="282"/>
      <c r="KYH119" s="282"/>
      <c r="KYI119" s="282"/>
      <c r="KYJ119" s="282"/>
      <c r="KYK119" s="282"/>
      <c r="KYL119" s="282"/>
      <c r="KYM119" s="282"/>
      <c r="KYN119" s="282"/>
      <c r="KYO119" s="282"/>
      <c r="KYP119" s="282"/>
      <c r="KYQ119" s="282"/>
      <c r="KYR119" s="282"/>
      <c r="KYS119" s="282"/>
      <c r="KYT119" s="282"/>
      <c r="KYU119" s="282"/>
      <c r="KYV119" s="282"/>
      <c r="KYW119" s="282"/>
      <c r="KYX119" s="282"/>
      <c r="KYY119" s="282"/>
      <c r="KYZ119" s="282"/>
      <c r="KZA119" s="282"/>
      <c r="KZB119" s="282"/>
      <c r="KZC119" s="282"/>
      <c r="KZD119" s="282"/>
      <c r="KZE119" s="282"/>
      <c r="KZF119" s="282"/>
      <c r="KZG119" s="282"/>
      <c r="KZH119" s="282"/>
      <c r="KZI119" s="282"/>
      <c r="KZJ119" s="282"/>
      <c r="KZK119" s="282"/>
      <c r="KZL119" s="282"/>
      <c r="KZM119" s="282"/>
      <c r="KZN119" s="282"/>
      <c r="KZO119" s="282"/>
      <c r="KZP119" s="282"/>
      <c r="KZQ119" s="282"/>
      <c r="KZR119" s="282"/>
      <c r="KZS119" s="282"/>
      <c r="KZT119" s="282"/>
      <c r="KZU119" s="282"/>
      <c r="KZV119" s="282"/>
      <c r="KZW119" s="282"/>
      <c r="KZX119" s="282"/>
      <c r="KZY119" s="282"/>
      <c r="KZZ119" s="282"/>
      <c r="LAA119" s="282"/>
      <c r="LAB119" s="282"/>
      <c r="LAC119" s="282"/>
      <c r="LAD119" s="282"/>
      <c r="LAE119" s="282"/>
      <c r="LAF119" s="282"/>
      <c r="LAG119" s="282"/>
      <c r="LAH119" s="282"/>
      <c r="LAI119" s="282"/>
      <c r="LAJ119" s="282"/>
      <c r="LAK119" s="282"/>
      <c r="LAL119" s="282"/>
      <c r="LAM119" s="282"/>
      <c r="LAN119" s="282"/>
      <c r="LAO119" s="282"/>
      <c r="LAP119" s="282"/>
      <c r="LAQ119" s="282"/>
      <c r="LAR119" s="282"/>
      <c r="LAS119" s="282"/>
      <c r="LAT119" s="282"/>
      <c r="LAU119" s="282"/>
      <c r="LAV119" s="282"/>
      <c r="LAW119" s="282"/>
      <c r="LAX119" s="282"/>
      <c r="LAY119" s="282"/>
      <c r="LAZ119" s="282"/>
      <c r="LBA119" s="282"/>
      <c r="LBB119" s="282"/>
      <c r="LBC119" s="282"/>
      <c r="LBD119" s="282"/>
      <c r="LBE119" s="282"/>
      <c r="LBF119" s="282"/>
      <c r="LBG119" s="282"/>
      <c r="LBH119" s="282"/>
      <c r="LBI119" s="282"/>
      <c r="LBJ119" s="282"/>
      <c r="LBK119" s="282"/>
      <c r="LBL119" s="282"/>
      <c r="LBM119" s="282"/>
      <c r="LBN119" s="282"/>
      <c r="LBO119" s="282"/>
      <c r="LBP119" s="282"/>
      <c r="LBQ119" s="282"/>
      <c r="LBR119" s="282"/>
      <c r="LBS119" s="282"/>
      <c r="LBT119" s="282"/>
      <c r="LBU119" s="282"/>
      <c r="LBV119" s="282"/>
      <c r="LBW119" s="282"/>
      <c r="LBX119" s="282"/>
      <c r="LBY119" s="282"/>
      <c r="LBZ119" s="282"/>
      <c r="LCA119" s="282"/>
      <c r="LCB119" s="282"/>
      <c r="LCC119" s="282"/>
      <c r="LCD119" s="282"/>
      <c r="LCE119" s="282"/>
      <c r="LCF119" s="282"/>
      <c r="LCG119" s="282"/>
      <c r="LCH119" s="282"/>
      <c r="LCI119" s="282"/>
      <c r="LCJ119" s="282"/>
      <c r="LCK119" s="282"/>
      <c r="LCL119" s="282"/>
      <c r="LCM119" s="282"/>
      <c r="LCN119" s="282"/>
      <c r="LCO119" s="282"/>
      <c r="LCP119" s="282"/>
      <c r="LCQ119" s="282"/>
      <c r="LCR119" s="282"/>
      <c r="LCS119" s="282"/>
      <c r="LCT119" s="282"/>
      <c r="LCU119" s="282"/>
      <c r="LCV119" s="282"/>
      <c r="LCW119" s="282"/>
      <c r="LCX119" s="282"/>
      <c r="LCY119" s="282"/>
      <c r="LCZ119" s="282"/>
      <c r="LDA119" s="282"/>
      <c r="LDB119" s="282"/>
      <c r="LDC119" s="282"/>
      <c r="LDD119" s="282"/>
      <c r="LDE119" s="282"/>
      <c r="LDF119" s="282"/>
      <c r="LDG119" s="282"/>
      <c r="LDH119" s="282"/>
      <c r="LDI119" s="282"/>
      <c r="LDJ119" s="282"/>
      <c r="LDK119" s="282"/>
      <c r="LDL119" s="282"/>
      <c r="LDM119" s="282"/>
      <c r="LDN119" s="282"/>
      <c r="LDO119" s="282"/>
      <c r="LDP119" s="282"/>
      <c r="LDQ119" s="282"/>
      <c r="LDR119" s="282"/>
      <c r="LDS119" s="282"/>
      <c r="LDT119" s="282"/>
      <c r="LDU119" s="282"/>
      <c r="LDV119" s="282"/>
      <c r="LDW119" s="282"/>
      <c r="LDX119" s="282"/>
      <c r="LDY119" s="282"/>
      <c r="LDZ119" s="282"/>
      <c r="LEA119" s="282"/>
      <c r="LEB119" s="282"/>
      <c r="LEC119" s="282"/>
      <c r="LED119" s="282"/>
      <c r="LEE119" s="282"/>
      <c r="LEF119" s="282"/>
      <c r="LEG119" s="282"/>
      <c r="LEH119" s="282"/>
      <c r="LEI119" s="282"/>
      <c r="LEJ119" s="282"/>
      <c r="LEK119" s="282"/>
      <c r="LEL119" s="282"/>
      <c r="LEM119" s="282"/>
      <c r="LEN119" s="282"/>
      <c r="LEO119" s="282"/>
      <c r="LEP119" s="282"/>
      <c r="LEQ119" s="282"/>
      <c r="LER119" s="282"/>
      <c r="LES119" s="282"/>
      <c r="LET119" s="282"/>
      <c r="LEU119" s="282"/>
      <c r="LEV119" s="282"/>
      <c r="LEW119" s="282"/>
      <c r="LEX119" s="282"/>
      <c r="LEY119" s="282"/>
      <c r="LEZ119" s="282"/>
      <c r="LFA119" s="282"/>
      <c r="LFB119" s="282"/>
      <c r="LFC119" s="282"/>
      <c r="LFD119" s="282"/>
      <c r="LFE119" s="282"/>
      <c r="LFF119" s="282"/>
      <c r="LFG119" s="282"/>
      <c r="LFH119" s="282"/>
      <c r="LFI119" s="282"/>
      <c r="LFJ119" s="282"/>
      <c r="LFK119" s="282"/>
      <c r="LFL119" s="282"/>
      <c r="LFM119" s="282"/>
      <c r="LFN119" s="282"/>
      <c r="LFO119" s="282"/>
      <c r="LFP119" s="282"/>
      <c r="LFQ119" s="282"/>
      <c r="LFR119" s="282"/>
      <c r="LFS119" s="282"/>
      <c r="LFT119" s="282"/>
      <c r="LFU119" s="282"/>
      <c r="LFV119" s="282"/>
      <c r="LFW119" s="282"/>
      <c r="LFX119" s="282"/>
      <c r="LFY119" s="282"/>
      <c r="LFZ119" s="282"/>
      <c r="LGA119" s="282"/>
      <c r="LGB119" s="282"/>
      <c r="LGC119" s="282"/>
      <c r="LGD119" s="282"/>
      <c r="LGE119" s="282"/>
      <c r="LGF119" s="282"/>
      <c r="LGG119" s="282"/>
      <c r="LGH119" s="282"/>
      <c r="LGI119" s="282"/>
      <c r="LGJ119" s="282"/>
      <c r="LGK119" s="282"/>
      <c r="LGL119" s="282"/>
      <c r="LGM119" s="282"/>
      <c r="LGN119" s="282"/>
      <c r="LGO119" s="282"/>
      <c r="LGP119" s="282"/>
      <c r="LGQ119" s="282"/>
      <c r="LGR119" s="282"/>
      <c r="LGS119" s="282"/>
      <c r="LGT119" s="282"/>
      <c r="LGU119" s="282"/>
      <c r="LGV119" s="282"/>
      <c r="LGW119" s="282"/>
      <c r="LGX119" s="282"/>
      <c r="LGY119" s="282"/>
      <c r="LGZ119" s="282"/>
      <c r="LHA119" s="282"/>
      <c r="LHB119" s="282"/>
      <c r="LHC119" s="282"/>
      <c r="LHD119" s="282"/>
      <c r="LHE119" s="282"/>
      <c r="LHF119" s="282"/>
      <c r="LHG119" s="282"/>
      <c r="LHH119" s="282"/>
      <c r="LHI119" s="282"/>
      <c r="LHJ119" s="282"/>
      <c r="LHK119" s="282"/>
      <c r="LHL119" s="282"/>
      <c r="LHM119" s="282"/>
      <c r="LHN119" s="282"/>
      <c r="LHO119" s="282"/>
      <c r="LHP119" s="282"/>
      <c r="LHQ119" s="282"/>
      <c r="LHR119" s="282"/>
      <c r="LHS119" s="282"/>
      <c r="LHT119" s="282"/>
      <c r="LHU119" s="282"/>
      <c r="LHV119" s="282"/>
      <c r="LHW119" s="282"/>
      <c r="LHX119" s="282"/>
      <c r="LHY119" s="282"/>
      <c r="LHZ119" s="282"/>
      <c r="LIA119" s="282"/>
      <c r="LIB119" s="282"/>
      <c r="LIC119" s="282"/>
      <c r="LID119" s="282"/>
      <c r="LIE119" s="282"/>
      <c r="LIF119" s="282"/>
      <c r="LIG119" s="282"/>
      <c r="LIH119" s="282"/>
      <c r="LII119" s="282"/>
      <c r="LIJ119" s="282"/>
      <c r="LIK119" s="282"/>
      <c r="LIL119" s="282"/>
      <c r="LIM119" s="282"/>
      <c r="LIN119" s="282"/>
      <c r="LIO119" s="282"/>
      <c r="LIP119" s="282"/>
      <c r="LIQ119" s="282"/>
      <c r="LIR119" s="282"/>
      <c r="LIS119" s="282"/>
      <c r="LIT119" s="282"/>
      <c r="LIU119" s="282"/>
      <c r="LIV119" s="282"/>
      <c r="LIW119" s="282"/>
      <c r="LIX119" s="282"/>
      <c r="LIY119" s="282"/>
      <c r="LIZ119" s="282"/>
      <c r="LJA119" s="282"/>
      <c r="LJB119" s="282"/>
      <c r="LJC119" s="282"/>
      <c r="LJD119" s="282"/>
      <c r="LJE119" s="282"/>
      <c r="LJF119" s="282"/>
      <c r="LJG119" s="282"/>
      <c r="LJH119" s="282"/>
      <c r="LJI119" s="282"/>
      <c r="LJJ119" s="282"/>
      <c r="LJK119" s="282"/>
      <c r="LJL119" s="282"/>
      <c r="LJM119" s="282"/>
      <c r="LJN119" s="282"/>
      <c r="LJO119" s="282"/>
      <c r="LJP119" s="282"/>
      <c r="LJQ119" s="282"/>
      <c r="LJR119" s="282"/>
      <c r="LJS119" s="282"/>
      <c r="LJT119" s="282"/>
      <c r="LJU119" s="282"/>
      <c r="LJV119" s="282"/>
      <c r="LJW119" s="282"/>
      <c r="LJX119" s="282"/>
      <c r="LJY119" s="282"/>
      <c r="LJZ119" s="282"/>
      <c r="LKA119" s="282"/>
      <c r="LKB119" s="282"/>
      <c r="LKC119" s="282"/>
      <c r="LKD119" s="282"/>
      <c r="LKE119" s="282"/>
      <c r="LKF119" s="282"/>
      <c r="LKG119" s="282"/>
      <c r="LKH119" s="282"/>
      <c r="LKI119" s="282"/>
      <c r="LKJ119" s="282"/>
      <c r="LKK119" s="282"/>
      <c r="LKL119" s="282"/>
      <c r="LKM119" s="282"/>
      <c r="LKN119" s="282"/>
      <c r="LKO119" s="282"/>
      <c r="LKP119" s="282"/>
      <c r="LKQ119" s="282"/>
      <c r="LKR119" s="282"/>
      <c r="LKS119" s="282"/>
      <c r="LKT119" s="282"/>
      <c r="LKU119" s="282"/>
      <c r="LKV119" s="282"/>
      <c r="LKW119" s="282"/>
      <c r="LKX119" s="282"/>
      <c r="LKY119" s="282"/>
      <c r="LKZ119" s="282"/>
      <c r="LLA119" s="282"/>
      <c r="LLB119" s="282"/>
      <c r="LLC119" s="282"/>
      <c r="LLD119" s="282"/>
      <c r="LLE119" s="282"/>
      <c r="LLF119" s="282"/>
      <c r="LLG119" s="282"/>
      <c r="LLH119" s="282"/>
      <c r="LLI119" s="282"/>
      <c r="LLJ119" s="282"/>
      <c r="LLK119" s="282"/>
      <c r="LLL119" s="282"/>
      <c r="LLM119" s="282"/>
      <c r="LLN119" s="282"/>
      <c r="LLO119" s="282"/>
      <c r="LLP119" s="282"/>
      <c r="LLQ119" s="282"/>
      <c r="LLR119" s="282"/>
      <c r="LLS119" s="282"/>
      <c r="LLT119" s="282"/>
      <c r="LLU119" s="282"/>
      <c r="LLV119" s="282"/>
      <c r="LLW119" s="282"/>
      <c r="LLX119" s="282"/>
      <c r="LLY119" s="282"/>
      <c r="LLZ119" s="282"/>
      <c r="LMA119" s="282"/>
      <c r="LMB119" s="282"/>
      <c r="LMC119" s="282"/>
      <c r="LMD119" s="282"/>
      <c r="LME119" s="282"/>
      <c r="LMF119" s="282"/>
      <c r="LMG119" s="282"/>
      <c r="LMH119" s="282"/>
      <c r="LMI119" s="282"/>
      <c r="LMJ119" s="282"/>
      <c r="LMK119" s="282"/>
      <c r="LML119" s="282"/>
      <c r="LMM119" s="282"/>
      <c r="LMN119" s="282"/>
      <c r="LMO119" s="282"/>
      <c r="LMP119" s="282"/>
      <c r="LMQ119" s="282"/>
      <c r="LMR119" s="282"/>
      <c r="LMS119" s="282"/>
      <c r="LMT119" s="282"/>
      <c r="LMU119" s="282"/>
      <c r="LMV119" s="282"/>
      <c r="LMW119" s="282"/>
      <c r="LMX119" s="282"/>
      <c r="LMY119" s="282"/>
      <c r="LMZ119" s="282"/>
      <c r="LNA119" s="282"/>
      <c r="LNB119" s="282"/>
      <c r="LNC119" s="282"/>
      <c r="LND119" s="282"/>
      <c r="LNE119" s="282"/>
      <c r="LNF119" s="282"/>
      <c r="LNG119" s="282"/>
      <c r="LNH119" s="282"/>
      <c r="LNI119" s="282"/>
      <c r="LNJ119" s="282"/>
      <c r="LNK119" s="282"/>
      <c r="LNL119" s="282"/>
      <c r="LNM119" s="282"/>
      <c r="LNN119" s="282"/>
      <c r="LNO119" s="282"/>
      <c r="LNP119" s="282"/>
      <c r="LNQ119" s="282"/>
      <c r="LNR119" s="282"/>
      <c r="LNS119" s="282"/>
      <c r="LNT119" s="282"/>
      <c r="LNU119" s="282"/>
      <c r="LNV119" s="282"/>
      <c r="LNW119" s="282"/>
      <c r="LNX119" s="282"/>
      <c r="LNY119" s="282"/>
      <c r="LNZ119" s="282"/>
      <c r="LOA119" s="282"/>
      <c r="LOB119" s="282"/>
      <c r="LOC119" s="282"/>
      <c r="LOD119" s="282"/>
      <c r="LOE119" s="282"/>
      <c r="LOF119" s="282"/>
      <c r="LOG119" s="282"/>
      <c r="LOH119" s="282"/>
      <c r="LOI119" s="282"/>
      <c r="LOJ119" s="282"/>
      <c r="LOK119" s="282"/>
      <c r="LOL119" s="282"/>
      <c r="LOM119" s="282"/>
      <c r="LON119" s="282"/>
      <c r="LOO119" s="282"/>
      <c r="LOP119" s="282"/>
      <c r="LOQ119" s="282"/>
      <c r="LOR119" s="282"/>
      <c r="LOS119" s="282"/>
      <c r="LOT119" s="282"/>
      <c r="LOU119" s="282"/>
      <c r="LOV119" s="282"/>
      <c r="LOW119" s="282"/>
      <c r="LOX119" s="282"/>
      <c r="LOY119" s="282"/>
      <c r="LOZ119" s="282"/>
      <c r="LPA119" s="282"/>
      <c r="LPB119" s="282"/>
      <c r="LPC119" s="282"/>
      <c r="LPD119" s="282"/>
      <c r="LPE119" s="282"/>
      <c r="LPF119" s="282"/>
      <c r="LPG119" s="282"/>
      <c r="LPH119" s="282"/>
      <c r="LPI119" s="282"/>
      <c r="LPJ119" s="282"/>
      <c r="LPK119" s="282"/>
      <c r="LPL119" s="282"/>
      <c r="LPM119" s="282"/>
      <c r="LPN119" s="282"/>
      <c r="LPO119" s="282"/>
      <c r="LPP119" s="282"/>
      <c r="LPQ119" s="282"/>
      <c r="LPR119" s="282"/>
      <c r="LPS119" s="282"/>
      <c r="LPT119" s="282"/>
      <c r="LPU119" s="282"/>
      <c r="LPV119" s="282"/>
      <c r="LPW119" s="282"/>
      <c r="LPX119" s="282"/>
      <c r="LPY119" s="282"/>
      <c r="LPZ119" s="282"/>
      <c r="LQA119" s="282"/>
      <c r="LQB119" s="282"/>
      <c r="LQC119" s="282"/>
      <c r="LQD119" s="282"/>
      <c r="LQE119" s="282"/>
      <c r="LQF119" s="282"/>
      <c r="LQG119" s="282"/>
      <c r="LQH119" s="282"/>
      <c r="LQI119" s="282"/>
      <c r="LQJ119" s="282"/>
      <c r="LQK119" s="282"/>
      <c r="LQL119" s="282"/>
      <c r="LQM119" s="282"/>
      <c r="LQN119" s="282"/>
      <c r="LQO119" s="282"/>
      <c r="LQP119" s="282"/>
      <c r="LQQ119" s="282"/>
      <c r="LQR119" s="282"/>
      <c r="LQS119" s="282"/>
      <c r="LQT119" s="282"/>
      <c r="LQU119" s="282"/>
      <c r="LQV119" s="282"/>
      <c r="LQW119" s="282"/>
      <c r="LQX119" s="282"/>
      <c r="LQY119" s="282"/>
      <c r="LQZ119" s="282"/>
      <c r="LRA119" s="282"/>
      <c r="LRB119" s="282"/>
      <c r="LRC119" s="282"/>
      <c r="LRD119" s="282"/>
      <c r="LRE119" s="282"/>
      <c r="LRF119" s="282"/>
      <c r="LRG119" s="282"/>
      <c r="LRH119" s="282"/>
      <c r="LRI119" s="282"/>
      <c r="LRJ119" s="282"/>
      <c r="LRK119" s="282"/>
      <c r="LRL119" s="282"/>
      <c r="LRM119" s="282"/>
      <c r="LRN119" s="282"/>
      <c r="LRO119" s="282"/>
      <c r="LRP119" s="282"/>
      <c r="LRQ119" s="282"/>
      <c r="LRR119" s="282"/>
      <c r="LRS119" s="282"/>
      <c r="LRT119" s="282"/>
      <c r="LRU119" s="282"/>
      <c r="LRV119" s="282"/>
      <c r="LRW119" s="282"/>
      <c r="LRX119" s="282"/>
      <c r="LRY119" s="282"/>
      <c r="LRZ119" s="282"/>
      <c r="LSA119" s="282"/>
      <c r="LSB119" s="282"/>
      <c r="LSC119" s="282"/>
      <c r="LSD119" s="282"/>
      <c r="LSE119" s="282"/>
      <c r="LSF119" s="282"/>
      <c r="LSG119" s="282"/>
      <c r="LSH119" s="282"/>
      <c r="LSI119" s="282"/>
      <c r="LSJ119" s="282"/>
      <c r="LSK119" s="282"/>
      <c r="LSL119" s="282"/>
      <c r="LSM119" s="282"/>
      <c r="LSN119" s="282"/>
      <c r="LSO119" s="282"/>
      <c r="LSP119" s="282"/>
      <c r="LSQ119" s="282"/>
      <c r="LSR119" s="282"/>
      <c r="LSS119" s="282"/>
      <c r="LST119" s="282"/>
      <c r="LSU119" s="282"/>
      <c r="LSV119" s="282"/>
      <c r="LSW119" s="282"/>
      <c r="LSX119" s="282"/>
      <c r="LSY119" s="282"/>
      <c r="LSZ119" s="282"/>
      <c r="LTA119" s="282"/>
      <c r="LTB119" s="282"/>
      <c r="LTC119" s="282"/>
      <c r="LTD119" s="282"/>
      <c r="LTE119" s="282"/>
      <c r="LTF119" s="282"/>
      <c r="LTG119" s="282"/>
      <c r="LTH119" s="282"/>
      <c r="LTI119" s="282"/>
      <c r="LTJ119" s="282"/>
      <c r="LTK119" s="282"/>
      <c r="LTL119" s="282"/>
      <c r="LTM119" s="282"/>
      <c r="LTN119" s="282"/>
      <c r="LTO119" s="282"/>
      <c r="LTP119" s="282"/>
      <c r="LTQ119" s="282"/>
      <c r="LTR119" s="282"/>
      <c r="LTS119" s="282"/>
      <c r="LTT119" s="282"/>
      <c r="LTU119" s="282"/>
      <c r="LTV119" s="282"/>
      <c r="LTW119" s="282"/>
      <c r="LTX119" s="282"/>
      <c r="LTY119" s="282"/>
      <c r="LTZ119" s="282"/>
      <c r="LUA119" s="282"/>
      <c r="LUB119" s="282"/>
      <c r="LUC119" s="282"/>
      <c r="LUD119" s="282"/>
      <c r="LUE119" s="282"/>
      <c r="LUF119" s="282"/>
      <c r="LUG119" s="282"/>
      <c r="LUH119" s="282"/>
      <c r="LUI119" s="282"/>
      <c r="LUJ119" s="282"/>
      <c r="LUK119" s="282"/>
      <c r="LUL119" s="282"/>
      <c r="LUM119" s="282"/>
      <c r="LUN119" s="282"/>
      <c r="LUO119" s="282"/>
      <c r="LUP119" s="282"/>
      <c r="LUQ119" s="282"/>
      <c r="LUR119" s="282"/>
      <c r="LUS119" s="282"/>
      <c r="LUT119" s="282"/>
      <c r="LUU119" s="282"/>
      <c r="LUV119" s="282"/>
      <c r="LUW119" s="282"/>
      <c r="LUX119" s="282"/>
      <c r="LUY119" s="282"/>
      <c r="LUZ119" s="282"/>
      <c r="LVA119" s="282"/>
      <c r="LVB119" s="282"/>
      <c r="LVC119" s="282"/>
      <c r="LVD119" s="282"/>
      <c r="LVE119" s="282"/>
      <c r="LVF119" s="282"/>
      <c r="LVG119" s="282"/>
      <c r="LVH119" s="282"/>
      <c r="LVI119" s="282"/>
      <c r="LVJ119" s="282"/>
      <c r="LVK119" s="282"/>
      <c r="LVL119" s="282"/>
      <c r="LVM119" s="282"/>
      <c r="LVN119" s="282"/>
      <c r="LVO119" s="282"/>
      <c r="LVP119" s="282"/>
      <c r="LVQ119" s="282"/>
      <c r="LVR119" s="282"/>
      <c r="LVS119" s="282"/>
      <c r="LVT119" s="282"/>
      <c r="LVU119" s="282"/>
      <c r="LVV119" s="282"/>
      <c r="LVW119" s="282"/>
      <c r="LVX119" s="282"/>
      <c r="LVY119" s="282"/>
      <c r="LVZ119" s="282"/>
      <c r="LWA119" s="282"/>
      <c r="LWB119" s="282"/>
      <c r="LWC119" s="282"/>
      <c r="LWD119" s="282"/>
      <c r="LWE119" s="282"/>
      <c r="LWF119" s="282"/>
      <c r="LWG119" s="282"/>
      <c r="LWH119" s="282"/>
      <c r="LWI119" s="282"/>
      <c r="LWJ119" s="282"/>
      <c r="LWK119" s="282"/>
      <c r="LWL119" s="282"/>
      <c r="LWM119" s="282"/>
      <c r="LWN119" s="282"/>
      <c r="LWO119" s="282"/>
      <c r="LWP119" s="282"/>
      <c r="LWQ119" s="282"/>
      <c r="LWR119" s="282"/>
      <c r="LWS119" s="282"/>
      <c r="LWT119" s="282"/>
      <c r="LWU119" s="282"/>
      <c r="LWV119" s="282"/>
      <c r="LWW119" s="282"/>
      <c r="LWX119" s="282"/>
      <c r="LWY119" s="282"/>
      <c r="LWZ119" s="282"/>
      <c r="LXA119" s="282"/>
      <c r="LXB119" s="282"/>
      <c r="LXC119" s="282"/>
      <c r="LXD119" s="282"/>
      <c r="LXE119" s="282"/>
      <c r="LXF119" s="282"/>
      <c r="LXG119" s="282"/>
      <c r="LXH119" s="282"/>
      <c r="LXI119" s="282"/>
      <c r="LXJ119" s="282"/>
      <c r="LXK119" s="282"/>
      <c r="LXL119" s="282"/>
      <c r="LXM119" s="282"/>
      <c r="LXN119" s="282"/>
      <c r="LXO119" s="282"/>
      <c r="LXP119" s="282"/>
      <c r="LXQ119" s="282"/>
      <c r="LXR119" s="282"/>
      <c r="LXS119" s="282"/>
      <c r="LXT119" s="282"/>
      <c r="LXU119" s="282"/>
      <c r="LXV119" s="282"/>
      <c r="LXW119" s="282"/>
      <c r="LXX119" s="282"/>
      <c r="LXY119" s="282"/>
      <c r="LXZ119" s="282"/>
      <c r="LYA119" s="282"/>
      <c r="LYB119" s="282"/>
      <c r="LYC119" s="282"/>
      <c r="LYD119" s="282"/>
      <c r="LYE119" s="282"/>
      <c r="LYF119" s="282"/>
      <c r="LYG119" s="282"/>
      <c r="LYH119" s="282"/>
      <c r="LYI119" s="282"/>
      <c r="LYJ119" s="282"/>
      <c r="LYK119" s="282"/>
      <c r="LYL119" s="282"/>
      <c r="LYM119" s="282"/>
      <c r="LYN119" s="282"/>
      <c r="LYO119" s="282"/>
      <c r="LYP119" s="282"/>
      <c r="LYQ119" s="282"/>
      <c r="LYR119" s="282"/>
      <c r="LYS119" s="282"/>
      <c r="LYT119" s="282"/>
      <c r="LYU119" s="282"/>
      <c r="LYV119" s="282"/>
      <c r="LYW119" s="282"/>
      <c r="LYX119" s="282"/>
      <c r="LYY119" s="282"/>
      <c r="LYZ119" s="282"/>
      <c r="LZA119" s="282"/>
      <c r="LZB119" s="282"/>
      <c r="LZC119" s="282"/>
      <c r="LZD119" s="282"/>
      <c r="LZE119" s="282"/>
      <c r="LZF119" s="282"/>
      <c r="LZG119" s="282"/>
      <c r="LZH119" s="282"/>
      <c r="LZI119" s="282"/>
      <c r="LZJ119" s="282"/>
      <c r="LZK119" s="282"/>
      <c r="LZL119" s="282"/>
      <c r="LZM119" s="282"/>
      <c r="LZN119" s="282"/>
      <c r="LZO119" s="282"/>
      <c r="LZP119" s="282"/>
      <c r="LZQ119" s="282"/>
      <c r="LZR119" s="282"/>
      <c r="LZS119" s="282"/>
      <c r="LZT119" s="282"/>
      <c r="LZU119" s="282"/>
      <c r="LZV119" s="282"/>
      <c r="LZW119" s="282"/>
      <c r="LZX119" s="282"/>
      <c r="LZY119" s="282"/>
      <c r="LZZ119" s="282"/>
      <c r="MAA119" s="282"/>
      <c r="MAB119" s="282"/>
      <c r="MAC119" s="282"/>
      <c r="MAD119" s="282"/>
      <c r="MAE119" s="282"/>
      <c r="MAF119" s="282"/>
      <c r="MAG119" s="282"/>
      <c r="MAH119" s="282"/>
      <c r="MAI119" s="282"/>
      <c r="MAJ119" s="282"/>
      <c r="MAK119" s="282"/>
      <c r="MAL119" s="282"/>
      <c r="MAM119" s="282"/>
      <c r="MAN119" s="282"/>
      <c r="MAO119" s="282"/>
      <c r="MAP119" s="282"/>
      <c r="MAQ119" s="282"/>
      <c r="MAR119" s="282"/>
      <c r="MAS119" s="282"/>
      <c r="MAT119" s="282"/>
      <c r="MAU119" s="282"/>
      <c r="MAV119" s="282"/>
      <c r="MAW119" s="282"/>
      <c r="MAX119" s="282"/>
      <c r="MAY119" s="282"/>
      <c r="MAZ119" s="282"/>
      <c r="MBA119" s="282"/>
      <c r="MBB119" s="282"/>
      <c r="MBC119" s="282"/>
      <c r="MBD119" s="282"/>
      <c r="MBE119" s="282"/>
      <c r="MBF119" s="282"/>
      <c r="MBG119" s="282"/>
      <c r="MBH119" s="282"/>
      <c r="MBI119" s="282"/>
      <c r="MBJ119" s="282"/>
      <c r="MBK119" s="282"/>
      <c r="MBL119" s="282"/>
      <c r="MBM119" s="282"/>
      <c r="MBN119" s="282"/>
      <c r="MBO119" s="282"/>
      <c r="MBP119" s="282"/>
      <c r="MBQ119" s="282"/>
      <c r="MBR119" s="282"/>
      <c r="MBS119" s="282"/>
      <c r="MBT119" s="282"/>
      <c r="MBU119" s="282"/>
      <c r="MBV119" s="282"/>
      <c r="MBW119" s="282"/>
      <c r="MBX119" s="282"/>
      <c r="MBY119" s="282"/>
      <c r="MBZ119" s="282"/>
      <c r="MCA119" s="282"/>
      <c r="MCB119" s="282"/>
      <c r="MCC119" s="282"/>
      <c r="MCD119" s="282"/>
      <c r="MCE119" s="282"/>
      <c r="MCF119" s="282"/>
      <c r="MCG119" s="282"/>
      <c r="MCH119" s="282"/>
      <c r="MCI119" s="282"/>
      <c r="MCJ119" s="282"/>
      <c r="MCK119" s="282"/>
      <c r="MCL119" s="282"/>
      <c r="MCM119" s="282"/>
      <c r="MCN119" s="282"/>
      <c r="MCO119" s="282"/>
      <c r="MCP119" s="282"/>
      <c r="MCQ119" s="282"/>
      <c r="MCR119" s="282"/>
      <c r="MCS119" s="282"/>
      <c r="MCT119" s="282"/>
      <c r="MCU119" s="282"/>
      <c r="MCV119" s="282"/>
      <c r="MCW119" s="282"/>
      <c r="MCX119" s="282"/>
      <c r="MCY119" s="282"/>
      <c r="MCZ119" s="282"/>
      <c r="MDA119" s="282"/>
      <c r="MDB119" s="282"/>
      <c r="MDC119" s="282"/>
      <c r="MDD119" s="282"/>
      <c r="MDE119" s="282"/>
      <c r="MDF119" s="282"/>
      <c r="MDG119" s="282"/>
      <c r="MDH119" s="282"/>
      <c r="MDI119" s="282"/>
      <c r="MDJ119" s="282"/>
      <c r="MDK119" s="282"/>
      <c r="MDL119" s="282"/>
      <c r="MDM119" s="282"/>
      <c r="MDN119" s="282"/>
      <c r="MDO119" s="282"/>
      <c r="MDP119" s="282"/>
      <c r="MDQ119" s="282"/>
      <c r="MDR119" s="282"/>
      <c r="MDS119" s="282"/>
      <c r="MDT119" s="282"/>
      <c r="MDU119" s="282"/>
      <c r="MDV119" s="282"/>
      <c r="MDW119" s="282"/>
      <c r="MDX119" s="282"/>
      <c r="MDY119" s="282"/>
      <c r="MDZ119" s="282"/>
      <c r="MEA119" s="282"/>
      <c r="MEB119" s="282"/>
      <c r="MEC119" s="282"/>
      <c r="MED119" s="282"/>
      <c r="MEE119" s="282"/>
      <c r="MEF119" s="282"/>
      <c r="MEG119" s="282"/>
      <c r="MEH119" s="282"/>
      <c r="MEI119" s="282"/>
      <c r="MEJ119" s="282"/>
      <c r="MEK119" s="282"/>
      <c r="MEL119" s="282"/>
      <c r="MEM119" s="282"/>
      <c r="MEN119" s="282"/>
      <c r="MEO119" s="282"/>
      <c r="MEP119" s="282"/>
      <c r="MEQ119" s="282"/>
      <c r="MER119" s="282"/>
      <c r="MES119" s="282"/>
      <c r="MET119" s="282"/>
      <c r="MEU119" s="282"/>
      <c r="MEV119" s="282"/>
      <c r="MEW119" s="282"/>
      <c r="MEX119" s="282"/>
      <c r="MEY119" s="282"/>
      <c r="MEZ119" s="282"/>
      <c r="MFA119" s="282"/>
      <c r="MFB119" s="282"/>
      <c r="MFC119" s="282"/>
      <c r="MFD119" s="282"/>
      <c r="MFE119" s="282"/>
      <c r="MFF119" s="282"/>
      <c r="MFG119" s="282"/>
      <c r="MFH119" s="282"/>
      <c r="MFI119" s="282"/>
      <c r="MFJ119" s="282"/>
      <c r="MFK119" s="282"/>
      <c r="MFL119" s="282"/>
      <c r="MFM119" s="282"/>
      <c r="MFN119" s="282"/>
      <c r="MFO119" s="282"/>
      <c r="MFP119" s="282"/>
      <c r="MFQ119" s="282"/>
      <c r="MFR119" s="282"/>
      <c r="MFS119" s="282"/>
      <c r="MFT119" s="282"/>
      <c r="MFU119" s="282"/>
      <c r="MFV119" s="282"/>
      <c r="MFW119" s="282"/>
      <c r="MFX119" s="282"/>
      <c r="MFY119" s="282"/>
      <c r="MFZ119" s="282"/>
      <c r="MGA119" s="282"/>
      <c r="MGB119" s="282"/>
      <c r="MGC119" s="282"/>
      <c r="MGD119" s="282"/>
      <c r="MGE119" s="282"/>
      <c r="MGF119" s="282"/>
      <c r="MGG119" s="282"/>
      <c r="MGH119" s="282"/>
      <c r="MGI119" s="282"/>
      <c r="MGJ119" s="282"/>
      <c r="MGK119" s="282"/>
      <c r="MGL119" s="282"/>
      <c r="MGM119" s="282"/>
      <c r="MGN119" s="282"/>
      <c r="MGO119" s="282"/>
      <c r="MGP119" s="282"/>
      <c r="MGQ119" s="282"/>
      <c r="MGR119" s="282"/>
      <c r="MGS119" s="282"/>
      <c r="MGT119" s="282"/>
      <c r="MGU119" s="282"/>
      <c r="MGV119" s="282"/>
      <c r="MGW119" s="282"/>
      <c r="MGX119" s="282"/>
      <c r="MGY119" s="282"/>
      <c r="MGZ119" s="282"/>
      <c r="MHA119" s="282"/>
      <c r="MHB119" s="282"/>
      <c r="MHC119" s="282"/>
      <c r="MHD119" s="282"/>
      <c r="MHE119" s="282"/>
      <c r="MHF119" s="282"/>
      <c r="MHG119" s="282"/>
      <c r="MHH119" s="282"/>
      <c r="MHI119" s="282"/>
      <c r="MHJ119" s="282"/>
      <c r="MHK119" s="282"/>
      <c r="MHL119" s="282"/>
      <c r="MHM119" s="282"/>
      <c r="MHN119" s="282"/>
      <c r="MHO119" s="282"/>
      <c r="MHP119" s="282"/>
      <c r="MHQ119" s="282"/>
      <c r="MHR119" s="282"/>
      <c r="MHS119" s="282"/>
      <c r="MHT119" s="282"/>
      <c r="MHU119" s="282"/>
      <c r="MHV119" s="282"/>
      <c r="MHW119" s="282"/>
      <c r="MHX119" s="282"/>
      <c r="MHY119" s="282"/>
      <c r="MHZ119" s="282"/>
      <c r="MIA119" s="282"/>
      <c r="MIB119" s="282"/>
      <c r="MIC119" s="282"/>
      <c r="MID119" s="282"/>
      <c r="MIE119" s="282"/>
      <c r="MIF119" s="282"/>
      <c r="MIG119" s="282"/>
      <c r="MIH119" s="282"/>
      <c r="MII119" s="282"/>
      <c r="MIJ119" s="282"/>
      <c r="MIK119" s="282"/>
      <c r="MIL119" s="282"/>
      <c r="MIM119" s="282"/>
      <c r="MIN119" s="282"/>
      <c r="MIO119" s="282"/>
      <c r="MIP119" s="282"/>
      <c r="MIQ119" s="282"/>
      <c r="MIR119" s="282"/>
      <c r="MIS119" s="282"/>
      <c r="MIT119" s="282"/>
      <c r="MIU119" s="282"/>
      <c r="MIV119" s="282"/>
      <c r="MIW119" s="282"/>
      <c r="MIX119" s="282"/>
      <c r="MIY119" s="282"/>
      <c r="MIZ119" s="282"/>
      <c r="MJA119" s="282"/>
      <c r="MJB119" s="282"/>
      <c r="MJC119" s="282"/>
      <c r="MJD119" s="282"/>
      <c r="MJE119" s="282"/>
      <c r="MJF119" s="282"/>
      <c r="MJG119" s="282"/>
      <c r="MJH119" s="282"/>
      <c r="MJI119" s="282"/>
      <c r="MJJ119" s="282"/>
      <c r="MJK119" s="282"/>
      <c r="MJL119" s="282"/>
      <c r="MJM119" s="282"/>
      <c r="MJN119" s="282"/>
      <c r="MJO119" s="282"/>
      <c r="MJP119" s="282"/>
      <c r="MJQ119" s="282"/>
      <c r="MJR119" s="282"/>
      <c r="MJS119" s="282"/>
      <c r="MJT119" s="282"/>
      <c r="MJU119" s="282"/>
      <c r="MJV119" s="282"/>
      <c r="MJW119" s="282"/>
      <c r="MJX119" s="282"/>
      <c r="MJY119" s="282"/>
      <c r="MJZ119" s="282"/>
      <c r="MKA119" s="282"/>
      <c r="MKB119" s="282"/>
      <c r="MKC119" s="282"/>
      <c r="MKD119" s="282"/>
      <c r="MKE119" s="282"/>
      <c r="MKF119" s="282"/>
      <c r="MKG119" s="282"/>
      <c r="MKH119" s="282"/>
      <c r="MKI119" s="282"/>
      <c r="MKJ119" s="282"/>
      <c r="MKK119" s="282"/>
      <c r="MKL119" s="282"/>
      <c r="MKM119" s="282"/>
      <c r="MKN119" s="282"/>
      <c r="MKO119" s="282"/>
      <c r="MKP119" s="282"/>
      <c r="MKQ119" s="282"/>
      <c r="MKR119" s="282"/>
      <c r="MKS119" s="282"/>
      <c r="MKT119" s="282"/>
      <c r="MKU119" s="282"/>
      <c r="MKV119" s="282"/>
      <c r="MKW119" s="282"/>
      <c r="MKX119" s="282"/>
      <c r="MKY119" s="282"/>
      <c r="MKZ119" s="282"/>
      <c r="MLA119" s="282"/>
      <c r="MLB119" s="282"/>
      <c r="MLC119" s="282"/>
      <c r="MLD119" s="282"/>
      <c r="MLE119" s="282"/>
      <c r="MLF119" s="282"/>
      <c r="MLG119" s="282"/>
      <c r="MLH119" s="282"/>
      <c r="MLI119" s="282"/>
      <c r="MLJ119" s="282"/>
      <c r="MLK119" s="282"/>
      <c r="MLL119" s="282"/>
      <c r="MLM119" s="282"/>
      <c r="MLN119" s="282"/>
      <c r="MLO119" s="282"/>
      <c r="MLP119" s="282"/>
      <c r="MLQ119" s="282"/>
      <c r="MLR119" s="282"/>
      <c r="MLS119" s="282"/>
      <c r="MLT119" s="282"/>
      <c r="MLU119" s="282"/>
      <c r="MLV119" s="282"/>
      <c r="MLW119" s="282"/>
      <c r="MLX119" s="282"/>
      <c r="MLY119" s="282"/>
      <c r="MLZ119" s="282"/>
      <c r="MMA119" s="282"/>
      <c r="MMB119" s="282"/>
      <c r="MMC119" s="282"/>
      <c r="MMD119" s="282"/>
      <c r="MME119" s="282"/>
      <c r="MMF119" s="282"/>
      <c r="MMG119" s="282"/>
      <c r="MMH119" s="282"/>
      <c r="MMI119" s="282"/>
      <c r="MMJ119" s="282"/>
      <c r="MMK119" s="282"/>
      <c r="MML119" s="282"/>
      <c r="MMM119" s="282"/>
      <c r="MMN119" s="282"/>
      <c r="MMO119" s="282"/>
      <c r="MMP119" s="282"/>
      <c r="MMQ119" s="282"/>
      <c r="MMR119" s="282"/>
      <c r="MMS119" s="282"/>
      <c r="MMT119" s="282"/>
      <c r="MMU119" s="282"/>
      <c r="MMV119" s="282"/>
      <c r="MMW119" s="282"/>
      <c r="MMX119" s="282"/>
      <c r="MMY119" s="282"/>
      <c r="MMZ119" s="282"/>
      <c r="MNA119" s="282"/>
      <c r="MNB119" s="282"/>
      <c r="MNC119" s="282"/>
      <c r="MND119" s="282"/>
      <c r="MNE119" s="282"/>
      <c r="MNF119" s="282"/>
      <c r="MNG119" s="282"/>
      <c r="MNH119" s="282"/>
      <c r="MNI119" s="282"/>
      <c r="MNJ119" s="282"/>
      <c r="MNK119" s="282"/>
      <c r="MNL119" s="282"/>
      <c r="MNM119" s="282"/>
      <c r="MNN119" s="282"/>
      <c r="MNO119" s="282"/>
      <c r="MNP119" s="282"/>
      <c r="MNQ119" s="282"/>
      <c r="MNR119" s="282"/>
      <c r="MNS119" s="282"/>
      <c r="MNT119" s="282"/>
      <c r="MNU119" s="282"/>
      <c r="MNV119" s="282"/>
      <c r="MNW119" s="282"/>
      <c r="MNX119" s="282"/>
      <c r="MNY119" s="282"/>
      <c r="MNZ119" s="282"/>
      <c r="MOA119" s="282"/>
      <c r="MOB119" s="282"/>
      <c r="MOC119" s="282"/>
      <c r="MOD119" s="282"/>
      <c r="MOE119" s="282"/>
      <c r="MOF119" s="282"/>
      <c r="MOG119" s="282"/>
      <c r="MOH119" s="282"/>
      <c r="MOI119" s="282"/>
      <c r="MOJ119" s="282"/>
      <c r="MOK119" s="282"/>
      <c r="MOL119" s="282"/>
      <c r="MOM119" s="282"/>
      <c r="MON119" s="282"/>
      <c r="MOO119" s="282"/>
      <c r="MOP119" s="282"/>
      <c r="MOQ119" s="282"/>
      <c r="MOR119" s="282"/>
      <c r="MOS119" s="282"/>
      <c r="MOT119" s="282"/>
      <c r="MOU119" s="282"/>
      <c r="MOV119" s="282"/>
      <c r="MOW119" s="282"/>
      <c r="MOX119" s="282"/>
      <c r="MOY119" s="282"/>
      <c r="MOZ119" s="282"/>
      <c r="MPA119" s="282"/>
      <c r="MPB119" s="282"/>
      <c r="MPC119" s="282"/>
      <c r="MPD119" s="282"/>
      <c r="MPE119" s="282"/>
      <c r="MPF119" s="282"/>
      <c r="MPG119" s="282"/>
      <c r="MPH119" s="282"/>
      <c r="MPI119" s="282"/>
      <c r="MPJ119" s="282"/>
      <c r="MPK119" s="282"/>
      <c r="MPL119" s="282"/>
      <c r="MPM119" s="282"/>
      <c r="MPN119" s="282"/>
      <c r="MPO119" s="282"/>
      <c r="MPP119" s="282"/>
      <c r="MPQ119" s="282"/>
      <c r="MPR119" s="282"/>
      <c r="MPS119" s="282"/>
      <c r="MPT119" s="282"/>
      <c r="MPU119" s="282"/>
      <c r="MPV119" s="282"/>
      <c r="MPW119" s="282"/>
      <c r="MPX119" s="282"/>
      <c r="MPY119" s="282"/>
      <c r="MPZ119" s="282"/>
      <c r="MQA119" s="282"/>
      <c r="MQB119" s="282"/>
      <c r="MQC119" s="282"/>
      <c r="MQD119" s="282"/>
      <c r="MQE119" s="282"/>
      <c r="MQF119" s="282"/>
      <c r="MQG119" s="282"/>
      <c r="MQH119" s="282"/>
      <c r="MQI119" s="282"/>
      <c r="MQJ119" s="282"/>
      <c r="MQK119" s="282"/>
      <c r="MQL119" s="282"/>
      <c r="MQM119" s="282"/>
      <c r="MQN119" s="282"/>
      <c r="MQO119" s="282"/>
      <c r="MQP119" s="282"/>
      <c r="MQQ119" s="282"/>
      <c r="MQR119" s="282"/>
      <c r="MQS119" s="282"/>
      <c r="MQT119" s="282"/>
      <c r="MQU119" s="282"/>
      <c r="MQV119" s="282"/>
      <c r="MQW119" s="282"/>
      <c r="MQX119" s="282"/>
      <c r="MQY119" s="282"/>
      <c r="MQZ119" s="282"/>
      <c r="MRA119" s="282"/>
      <c r="MRB119" s="282"/>
      <c r="MRC119" s="282"/>
      <c r="MRD119" s="282"/>
      <c r="MRE119" s="282"/>
      <c r="MRF119" s="282"/>
      <c r="MRG119" s="282"/>
      <c r="MRH119" s="282"/>
      <c r="MRI119" s="282"/>
      <c r="MRJ119" s="282"/>
      <c r="MRK119" s="282"/>
      <c r="MRL119" s="282"/>
      <c r="MRM119" s="282"/>
      <c r="MRN119" s="282"/>
      <c r="MRO119" s="282"/>
      <c r="MRP119" s="282"/>
      <c r="MRQ119" s="282"/>
      <c r="MRR119" s="282"/>
      <c r="MRS119" s="282"/>
      <c r="MRT119" s="282"/>
      <c r="MRU119" s="282"/>
      <c r="MRV119" s="282"/>
      <c r="MRW119" s="282"/>
      <c r="MRX119" s="282"/>
      <c r="MRY119" s="282"/>
      <c r="MRZ119" s="282"/>
      <c r="MSA119" s="282"/>
      <c r="MSB119" s="282"/>
      <c r="MSC119" s="282"/>
      <c r="MSD119" s="282"/>
      <c r="MSE119" s="282"/>
      <c r="MSF119" s="282"/>
      <c r="MSG119" s="282"/>
      <c r="MSH119" s="282"/>
      <c r="MSI119" s="282"/>
      <c r="MSJ119" s="282"/>
      <c r="MSK119" s="282"/>
      <c r="MSL119" s="282"/>
      <c r="MSM119" s="282"/>
      <c r="MSN119" s="282"/>
      <c r="MSO119" s="282"/>
      <c r="MSP119" s="282"/>
      <c r="MSQ119" s="282"/>
      <c r="MSR119" s="282"/>
      <c r="MSS119" s="282"/>
      <c r="MST119" s="282"/>
      <c r="MSU119" s="282"/>
      <c r="MSV119" s="282"/>
      <c r="MSW119" s="282"/>
      <c r="MSX119" s="282"/>
      <c r="MSY119" s="282"/>
      <c r="MSZ119" s="282"/>
      <c r="MTA119" s="282"/>
      <c r="MTB119" s="282"/>
      <c r="MTC119" s="282"/>
      <c r="MTD119" s="282"/>
      <c r="MTE119" s="282"/>
      <c r="MTF119" s="282"/>
      <c r="MTG119" s="282"/>
      <c r="MTH119" s="282"/>
      <c r="MTI119" s="282"/>
      <c r="MTJ119" s="282"/>
      <c r="MTK119" s="282"/>
      <c r="MTL119" s="282"/>
      <c r="MTM119" s="282"/>
      <c r="MTN119" s="282"/>
      <c r="MTO119" s="282"/>
      <c r="MTP119" s="282"/>
      <c r="MTQ119" s="282"/>
      <c r="MTR119" s="282"/>
      <c r="MTS119" s="282"/>
      <c r="MTT119" s="282"/>
      <c r="MTU119" s="282"/>
      <c r="MTV119" s="282"/>
      <c r="MTW119" s="282"/>
      <c r="MTX119" s="282"/>
      <c r="MTY119" s="282"/>
      <c r="MTZ119" s="282"/>
      <c r="MUA119" s="282"/>
      <c r="MUB119" s="282"/>
      <c r="MUC119" s="282"/>
      <c r="MUD119" s="282"/>
      <c r="MUE119" s="282"/>
      <c r="MUF119" s="282"/>
      <c r="MUG119" s="282"/>
      <c r="MUH119" s="282"/>
      <c r="MUI119" s="282"/>
      <c r="MUJ119" s="282"/>
      <c r="MUK119" s="282"/>
      <c r="MUL119" s="282"/>
      <c r="MUM119" s="282"/>
      <c r="MUN119" s="282"/>
      <c r="MUO119" s="282"/>
      <c r="MUP119" s="282"/>
      <c r="MUQ119" s="282"/>
      <c r="MUR119" s="282"/>
      <c r="MUS119" s="282"/>
      <c r="MUT119" s="282"/>
      <c r="MUU119" s="282"/>
      <c r="MUV119" s="282"/>
      <c r="MUW119" s="282"/>
      <c r="MUX119" s="282"/>
      <c r="MUY119" s="282"/>
      <c r="MUZ119" s="282"/>
      <c r="MVA119" s="282"/>
      <c r="MVB119" s="282"/>
      <c r="MVC119" s="282"/>
      <c r="MVD119" s="282"/>
      <c r="MVE119" s="282"/>
      <c r="MVF119" s="282"/>
      <c r="MVG119" s="282"/>
      <c r="MVH119" s="282"/>
      <c r="MVI119" s="282"/>
      <c r="MVJ119" s="282"/>
      <c r="MVK119" s="282"/>
      <c r="MVL119" s="282"/>
      <c r="MVM119" s="282"/>
      <c r="MVN119" s="282"/>
      <c r="MVO119" s="282"/>
      <c r="MVP119" s="282"/>
      <c r="MVQ119" s="282"/>
      <c r="MVR119" s="282"/>
      <c r="MVS119" s="282"/>
      <c r="MVT119" s="282"/>
      <c r="MVU119" s="282"/>
      <c r="MVV119" s="282"/>
      <c r="MVW119" s="282"/>
      <c r="MVX119" s="282"/>
      <c r="MVY119" s="282"/>
      <c r="MVZ119" s="282"/>
      <c r="MWA119" s="282"/>
      <c r="MWB119" s="282"/>
      <c r="MWC119" s="282"/>
      <c r="MWD119" s="282"/>
      <c r="MWE119" s="282"/>
      <c r="MWF119" s="282"/>
      <c r="MWG119" s="282"/>
      <c r="MWH119" s="282"/>
      <c r="MWI119" s="282"/>
      <c r="MWJ119" s="282"/>
      <c r="MWK119" s="282"/>
      <c r="MWL119" s="282"/>
      <c r="MWM119" s="282"/>
      <c r="MWN119" s="282"/>
      <c r="MWO119" s="282"/>
      <c r="MWP119" s="282"/>
      <c r="MWQ119" s="282"/>
      <c r="MWR119" s="282"/>
      <c r="MWS119" s="282"/>
      <c r="MWT119" s="282"/>
      <c r="MWU119" s="282"/>
      <c r="MWV119" s="282"/>
      <c r="MWW119" s="282"/>
      <c r="MWX119" s="282"/>
      <c r="MWY119" s="282"/>
      <c r="MWZ119" s="282"/>
      <c r="MXA119" s="282"/>
      <c r="MXB119" s="282"/>
      <c r="MXC119" s="282"/>
      <c r="MXD119" s="282"/>
      <c r="MXE119" s="282"/>
      <c r="MXF119" s="282"/>
      <c r="MXG119" s="282"/>
      <c r="MXH119" s="282"/>
      <c r="MXI119" s="282"/>
      <c r="MXJ119" s="282"/>
      <c r="MXK119" s="282"/>
      <c r="MXL119" s="282"/>
      <c r="MXM119" s="282"/>
      <c r="MXN119" s="282"/>
      <c r="MXO119" s="282"/>
      <c r="MXP119" s="282"/>
      <c r="MXQ119" s="282"/>
      <c r="MXR119" s="282"/>
      <c r="MXS119" s="282"/>
      <c r="MXT119" s="282"/>
      <c r="MXU119" s="282"/>
      <c r="MXV119" s="282"/>
      <c r="MXW119" s="282"/>
      <c r="MXX119" s="282"/>
      <c r="MXY119" s="282"/>
      <c r="MXZ119" s="282"/>
      <c r="MYA119" s="282"/>
      <c r="MYB119" s="282"/>
      <c r="MYC119" s="282"/>
      <c r="MYD119" s="282"/>
      <c r="MYE119" s="282"/>
      <c r="MYF119" s="282"/>
      <c r="MYG119" s="282"/>
      <c r="MYH119" s="282"/>
      <c r="MYI119" s="282"/>
      <c r="MYJ119" s="282"/>
      <c r="MYK119" s="282"/>
      <c r="MYL119" s="282"/>
      <c r="MYM119" s="282"/>
      <c r="MYN119" s="282"/>
      <c r="MYO119" s="282"/>
      <c r="MYP119" s="282"/>
      <c r="MYQ119" s="282"/>
      <c r="MYR119" s="282"/>
      <c r="MYS119" s="282"/>
      <c r="MYT119" s="282"/>
      <c r="MYU119" s="282"/>
      <c r="MYV119" s="282"/>
      <c r="MYW119" s="282"/>
      <c r="MYX119" s="282"/>
      <c r="MYY119" s="282"/>
      <c r="MYZ119" s="282"/>
      <c r="MZA119" s="282"/>
      <c r="MZB119" s="282"/>
      <c r="MZC119" s="282"/>
      <c r="MZD119" s="282"/>
      <c r="MZE119" s="282"/>
      <c r="MZF119" s="282"/>
      <c r="MZG119" s="282"/>
      <c r="MZH119" s="282"/>
      <c r="MZI119" s="282"/>
      <c r="MZJ119" s="282"/>
      <c r="MZK119" s="282"/>
      <c r="MZL119" s="282"/>
      <c r="MZM119" s="282"/>
      <c r="MZN119" s="282"/>
      <c r="MZO119" s="282"/>
      <c r="MZP119" s="282"/>
      <c r="MZQ119" s="282"/>
      <c r="MZR119" s="282"/>
      <c r="MZS119" s="282"/>
      <c r="MZT119" s="282"/>
      <c r="MZU119" s="282"/>
      <c r="MZV119" s="282"/>
      <c r="MZW119" s="282"/>
      <c r="MZX119" s="282"/>
      <c r="MZY119" s="282"/>
      <c r="MZZ119" s="282"/>
      <c r="NAA119" s="282"/>
      <c r="NAB119" s="282"/>
      <c r="NAC119" s="282"/>
      <c r="NAD119" s="282"/>
      <c r="NAE119" s="282"/>
      <c r="NAF119" s="282"/>
      <c r="NAG119" s="282"/>
      <c r="NAH119" s="282"/>
      <c r="NAI119" s="282"/>
      <c r="NAJ119" s="282"/>
      <c r="NAK119" s="282"/>
      <c r="NAL119" s="282"/>
      <c r="NAM119" s="282"/>
      <c r="NAN119" s="282"/>
      <c r="NAO119" s="282"/>
      <c r="NAP119" s="282"/>
      <c r="NAQ119" s="282"/>
      <c r="NAR119" s="282"/>
      <c r="NAS119" s="282"/>
      <c r="NAT119" s="282"/>
      <c r="NAU119" s="282"/>
      <c r="NAV119" s="282"/>
      <c r="NAW119" s="282"/>
      <c r="NAX119" s="282"/>
      <c r="NAY119" s="282"/>
      <c r="NAZ119" s="282"/>
      <c r="NBA119" s="282"/>
      <c r="NBB119" s="282"/>
      <c r="NBC119" s="282"/>
      <c r="NBD119" s="282"/>
      <c r="NBE119" s="282"/>
      <c r="NBF119" s="282"/>
      <c r="NBG119" s="282"/>
      <c r="NBH119" s="282"/>
      <c r="NBI119" s="282"/>
      <c r="NBJ119" s="282"/>
      <c r="NBK119" s="282"/>
      <c r="NBL119" s="282"/>
      <c r="NBM119" s="282"/>
      <c r="NBN119" s="282"/>
      <c r="NBO119" s="282"/>
      <c r="NBP119" s="282"/>
      <c r="NBQ119" s="282"/>
      <c r="NBR119" s="282"/>
      <c r="NBS119" s="282"/>
      <c r="NBT119" s="282"/>
      <c r="NBU119" s="282"/>
      <c r="NBV119" s="282"/>
      <c r="NBW119" s="282"/>
      <c r="NBX119" s="282"/>
      <c r="NBY119" s="282"/>
      <c r="NBZ119" s="282"/>
      <c r="NCA119" s="282"/>
      <c r="NCB119" s="282"/>
      <c r="NCC119" s="282"/>
      <c r="NCD119" s="282"/>
      <c r="NCE119" s="282"/>
      <c r="NCF119" s="282"/>
      <c r="NCG119" s="282"/>
      <c r="NCH119" s="282"/>
      <c r="NCI119" s="282"/>
      <c r="NCJ119" s="282"/>
      <c r="NCK119" s="282"/>
      <c r="NCL119" s="282"/>
      <c r="NCM119" s="282"/>
      <c r="NCN119" s="282"/>
      <c r="NCO119" s="282"/>
      <c r="NCP119" s="282"/>
      <c r="NCQ119" s="282"/>
      <c r="NCR119" s="282"/>
      <c r="NCS119" s="282"/>
      <c r="NCT119" s="282"/>
      <c r="NCU119" s="282"/>
      <c r="NCV119" s="282"/>
      <c r="NCW119" s="282"/>
      <c r="NCX119" s="282"/>
      <c r="NCY119" s="282"/>
      <c r="NCZ119" s="282"/>
      <c r="NDA119" s="282"/>
      <c r="NDB119" s="282"/>
      <c r="NDC119" s="282"/>
      <c r="NDD119" s="282"/>
      <c r="NDE119" s="282"/>
      <c r="NDF119" s="282"/>
      <c r="NDG119" s="282"/>
      <c r="NDH119" s="282"/>
      <c r="NDI119" s="282"/>
      <c r="NDJ119" s="282"/>
      <c r="NDK119" s="282"/>
      <c r="NDL119" s="282"/>
      <c r="NDM119" s="282"/>
      <c r="NDN119" s="282"/>
      <c r="NDO119" s="282"/>
      <c r="NDP119" s="282"/>
      <c r="NDQ119" s="282"/>
      <c r="NDR119" s="282"/>
      <c r="NDS119" s="282"/>
      <c r="NDT119" s="282"/>
      <c r="NDU119" s="282"/>
      <c r="NDV119" s="282"/>
      <c r="NDW119" s="282"/>
      <c r="NDX119" s="282"/>
      <c r="NDY119" s="282"/>
      <c r="NDZ119" s="282"/>
      <c r="NEA119" s="282"/>
      <c r="NEB119" s="282"/>
      <c r="NEC119" s="282"/>
      <c r="NED119" s="282"/>
      <c r="NEE119" s="282"/>
      <c r="NEF119" s="282"/>
      <c r="NEG119" s="282"/>
      <c r="NEH119" s="282"/>
      <c r="NEI119" s="282"/>
      <c r="NEJ119" s="282"/>
      <c r="NEK119" s="282"/>
      <c r="NEL119" s="282"/>
      <c r="NEM119" s="282"/>
      <c r="NEN119" s="282"/>
      <c r="NEO119" s="282"/>
      <c r="NEP119" s="282"/>
      <c r="NEQ119" s="282"/>
      <c r="NER119" s="282"/>
      <c r="NES119" s="282"/>
      <c r="NET119" s="282"/>
      <c r="NEU119" s="282"/>
      <c r="NEV119" s="282"/>
      <c r="NEW119" s="282"/>
      <c r="NEX119" s="282"/>
      <c r="NEY119" s="282"/>
      <c r="NEZ119" s="282"/>
      <c r="NFA119" s="282"/>
      <c r="NFB119" s="282"/>
      <c r="NFC119" s="282"/>
      <c r="NFD119" s="282"/>
      <c r="NFE119" s="282"/>
      <c r="NFF119" s="282"/>
      <c r="NFG119" s="282"/>
      <c r="NFH119" s="282"/>
      <c r="NFI119" s="282"/>
      <c r="NFJ119" s="282"/>
      <c r="NFK119" s="282"/>
      <c r="NFL119" s="282"/>
      <c r="NFM119" s="282"/>
      <c r="NFN119" s="282"/>
      <c r="NFO119" s="282"/>
      <c r="NFP119" s="282"/>
      <c r="NFQ119" s="282"/>
      <c r="NFR119" s="282"/>
      <c r="NFS119" s="282"/>
      <c r="NFT119" s="282"/>
      <c r="NFU119" s="282"/>
      <c r="NFV119" s="282"/>
      <c r="NFW119" s="282"/>
      <c r="NFX119" s="282"/>
      <c r="NFY119" s="282"/>
      <c r="NFZ119" s="282"/>
      <c r="NGA119" s="282"/>
      <c r="NGB119" s="282"/>
      <c r="NGC119" s="282"/>
      <c r="NGD119" s="282"/>
      <c r="NGE119" s="282"/>
      <c r="NGF119" s="282"/>
      <c r="NGG119" s="282"/>
      <c r="NGH119" s="282"/>
      <c r="NGI119" s="282"/>
      <c r="NGJ119" s="282"/>
      <c r="NGK119" s="282"/>
      <c r="NGL119" s="282"/>
      <c r="NGM119" s="282"/>
      <c r="NGN119" s="282"/>
      <c r="NGO119" s="282"/>
      <c r="NGP119" s="282"/>
      <c r="NGQ119" s="282"/>
      <c r="NGR119" s="282"/>
      <c r="NGS119" s="282"/>
      <c r="NGT119" s="282"/>
      <c r="NGU119" s="282"/>
      <c r="NGV119" s="282"/>
      <c r="NGW119" s="282"/>
      <c r="NGX119" s="282"/>
      <c r="NGY119" s="282"/>
      <c r="NGZ119" s="282"/>
      <c r="NHA119" s="282"/>
      <c r="NHB119" s="282"/>
      <c r="NHC119" s="282"/>
      <c r="NHD119" s="282"/>
      <c r="NHE119" s="282"/>
      <c r="NHF119" s="282"/>
      <c r="NHG119" s="282"/>
      <c r="NHH119" s="282"/>
      <c r="NHI119" s="282"/>
      <c r="NHJ119" s="282"/>
      <c r="NHK119" s="282"/>
      <c r="NHL119" s="282"/>
      <c r="NHM119" s="282"/>
      <c r="NHN119" s="282"/>
      <c r="NHO119" s="282"/>
      <c r="NHP119" s="282"/>
      <c r="NHQ119" s="282"/>
      <c r="NHR119" s="282"/>
      <c r="NHS119" s="282"/>
      <c r="NHT119" s="282"/>
      <c r="NHU119" s="282"/>
      <c r="NHV119" s="282"/>
      <c r="NHW119" s="282"/>
      <c r="NHX119" s="282"/>
      <c r="NHY119" s="282"/>
      <c r="NHZ119" s="282"/>
      <c r="NIA119" s="282"/>
      <c r="NIB119" s="282"/>
      <c r="NIC119" s="282"/>
      <c r="NID119" s="282"/>
      <c r="NIE119" s="282"/>
      <c r="NIF119" s="282"/>
      <c r="NIG119" s="282"/>
      <c r="NIH119" s="282"/>
      <c r="NII119" s="282"/>
      <c r="NIJ119" s="282"/>
      <c r="NIK119" s="282"/>
      <c r="NIL119" s="282"/>
      <c r="NIM119" s="282"/>
      <c r="NIN119" s="282"/>
      <c r="NIO119" s="282"/>
      <c r="NIP119" s="282"/>
      <c r="NIQ119" s="282"/>
      <c r="NIR119" s="282"/>
      <c r="NIS119" s="282"/>
      <c r="NIT119" s="282"/>
      <c r="NIU119" s="282"/>
      <c r="NIV119" s="282"/>
      <c r="NIW119" s="282"/>
      <c r="NIX119" s="282"/>
      <c r="NIY119" s="282"/>
      <c r="NIZ119" s="282"/>
      <c r="NJA119" s="282"/>
      <c r="NJB119" s="282"/>
      <c r="NJC119" s="282"/>
      <c r="NJD119" s="282"/>
      <c r="NJE119" s="282"/>
      <c r="NJF119" s="282"/>
      <c r="NJG119" s="282"/>
      <c r="NJH119" s="282"/>
      <c r="NJI119" s="282"/>
      <c r="NJJ119" s="282"/>
      <c r="NJK119" s="282"/>
      <c r="NJL119" s="282"/>
      <c r="NJM119" s="282"/>
      <c r="NJN119" s="282"/>
      <c r="NJO119" s="282"/>
      <c r="NJP119" s="282"/>
      <c r="NJQ119" s="282"/>
      <c r="NJR119" s="282"/>
      <c r="NJS119" s="282"/>
      <c r="NJT119" s="282"/>
      <c r="NJU119" s="282"/>
      <c r="NJV119" s="282"/>
      <c r="NJW119" s="282"/>
      <c r="NJX119" s="282"/>
      <c r="NJY119" s="282"/>
      <c r="NJZ119" s="282"/>
      <c r="NKA119" s="282"/>
      <c r="NKB119" s="282"/>
      <c r="NKC119" s="282"/>
      <c r="NKD119" s="282"/>
      <c r="NKE119" s="282"/>
      <c r="NKF119" s="282"/>
      <c r="NKG119" s="282"/>
      <c r="NKH119" s="282"/>
      <c r="NKI119" s="282"/>
      <c r="NKJ119" s="282"/>
      <c r="NKK119" s="282"/>
      <c r="NKL119" s="282"/>
      <c r="NKM119" s="282"/>
      <c r="NKN119" s="282"/>
      <c r="NKO119" s="282"/>
      <c r="NKP119" s="282"/>
      <c r="NKQ119" s="282"/>
      <c r="NKR119" s="282"/>
      <c r="NKS119" s="282"/>
      <c r="NKT119" s="282"/>
      <c r="NKU119" s="282"/>
      <c r="NKV119" s="282"/>
      <c r="NKW119" s="282"/>
      <c r="NKX119" s="282"/>
      <c r="NKY119" s="282"/>
      <c r="NKZ119" s="282"/>
      <c r="NLA119" s="282"/>
      <c r="NLB119" s="282"/>
      <c r="NLC119" s="282"/>
      <c r="NLD119" s="282"/>
      <c r="NLE119" s="282"/>
      <c r="NLF119" s="282"/>
      <c r="NLG119" s="282"/>
      <c r="NLH119" s="282"/>
      <c r="NLI119" s="282"/>
      <c r="NLJ119" s="282"/>
      <c r="NLK119" s="282"/>
      <c r="NLL119" s="282"/>
      <c r="NLM119" s="282"/>
      <c r="NLN119" s="282"/>
      <c r="NLO119" s="282"/>
      <c r="NLP119" s="282"/>
      <c r="NLQ119" s="282"/>
      <c r="NLR119" s="282"/>
      <c r="NLS119" s="282"/>
      <c r="NLT119" s="282"/>
      <c r="NLU119" s="282"/>
      <c r="NLV119" s="282"/>
      <c r="NLW119" s="282"/>
      <c r="NLX119" s="282"/>
      <c r="NLY119" s="282"/>
      <c r="NLZ119" s="282"/>
      <c r="NMA119" s="282"/>
      <c r="NMB119" s="282"/>
      <c r="NMC119" s="282"/>
      <c r="NMD119" s="282"/>
      <c r="NME119" s="282"/>
      <c r="NMF119" s="282"/>
      <c r="NMG119" s="282"/>
      <c r="NMH119" s="282"/>
      <c r="NMI119" s="282"/>
      <c r="NMJ119" s="282"/>
      <c r="NMK119" s="282"/>
      <c r="NML119" s="282"/>
      <c r="NMM119" s="282"/>
      <c r="NMN119" s="282"/>
      <c r="NMO119" s="282"/>
      <c r="NMP119" s="282"/>
      <c r="NMQ119" s="282"/>
      <c r="NMR119" s="282"/>
      <c r="NMS119" s="282"/>
      <c r="NMT119" s="282"/>
      <c r="NMU119" s="282"/>
      <c r="NMV119" s="282"/>
      <c r="NMW119" s="282"/>
      <c r="NMX119" s="282"/>
      <c r="NMY119" s="282"/>
      <c r="NMZ119" s="282"/>
      <c r="NNA119" s="282"/>
      <c r="NNB119" s="282"/>
      <c r="NNC119" s="282"/>
      <c r="NND119" s="282"/>
      <c r="NNE119" s="282"/>
      <c r="NNF119" s="282"/>
      <c r="NNG119" s="282"/>
      <c r="NNH119" s="282"/>
      <c r="NNI119" s="282"/>
      <c r="NNJ119" s="282"/>
      <c r="NNK119" s="282"/>
      <c r="NNL119" s="282"/>
      <c r="NNM119" s="282"/>
      <c r="NNN119" s="282"/>
      <c r="NNO119" s="282"/>
      <c r="NNP119" s="282"/>
      <c r="NNQ119" s="282"/>
      <c r="NNR119" s="282"/>
      <c r="NNS119" s="282"/>
      <c r="NNT119" s="282"/>
      <c r="NNU119" s="282"/>
      <c r="NNV119" s="282"/>
      <c r="NNW119" s="282"/>
      <c r="NNX119" s="282"/>
      <c r="NNY119" s="282"/>
      <c r="NNZ119" s="282"/>
      <c r="NOA119" s="282"/>
      <c r="NOB119" s="282"/>
      <c r="NOC119" s="282"/>
      <c r="NOD119" s="282"/>
      <c r="NOE119" s="282"/>
      <c r="NOF119" s="282"/>
      <c r="NOG119" s="282"/>
      <c r="NOH119" s="282"/>
      <c r="NOI119" s="282"/>
      <c r="NOJ119" s="282"/>
      <c r="NOK119" s="282"/>
      <c r="NOL119" s="282"/>
      <c r="NOM119" s="282"/>
      <c r="NON119" s="282"/>
      <c r="NOO119" s="282"/>
      <c r="NOP119" s="282"/>
      <c r="NOQ119" s="282"/>
      <c r="NOR119" s="282"/>
      <c r="NOS119" s="282"/>
      <c r="NOT119" s="282"/>
      <c r="NOU119" s="282"/>
      <c r="NOV119" s="282"/>
      <c r="NOW119" s="282"/>
      <c r="NOX119" s="282"/>
      <c r="NOY119" s="282"/>
      <c r="NOZ119" s="282"/>
      <c r="NPA119" s="282"/>
      <c r="NPB119" s="282"/>
      <c r="NPC119" s="282"/>
      <c r="NPD119" s="282"/>
      <c r="NPE119" s="282"/>
      <c r="NPF119" s="282"/>
      <c r="NPG119" s="282"/>
      <c r="NPH119" s="282"/>
      <c r="NPI119" s="282"/>
      <c r="NPJ119" s="282"/>
      <c r="NPK119" s="282"/>
      <c r="NPL119" s="282"/>
      <c r="NPM119" s="282"/>
      <c r="NPN119" s="282"/>
      <c r="NPO119" s="282"/>
      <c r="NPP119" s="282"/>
      <c r="NPQ119" s="282"/>
      <c r="NPR119" s="282"/>
      <c r="NPS119" s="282"/>
      <c r="NPT119" s="282"/>
      <c r="NPU119" s="282"/>
      <c r="NPV119" s="282"/>
      <c r="NPW119" s="282"/>
      <c r="NPX119" s="282"/>
      <c r="NPY119" s="282"/>
      <c r="NPZ119" s="282"/>
      <c r="NQA119" s="282"/>
      <c r="NQB119" s="282"/>
      <c r="NQC119" s="282"/>
      <c r="NQD119" s="282"/>
      <c r="NQE119" s="282"/>
      <c r="NQF119" s="282"/>
      <c r="NQG119" s="282"/>
      <c r="NQH119" s="282"/>
      <c r="NQI119" s="282"/>
      <c r="NQJ119" s="282"/>
      <c r="NQK119" s="282"/>
      <c r="NQL119" s="282"/>
      <c r="NQM119" s="282"/>
      <c r="NQN119" s="282"/>
      <c r="NQO119" s="282"/>
      <c r="NQP119" s="282"/>
      <c r="NQQ119" s="282"/>
      <c r="NQR119" s="282"/>
      <c r="NQS119" s="282"/>
      <c r="NQT119" s="282"/>
      <c r="NQU119" s="282"/>
      <c r="NQV119" s="282"/>
      <c r="NQW119" s="282"/>
      <c r="NQX119" s="282"/>
      <c r="NQY119" s="282"/>
      <c r="NQZ119" s="282"/>
      <c r="NRA119" s="282"/>
      <c r="NRB119" s="282"/>
      <c r="NRC119" s="282"/>
      <c r="NRD119" s="282"/>
      <c r="NRE119" s="282"/>
      <c r="NRF119" s="282"/>
      <c r="NRG119" s="282"/>
      <c r="NRH119" s="282"/>
      <c r="NRI119" s="282"/>
      <c r="NRJ119" s="282"/>
      <c r="NRK119" s="282"/>
      <c r="NRL119" s="282"/>
      <c r="NRM119" s="282"/>
      <c r="NRN119" s="282"/>
      <c r="NRO119" s="282"/>
      <c r="NRP119" s="282"/>
      <c r="NRQ119" s="282"/>
      <c r="NRR119" s="282"/>
      <c r="NRS119" s="282"/>
      <c r="NRT119" s="282"/>
      <c r="NRU119" s="282"/>
      <c r="NRV119" s="282"/>
      <c r="NRW119" s="282"/>
      <c r="NRX119" s="282"/>
      <c r="NRY119" s="282"/>
      <c r="NRZ119" s="282"/>
      <c r="NSA119" s="282"/>
      <c r="NSB119" s="282"/>
      <c r="NSC119" s="282"/>
      <c r="NSD119" s="282"/>
      <c r="NSE119" s="282"/>
      <c r="NSF119" s="282"/>
      <c r="NSG119" s="282"/>
      <c r="NSH119" s="282"/>
      <c r="NSI119" s="282"/>
      <c r="NSJ119" s="282"/>
      <c r="NSK119" s="282"/>
      <c r="NSL119" s="282"/>
      <c r="NSM119" s="282"/>
      <c r="NSN119" s="282"/>
      <c r="NSO119" s="282"/>
      <c r="NSP119" s="282"/>
      <c r="NSQ119" s="282"/>
      <c r="NSR119" s="282"/>
      <c r="NSS119" s="282"/>
      <c r="NST119" s="282"/>
      <c r="NSU119" s="282"/>
      <c r="NSV119" s="282"/>
      <c r="NSW119" s="282"/>
      <c r="NSX119" s="282"/>
      <c r="NSY119" s="282"/>
      <c r="NSZ119" s="282"/>
      <c r="NTA119" s="282"/>
      <c r="NTB119" s="282"/>
      <c r="NTC119" s="282"/>
      <c r="NTD119" s="282"/>
      <c r="NTE119" s="282"/>
      <c r="NTF119" s="282"/>
      <c r="NTG119" s="282"/>
      <c r="NTH119" s="282"/>
      <c r="NTI119" s="282"/>
      <c r="NTJ119" s="282"/>
      <c r="NTK119" s="282"/>
      <c r="NTL119" s="282"/>
      <c r="NTM119" s="282"/>
      <c r="NTN119" s="282"/>
      <c r="NTO119" s="282"/>
      <c r="NTP119" s="282"/>
      <c r="NTQ119" s="282"/>
      <c r="NTR119" s="282"/>
      <c r="NTS119" s="282"/>
      <c r="NTT119" s="282"/>
      <c r="NTU119" s="282"/>
      <c r="NTV119" s="282"/>
      <c r="NTW119" s="282"/>
      <c r="NTX119" s="282"/>
      <c r="NTY119" s="282"/>
      <c r="NTZ119" s="282"/>
      <c r="NUA119" s="282"/>
      <c r="NUB119" s="282"/>
      <c r="NUC119" s="282"/>
      <c r="NUD119" s="282"/>
      <c r="NUE119" s="282"/>
      <c r="NUF119" s="282"/>
      <c r="NUG119" s="282"/>
      <c r="NUH119" s="282"/>
      <c r="NUI119" s="282"/>
      <c r="NUJ119" s="282"/>
      <c r="NUK119" s="282"/>
      <c r="NUL119" s="282"/>
      <c r="NUM119" s="282"/>
      <c r="NUN119" s="282"/>
      <c r="NUO119" s="282"/>
      <c r="NUP119" s="282"/>
      <c r="NUQ119" s="282"/>
      <c r="NUR119" s="282"/>
      <c r="NUS119" s="282"/>
      <c r="NUT119" s="282"/>
      <c r="NUU119" s="282"/>
      <c r="NUV119" s="282"/>
      <c r="NUW119" s="282"/>
      <c r="NUX119" s="282"/>
      <c r="NUY119" s="282"/>
      <c r="NUZ119" s="282"/>
      <c r="NVA119" s="282"/>
      <c r="NVB119" s="282"/>
      <c r="NVC119" s="282"/>
      <c r="NVD119" s="282"/>
      <c r="NVE119" s="282"/>
      <c r="NVF119" s="282"/>
      <c r="NVG119" s="282"/>
      <c r="NVH119" s="282"/>
      <c r="NVI119" s="282"/>
      <c r="NVJ119" s="282"/>
      <c r="NVK119" s="282"/>
      <c r="NVL119" s="282"/>
      <c r="NVM119" s="282"/>
      <c r="NVN119" s="282"/>
      <c r="NVO119" s="282"/>
      <c r="NVP119" s="282"/>
      <c r="NVQ119" s="282"/>
      <c r="NVR119" s="282"/>
      <c r="NVS119" s="282"/>
      <c r="NVT119" s="282"/>
      <c r="NVU119" s="282"/>
      <c r="NVV119" s="282"/>
      <c r="NVW119" s="282"/>
      <c r="NVX119" s="282"/>
      <c r="NVY119" s="282"/>
      <c r="NVZ119" s="282"/>
      <c r="NWA119" s="282"/>
      <c r="NWB119" s="282"/>
      <c r="NWC119" s="282"/>
      <c r="NWD119" s="282"/>
      <c r="NWE119" s="282"/>
      <c r="NWF119" s="282"/>
      <c r="NWG119" s="282"/>
      <c r="NWH119" s="282"/>
      <c r="NWI119" s="282"/>
      <c r="NWJ119" s="282"/>
      <c r="NWK119" s="282"/>
      <c r="NWL119" s="282"/>
      <c r="NWM119" s="282"/>
      <c r="NWN119" s="282"/>
      <c r="NWO119" s="282"/>
      <c r="NWP119" s="282"/>
      <c r="NWQ119" s="282"/>
      <c r="NWR119" s="282"/>
      <c r="NWS119" s="282"/>
      <c r="NWT119" s="282"/>
      <c r="NWU119" s="282"/>
      <c r="NWV119" s="282"/>
      <c r="NWW119" s="282"/>
      <c r="NWX119" s="282"/>
      <c r="NWY119" s="282"/>
      <c r="NWZ119" s="282"/>
      <c r="NXA119" s="282"/>
      <c r="NXB119" s="282"/>
      <c r="NXC119" s="282"/>
      <c r="NXD119" s="282"/>
      <c r="NXE119" s="282"/>
      <c r="NXF119" s="282"/>
      <c r="NXG119" s="282"/>
      <c r="NXH119" s="282"/>
      <c r="NXI119" s="282"/>
      <c r="NXJ119" s="282"/>
      <c r="NXK119" s="282"/>
      <c r="NXL119" s="282"/>
      <c r="NXM119" s="282"/>
      <c r="NXN119" s="282"/>
      <c r="NXO119" s="282"/>
      <c r="NXP119" s="282"/>
      <c r="NXQ119" s="282"/>
      <c r="NXR119" s="282"/>
      <c r="NXS119" s="282"/>
      <c r="NXT119" s="282"/>
      <c r="NXU119" s="282"/>
      <c r="NXV119" s="282"/>
      <c r="NXW119" s="282"/>
      <c r="NXX119" s="282"/>
      <c r="NXY119" s="282"/>
      <c r="NXZ119" s="282"/>
      <c r="NYA119" s="282"/>
      <c r="NYB119" s="282"/>
      <c r="NYC119" s="282"/>
      <c r="NYD119" s="282"/>
      <c r="NYE119" s="282"/>
      <c r="NYF119" s="282"/>
      <c r="NYG119" s="282"/>
      <c r="NYH119" s="282"/>
      <c r="NYI119" s="282"/>
      <c r="NYJ119" s="282"/>
      <c r="NYK119" s="282"/>
      <c r="NYL119" s="282"/>
      <c r="NYM119" s="282"/>
      <c r="NYN119" s="282"/>
      <c r="NYO119" s="282"/>
      <c r="NYP119" s="282"/>
      <c r="NYQ119" s="282"/>
      <c r="NYR119" s="282"/>
      <c r="NYS119" s="282"/>
      <c r="NYT119" s="282"/>
      <c r="NYU119" s="282"/>
      <c r="NYV119" s="282"/>
      <c r="NYW119" s="282"/>
      <c r="NYX119" s="282"/>
      <c r="NYY119" s="282"/>
      <c r="NYZ119" s="282"/>
      <c r="NZA119" s="282"/>
      <c r="NZB119" s="282"/>
      <c r="NZC119" s="282"/>
      <c r="NZD119" s="282"/>
      <c r="NZE119" s="282"/>
      <c r="NZF119" s="282"/>
      <c r="NZG119" s="282"/>
      <c r="NZH119" s="282"/>
      <c r="NZI119" s="282"/>
      <c r="NZJ119" s="282"/>
      <c r="NZK119" s="282"/>
      <c r="NZL119" s="282"/>
      <c r="NZM119" s="282"/>
      <c r="NZN119" s="282"/>
      <c r="NZO119" s="282"/>
      <c r="NZP119" s="282"/>
      <c r="NZQ119" s="282"/>
      <c r="NZR119" s="282"/>
      <c r="NZS119" s="282"/>
      <c r="NZT119" s="282"/>
      <c r="NZU119" s="282"/>
      <c r="NZV119" s="282"/>
      <c r="NZW119" s="282"/>
      <c r="NZX119" s="282"/>
      <c r="NZY119" s="282"/>
      <c r="NZZ119" s="282"/>
      <c r="OAA119" s="282"/>
      <c r="OAB119" s="282"/>
      <c r="OAC119" s="282"/>
      <c r="OAD119" s="282"/>
      <c r="OAE119" s="282"/>
      <c r="OAF119" s="282"/>
      <c r="OAG119" s="282"/>
      <c r="OAH119" s="282"/>
      <c r="OAI119" s="282"/>
      <c r="OAJ119" s="282"/>
      <c r="OAK119" s="282"/>
      <c r="OAL119" s="282"/>
      <c r="OAM119" s="282"/>
      <c r="OAN119" s="282"/>
      <c r="OAO119" s="282"/>
      <c r="OAP119" s="282"/>
      <c r="OAQ119" s="282"/>
      <c r="OAR119" s="282"/>
      <c r="OAS119" s="282"/>
      <c r="OAT119" s="282"/>
      <c r="OAU119" s="282"/>
      <c r="OAV119" s="282"/>
      <c r="OAW119" s="282"/>
      <c r="OAX119" s="282"/>
      <c r="OAY119" s="282"/>
      <c r="OAZ119" s="282"/>
      <c r="OBA119" s="282"/>
      <c r="OBB119" s="282"/>
      <c r="OBC119" s="282"/>
      <c r="OBD119" s="282"/>
      <c r="OBE119" s="282"/>
      <c r="OBF119" s="282"/>
      <c r="OBG119" s="282"/>
      <c r="OBH119" s="282"/>
      <c r="OBI119" s="282"/>
      <c r="OBJ119" s="282"/>
      <c r="OBK119" s="282"/>
      <c r="OBL119" s="282"/>
      <c r="OBM119" s="282"/>
      <c r="OBN119" s="282"/>
      <c r="OBO119" s="282"/>
      <c r="OBP119" s="282"/>
      <c r="OBQ119" s="282"/>
      <c r="OBR119" s="282"/>
      <c r="OBS119" s="282"/>
      <c r="OBT119" s="282"/>
      <c r="OBU119" s="282"/>
      <c r="OBV119" s="282"/>
      <c r="OBW119" s="282"/>
      <c r="OBX119" s="282"/>
      <c r="OBY119" s="282"/>
      <c r="OBZ119" s="282"/>
      <c r="OCA119" s="282"/>
      <c r="OCB119" s="282"/>
      <c r="OCC119" s="282"/>
      <c r="OCD119" s="282"/>
      <c r="OCE119" s="282"/>
      <c r="OCF119" s="282"/>
      <c r="OCG119" s="282"/>
      <c r="OCH119" s="282"/>
      <c r="OCI119" s="282"/>
      <c r="OCJ119" s="282"/>
      <c r="OCK119" s="282"/>
      <c r="OCL119" s="282"/>
      <c r="OCM119" s="282"/>
      <c r="OCN119" s="282"/>
      <c r="OCO119" s="282"/>
      <c r="OCP119" s="282"/>
      <c r="OCQ119" s="282"/>
      <c r="OCR119" s="282"/>
      <c r="OCS119" s="282"/>
      <c r="OCT119" s="282"/>
      <c r="OCU119" s="282"/>
      <c r="OCV119" s="282"/>
      <c r="OCW119" s="282"/>
      <c r="OCX119" s="282"/>
      <c r="OCY119" s="282"/>
      <c r="OCZ119" s="282"/>
      <c r="ODA119" s="282"/>
      <c r="ODB119" s="282"/>
      <c r="ODC119" s="282"/>
      <c r="ODD119" s="282"/>
      <c r="ODE119" s="282"/>
      <c r="ODF119" s="282"/>
      <c r="ODG119" s="282"/>
      <c r="ODH119" s="282"/>
      <c r="ODI119" s="282"/>
      <c r="ODJ119" s="282"/>
      <c r="ODK119" s="282"/>
      <c r="ODL119" s="282"/>
      <c r="ODM119" s="282"/>
      <c r="ODN119" s="282"/>
      <c r="ODO119" s="282"/>
      <c r="ODP119" s="282"/>
      <c r="ODQ119" s="282"/>
      <c r="ODR119" s="282"/>
      <c r="ODS119" s="282"/>
      <c r="ODT119" s="282"/>
      <c r="ODU119" s="282"/>
      <c r="ODV119" s="282"/>
      <c r="ODW119" s="282"/>
      <c r="ODX119" s="282"/>
      <c r="ODY119" s="282"/>
      <c r="ODZ119" s="282"/>
      <c r="OEA119" s="282"/>
      <c r="OEB119" s="282"/>
      <c r="OEC119" s="282"/>
      <c r="OED119" s="282"/>
      <c r="OEE119" s="282"/>
      <c r="OEF119" s="282"/>
      <c r="OEG119" s="282"/>
      <c r="OEH119" s="282"/>
      <c r="OEI119" s="282"/>
      <c r="OEJ119" s="282"/>
      <c r="OEK119" s="282"/>
      <c r="OEL119" s="282"/>
      <c r="OEM119" s="282"/>
      <c r="OEN119" s="282"/>
      <c r="OEO119" s="282"/>
      <c r="OEP119" s="282"/>
      <c r="OEQ119" s="282"/>
      <c r="OER119" s="282"/>
      <c r="OES119" s="282"/>
      <c r="OET119" s="282"/>
      <c r="OEU119" s="282"/>
      <c r="OEV119" s="282"/>
      <c r="OEW119" s="282"/>
      <c r="OEX119" s="282"/>
      <c r="OEY119" s="282"/>
      <c r="OEZ119" s="282"/>
      <c r="OFA119" s="282"/>
      <c r="OFB119" s="282"/>
      <c r="OFC119" s="282"/>
      <c r="OFD119" s="282"/>
      <c r="OFE119" s="282"/>
      <c r="OFF119" s="282"/>
      <c r="OFG119" s="282"/>
      <c r="OFH119" s="282"/>
      <c r="OFI119" s="282"/>
      <c r="OFJ119" s="282"/>
      <c r="OFK119" s="282"/>
      <c r="OFL119" s="282"/>
      <c r="OFM119" s="282"/>
      <c r="OFN119" s="282"/>
      <c r="OFO119" s="282"/>
      <c r="OFP119" s="282"/>
      <c r="OFQ119" s="282"/>
      <c r="OFR119" s="282"/>
      <c r="OFS119" s="282"/>
      <c r="OFT119" s="282"/>
      <c r="OFU119" s="282"/>
      <c r="OFV119" s="282"/>
      <c r="OFW119" s="282"/>
      <c r="OFX119" s="282"/>
      <c r="OFY119" s="282"/>
      <c r="OFZ119" s="282"/>
      <c r="OGA119" s="282"/>
      <c r="OGB119" s="282"/>
      <c r="OGC119" s="282"/>
      <c r="OGD119" s="282"/>
      <c r="OGE119" s="282"/>
      <c r="OGF119" s="282"/>
      <c r="OGG119" s="282"/>
      <c r="OGH119" s="282"/>
      <c r="OGI119" s="282"/>
      <c r="OGJ119" s="282"/>
      <c r="OGK119" s="282"/>
      <c r="OGL119" s="282"/>
      <c r="OGM119" s="282"/>
      <c r="OGN119" s="282"/>
      <c r="OGO119" s="282"/>
      <c r="OGP119" s="282"/>
      <c r="OGQ119" s="282"/>
      <c r="OGR119" s="282"/>
      <c r="OGS119" s="282"/>
      <c r="OGT119" s="282"/>
      <c r="OGU119" s="282"/>
      <c r="OGV119" s="282"/>
      <c r="OGW119" s="282"/>
      <c r="OGX119" s="282"/>
      <c r="OGY119" s="282"/>
      <c r="OGZ119" s="282"/>
      <c r="OHA119" s="282"/>
      <c r="OHB119" s="282"/>
      <c r="OHC119" s="282"/>
      <c r="OHD119" s="282"/>
      <c r="OHE119" s="282"/>
      <c r="OHF119" s="282"/>
      <c r="OHG119" s="282"/>
      <c r="OHH119" s="282"/>
      <c r="OHI119" s="282"/>
      <c r="OHJ119" s="282"/>
      <c r="OHK119" s="282"/>
      <c r="OHL119" s="282"/>
      <c r="OHM119" s="282"/>
      <c r="OHN119" s="282"/>
      <c r="OHO119" s="282"/>
      <c r="OHP119" s="282"/>
      <c r="OHQ119" s="282"/>
      <c r="OHR119" s="282"/>
      <c r="OHS119" s="282"/>
      <c r="OHT119" s="282"/>
      <c r="OHU119" s="282"/>
      <c r="OHV119" s="282"/>
      <c r="OHW119" s="282"/>
      <c r="OHX119" s="282"/>
      <c r="OHY119" s="282"/>
      <c r="OHZ119" s="282"/>
      <c r="OIA119" s="282"/>
      <c r="OIB119" s="282"/>
      <c r="OIC119" s="282"/>
      <c r="OID119" s="282"/>
      <c r="OIE119" s="282"/>
      <c r="OIF119" s="282"/>
      <c r="OIG119" s="282"/>
      <c r="OIH119" s="282"/>
      <c r="OII119" s="282"/>
      <c r="OIJ119" s="282"/>
      <c r="OIK119" s="282"/>
      <c r="OIL119" s="282"/>
      <c r="OIM119" s="282"/>
      <c r="OIN119" s="282"/>
      <c r="OIO119" s="282"/>
      <c r="OIP119" s="282"/>
      <c r="OIQ119" s="282"/>
      <c r="OIR119" s="282"/>
      <c r="OIS119" s="282"/>
      <c r="OIT119" s="282"/>
      <c r="OIU119" s="282"/>
      <c r="OIV119" s="282"/>
      <c r="OIW119" s="282"/>
      <c r="OIX119" s="282"/>
      <c r="OIY119" s="282"/>
      <c r="OIZ119" s="282"/>
      <c r="OJA119" s="282"/>
      <c r="OJB119" s="282"/>
      <c r="OJC119" s="282"/>
      <c r="OJD119" s="282"/>
      <c r="OJE119" s="282"/>
      <c r="OJF119" s="282"/>
      <c r="OJG119" s="282"/>
      <c r="OJH119" s="282"/>
      <c r="OJI119" s="282"/>
      <c r="OJJ119" s="282"/>
      <c r="OJK119" s="282"/>
      <c r="OJL119" s="282"/>
      <c r="OJM119" s="282"/>
      <c r="OJN119" s="282"/>
      <c r="OJO119" s="282"/>
      <c r="OJP119" s="282"/>
      <c r="OJQ119" s="282"/>
      <c r="OJR119" s="282"/>
      <c r="OJS119" s="282"/>
      <c r="OJT119" s="282"/>
      <c r="OJU119" s="282"/>
      <c r="OJV119" s="282"/>
      <c r="OJW119" s="282"/>
      <c r="OJX119" s="282"/>
      <c r="OJY119" s="282"/>
      <c r="OJZ119" s="282"/>
      <c r="OKA119" s="282"/>
      <c r="OKB119" s="282"/>
      <c r="OKC119" s="282"/>
      <c r="OKD119" s="282"/>
      <c r="OKE119" s="282"/>
      <c r="OKF119" s="282"/>
      <c r="OKG119" s="282"/>
      <c r="OKH119" s="282"/>
      <c r="OKI119" s="282"/>
      <c r="OKJ119" s="282"/>
      <c r="OKK119" s="282"/>
      <c r="OKL119" s="282"/>
      <c r="OKM119" s="282"/>
      <c r="OKN119" s="282"/>
      <c r="OKO119" s="282"/>
      <c r="OKP119" s="282"/>
      <c r="OKQ119" s="282"/>
      <c r="OKR119" s="282"/>
      <c r="OKS119" s="282"/>
      <c r="OKT119" s="282"/>
      <c r="OKU119" s="282"/>
      <c r="OKV119" s="282"/>
      <c r="OKW119" s="282"/>
      <c r="OKX119" s="282"/>
      <c r="OKY119" s="282"/>
      <c r="OKZ119" s="282"/>
      <c r="OLA119" s="282"/>
      <c r="OLB119" s="282"/>
      <c r="OLC119" s="282"/>
      <c r="OLD119" s="282"/>
      <c r="OLE119" s="282"/>
      <c r="OLF119" s="282"/>
      <c r="OLG119" s="282"/>
      <c r="OLH119" s="282"/>
      <c r="OLI119" s="282"/>
      <c r="OLJ119" s="282"/>
      <c r="OLK119" s="282"/>
      <c r="OLL119" s="282"/>
      <c r="OLM119" s="282"/>
      <c r="OLN119" s="282"/>
      <c r="OLO119" s="282"/>
      <c r="OLP119" s="282"/>
      <c r="OLQ119" s="282"/>
      <c r="OLR119" s="282"/>
      <c r="OLS119" s="282"/>
      <c r="OLT119" s="282"/>
      <c r="OLU119" s="282"/>
      <c r="OLV119" s="282"/>
      <c r="OLW119" s="282"/>
      <c r="OLX119" s="282"/>
      <c r="OLY119" s="282"/>
      <c r="OLZ119" s="282"/>
      <c r="OMA119" s="282"/>
      <c r="OMB119" s="282"/>
      <c r="OMC119" s="282"/>
      <c r="OMD119" s="282"/>
      <c r="OME119" s="282"/>
      <c r="OMF119" s="282"/>
      <c r="OMG119" s="282"/>
      <c r="OMH119" s="282"/>
      <c r="OMI119" s="282"/>
      <c r="OMJ119" s="282"/>
      <c r="OMK119" s="282"/>
      <c r="OML119" s="282"/>
      <c r="OMM119" s="282"/>
      <c r="OMN119" s="282"/>
      <c r="OMO119" s="282"/>
      <c r="OMP119" s="282"/>
      <c r="OMQ119" s="282"/>
      <c r="OMR119" s="282"/>
      <c r="OMS119" s="282"/>
      <c r="OMT119" s="282"/>
      <c r="OMU119" s="282"/>
      <c r="OMV119" s="282"/>
      <c r="OMW119" s="282"/>
      <c r="OMX119" s="282"/>
      <c r="OMY119" s="282"/>
      <c r="OMZ119" s="282"/>
      <c r="ONA119" s="282"/>
      <c r="ONB119" s="282"/>
      <c r="ONC119" s="282"/>
      <c r="OND119" s="282"/>
      <c r="ONE119" s="282"/>
      <c r="ONF119" s="282"/>
      <c r="ONG119" s="282"/>
      <c r="ONH119" s="282"/>
      <c r="ONI119" s="282"/>
      <c r="ONJ119" s="282"/>
      <c r="ONK119" s="282"/>
      <c r="ONL119" s="282"/>
      <c r="ONM119" s="282"/>
      <c r="ONN119" s="282"/>
      <c r="ONO119" s="282"/>
      <c r="ONP119" s="282"/>
      <c r="ONQ119" s="282"/>
      <c r="ONR119" s="282"/>
      <c r="ONS119" s="282"/>
      <c r="ONT119" s="282"/>
      <c r="ONU119" s="282"/>
      <c r="ONV119" s="282"/>
      <c r="ONW119" s="282"/>
      <c r="ONX119" s="282"/>
      <c r="ONY119" s="282"/>
      <c r="ONZ119" s="282"/>
      <c r="OOA119" s="282"/>
      <c r="OOB119" s="282"/>
      <c r="OOC119" s="282"/>
      <c r="OOD119" s="282"/>
      <c r="OOE119" s="282"/>
      <c r="OOF119" s="282"/>
      <c r="OOG119" s="282"/>
      <c r="OOH119" s="282"/>
      <c r="OOI119" s="282"/>
      <c r="OOJ119" s="282"/>
      <c r="OOK119" s="282"/>
      <c r="OOL119" s="282"/>
      <c r="OOM119" s="282"/>
      <c r="OON119" s="282"/>
      <c r="OOO119" s="282"/>
      <c r="OOP119" s="282"/>
      <c r="OOQ119" s="282"/>
      <c r="OOR119" s="282"/>
      <c r="OOS119" s="282"/>
      <c r="OOT119" s="282"/>
      <c r="OOU119" s="282"/>
      <c r="OOV119" s="282"/>
      <c r="OOW119" s="282"/>
      <c r="OOX119" s="282"/>
      <c r="OOY119" s="282"/>
      <c r="OOZ119" s="282"/>
      <c r="OPA119" s="282"/>
      <c r="OPB119" s="282"/>
      <c r="OPC119" s="282"/>
      <c r="OPD119" s="282"/>
      <c r="OPE119" s="282"/>
      <c r="OPF119" s="282"/>
      <c r="OPG119" s="282"/>
      <c r="OPH119" s="282"/>
      <c r="OPI119" s="282"/>
      <c r="OPJ119" s="282"/>
      <c r="OPK119" s="282"/>
      <c r="OPL119" s="282"/>
      <c r="OPM119" s="282"/>
      <c r="OPN119" s="282"/>
      <c r="OPO119" s="282"/>
      <c r="OPP119" s="282"/>
      <c r="OPQ119" s="282"/>
      <c r="OPR119" s="282"/>
      <c r="OPS119" s="282"/>
      <c r="OPT119" s="282"/>
      <c r="OPU119" s="282"/>
      <c r="OPV119" s="282"/>
      <c r="OPW119" s="282"/>
      <c r="OPX119" s="282"/>
      <c r="OPY119" s="282"/>
      <c r="OPZ119" s="282"/>
      <c r="OQA119" s="282"/>
      <c r="OQB119" s="282"/>
      <c r="OQC119" s="282"/>
      <c r="OQD119" s="282"/>
      <c r="OQE119" s="282"/>
      <c r="OQF119" s="282"/>
      <c r="OQG119" s="282"/>
      <c r="OQH119" s="282"/>
      <c r="OQI119" s="282"/>
      <c r="OQJ119" s="282"/>
      <c r="OQK119" s="282"/>
      <c r="OQL119" s="282"/>
      <c r="OQM119" s="282"/>
      <c r="OQN119" s="282"/>
      <c r="OQO119" s="282"/>
      <c r="OQP119" s="282"/>
      <c r="OQQ119" s="282"/>
      <c r="OQR119" s="282"/>
      <c r="OQS119" s="282"/>
      <c r="OQT119" s="282"/>
      <c r="OQU119" s="282"/>
      <c r="OQV119" s="282"/>
      <c r="OQW119" s="282"/>
      <c r="OQX119" s="282"/>
      <c r="OQY119" s="282"/>
      <c r="OQZ119" s="282"/>
      <c r="ORA119" s="282"/>
      <c r="ORB119" s="282"/>
      <c r="ORC119" s="282"/>
      <c r="ORD119" s="282"/>
      <c r="ORE119" s="282"/>
      <c r="ORF119" s="282"/>
      <c r="ORG119" s="282"/>
      <c r="ORH119" s="282"/>
      <c r="ORI119" s="282"/>
      <c r="ORJ119" s="282"/>
      <c r="ORK119" s="282"/>
      <c r="ORL119" s="282"/>
      <c r="ORM119" s="282"/>
      <c r="ORN119" s="282"/>
      <c r="ORO119" s="282"/>
      <c r="ORP119" s="282"/>
      <c r="ORQ119" s="282"/>
      <c r="ORR119" s="282"/>
      <c r="ORS119" s="282"/>
      <c r="ORT119" s="282"/>
      <c r="ORU119" s="282"/>
      <c r="ORV119" s="282"/>
      <c r="ORW119" s="282"/>
      <c r="ORX119" s="282"/>
      <c r="ORY119" s="282"/>
      <c r="ORZ119" s="282"/>
      <c r="OSA119" s="282"/>
      <c r="OSB119" s="282"/>
      <c r="OSC119" s="282"/>
      <c r="OSD119" s="282"/>
      <c r="OSE119" s="282"/>
      <c r="OSF119" s="282"/>
      <c r="OSG119" s="282"/>
      <c r="OSH119" s="282"/>
      <c r="OSI119" s="282"/>
      <c r="OSJ119" s="282"/>
      <c r="OSK119" s="282"/>
      <c r="OSL119" s="282"/>
      <c r="OSM119" s="282"/>
      <c r="OSN119" s="282"/>
      <c r="OSO119" s="282"/>
      <c r="OSP119" s="282"/>
      <c r="OSQ119" s="282"/>
      <c r="OSR119" s="282"/>
      <c r="OSS119" s="282"/>
      <c r="OST119" s="282"/>
      <c r="OSU119" s="282"/>
      <c r="OSV119" s="282"/>
      <c r="OSW119" s="282"/>
      <c r="OSX119" s="282"/>
      <c r="OSY119" s="282"/>
      <c r="OSZ119" s="282"/>
      <c r="OTA119" s="282"/>
      <c r="OTB119" s="282"/>
      <c r="OTC119" s="282"/>
      <c r="OTD119" s="282"/>
      <c r="OTE119" s="282"/>
      <c r="OTF119" s="282"/>
      <c r="OTG119" s="282"/>
      <c r="OTH119" s="282"/>
      <c r="OTI119" s="282"/>
      <c r="OTJ119" s="282"/>
      <c r="OTK119" s="282"/>
      <c r="OTL119" s="282"/>
      <c r="OTM119" s="282"/>
      <c r="OTN119" s="282"/>
      <c r="OTO119" s="282"/>
      <c r="OTP119" s="282"/>
      <c r="OTQ119" s="282"/>
      <c r="OTR119" s="282"/>
      <c r="OTS119" s="282"/>
      <c r="OTT119" s="282"/>
      <c r="OTU119" s="282"/>
      <c r="OTV119" s="282"/>
      <c r="OTW119" s="282"/>
      <c r="OTX119" s="282"/>
      <c r="OTY119" s="282"/>
      <c r="OTZ119" s="282"/>
      <c r="OUA119" s="282"/>
      <c r="OUB119" s="282"/>
      <c r="OUC119" s="282"/>
      <c r="OUD119" s="282"/>
      <c r="OUE119" s="282"/>
      <c r="OUF119" s="282"/>
      <c r="OUG119" s="282"/>
      <c r="OUH119" s="282"/>
      <c r="OUI119" s="282"/>
      <c r="OUJ119" s="282"/>
      <c r="OUK119" s="282"/>
      <c r="OUL119" s="282"/>
      <c r="OUM119" s="282"/>
      <c r="OUN119" s="282"/>
      <c r="OUO119" s="282"/>
      <c r="OUP119" s="282"/>
      <c r="OUQ119" s="282"/>
      <c r="OUR119" s="282"/>
      <c r="OUS119" s="282"/>
      <c r="OUT119" s="282"/>
      <c r="OUU119" s="282"/>
      <c r="OUV119" s="282"/>
      <c r="OUW119" s="282"/>
      <c r="OUX119" s="282"/>
      <c r="OUY119" s="282"/>
      <c r="OUZ119" s="282"/>
      <c r="OVA119" s="282"/>
      <c r="OVB119" s="282"/>
      <c r="OVC119" s="282"/>
      <c r="OVD119" s="282"/>
      <c r="OVE119" s="282"/>
      <c r="OVF119" s="282"/>
      <c r="OVG119" s="282"/>
      <c r="OVH119" s="282"/>
      <c r="OVI119" s="282"/>
      <c r="OVJ119" s="282"/>
      <c r="OVK119" s="282"/>
      <c r="OVL119" s="282"/>
      <c r="OVM119" s="282"/>
      <c r="OVN119" s="282"/>
      <c r="OVO119" s="282"/>
      <c r="OVP119" s="282"/>
      <c r="OVQ119" s="282"/>
      <c r="OVR119" s="282"/>
      <c r="OVS119" s="282"/>
      <c r="OVT119" s="282"/>
      <c r="OVU119" s="282"/>
      <c r="OVV119" s="282"/>
      <c r="OVW119" s="282"/>
      <c r="OVX119" s="282"/>
      <c r="OVY119" s="282"/>
      <c r="OVZ119" s="282"/>
      <c r="OWA119" s="282"/>
      <c r="OWB119" s="282"/>
      <c r="OWC119" s="282"/>
      <c r="OWD119" s="282"/>
      <c r="OWE119" s="282"/>
      <c r="OWF119" s="282"/>
      <c r="OWG119" s="282"/>
      <c r="OWH119" s="282"/>
      <c r="OWI119" s="282"/>
      <c r="OWJ119" s="282"/>
      <c r="OWK119" s="282"/>
      <c r="OWL119" s="282"/>
      <c r="OWM119" s="282"/>
      <c r="OWN119" s="282"/>
      <c r="OWO119" s="282"/>
      <c r="OWP119" s="282"/>
      <c r="OWQ119" s="282"/>
      <c r="OWR119" s="282"/>
      <c r="OWS119" s="282"/>
      <c r="OWT119" s="282"/>
      <c r="OWU119" s="282"/>
      <c r="OWV119" s="282"/>
      <c r="OWW119" s="282"/>
      <c r="OWX119" s="282"/>
      <c r="OWY119" s="282"/>
      <c r="OWZ119" s="282"/>
      <c r="OXA119" s="282"/>
      <c r="OXB119" s="282"/>
      <c r="OXC119" s="282"/>
      <c r="OXD119" s="282"/>
      <c r="OXE119" s="282"/>
      <c r="OXF119" s="282"/>
      <c r="OXG119" s="282"/>
      <c r="OXH119" s="282"/>
      <c r="OXI119" s="282"/>
      <c r="OXJ119" s="282"/>
      <c r="OXK119" s="282"/>
      <c r="OXL119" s="282"/>
      <c r="OXM119" s="282"/>
      <c r="OXN119" s="282"/>
      <c r="OXO119" s="282"/>
      <c r="OXP119" s="282"/>
      <c r="OXQ119" s="282"/>
      <c r="OXR119" s="282"/>
      <c r="OXS119" s="282"/>
      <c r="OXT119" s="282"/>
      <c r="OXU119" s="282"/>
      <c r="OXV119" s="282"/>
      <c r="OXW119" s="282"/>
      <c r="OXX119" s="282"/>
      <c r="OXY119" s="282"/>
      <c r="OXZ119" s="282"/>
      <c r="OYA119" s="282"/>
      <c r="OYB119" s="282"/>
      <c r="OYC119" s="282"/>
      <c r="OYD119" s="282"/>
      <c r="OYE119" s="282"/>
      <c r="OYF119" s="282"/>
      <c r="OYG119" s="282"/>
      <c r="OYH119" s="282"/>
      <c r="OYI119" s="282"/>
      <c r="OYJ119" s="282"/>
      <c r="OYK119" s="282"/>
      <c r="OYL119" s="282"/>
      <c r="OYM119" s="282"/>
      <c r="OYN119" s="282"/>
      <c r="OYO119" s="282"/>
      <c r="OYP119" s="282"/>
      <c r="OYQ119" s="282"/>
      <c r="OYR119" s="282"/>
      <c r="OYS119" s="282"/>
      <c r="OYT119" s="282"/>
      <c r="OYU119" s="282"/>
      <c r="OYV119" s="282"/>
      <c r="OYW119" s="282"/>
      <c r="OYX119" s="282"/>
      <c r="OYY119" s="282"/>
      <c r="OYZ119" s="282"/>
      <c r="OZA119" s="282"/>
      <c r="OZB119" s="282"/>
      <c r="OZC119" s="282"/>
      <c r="OZD119" s="282"/>
      <c r="OZE119" s="282"/>
      <c r="OZF119" s="282"/>
      <c r="OZG119" s="282"/>
      <c r="OZH119" s="282"/>
      <c r="OZI119" s="282"/>
      <c r="OZJ119" s="282"/>
      <c r="OZK119" s="282"/>
      <c r="OZL119" s="282"/>
      <c r="OZM119" s="282"/>
      <c r="OZN119" s="282"/>
      <c r="OZO119" s="282"/>
      <c r="OZP119" s="282"/>
      <c r="OZQ119" s="282"/>
      <c r="OZR119" s="282"/>
      <c r="OZS119" s="282"/>
      <c r="OZT119" s="282"/>
      <c r="OZU119" s="282"/>
      <c r="OZV119" s="282"/>
      <c r="OZW119" s="282"/>
      <c r="OZX119" s="282"/>
      <c r="OZY119" s="282"/>
      <c r="OZZ119" s="282"/>
      <c r="PAA119" s="282"/>
      <c r="PAB119" s="282"/>
      <c r="PAC119" s="282"/>
      <c r="PAD119" s="282"/>
      <c r="PAE119" s="282"/>
      <c r="PAF119" s="282"/>
      <c r="PAG119" s="282"/>
      <c r="PAH119" s="282"/>
      <c r="PAI119" s="282"/>
      <c r="PAJ119" s="282"/>
      <c r="PAK119" s="282"/>
      <c r="PAL119" s="282"/>
      <c r="PAM119" s="282"/>
      <c r="PAN119" s="282"/>
      <c r="PAO119" s="282"/>
      <c r="PAP119" s="282"/>
      <c r="PAQ119" s="282"/>
      <c r="PAR119" s="282"/>
      <c r="PAS119" s="282"/>
      <c r="PAT119" s="282"/>
      <c r="PAU119" s="282"/>
      <c r="PAV119" s="282"/>
      <c r="PAW119" s="282"/>
      <c r="PAX119" s="282"/>
      <c r="PAY119" s="282"/>
      <c r="PAZ119" s="282"/>
      <c r="PBA119" s="282"/>
      <c r="PBB119" s="282"/>
      <c r="PBC119" s="282"/>
      <c r="PBD119" s="282"/>
      <c r="PBE119" s="282"/>
      <c r="PBF119" s="282"/>
      <c r="PBG119" s="282"/>
      <c r="PBH119" s="282"/>
      <c r="PBI119" s="282"/>
      <c r="PBJ119" s="282"/>
      <c r="PBK119" s="282"/>
      <c r="PBL119" s="282"/>
      <c r="PBM119" s="282"/>
      <c r="PBN119" s="282"/>
      <c r="PBO119" s="282"/>
      <c r="PBP119" s="282"/>
      <c r="PBQ119" s="282"/>
      <c r="PBR119" s="282"/>
      <c r="PBS119" s="282"/>
      <c r="PBT119" s="282"/>
      <c r="PBU119" s="282"/>
      <c r="PBV119" s="282"/>
      <c r="PBW119" s="282"/>
      <c r="PBX119" s="282"/>
      <c r="PBY119" s="282"/>
      <c r="PBZ119" s="282"/>
      <c r="PCA119" s="282"/>
      <c r="PCB119" s="282"/>
      <c r="PCC119" s="282"/>
      <c r="PCD119" s="282"/>
      <c r="PCE119" s="282"/>
      <c r="PCF119" s="282"/>
      <c r="PCG119" s="282"/>
      <c r="PCH119" s="282"/>
      <c r="PCI119" s="282"/>
      <c r="PCJ119" s="282"/>
      <c r="PCK119" s="282"/>
      <c r="PCL119" s="282"/>
      <c r="PCM119" s="282"/>
      <c r="PCN119" s="282"/>
      <c r="PCO119" s="282"/>
      <c r="PCP119" s="282"/>
      <c r="PCQ119" s="282"/>
      <c r="PCR119" s="282"/>
      <c r="PCS119" s="282"/>
      <c r="PCT119" s="282"/>
      <c r="PCU119" s="282"/>
      <c r="PCV119" s="282"/>
      <c r="PCW119" s="282"/>
      <c r="PCX119" s="282"/>
      <c r="PCY119" s="282"/>
      <c r="PCZ119" s="282"/>
      <c r="PDA119" s="282"/>
      <c r="PDB119" s="282"/>
      <c r="PDC119" s="282"/>
      <c r="PDD119" s="282"/>
      <c r="PDE119" s="282"/>
      <c r="PDF119" s="282"/>
      <c r="PDG119" s="282"/>
      <c r="PDH119" s="282"/>
      <c r="PDI119" s="282"/>
      <c r="PDJ119" s="282"/>
      <c r="PDK119" s="282"/>
      <c r="PDL119" s="282"/>
      <c r="PDM119" s="282"/>
      <c r="PDN119" s="282"/>
      <c r="PDO119" s="282"/>
      <c r="PDP119" s="282"/>
      <c r="PDQ119" s="282"/>
      <c r="PDR119" s="282"/>
      <c r="PDS119" s="282"/>
      <c r="PDT119" s="282"/>
      <c r="PDU119" s="282"/>
      <c r="PDV119" s="282"/>
      <c r="PDW119" s="282"/>
      <c r="PDX119" s="282"/>
      <c r="PDY119" s="282"/>
      <c r="PDZ119" s="282"/>
      <c r="PEA119" s="282"/>
      <c r="PEB119" s="282"/>
      <c r="PEC119" s="282"/>
      <c r="PED119" s="282"/>
      <c r="PEE119" s="282"/>
      <c r="PEF119" s="282"/>
      <c r="PEG119" s="282"/>
      <c r="PEH119" s="282"/>
      <c r="PEI119" s="282"/>
      <c r="PEJ119" s="282"/>
      <c r="PEK119" s="282"/>
      <c r="PEL119" s="282"/>
      <c r="PEM119" s="282"/>
      <c r="PEN119" s="282"/>
      <c r="PEO119" s="282"/>
      <c r="PEP119" s="282"/>
      <c r="PEQ119" s="282"/>
      <c r="PER119" s="282"/>
      <c r="PES119" s="282"/>
      <c r="PET119" s="282"/>
      <c r="PEU119" s="282"/>
      <c r="PEV119" s="282"/>
      <c r="PEW119" s="282"/>
      <c r="PEX119" s="282"/>
      <c r="PEY119" s="282"/>
      <c r="PEZ119" s="282"/>
      <c r="PFA119" s="282"/>
      <c r="PFB119" s="282"/>
      <c r="PFC119" s="282"/>
      <c r="PFD119" s="282"/>
      <c r="PFE119" s="282"/>
      <c r="PFF119" s="282"/>
      <c r="PFG119" s="282"/>
      <c r="PFH119" s="282"/>
      <c r="PFI119" s="282"/>
      <c r="PFJ119" s="282"/>
      <c r="PFK119" s="282"/>
      <c r="PFL119" s="282"/>
      <c r="PFM119" s="282"/>
      <c r="PFN119" s="282"/>
      <c r="PFO119" s="282"/>
      <c r="PFP119" s="282"/>
      <c r="PFQ119" s="282"/>
      <c r="PFR119" s="282"/>
      <c r="PFS119" s="282"/>
      <c r="PFT119" s="282"/>
      <c r="PFU119" s="282"/>
      <c r="PFV119" s="282"/>
      <c r="PFW119" s="282"/>
      <c r="PFX119" s="282"/>
      <c r="PFY119" s="282"/>
      <c r="PFZ119" s="282"/>
      <c r="PGA119" s="282"/>
      <c r="PGB119" s="282"/>
      <c r="PGC119" s="282"/>
      <c r="PGD119" s="282"/>
      <c r="PGE119" s="282"/>
      <c r="PGF119" s="282"/>
      <c r="PGG119" s="282"/>
      <c r="PGH119" s="282"/>
      <c r="PGI119" s="282"/>
      <c r="PGJ119" s="282"/>
      <c r="PGK119" s="282"/>
      <c r="PGL119" s="282"/>
      <c r="PGM119" s="282"/>
      <c r="PGN119" s="282"/>
      <c r="PGO119" s="282"/>
      <c r="PGP119" s="282"/>
      <c r="PGQ119" s="282"/>
      <c r="PGR119" s="282"/>
      <c r="PGS119" s="282"/>
      <c r="PGT119" s="282"/>
      <c r="PGU119" s="282"/>
      <c r="PGV119" s="282"/>
      <c r="PGW119" s="282"/>
      <c r="PGX119" s="282"/>
      <c r="PGY119" s="282"/>
      <c r="PGZ119" s="282"/>
      <c r="PHA119" s="282"/>
      <c r="PHB119" s="282"/>
      <c r="PHC119" s="282"/>
      <c r="PHD119" s="282"/>
      <c r="PHE119" s="282"/>
      <c r="PHF119" s="282"/>
      <c r="PHG119" s="282"/>
      <c r="PHH119" s="282"/>
      <c r="PHI119" s="282"/>
      <c r="PHJ119" s="282"/>
      <c r="PHK119" s="282"/>
      <c r="PHL119" s="282"/>
      <c r="PHM119" s="282"/>
      <c r="PHN119" s="282"/>
      <c r="PHO119" s="282"/>
      <c r="PHP119" s="282"/>
      <c r="PHQ119" s="282"/>
      <c r="PHR119" s="282"/>
      <c r="PHS119" s="282"/>
      <c r="PHT119" s="282"/>
      <c r="PHU119" s="282"/>
      <c r="PHV119" s="282"/>
      <c r="PHW119" s="282"/>
      <c r="PHX119" s="282"/>
      <c r="PHY119" s="282"/>
      <c r="PHZ119" s="282"/>
      <c r="PIA119" s="282"/>
      <c r="PIB119" s="282"/>
      <c r="PIC119" s="282"/>
      <c r="PID119" s="282"/>
      <c r="PIE119" s="282"/>
      <c r="PIF119" s="282"/>
      <c r="PIG119" s="282"/>
      <c r="PIH119" s="282"/>
      <c r="PII119" s="282"/>
      <c r="PIJ119" s="282"/>
      <c r="PIK119" s="282"/>
      <c r="PIL119" s="282"/>
      <c r="PIM119" s="282"/>
      <c r="PIN119" s="282"/>
      <c r="PIO119" s="282"/>
      <c r="PIP119" s="282"/>
      <c r="PIQ119" s="282"/>
      <c r="PIR119" s="282"/>
      <c r="PIS119" s="282"/>
      <c r="PIT119" s="282"/>
      <c r="PIU119" s="282"/>
      <c r="PIV119" s="282"/>
      <c r="PIW119" s="282"/>
      <c r="PIX119" s="282"/>
      <c r="PIY119" s="282"/>
      <c r="PIZ119" s="282"/>
      <c r="PJA119" s="282"/>
      <c r="PJB119" s="282"/>
      <c r="PJC119" s="282"/>
      <c r="PJD119" s="282"/>
      <c r="PJE119" s="282"/>
      <c r="PJF119" s="282"/>
      <c r="PJG119" s="282"/>
      <c r="PJH119" s="282"/>
      <c r="PJI119" s="282"/>
      <c r="PJJ119" s="282"/>
      <c r="PJK119" s="282"/>
      <c r="PJL119" s="282"/>
      <c r="PJM119" s="282"/>
      <c r="PJN119" s="282"/>
      <c r="PJO119" s="282"/>
      <c r="PJP119" s="282"/>
      <c r="PJQ119" s="282"/>
      <c r="PJR119" s="282"/>
      <c r="PJS119" s="282"/>
      <c r="PJT119" s="282"/>
      <c r="PJU119" s="282"/>
      <c r="PJV119" s="282"/>
      <c r="PJW119" s="282"/>
      <c r="PJX119" s="282"/>
      <c r="PJY119" s="282"/>
      <c r="PJZ119" s="282"/>
      <c r="PKA119" s="282"/>
      <c r="PKB119" s="282"/>
      <c r="PKC119" s="282"/>
      <c r="PKD119" s="282"/>
      <c r="PKE119" s="282"/>
      <c r="PKF119" s="282"/>
      <c r="PKG119" s="282"/>
      <c r="PKH119" s="282"/>
      <c r="PKI119" s="282"/>
      <c r="PKJ119" s="282"/>
      <c r="PKK119" s="282"/>
      <c r="PKL119" s="282"/>
      <c r="PKM119" s="282"/>
      <c r="PKN119" s="282"/>
      <c r="PKO119" s="282"/>
      <c r="PKP119" s="282"/>
      <c r="PKQ119" s="282"/>
      <c r="PKR119" s="282"/>
      <c r="PKS119" s="282"/>
      <c r="PKT119" s="282"/>
      <c r="PKU119" s="282"/>
      <c r="PKV119" s="282"/>
      <c r="PKW119" s="282"/>
      <c r="PKX119" s="282"/>
      <c r="PKY119" s="282"/>
      <c r="PKZ119" s="282"/>
      <c r="PLA119" s="282"/>
      <c r="PLB119" s="282"/>
      <c r="PLC119" s="282"/>
      <c r="PLD119" s="282"/>
      <c r="PLE119" s="282"/>
      <c r="PLF119" s="282"/>
      <c r="PLG119" s="282"/>
      <c r="PLH119" s="282"/>
      <c r="PLI119" s="282"/>
      <c r="PLJ119" s="282"/>
      <c r="PLK119" s="282"/>
      <c r="PLL119" s="282"/>
      <c r="PLM119" s="282"/>
      <c r="PLN119" s="282"/>
      <c r="PLO119" s="282"/>
      <c r="PLP119" s="282"/>
      <c r="PLQ119" s="282"/>
      <c r="PLR119" s="282"/>
      <c r="PLS119" s="282"/>
      <c r="PLT119" s="282"/>
      <c r="PLU119" s="282"/>
      <c r="PLV119" s="282"/>
      <c r="PLW119" s="282"/>
      <c r="PLX119" s="282"/>
      <c r="PLY119" s="282"/>
      <c r="PLZ119" s="282"/>
      <c r="PMA119" s="282"/>
      <c r="PMB119" s="282"/>
      <c r="PMC119" s="282"/>
      <c r="PMD119" s="282"/>
      <c r="PME119" s="282"/>
      <c r="PMF119" s="282"/>
      <c r="PMG119" s="282"/>
      <c r="PMH119" s="282"/>
      <c r="PMI119" s="282"/>
      <c r="PMJ119" s="282"/>
      <c r="PMK119" s="282"/>
      <c r="PML119" s="282"/>
      <c r="PMM119" s="282"/>
      <c r="PMN119" s="282"/>
      <c r="PMO119" s="282"/>
      <c r="PMP119" s="282"/>
      <c r="PMQ119" s="282"/>
      <c r="PMR119" s="282"/>
      <c r="PMS119" s="282"/>
      <c r="PMT119" s="282"/>
      <c r="PMU119" s="282"/>
      <c r="PMV119" s="282"/>
      <c r="PMW119" s="282"/>
      <c r="PMX119" s="282"/>
      <c r="PMY119" s="282"/>
      <c r="PMZ119" s="282"/>
      <c r="PNA119" s="282"/>
      <c r="PNB119" s="282"/>
      <c r="PNC119" s="282"/>
      <c r="PND119" s="282"/>
      <c r="PNE119" s="282"/>
      <c r="PNF119" s="282"/>
      <c r="PNG119" s="282"/>
      <c r="PNH119" s="282"/>
      <c r="PNI119" s="282"/>
      <c r="PNJ119" s="282"/>
      <c r="PNK119" s="282"/>
      <c r="PNL119" s="282"/>
      <c r="PNM119" s="282"/>
      <c r="PNN119" s="282"/>
      <c r="PNO119" s="282"/>
      <c r="PNP119" s="282"/>
      <c r="PNQ119" s="282"/>
      <c r="PNR119" s="282"/>
      <c r="PNS119" s="282"/>
      <c r="PNT119" s="282"/>
      <c r="PNU119" s="282"/>
      <c r="PNV119" s="282"/>
      <c r="PNW119" s="282"/>
      <c r="PNX119" s="282"/>
      <c r="PNY119" s="282"/>
      <c r="PNZ119" s="282"/>
      <c r="POA119" s="282"/>
      <c r="POB119" s="282"/>
      <c r="POC119" s="282"/>
      <c r="POD119" s="282"/>
      <c r="POE119" s="282"/>
      <c r="POF119" s="282"/>
      <c r="POG119" s="282"/>
      <c r="POH119" s="282"/>
      <c r="POI119" s="282"/>
      <c r="POJ119" s="282"/>
      <c r="POK119" s="282"/>
      <c r="POL119" s="282"/>
      <c r="POM119" s="282"/>
      <c r="PON119" s="282"/>
      <c r="POO119" s="282"/>
      <c r="POP119" s="282"/>
      <c r="POQ119" s="282"/>
      <c r="POR119" s="282"/>
      <c r="POS119" s="282"/>
      <c r="POT119" s="282"/>
      <c r="POU119" s="282"/>
      <c r="POV119" s="282"/>
      <c r="POW119" s="282"/>
      <c r="POX119" s="282"/>
      <c r="POY119" s="282"/>
      <c r="POZ119" s="282"/>
      <c r="PPA119" s="282"/>
      <c r="PPB119" s="282"/>
      <c r="PPC119" s="282"/>
      <c r="PPD119" s="282"/>
      <c r="PPE119" s="282"/>
      <c r="PPF119" s="282"/>
      <c r="PPG119" s="282"/>
      <c r="PPH119" s="282"/>
      <c r="PPI119" s="282"/>
      <c r="PPJ119" s="282"/>
      <c r="PPK119" s="282"/>
      <c r="PPL119" s="282"/>
      <c r="PPM119" s="282"/>
      <c r="PPN119" s="282"/>
      <c r="PPO119" s="282"/>
      <c r="PPP119" s="282"/>
      <c r="PPQ119" s="282"/>
      <c r="PPR119" s="282"/>
      <c r="PPS119" s="282"/>
      <c r="PPT119" s="282"/>
      <c r="PPU119" s="282"/>
      <c r="PPV119" s="282"/>
      <c r="PPW119" s="282"/>
      <c r="PPX119" s="282"/>
      <c r="PPY119" s="282"/>
      <c r="PPZ119" s="282"/>
      <c r="PQA119" s="282"/>
      <c r="PQB119" s="282"/>
      <c r="PQC119" s="282"/>
      <c r="PQD119" s="282"/>
      <c r="PQE119" s="282"/>
      <c r="PQF119" s="282"/>
      <c r="PQG119" s="282"/>
      <c r="PQH119" s="282"/>
      <c r="PQI119" s="282"/>
      <c r="PQJ119" s="282"/>
      <c r="PQK119" s="282"/>
      <c r="PQL119" s="282"/>
      <c r="PQM119" s="282"/>
      <c r="PQN119" s="282"/>
      <c r="PQO119" s="282"/>
      <c r="PQP119" s="282"/>
      <c r="PQQ119" s="282"/>
      <c r="PQR119" s="282"/>
      <c r="PQS119" s="282"/>
      <c r="PQT119" s="282"/>
      <c r="PQU119" s="282"/>
      <c r="PQV119" s="282"/>
      <c r="PQW119" s="282"/>
      <c r="PQX119" s="282"/>
      <c r="PQY119" s="282"/>
      <c r="PQZ119" s="282"/>
      <c r="PRA119" s="282"/>
      <c r="PRB119" s="282"/>
      <c r="PRC119" s="282"/>
      <c r="PRD119" s="282"/>
      <c r="PRE119" s="282"/>
      <c r="PRF119" s="282"/>
      <c r="PRG119" s="282"/>
      <c r="PRH119" s="282"/>
      <c r="PRI119" s="282"/>
      <c r="PRJ119" s="282"/>
      <c r="PRK119" s="282"/>
      <c r="PRL119" s="282"/>
      <c r="PRM119" s="282"/>
      <c r="PRN119" s="282"/>
      <c r="PRO119" s="282"/>
      <c r="PRP119" s="282"/>
      <c r="PRQ119" s="282"/>
      <c r="PRR119" s="282"/>
      <c r="PRS119" s="282"/>
      <c r="PRT119" s="282"/>
      <c r="PRU119" s="282"/>
      <c r="PRV119" s="282"/>
      <c r="PRW119" s="282"/>
      <c r="PRX119" s="282"/>
      <c r="PRY119" s="282"/>
      <c r="PRZ119" s="282"/>
      <c r="PSA119" s="282"/>
      <c r="PSB119" s="282"/>
      <c r="PSC119" s="282"/>
      <c r="PSD119" s="282"/>
      <c r="PSE119" s="282"/>
      <c r="PSF119" s="282"/>
      <c r="PSG119" s="282"/>
      <c r="PSH119" s="282"/>
      <c r="PSI119" s="282"/>
      <c r="PSJ119" s="282"/>
      <c r="PSK119" s="282"/>
      <c r="PSL119" s="282"/>
      <c r="PSM119" s="282"/>
      <c r="PSN119" s="282"/>
      <c r="PSO119" s="282"/>
      <c r="PSP119" s="282"/>
      <c r="PSQ119" s="282"/>
      <c r="PSR119" s="282"/>
      <c r="PSS119" s="282"/>
      <c r="PST119" s="282"/>
      <c r="PSU119" s="282"/>
      <c r="PSV119" s="282"/>
      <c r="PSW119" s="282"/>
      <c r="PSX119" s="282"/>
      <c r="PSY119" s="282"/>
      <c r="PSZ119" s="282"/>
      <c r="PTA119" s="282"/>
      <c r="PTB119" s="282"/>
      <c r="PTC119" s="282"/>
      <c r="PTD119" s="282"/>
      <c r="PTE119" s="282"/>
      <c r="PTF119" s="282"/>
      <c r="PTG119" s="282"/>
      <c r="PTH119" s="282"/>
      <c r="PTI119" s="282"/>
      <c r="PTJ119" s="282"/>
      <c r="PTK119" s="282"/>
      <c r="PTL119" s="282"/>
      <c r="PTM119" s="282"/>
      <c r="PTN119" s="282"/>
      <c r="PTO119" s="282"/>
      <c r="PTP119" s="282"/>
      <c r="PTQ119" s="282"/>
      <c r="PTR119" s="282"/>
      <c r="PTS119" s="282"/>
      <c r="PTT119" s="282"/>
      <c r="PTU119" s="282"/>
      <c r="PTV119" s="282"/>
      <c r="PTW119" s="282"/>
      <c r="PTX119" s="282"/>
      <c r="PTY119" s="282"/>
      <c r="PTZ119" s="282"/>
      <c r="PUA119" s="282"/>
      <c r="PUB119" s="282"/>
      <c r="PUC119" s="282"/>
      <c r="PUD119" s="282"/>
      <c r="PUE119" s="282"/>
      <c r="PUF119" s="282"/>
      <c r="PUG119" s="282"/>
      <c r="PUH119" s="282"/>
      <c r="PUI119" s="282"/>
      <c r="PUJ119" s="282"/>
      <c r="PUK119" s="282"/>
      <c r="PUL119" s="282"/>
      <c r="PUM119" s="282"/>
      <c r="PUN119" s="282"/>
      <c r="PUO119" s="282"/>
      <c r="PUP119" s="282"/>
      <c r="PUQ119" s="282"/>
      <c r="PUR119" s="282"/>
      <c r="PUS119" s="282"/>
      <c r="PUT119" s="282"/>
      <c r="PUU119" s="282"/>
      <c r="PUV119" s="282"/>
      <c r="PUW119" s="282"/>
      <c r="PUX119" s="282"/>
      <c r="PUY119" s="282"/>
      <c r="PUZ119" s="282"/>
      <c r="PVA119" s="282"/>
      <c r="PVB119" s="282"/>
      <c r="PVC119" s="282"/>
      <c r="PVD119" s="282"/>
      <c r="PVE119" s="282"/>
      <c r="PVF119" s="282"/>
      <c r="PVG119" s="282"/>
      <c r="PVH119" s="282"/>
      <c r="PVI119" s="282"/>
      <c r="PVJ119" s="282"/>
      <c r="PVK119" s="282"/>
      <c r="PVL119" s="282"/>
      <c r="PVM119" s="282"/>
      <c r="PVN119" s="282"/>
      <c r="PVO119" s="282"/>
      <c r="PVP119" s="282"/>
      <c r="PVQ119" s="282"/>
      <c r="PVR119" s="282"/>
      <c r="PVS119" s="282"/>
      <c r="PVT119" s="282"/>
      <c r="PVU119" s="282"/>
      <c r="PVV119" s="282"/>
      <c r="PVW119" s="282"/>
      <c r="PVX119" s="282"/>
      <c r="PVY119" s="282"/>
      <c r="PVZ119" s="282"/>
      <c r="PWA119" s="282"/>
      <c r="PWB119" s="282"/>
      <c r="PWC119" s="282"/>
      <c r="PWD119" s="282"/>
      <c r="PWE119" s="282"/>
      <c r="PWF119" s="282"/>
      <c r="PWG119" s="282"/>
      <c r="PWH119" s="282"/>
      <c r="PWI119" s="282"/>
      <c r="PWJ119" s="282"/>
      <c r="PWK119" s="282"/>
      <c r="PWL119" s="282"/>
      <c r="PWM119" s="282"/>
      <c r="PWN119" s="282"/>
      <c r="PWO119" s="282"/>
      <c r="PWP119" s="282"/>
      <c r="PWQ119" s="282"/>
      <c r="PWR119" s="282"/>
      <c r="PWS119" s="282"/>
      <c r="PWT119" s="282"/>
      <c r="PWU119" s="282"/>
      <c r="PWV119" s="282"/>
      <c r="PWW119" s="282"/>
      <c r="PWX119" s="282"/>
      <c r="PWY119" s="282"/>
      <c r="PWZ119" s="282"/>
      <c r="PXA119" s="282"/>
      <c r="PXB119" s="282"/>
      <c r="PXC119" s="282"/>
      <c r="PXD119" s="282"/>
      <c r="PXE119" s="282"/>
      <c r="PXF119" s="282"/>
      <c r="PXG119" s="282"/>
      <c r="PXH119" s="282"/>
      <c r="PXI119" s="282"/>
      <c r="PXJ119" s="282"/>
      <c r="PXK119" s="282"/>
      <c r="PXL119" s="282"/>
      <c r="PXM119" s="282"/>
      <c r="PXN119" s="282"/>
      <c r="PXO119" s="282"/>
      <c r="PXP119" s="282"/>
      <c r="PXQ119" s="282"/>
      <c r="PXR119" s="282"/>
      <c r="PXS119" s="282"/>
      <c r="PXT119" s="282"/>
      <c r="PXU119" s="282"/>
      <c r="PXV119" s="282"/>
      <c r="PXW119" s="282"/>
      <c r="PXX119" s="282"/>
      <c r="PXY119" s="282"/>
      <c r="PXZ119" s="282"/>
      <c r="PYA119" s="282"/>
      <c r="PYB119" s="282"/>
      <c r="PYC119" s="282"/>
      <c r="PYD119" s="282"/>
      <c r="PYE119" s="282"/>
      <c r="PYF119" s="282"/>
      <c r="PYG119" s="282"/>
      <c r="PYH119" s="282"/>
      <c r="PYI119" s="282"/>
      <c r="PYJ119" s="282"/>
      <c r="PYK119" s="282"/>
      <c r="PYL119" s="282"/>
      <c r="PYM119" s="282"/>
      <c r="PYN119" s="282"/>
      <c r="PYO119" s="282"/>
      <c r="PYP119" s="282"/>
      <c r="PYQ119" s="282"/>
      <c r="PYR119" s="282"/>
      <c r="PYS119" s="282"/>
      <c r="PYT119" s="282"/>
      <c r="PYU119" s="282"/>
      <c r="PYV119" s="282"/>
      <c r="PYW119" s="282"/>
      <c r="PYX119" s="282"/>
      <c r="PYY119" s="282"/>
      <c r="PYZ119" s="282"/>
      <c r="PZA119" s="282"/>
      <c r="PZB119" s="282"/>
      <c r="PZC119" s="282"/>
      <c r="PZD119" s="282"/>
      <c r="PZE119" s="282"/>
      <c r="PZF119" s="282"/>
      <c r="PZG119" s="282"/>
      <c r="PZH119" s="282"/>
      <c r="PZI119" s="282"/>
      <c r="PZJ119" s="282"/>
      <c r="PZK119" s="282"/>
      <c r="PZL119" s="282"/>
      <c r="PZM119" s="282"/>
      <c r="PZN119" s="282"/>
      <c r="PZO119" s="282"/>
      <c r="PZP119" s="282"/>
      <c r="PZQ119" s="282"/>
      <c r="PZR119" s="282"/>
      <c r="PZS119" s="282"/>
      <c r="PZT119" s="282"/>
      <c r="PZU119" s="282"/>
      <c r="PZV119" s="282"/>
      <c r="PZW119" s="282"/>
      <c r="PZX119" s="282"/>
      <c r="PZY119" s="282"/>
      <c r="PZZ119" s="282"/>
      <c r="QAA119" s="282"/>
      <c r="QAB119" s="282"/>
      <c r="QAC119" s="282"/>
      <c r="QAD119" s="282"/>
      <c r="QAE119" s="282"/>
      <c r="QAF119" s="282"/>
      <c r="QAG119" s="282"/>
      <c r="QAH119" s="282"/>
      <c r="QAI119" s="282"/>
      <c r="QAJ119" s="282"/>
      <c r="QAK119" s="282"/>
      <c r="QAL119" s="282"/>
      <c r="QAM119" s="282"/>
      <c r="QAN119" s="282"/>
      <c r="QAO119" s="282"/>
      <c r="QAP119" s="282"/>
      <c r="QAQ119" s="282"/>
      <c r="QAR119" s="282"/>
      <c r="QAS119" s="282"/>
      <c r="QAT119" s="282"/>
      <c r="QAU119" s="282"/>
      <c r="QAV119" s="282"/>
      <c r="QAW119" s="282"/>
      <c r="QAX119" s="282"/>
      <c r="QAY119" s="282"/>
      <c r="QAZ119" s="282"/>
      <c r="QBA119" s="282"/>
      <c r="QBB119" s="282"/>
      <c r="QBC119" s="282"/>
      <c r="QBD119" s="282"/>
      <c r="QBE119" s="282"/>
      <c r="QBF119" s="282"/>
      <c r="QBG119" s="282"/>
      <c r="QBH119" s="282"/>
      <c r="QBI119" s="282"/>
      <c r="QBJ119" s="282"/>
      <c r="QBK119" s="282"/>
      <c r="QBL119" s="282"/>
      <c r="QBM119" s="282"/>
      <c r="QBN119" s="282"/>
      <c r="QBO119" s="282"/>
      <c r="QBP119" s="282"/>
      <c r="QBQ119" s="282"/>
      <c r="QBR119" s="282"/>
      <c r="QBS119" s="282"/>
      <c r="QBT119" s="282"/>
      <c r="QBU119" s="282"/>
      <c r="QBV119" s="282"/>
      <c r="QBW119" s="282"/>
      <c r="QBX119" s="282"/>
      <c r="QBY119" s="282"/>
      <c r="QBZ119" s="282"/>
      <c r="QCA119" s="282"/>
      <c r="QCB119" s="282"/>
      <c r="QCC119" s="282"/>
      <c r="QCD119" s="282"/>
      <c r="QCE119" s="282"/>
      <c r="QCF119" s="282"/>
      <c r="QCG119" s="282"/>
      <c r="QCH119" s="282"/>
      <c r="QCI119" s="282"/>
      <c r="QCJ119" s="282"/>
      <c r="QCK119" s="282"/>
      <c r="QCL119" s="282"/>
      <c r="QCM119" s="282"/>
      <c r="QCN119" s="282"/>
      <c r="QCO119" s="282"/>
      <c r="QCP119" s="282"/>
      <c r="QCQ119" s="282"/>
      <c r="QCR119" s="282"/>
      <c r="QCS119" s="282"/>
      <c r="QCT119" s="282"/>
      <c r="QCU119" s="282"/>
      <c r="QCV119" s="282"/>
      <c r="QCW119" s="282"/>
      <c r="QCX119" s="282"/>
      <c r="QCY119" s="282"/>
      <c r="QCZ119" s="282"/>
      <c r="QDA119" s="282"/>
      <c r="QDB119" s="282"/>
      <c r="QDC119" s="282"/>
      <c r="QDD119" s="282"/>
      <c r="QDE119" s="282"/>
      <c r="QDF119" s="282"/>
      <c r="QDG119" s="282"/>
      <c r="QDH119" s="282"/>
      <c r="QDI119" s="282"/>
      <c r="QDJ119" s="282"/>
      <c r="QDK119" s="282"/>
      <c r="QDL119" s="282"/>
      <c r="QDM119" s="282"/>
      <c r="QDN119" s="282"/>
      <c r="QDO119" s="282"/>
      <c r="QDP119" s="282"/>
      <c r="QDQ119" s="282"/>
      <c r="QDR119" s="282"/>
      <c r="QDS119" s="282"/>
      <c r="QDT119" s="282"/>
      <c r="QDU119" s="282"/>
      <c r="QDV119" s="282"/>
      <c r="QDW119" s="282"/>
      <c r="QDX119" s="282"/>
      <c r="QDY119" s="282"/>
      <c r="QDZ119" s="282"/>
      <c r="QEA119" s="282"/>
      <c r="QEB119" s="282"/>
      <c r="QEC119" s="282"/>
      <c r="QED119" s="282"/>
      <c r="QEE119" s="282"/>
      <c r="QEF119" s="282"/>
      <c r="QEG119" s="282"/>
      <c r="QEH119" s="282"/>
      <c r="QEI119" s="282"/>
      <c r="QEJ119" s="282"/>
      <c r="QEK119" s="282"/>
      <c r="QEL119" s="282"/>
      <c r="QEM119" s="282"/>
      <c r="QEN119" s="282"/>
      <c r="QEO119" s="282"/>
      <c r="QEP119" s="282"/>
      <c r="QEQ119" s="282"/>
      <c r="QER119" s="282"/>
      <c r="QES119" s="282"/>
      <c r="QET119" s="282"/>
      <c r="QEU119" s="282"/>
      <c r="QEV119" s="282"/>
      <c r="QEW119" s="282"/>
      <c r="QEX119" s="282"/>
      <c r="QEY119" s="282"/>
      <c r="QEZ119" s="282"/>
      <c r="QFA119" s="282"/>
      <c r="QFB119" s="282"/>
      <c r="QFC119" s="282"/>
      <c r="QFD119" s="282"/>
      <c r="QFE119" s="282"/>
      <c r="QFF119" s="282"/>
      <c r="QFG119" s="282"/>
      <c r="QFH119" s="282"/>
      <c r="QFI119" s="282"/>
      <c r="QFJ119" s="282"/>
      <c r="QFK119" s="282"/>
      <c r="QFL119" s="282"/>
      <c r="QFM119" s="282"/>
      <c r="QFN119" s="282"/>
      <c r="QFO119" s="282"/>
      <c r="QFP119" s="282"/>
      <c r="QFQ119" s="282"/>
      <c r="QFR119" s="282"/>
      <c r="QFS119" s="282"/>
      <c r="QFT119" s="282"/>
      <c r="QFU119" s="282"/>
      <c r="QFV119" s="282"/>
      <c r="QFW119" s="282"/>
      <c r="QFX119" s="282"/>
      <c r="QFY119" s="282"/>
      <c r="QFZ119" s="282"/>
      <c r="QGA119" s="282"/>
      <c r="QGB119" s="282"/>
      <c r="QGC119" s="282"/>
      <c r="QGD119" s="282"/>
      <c r="QGE119" s="282"/>
      <c r="QGF119" s="282"/>
      <c r="QGG119" s="282"/>
      <c r="QGH119" s="282"/>
      <c r="QGI119" s="282"/>
      <c r="QGJ119" s="282"/>
      <c r="QGK119" s="282"/>
      <c r="QGL119" s="282"/>
      <c r="QGM119" s="282"/>
      <c r="QGN119" s="282"/>
      <c r="QGO119" s="282"/>
      <c r="QGP119" s="282"/>
      <c r="QGQ119" s="282"/>
      <c r="QGR119" s="282"/>
      <c r="QGS119" s="282"/>
      <c r="QGT119" s="282"/>
      <c r="QGU119" s="282"/>
      <c r="QGV119" s="282"/>
      <c r="QGW119" s="282"/>
      <c r="QGX119" s="282"/>
      <c r="QGY119" s="282"/>
      <c r="QGZ119" s="282"/>
      <c r="QHA119" s="282"/>
      <c r="QHB119" s="282"/>
      <c r="QHC119" s="282"/>
      <c r="QHD119" s="282"/>
      <c r="QHE119" s="282"/>
      <c r="QHF119" s="282"/>
      <c r="QHG119" s="282"/>
      <c r="QHH119" s="282"/>
      <c r="QHI119" s="282"/>
      <c r="QHJ119" s="282"/>
      <c r="QHK119" s="282"/>
      <c r="QHL119" s="282"/>
      <c r="QHM119" s="282"/>
      <c r="QHN119" s="282"/>
      <c r="QHO119" s="282"/>
      <c r="QHP119" s="282"/>
      <c r="QHQ119" s="282"/>
      <c r="QHR119" s="282"/>
      <c r="QHS119" s="282"/>
      <c r="QHT119" s="282"/>
      <c r="QHU119" s="282"/>
      <c r="QHV119" s="282"/>
      <c r="QHW119" s="282"/>
      <c r="QHX119" s="282"/>
      <c r="QHY119" s="282"/>
      <c r="QHZ119" s="282"/>
      <c r="QIA119" s="282"/>
      <c r="QIB119" s="282"/>
      <c r="QIC119" s="282"/>
      <c r="QID119" s="282"/>
      <c r="QIE119" s="282"/>
      <c r="QIF119" s="282"/>
      <c r="QIG119" s="282"/>
      <c r="QIH119" s="282"/>
      <c r="QII119" s="282"/>
      <c r="QIJ119" s="282"/>
      <c r="QIK119" s="282"/>
      <c r="QIL119" s="282"/>
      <c r="QIM119" s="282"/>
      <c r="QIN119" s="282"/>
      <c r="QIO119" s="282"/>
      <c r="QIP119" s="282"/>
      <c r="QIQ119" s="282"/>
      <c r="QIR119" s="282"/>
      <c r="QIS119" s="282"/>
      <c r="QIT119" s="282"/>
      <c r="QIU119" s="282"/>
      <c r="QIV119" s="282"/>
      <c r="QIW119" s="282"/>
      <c r="QIX119" s="282"/>
      <c r="QIY119" s="282"/>
      <c r="QIZ119" s="282"/>
      <c r="QJA119" s="282"/>
      <c r="QJB119" s="282"/>
      <c r="QJC119" s="282"/>
      <c r="QJD119" s="282"/>
      <c r="QJE119" s="282"/>
      <c r="QJF119" s="282"/>
      <c r="QJG119" s="282"/>
      <c r="QJH119" s="282"/>
      <c r="QJI119" s="282"/>
      <c r="QJJ119" s="282"/>
      <c r="QJK119" s="282"/>
      <c r="QJL119" s="282"/>
      <c r="QJM119" s="282"/>
      <c r="QJN119" s="282"/>
      <c r="QJO119" s="282"/>
      <c r="QJP119" s="282"/>
      <c r="QJQ119" s="282"/>
      <c r="QJR119" s="282"/>
      <c r="QJS119" s="282"/>
      <c r="QJT119" s="282"/>
      <c r="QJU119" s="282"/>
      <c r="QJV119" s="282"/>
      <c r="QJW119" s="282"/>
      <c r="QJX119" s="282"/>
      <c r="QJY119" s="282"/>
      <c r="QJZ119" s="282"/>
      <c r="QKA119" s="282"/>
      <c r="QKB119" s="282"/>
      <c r="QKC119" s="282"/>
      <c r="QKD119" s="282"/>
      <c r="QKE119" s="282"/>
      <c r="QKF119" s="282"/>
      <c r="QKG119" s="282"/>
      <c r="QKH119" s="282"/>
      <c r="QKI119" s="282"/>
      <c r="QKJ119" s="282"/>
      <c r="QKK119" s="282"/>
      <c r="QKL119" s="282"/>
      <c r="QKM119" s="282"/>
      <c r="QKN119" s="282"/>
      <c r="QKO119" s="282"/>
      <c r="QKP119" s="282"/>
      <c r="QKQ119" s="282"/>
      <c r="QKR119" s="282"/>
      <c r="QKS119" s="282"/>
      <c r="QKT119" s="282"/>
      <c r="QKU119" s="282"/>
      <c r="QKV119" s="282"/>
      <c r="QKW119" s="282"/>
      <c r="QKX119" s="282"/>
      <c r="QKY119" s="282"/>
      <c r="QKZ119" s="282"/>
      <c r="QLA119" s="282"/>
      <c r="QLB119" s="282"/>
      <c r="QLC119" s="282"/>
      <c r="QLD119" s="282"/>
      <c r="QLE119" s="282"/>
      <c r="QLF119" s="282"/>
      <c r="QLG119" s="282"/>
      <c r="QLH119" s="282"/>
      <c r="QLI119" s="282"/>
      <c r="QLJ119" s="282"/>
      <c r="QLK119" s="282"/>
      <c r="QLL119" s="282"/>
      <c r="QLM119" s="282"/>
      <c r="QLN119" s="282"/>
      <c r="QLO119" s="282"/>
      <c r="QLP119" s="282"/>
      <c r="QLQ119" s="282"/>
      <c r="QLR119" s="282"/>
      <c r="QLS119" s="282"/>
      <c r="QLT119" s="282"/>
      <c r="QLU119" s="282"/>
      <c r="QLV119" s="282"/>
      <c r="QLW119" s="282"/>
      <c r="QLX119" s="282"/>
      <c r="QLY119" s="282"/>
      <c r="QLZ119" s="282"/>
      <c r="QMA119" s="282"/>
      <c r="QMB119" s="282"/>
      <c r="QMC119" s="282"/>
      <c r="QMD119" s="282"/>
      <c r="QME119" s="282"/>
      <c r="QMF119" s="282"/>
      <c r="QMG119" s="282"/>
      <c r="QMH119" s="282"/>
      <c r="QMI119" s="282"/>
      <c r="QMJ119" s="282"/>
      <c r="QMK119" s="282"/>
      <c r="QML119" s="282"/>
      <c r="QMM119" s="282"/>
      <c r="QMN119" s="282"/>
      <c r="QMO119" s="282"/>
      <c r="QMP119" s="282"/>
      <c r="QMQ119" s="282"/>
      <c r="QMR119" s="282"/>
      <c r="QMS119" s="282"/>
      <c r="QMT119" s="282"/>
      <c r="QMU119" s="282"/>
      <c r="QMV119" s="282"/>
      <c r="QMW119" s="282"/>
      <c r="QMX119" s="282"/>
      <c r="QMY119" s="282"/>
      <c r="QMZ119" s="282"/>
      <c r="QNA119" s="282"/>
      <c r="QNB119" s="282"/>
      <c r="QNC119" s="282"/>
      <c r="QND119" s="282"/>
      <c r="QNE119" s="282"/>
      <c r="QNF119" s="282"/>
      <c r="QNG119" s="282"/>
      <c r="QNH119" s="282"/>
      <c r="QNI119" s="282"/>
      <c r="QNJ119" s="282"/>
      <c r="QNK119" s="282"/>
      <c r="QNL119" s="282"/>
      <c r="QNM119" s="282"/>
      <c r="QNN119" s="282"/>
      <c r="QNO119" s="282"/>
      <c r="QNP119" s="282"/>
      <c r="QNQ119" s="282"/>
      <c r="QNR119" s="282"/>
      <c r="QNS119" s="282"/>
      <c r="QNT119" s="282"/>
      <c r="QNU119" s="282"/>
      <c r="QNV119" s="282"/>
      <c r="QNW119" s="282"/>
      <c r="QNX119" s="282"/>
      <c r="QNY119" s="282"/>
      <c r="QNZ119" s="282"/>
      <c r="QOA119" s="282"/>
      <c r="QOB119" s="282"/>
      <c r="QOC119" s="282"/>
      <c r="QOD119" s="282"/>
      <c r="QOE119" s="282"/>
      <c r="QOF119" s="282"/>
      <c r="QOG119" s="282"/>
      <c r="QOH119" s="282"/>
      <c r="QOI119" s="282"/>
      <c r="QOJ119" s="282"/>
      <c r="QOK119" s="282"/>
      <c r="QOL119" s="282"/>
      <c r="QOM119" s="282"/>
      <c r="QON119" s="282"/>
      <c r="QOO119" s="282"/>
      <c r="QOP119" s="282"/>
      <c r="QOQ119" s="282"/>
      <c r="QOR119" s="282"/>
      <c r="QOS119" s="282"/>
      <c r="QOT119" s="282"/>
      <c r="QOU119" s="282"/>
      <c r="QOV119" s="282"/>
      <c r="QOW119" s="282"/>
      <c r="QOX119" s="282"/>
      <c r="QOY119" s="282"/>
      <c r="QOZ119" s="282"/>
      <c r="QPA119" s="282"/>
      <c r="QPB119" s="282"/>
      <c r="QPC119" s="282"/>
      <c r="QPD119" s="282"/>
      <c r="QPE119" s="282"/>
      <c r="QPF119" s="282"/>
      <c r="QPG119" s="282"/>
      <c r="QPH119" s="282"/>
      <c r="QPI119" s="282"/>
      <c r="QPJ119" s="282"/>
      <c r="QPK119" s="282"/>
      <c r="QPL119" s="282"/>
      <c r="QPM119" s="282"/>
      <c r="QPN119" s="282"/>
      <c r="QPO119" s="282"/>
      <c r="QPP119" s="282"/>
      <c r="QPQ119" s="282"/>
      <c r="QPR119" s="282"/>
      <c r="QPS119" s="282"/>
      <c r="QPT119" s="282"/>
      <c r="QPU119" s="282"/>
      <c r="QPV119" s="282"/>
      <c r="QPW119" s="282"/>
      <c r="QPX119" s="282"/>
      <c r="QPY119" s="282"/>
      <c r="QPZ119" s="282"/>
      <c r="QQA119" s="282"/>
      <c r="QQB119" s="282"/>
      <c r="QQC119" s="282"/>
      <c r="QQD119" s="282"/>
      <c r="QQE119" s="282"/>
      <c r="QQF119" s="282"/>
      <c r="QQG119" s="282"/>
      <c r="QQH119" s="282"/>
      <c r="QQI119" s="282"/>
      <c r="QQJ119" s="282"/>
      <c r="QQK119" s="282"/>
      <c r="QQL119" s="282"/>
      <c r="QQM119" s="282"/>
      <c r="QQN119" s="282"/>
      <c r="QQO119" s="282"/>
      <c r="QQP119" s="282"/>
      <c r="QQQ119" s="282"/>
      <c r="QQR119" s="282"/>
      <c r="QQS119" s="282"/>
      <c r="QQT119" s="282"/>
      <c r="QQU119" s="282"/>
      <c r="QQV119" s="282"/>
      <c r="QQW119" s="282"/>
      <c r="QQX119" s="282"/>
      <c r="QQY119" s="282"/>
      <c r="QQZ119" s="282"/>
      <c r="QRA119" s="282"/>
      <c r="QRB119" s="282"/>
      <c r="QRC119" s="282"/>
      <c r="QRD119" s="282"/>
      <c r="QRE119" s="282"/>
      <c r="QRF119" s="282"/>
      <c r="QRG119" s="282"/>
      <c r="QRH119" s="282"/>
      <c r="QRI119" s="282"/>
      <c r="QRJ119" s="282"/>
      <c r="QRK119" s="282"/>
      <c r="QRL119" s="282"/>
      <c r="QRM119" s="282"/>
      <c r="QRN119" s="282"/>
      <c r="QRO119" s="282"/>
      <c r="QRP119" s="282"/>
      <c r="QRQ119" s="282"/>
      <c r="QRR119" s="282"/>
      <c r="QRS119" s="282"/>
      <c r="QRT119" s="282"/>
      <c r="QRU119" s="282"/>
      <c r="QRV119" s="282"/>
      <c r="QRW119" s="282"/>
      <c r="QRX119" s="282"/>
      <c r="QRY119" s="282"/>
      <c r="QRZ119" s="282"/>
      <c r="QSA119" s="282"/>
      <c r="QSB119" s="282"/>
      <c r="QSC119" s="282"/>
      <c r="QSD119" s="282"/>
      <c r="QSE119" s="282"/>
      <c r="QSF119" s="282"/>
      <c r="QSG119" s="282"/>
      <c r="QSH119" s="282"/>
      <c r="QSI119" s="282"/>
      <c r="QSJ119" s="282"/>
      <c r="QSK119" s="282"/>
      <c r="QSL119" s="282"/>
      <c r="QSM119" s="282"/>
      <c r="QSN119" s="282"/>
      <c r="QSO119" s="282"/>
      <c r="QSP119" s="282"/>
      <c r="QSQ119" s="282"/>
      <c r="QSR119" s="282"/>
      <c r="QSS119" s="282"/>
      <c r="QST119" s="282"/>
      <c r="QSU119" s="282"/>
      <c r="QSV119" s="282"/>
      <c r="QSW119" s="282"/>
      <c r="QSX119" s="282"/>
      <c r="QSY119" s="282"/>
      <c r="QSZ119" s="282"/>
      <c r="QTA119" s="282"/>
      <c r="QTB119" s="282"/>
      <c r="QTC119" s="282"/>
      <c r="QTD119" s="282"/>
      <c r="QTE119" s="282"/>
      <c r="QTF119" s="282"/>
      <c r="QTG119" s="282"/>
      <c r="QTH119" s="282"/>
      <c r="QTI119" s="282"/>
      <c r="QTJ119" s="282"/>
      <c r="QTK119" s="282"/>
      <c r="QTL119" s="282"/>
      <c r="QTM119" s="282"/>
      <c r="QTN119" s="282"/>
      <c r="QTO119" s="282"/>
      <c r="QTP119" s="282"/>
      <c r="QTQ119" s="282"/>
      <c r="QTR119" s="282"/>
      <c r="QTS119" s="282"/>
      <c r="QTT119" s="282"/>
      <c r="QTU119" s="282"/>
      <c r="QTV119" s="282"/>
      <c r="QTW119" s="282"/>
      <c r="QTX119" s="282"/>
      <c r="QTY119" s="282"/>
      <c r="QTZ119" s="282"/>
      <c r="QUA119" s="282"/>
      <c r="QUB119" s="282"/>
      <c r="QUC119" s="282"/>
      <c r="QUD119" s="282"/>
      <c r="QUE119" s="282"/>
      <c r="QUF119" s="282"/>
      <c r="QUG119" s="282"/>
      <c r="QUH119" s="282"/>
      <c r="QUI119" s="282"/>
      <c r="QUJ119" s="282"/>
      <c r="QUK119" s="282"/>
      <c r="QUL119" s="282"/>
      <c r="QUM119" s="282"/>
      <c r="QUN119" s="282"/>
      <c r="QUO119" s="282"/>
      <c r="QUP119" s="282"/>
      <c r="QUQ119" s="282"/>
      <c r="QUR119" s="282"/>
      <c r="QUS119" s="282"/>
      <c r="QUT119" s="282"/>
      <c r="QUU119" s="282"/>
      <c r="QUV119" s="282"/>
      <c r="QUW119" s="282"/>
      <c r="QUX119" s="282"/>
      <c r="QUY119" s="282"/>
      <c r="QUZ119" s="282"/>
      <c r="QVA119" s="282"/>
      <c r="QVB119" s="282"/>
      <c r="QVC119" s="282"/>
      <c r="QVD119" s="282"/>
      <c r="QVE119" s="282"/>
      <c r="QVF119" s="282"/>
      <c r="QVG119" s="282"/>
      <c r="QVH119" s="282"/>
      <c r="QVI119" s="282"/>
      <c r="QVJ119" s="282"/>
      <c r="QVK119" s="282"/>
      <c r="QVL119" s="282"/>
      <c r="QVM119" s="282"/>
      <c r="QVN119" s="282"/>
      <c r="QVO119" s="282"/>
      <c r="QVP119" s="282"/>
      <c r="QVQ119" s="282"/>
      <c r="QVR119" s="282"/>
      <c r="QVS119" s="282"/>
      <c r="QVT119" s="282"/>
      <c r="QVU119" s="282"/>
      <c r="QVV119" s="282"/>
      <c r="QVW119" s="282"/>
      <c r="QVX119" s="282"/>
      <c r="QVY119" s="282"/>
      <c r="QVZ119" s="282"/>
      <c r="QWA119" s="282"/>
      <c r="QWB119" s="282"/>
      <c r="QWC119" s="282"/>
      <c r="QWD119" s="282"/>
      <c r="QWE119" s="282"/>
      <c r="QWF119" s="282"/>
      <c r="QWG119" s="282"/>
      <c r="QWH119" s="282"/>
      <c r="QWI119" s="282"/>
      <c r="QWJ119" s="282"/>
      <c r="QWK119" s="282"/>
      <c r="QWL119" s="282"/>
      <c r="QWM119" s="282"/>
      <c r="QWN119" s="282"/>
      <c r="QWO119" s="282"/>
      <c r="QWP119" s="282"/>
      <c r="QWQ119" s="282"/>
      <c r="QWR119" s="282"/>
      <c r="QWS119" s="282"/>
      <c r="QWT119" s="282"/>
      <c r="QWU119" s="282"/>
      <c r="QWV119" s="282"/>
      <c r="QWW119" s="282"/>
      <c r="QWX119" s="282"/>
      <c r="QWY119" s="282"/>
      <c r="QWZ119" s="282"/>
      <c r="QXA119" s="282"/>
      <c r="QXB119" s="282"/>
      <c r="QXC119" s="282"/>
      <c r="QXD119" s="282"/>
      <c r="QXE119" s="282"/>
      <c r="QXF119" s="282"/>
      <c r="QXG119" s="282"/>
      <c r="QXH119" s="282"/>
      <c r="QXI119" s="282"/>
      <c r="QXJ119" s="282"/>
      <c r="QXK119" s="282"/>
      <c r="QXL119" s="282"/>
      <c r="QXM119" s="282"/>
      <c r="QXN119" s="282"/>
      <c r="QXO119" s="282"/>
      <c r="QXP119" s="282"/>
      <c r="QXQ119" s="282"/>
      <c r="QXR119" s="282"/>
      <c r="QXS119" s="282"/>
      <c r="QXT119" s="282"/>
      <c r="QXU119" s="282"/>
      <c r="QXV119" s="282"/>
      <c r="QXW119" s="282"/>
      <c r="QXX119" s="282"/>
      <c r="QXY119" s="282"/>
      <c r="QXZ119" s="282"/>
      <c r="QYA119" s="282"/>
      <c r="QYB119" s="282"/>
      <c r="QYC119" s="282"/>
      <c r="QYD119" s="282"/>
      <c r="QYE119" s="282"/>
      <c r="QYF119" s="282"/>
      <c r="QYG119" s="282"/>
      <c r="QYH119" s="282"/>
      <c r="QYI119" s="282"/>
      <c r="QYJ119" s="282"/>
      <c r="QYK119" s="282"/>
      <c r="QYL119" s="282"/>
      <c r="QYM119" s="282"/>
      <c r="QYN119" s="282"/>
      <c r="QYO119" s="282"/>
      <c r="QYP119" s="282"/>
      <c r="QYQ119" s="282"/>
      <c r="QYR119" s="282"/>
      <c r="QYS119" s="282"/>
      <c r="QYT119" s="282"/>
      <c r="QYU119" s="282"/>
      <c r="QYV119" s="282"/>
      <c r="QYW119" s="282"/>
      <c r="QYX119" s="282"/>
      <c r="QYY119" s="282"/>
      <c r="QYZ119" s="282"/>
      <c r="QZA119" s="282"/>
      <c r="QZB119" s="282"/>
      <c r="QZC119" s="282"/>
      <c r="QZD119" s="282"/>
      <c r="QZE119" s="282"/>
      <c r="QZF119" s="282"/>
      <c r="QZG119" s="282"/>
      <c r="QZH119" s="282"/>
      <c r="QZI119" s="282"/>
      <c r="QZJ119" s="282"/>
      <c r="QZK119" s="282"/>
      <c r="QZL119" s="282"/>
      <c r="QZM119" s="282"/>
      <c r="QZN119" s="282"/>
      <c r="QZO119" s="282"/>
      <c r="QZP119" s="282"/>
      <c r="QZQ119" s="282"/>
      <c r="QZR119" s="282"/>
      <c r="QZS119" s="282"/>
      <c r="QZT119" s="282"/>
      <c r="QZU119" s="282"/>
      <c r="QZV119" s="282"/>
      <c r="QZW119" s="282"/>
      <c r="QZX119" s="282"/>
      <c r="QZY119" s="282"/>
      <c r="QZZ119" s="282"/>
      <c r="RAA119" s="282"/>
      <c r="RAB119" s="282"/>
      <c r="RAC119" s="282"/>
      <c r="RAD119" s="282"/>
      <c r="RAE119" s="282"/>
      <c r="RAF119" s="282"/>
      <c r="RAG119" s="282"/>
      <c r="RAH119" s="282"/>
      <c r="RAI119" s="282"/>
      <c r="RAJ119" s="282"/>
      <c r="RAK119" s="282"/>
      <c r="RAL119" s="282"/>
      <c r="RAM119" s="282"/>
      <c r="RAN119" s="282"/>
      <c r="RAO119" s="282"/>
      <c r="RAP119" s="282"/>
      <c r="RAQ119" s="282"/>
      <c r="RAR119" s="282"/>
      <c r="RAS119" s="282"/>
      <c r="RAT119" s="282"/>
      <c r="RAU119" s="282"/>
      <c r="RAV119" s="282"/>
      <c r="RAW119" s="282"/>
      <c r="RAX119" s="282"/>
      <c r="RAY119" s="282"/>
      <c r="RAZ119" s="282"/>
      <c r="RBA119" s="282"/>
      <c r="RBB119" s="282"/>
      <c r="RBC119" s="282"/>
      <c r="RBD119" s="282"/>
      <c r="RBE119" s="282"/>
      <c r="RBF119" s="282"/>
      <c r="RBG119" s="282"/>
      <c r="RBH119" s="282"/>
      <c r="RBI119" s="282"/>
      <c r="RBJ119" s="282"/>
      <c r="RBK119" s="282"/>
      <c r="RBL119" s="282"/>
      <c r="RBM119" s="282"/>
      <c r="RBN119" s="282"/>
      <c r="RBO119" s="282"/>
      <c r="RBP119" s="282"/>
      <c r="RBQ119" s="282"/>
      <c r="RBR119" s="282"/>
      <c r="RBS119" s="282"/>
      <c r="RBT119" s="282"/>
      <c r="RBU119" s="282"/>
      <c r="RBV119" s="282"/>
      <c r="RBW119" s="282"/>
      <c r="RBX119" s="282"/>
      <c r="RBY119" s="282"/>
      <c r="RBZ119" s="282"/>
      <c r="RCA119" s="282"/>
      <c r="RCB119" s="282"/>
      <c r="RCC119" s="282"/>
      <c r="RCD119" s="282"/>
      <c r="RCE119" s="282"/>
      <c r="RCF119" s="282"/>
      <c r="RCG119" s="282"/>
      <c r="RCH119" s="282"/>
      <c r="RCI119" s="282"/>
      <c r="RCJ119" s="282"/>
      <c r="RCK119" s="282"/>
      <c r="RCL119" s="282"/>
      <c r="RCM119" s="282"/>
      <c r="RCN119" s="282"/>
      <c r="RCO119" s="282"/>
      <c r="RCP119" s="282"/>
      <c r="RCQ119" s="282"/>
      <c r="RCR119" s="282"/>
      <c r="RCS119" s="282"/>
      <c r="RCT119" s="282"/>
      <c r="RCU119" s="282"/>
      <c r="RCV119" s="282"/>
      <c r="RCW119" s="282"/>
      <c r="RCX119" s="282"/>
      <c r="RCY119" s="282"/>
      <c r="RCZ119" s="282"/>
      <c r="RDA119" s="282"/>
      <c r="RDB119" s="282"/>
      <c r="RDC119" s="282"/>
      <c r="RDD119" s="282"/>
      <c r="RDE119" s="282"/>
      <c r="RDF119" s="282"/>
      <c r="RDG119" s="282"/>
      <c r="RDH119" s="282"/>
      <c r="RDI119" s="282"/>
      <c r="RDJ119" s="282"/>
      <c r="RDK119" s="282"/>
      <c r="RDL119" s="282"/>
      <c r="RDM119" s="282"/>
      <c r="RDN119" s="282"/>
      <c r="RDO119" s="282"/>
      <c r="RDP119" s="282"/>
      <c r="RDQ119" s="282"/>
      <c r="RDR119" s="282"/>
      <c r="RDS119" s="282"/>
      <c r="RDT119" s="282"/>
      <c r="RDU119" s="282"/>
      <c r="RDV119" s="282"/>
      <c r="RDW119" s="282"/>
      <c r="RDX119" s="282"/>
      <c r="RDY119" s="282"/>
      <c r="RDZ119" s="282"/>
      <c r="REA119" s="282"/>
      <c r="REB119" s="282"/>
      <c r="REC119" s="282"/>
      <c r="RED119" s="282"/>
      <c r="REE119" s="282"/>
      <c r="REF119" s="282"/>
      <c r="REG119" s="282"/>
      <c r="REH119" s="282"/>
      <c r="REI119" s="282"/>
      <c r="REJ119" s="282"/>
      <c r="REK119" s="282"/>
      <c r="REL119" s="282"/>
      <c r="REM119" s="282"/>
      <c r="REN119" s="282"/>
      <c r="REO119" s="282"/>
      <c r="REP119" s="282"/>
      <c r="REQ119" s="282"/>
      <c r="RER119" s="282"/>
      <c r="RES119" s="282"/>
      <c r="RET119" s="282"/>
      <c r="REU119" s="282"/>
      <c r="REV119" s="282"/>
      <c r="REW119" s="282"/>
      <c r="REX119" s="282"/>
      <c r="REY119" s="282"/>
      <c r="REZ119" s="282"/>
      <c r="RFA119" s="282"/>
      <c r="RFB119" s="282"/>
      <c r="RFC119" s="282"/>
      <c r="RFD119" s="282"/>
      <c r="RFE119" s="282"/>
      <c r="RFF119" s="282"/>
      <c r="RFG119" s="282"/>
      <c r="RFH119" s="282"/>
      <c r="RFI119" s="282"/>
      <c r="RFJ119" s="282"/>
      <c r="RFK119" s="282"/>
      <c r="RFL119" s="282"/>
      <c r="RFM119" s="282"/>
      <c r="RFN119" s="282"/>
      <c r="RFO119" s="282"/>
      <c r="RFP119" s="282"/>
      <c r="RFQ119" s="282"/>
      <c r="RFR119" s="282"/>
      <c r="RFS119" s="282"/>
      <c r="RFT119" s="282"/>
      <c r="RFU119" s="282"/>
      <c r="RFV119" s="282"/>
      <c r="RFW119" s="282"/>
      <c r="RFX119" s="282"/>
      <c r="RFY119" s="282"/>
      <c r="RFZ119" s="282"/>
      <c r="RGA119" s="282"/>
      <c r="RGB119" s="282"/>
      <c r="RGC119" s="282"/>
      <c r="RGD119" s="282"/>
      <c r="RGE119" s="282"/>
      <c r="RGF119" s="282"/>
      <c r="RGG119" s="282"/>
      <c r="RGH119" s="282"/>
      <c r="RGI119" s="282"/>
      <c r="RGJ119" s="282"/>
      <c r="RGK119" s="282"/>
      <c r="RGL119" s="282"/>
      <c r="RGM119" s="282"/>
      <c r="RGN119" s="282"/>
      <c r="RGO119" s="282"/>
      <c r="RGP119" s="282"/>
      <c r="RGQ119" s="282"/>
      <c r="RGR119" s="282"/>
      <c r="RGS119" s="282"/>
      <c r="RGT119" s="282"/>
      <c r="RGU119" s="282"/>
      <c r="RGV119" s="282"/>
      <c r="RGW119" s="282"/>
      <c r="RGX119" s="282"/>
      <c r="RGY119" s="282"/>
      <c r="RGZ119" s="282"/>
      <c r="RHA119" s="282"/>
      <c r="RHB119" s="282"/>
      <c r="RHC119" s="282"/>
      <c r="RHD119" s="282"/>
      <c r="RHE119" s="282"/>
      <c r="RHF119" s="282"/>
      <c r="RHG119" s="282"/>
      <c r="RHH119" s="282"/>
      <c r="RHI119" s="282"/>
      <c r="RHJ119" s="282"/>
      <c r="RHK119" s="282"/>
      <c r="RHL119" s="282"/>
      <c r="RHM119" s="282"/>
      <c r="RHN119" s="282"/>
      <c r="RHO119" s="282"/>
      <c r="RHP119" s="282"/>
      <c r="RHQ119" s="282"/>
      <c r="RHR119" s="282"/>
      <c r="RHS119" s="282"/>
      <c r="RHT119" s="282"/>
      <c r="RHU119" s="282"/>
      <c r="RHV119" s="282"/>
      <c r="RHW119" s="282"/>
      <c r="RHX119" s="282"/>
      <c r="RHY119" s="282"/>
      <c r="RHZ119" s="282"/>
      <c r="RIA119" s="282"/>
      <c r="RIB119" s="282"/>
      <c r="RIC119" s="282"/>
      <c r="RID119" s="282"/>
      <c r="RIE119" s="282"/>
      <c r="RIF119" s="282"/>
      <c r="RIG119" s="282"/>
      <c r="RIH119" s="282"/>
      <c r="RII119" s="282"/>
      <c r="RIJ119" s="282"/>
      <c r="RIK119" s="282"/>
      <c r="RIL119" s="282"/>
      <c r="RIM119" s="282"/>
      <c r="RIN119" s="282"/>
      <c r="RIO119" s="282"/>
      <c r="RIP119" s="282"/>
      <c r="RIQ119" s="282"/>
      <c r="RIR119" s="282"/>
      <c r="RIS119" s="282"/>
      <c r="RIT119" s="282"/>
      <c r="RIU119" s="282"/>
      <c r="RIV119" s="282"/>
      <c r="RIW119" s="282"/>
      <c r="RIX119" s="282"/>
      <c r="RIY119" s="282"/>
      <c r="RIZ119" s="282"/>
      <c r="RJA119" s="282"/>
      <c r="RJB119" s="282"/>
      <c r="RJC119" s="282"/>
      <c r="RJD119" s="282"/>
      <c r="RJE119" s="282"/>
      <c r="RJF119" s="282"/>
      <c r="RJG119" s="282"/>
      <c r="RJH119" s="282"/>
      <c r="RJI119" s="282"/>
      <c r="RJJ119" s="282"/>
      <c r="RJK119" s="282"/>
      <c r="RJL119" s="282"/>
      <c r="RJM119" s="282"/>
      <c r="RJN119" s="282"/>
      <c r="RJO119" s="282"/>
      <c r="RJP119" s="282"/>
      <c r="RJQ119" s="282"/>
      <c r="RJR119" s="282"/>
      <c r="RJS119" s="282"/>
      <c r="RJT119" s="282"/>
      <c r="RJU119" s="282"/>
      <c r="RJV119" s="282"/>
      <c r="RJW119" s="282"/>
      <c r="RJX119" s="282"/>
      <c r="RJY119" s="282"/>
      <c r="RJZ119" s="282"/>
      <c r="RKA119" s="282"/>
      <c r="RKB119" s="282"/>
      <c r="RKC119" s="282"/>
      <c r="RKD119" s="282"/>
      <c r="RKE119" s="282"/>
      <c r="RKF119" s="282"/>
      <c r="RKG119" s="282"/>
      <c r="RKH119" s="282"/>
      <c r="RKI119" s="282"/>
      <c r="RKJ119" s="282"/>
      <c r="RKK119" s="282"/>
      <c r="RKL119" s="282"/>
      <c r="RKM119" s="282"/>
      <c r="RKN119" s="282"/>
      <c r="RKO119" s="282"/>
      <c r="RKP119" s="282"/>
      <c r="RKQ119" s="282"/>
      <c r="RKR119" s="282"/>
      <c r="RKS119" s="282"/>
      <c r="RKT119" s="282"/>
      <c r="RKU119" s="282"/>
      <c r="RKV119" s="282"/>
      <c r="RKW119" s="282"/>
      <c r="RKX119" s="282"/>
      <c r="RKY119" s="282"/>
      <c r="RKZ119" s="282"/>
      <c r="RLA119" s="282"/>
      <c r="RLB119" s="282"/>
      <c r="RLC119" s="282"/>
      <c r="RLD119" s="282"/>
      <c r="RLE119" s="282"/>
      <c r="RLF119" s="282"/>
      <c r="RLG119" s="282"/>
      <c r="RLH119" s="282"/>
      <c r="RLI119" s="282"/>
      <c r="RLJ119" s="282"/>
      <c r="RLK119" s="282"/>
      <c r="RLL119" s="282"/>
      <c r="RLM119" s="282"/>
      <c r="RLN119" s="282"/>
      <c r="RLO119" s="282"/>
      <c r="RLP119" s="282"/>
      <c r="RLQ119" s="282"/>
      <c r="RLR119" s="282"/>
      <c r="RLS119" s="282"/>
      <c r="RLT119" s="282"/>
      <c r="RLU119" s="282"/>
      <c r="RLV119" s="282"/>
      <c r="RLW119" s="282"/>
      <c r="RLX119" s="282"/>
      <c r="RLY119" s="282"/>
      <c r="RLZ119" s="282"/>
      <c r="RMA119" s="282"/>
      <c r="RMB119" s="282"/>
      <c r="RMC119" s="282"/>
      <c r="RMD119" s="282"/>
      <c r="RME119" s="282"/>
      <c r="RMF119" s="282"/>
      <c r="RMG119" s="282"/>
      <c r="RMH119" s="282"/>
      <c r="RMI119" s="282"/>
      <c r="RMJ119" s="282"/>
      <c r="RMK119" s="282"/>
      <c r="RML119" s="282"/>
      <c r="RMM119" s="282"/>
      <c r="RMN119" s="282"/>
      <c r="RMO119" s="282"/>
      <c r="RMP119" s="282"/>
      <c r="RMQ119" s="282"/>
      <c r="RMR119" s="282"/>
      <c r="RMS119" s="282"/>
      <c r="RMT119" s="282"/>
      <c r="RMU119" s="282"/>
      <c r="RMV119" s="282"/>
      <c r="RMW119" s="282"/>
      <c r="RMX119" s="282"/>
      <c r="RMY119" s="282"/>
      <c r="RMZ119" s="282"/>
      <c r="RNA119" s="282"/>
      <c r="RNB119" s="282"/>
      <c r="RNC119" s="282"/>
      <c r="RND119" s="282"/>
      <c r="RNE119" s="282"/>
      <c r="RNF119" s="282"/>
      <c r="RNG119" s="282"/>
      <c r="RNH119" s="282"/>
      <c r="RNI119" s="282"/>
      <c r="RNJ119" s="282"/>
      <c r="RNK119" s="282"/>
      <c r="RNL119" s="282"/>
      <c r="RNM119" s="282"/>
      <c r="RNN119" s="282"/>
      <c r="RNO119" s="282"/>
      <c r="RNP119" s="282"/>
      <c r="RNQ119" s="282"/>
      <c r="RNR119" s="282"/>
      <c r="RNS119" s="282"/>
      <c r="RNT119" s="282"/>
      <c r="RNU119" s="282"/>
      <c r="RNV119" s="282"/>
      <c r="RNW119" s="282"/>
      <c r="RNX119" s="282"/>
      <c r="RNY119" s="282"/>
      <c r="RNZ119" s="282"/>
      <c r="ROA119" s="282"/>
      <c r="ROB119" s="282"/>
      <c r="ROC119" s="282"/>
      <c r="ROD119" s="282"/>
      <c r="ROE119" s="282"/>
      <c r="ROF119" s="282"/>
      <c r="ROG119" s="282"/>
      <c r="ROH119" s="282"/>
      <c r="ROI119" s="282"/>
      <c r="ROJ119" s="282"/>
      <c r="ROK119" s="282"/>
      <c r="ROL119" s="282"/>
      <c r="ROM119" s="282"/>
      <c r="RON119" s="282"/>
      <c r="ROO119" s="282"/>
      <c r="ROP119" s="282"/>
      <c r="ROQ119" s="282"/>
      <c r="ROR119" s="282"/>
      <c r="ROS119" s="282"/>
      <c r="ROT119" s="282"/>
      <c r="ROU119" s="282"/>
      <c r="ROV119" s="282"/>
      <c r="ROW119" s="282"/>
      <c r="ROX119" s="282"/>
      <c r="ROY119" s="282"/>
      <c r="ROZ119" s="282"/>
      <c r="RPA119" s="282"/>
      <c r="RPB119" s="282"/>
      <c r="RPC119" s="282"/>
      <c r="RPD119" s="282"/>
      <c r="RPE119" s="282"/>
      <c r="RPF119" s="282"/>
      <c r="RPG119" s="282"/>
      <c r="RPH119" s="282"/>
      <c r="RPI119" s="282"/>
      <c r="RPJ119" s="282"/>
      <c r="RPK119" s="282"/>
      <c r="RPL119" s="282"/>
      <c r="RPM119" s="282"/>
      <c r="RPN119" s="282"/>
      <c r="RPO119" s="282"/>
      <c r="RPP119" s="282"/>
      <c r="RPQ119" s="282"/>
      <c r="RPR119" s="282"/>
      <c r="RPS119" s="282"/>
      <c r="RPT119" s="282"/>
      <c r="RPU119" s="282"/>
      <c r="RPV119" s="282"/>
      <c r="RPW119" s="282"/>
      <c r="RPX119" s="282"/>
      <c r="RPY119" s="282"/>
      <c r="RPZ119" s="282"/>
      <c r="RQA119" s="282"/>
      <c r="RQB119" s="282"/>
      <c r="RQC119" s="282"/>
      <c r="RQD119" s="282"/>
      <c r="RQE119" s="282"/>
      <c r="RQF119" s="282"/>
      <c r="RQG119" s="282"/>
      <c r="RQH119" s="282"/>
      <c r="RQI119" s="282"/>
      <c r="RQJ119" s="282"/>
      <c r="RQK119" s="282"/>
      <c r="RQL119" s="282"/>
      <c r="RQM119" s="282"/>
      <c r="RQN119" s="282"/>
      <c r="RQO119" s="282"/>
      <c r="RQP119" s="282"/>
      <c r="RQQ119" s="282"/>
      <c r="RQR119" s="282"/>
      <c r="RQS119" s="282"/>
      <c r="RQT119" s="282"/>
      <c r="RQU119" s="282"/>
      <c r="RQV119" s="282"/>
      <c r="RQW119" s="282"/>
      <c r="RQX119" s="282"/>
      <c r="RQY119" s="282"/>
      <c r="RQZ119" s="282"/>
      <c r="RRA119" s="282"/>
      <c r="RRB119" s="282"/>
      <c r="RRC119" s="282"/>
      <c r="RRD119" s="282"/>
      <c r="RRE119" s="282"/>
      <c r="RRF119" s="282"/>
      <c r="RRG119" s="282"/>
      <c r="RRH119" s="282"/>
      <c r="RRI119" s="282"/>
      <c r="RRJ119" s="282"/>
      <c r="RRK119" s="282"/>
      <c r="RRL119" s="282"/>
      <c r="RRM119" s="282"/>
      <c r="RRN119" s="282"/>
      <c r="RRO119" s="282"/>
      <c r="RRP119" s="282"/>
      <c r="RRQ119" s="282"/>
      <c r="RRR119" s="282"/>
      <c r="RRS119" s="282"/>
      <c r="RRT119" s="282"/>
      <c r="RRU119" s="282"/>
      <c r="RRV119" s="282"/>
      <c r="RRW119" s="282"/>
      <c r="RRX119" s="282"/>
      <c r="RRY119" s="282"/>
      <c r="RRZ119" s="282"/>
      <c r="RSA119" s="282"/>
      <c r="RSB119" s="282"/>
      <c r="RSC119" s="282"/>
      <c r="RSD119" s="282"/>
      <c r="RSE119" s="282"/>
      <c r="RSF119" s="282"/>
      <c r="RSG119" s="282"/>
      <c r="RSH119" s="282"/>
      <c r="RSI119" s="282"/>
      <c r="RSJ119" s="282"/>
      <c r="RSK119" s="282"/>
      <c r="RSL119" s="282"/>
      <c r="RSM119" s="282"/>
      <c r="RSN119" s="282"/>
      <c r="RSO119" s="282"/>
      <c r="RSP119" s="282"/>
      <c r="RSQ119" s="282"/>
      <c r="RSR119" s="282"/>
      <c r="RSS119" s="282"/>
      <c r="RST119" s="282"/>
      <c r="RSU119" s="282"/>
      <c r="RSV119" s="282"/>
      <c r="RSW119" s="282"/>
      <c r="RSX119" s="282"/>
      <c r="RSY119" s="282"/>
      <c r="RSZ119" s="282"/>
      <c r="RTA119" s="282"/>
      <c r="RTB119" s="282"/>
      <c r="RTC119" s="282"/>
      <c r="RTD119" s="282"/>
      <c r="RTE119" s="282"/>
      <c r="RTF119" s="282"/>
      <c r="RTG119" s="282"/>
      <c r="RTH119" s="282"/>
      <c r="RTI119" s="282"/>
      <c r="RTJ119" s="282"/>
      <c r="RTK119" s="282"/>
      <c r="RTL119" s="282"/>
      <c r="RTM119" s="282"/>
      <c r="RTN119" s="282"/>
      <c r="RTO119" s="282"/>
      <c r="RTP119" s="282"/>
      <c r="RTQ119" s="282"/>
      <c r="RTR119" s="282"/>
      <c r="RTS119" s="282"/>
      <c r="RTT119" s="282"/>
      <c r="RTU119" s="282"/>
      <c r="RTV119" s="282"/>
      <c r="RTW119" s="282"/>
      <c r="RTX119" s="282"/>
      <c r="RTY119" s="282"/>
      <c r="RTZ119" s="282"/>
      <c r="RUA119" s="282"/>
      <c r="RUB119" s="282"/>
      <c r="RUC119" s="282"/>
      <c r="RUD119" s="282"/>
      <c r="RUE119" s="282"/>
      <c r="RUF119" s="282"/>
      <c r="RUG119" s="282"/>
      <c r="RUH119" s="282"/>
      <c r="RUI119" s="282"/>
      <c r="RUJ119" s="282"/>
      <c r="RUK119" s="282"/>
      <c r="RUL119" s="282"/>
      <c r="RUM119" s="282"/>
      <c r="RUN119" s="282"/>
      <c r="RUO119" s="282"/>
      <c r="RUP119" s="282"/>
      <c r="RUQ119" s="282"/>
      <c r="RUR119" s="282"/>
      <c r="RUS119" s="282"/>
      <c r="RUT119" s="282"/>
      <c r="RUU119" s="282"/>
      <c r="RUV119" s="282"/>
      <c r="RUW119" s="282"/>
      <c r="RUX119" s="282"/>
      <c r="RUY119" s="282"/>
      <c r="RUZ119" s="282"/>
      <c r="RVA119" s="282"/>
      <c r="RVB119" s="282"/>
      <c r="RVC119" s="282"/>
      <c r="RVD119" s="282"/>
      <c r="RVE119" s="282"/>
      <c r="RVF119" s="282"/>
      <c r="RVG119" s="282"/>
      <c r="RVH119" s="282"/>
      <c r="RVI119" s="282"/>
      <c r="RVJ119" s="282"/>
      <c r="RVK119" s="282"/>
      <c r="RVL119" s="282"/>
      <c r="RVM119" s="282"/>
      <c r="RVN119" s="282"/>
      <c r="RVO119" s="282"/>
      <c r="RVP119" s="282"/>
      <c r="RVQ119" s="282"/>
      <c r="RVR119" s="282"/>
      <c r="RVS119" s="282"/>
      <c r="RVT119" s="282"/>
      <c r="RVU119" s="282"/>
      <c r="RVV119" s="282"/>
      <c r="RVW119" s="282"/>
      <c r="RVX119" s="282"/>
      <c r="RVY119" s="282"/>
      <c r="RVZ119" s="282"/>
      <c r="RWA119" s="282"/>
      <c r="RWB119" s="282"/>
      <c r="RWC119" s="282"/>
      <c r="RWD119" s="282"/>
      <c r="RWE119" s="282"/>
      <c r="RWF119" s="282"/>
      <c r="RWG119" s="282"/>
      <c r="RWH119" s="282"/>
      <c r="RWI119" s="282"/>
      <c r="RWJ119" s="282"/>
      <c r="RWK119" s="282"/>
      <c r="RWL119" s="282"/>
      <c r="RWM119" s="282"/>
      <c r="RWN119" s="282"/>
      <c r="RWO119" s="282"/>
      <c r="RWP119" s="282"/>
      <c r="RWQ119" s="282"/>
      <c r="RWR119" s="282"/>
      <c r="RWS119" s="282"/>
      <c r="RWT119" s="282"/>
      <c r="RWU119" s="282"/>
      <c r="RWV119" s="282"/>
      <c r="RWW119" s="282"/>
      <c r="RWX119" s="282"/>
      <c r="RWY119" s="282"/>
      <c r="RWZ119" s="282"/>
      <c r="RXA119" s="282"/>
      <c r="RXB119" s="282"/>
      <c r="RXC119" s="282"/>
      <c r="RXD119" s="282"/>
      <c r="RXE119" s="282"/>
      <c r="RXF119" s="282"/>
      <c r="RXG119" s="282"/>
      <c r="RXH119" s="282"/>
      <c r="RXI119" s="282"/>
      <c r="RXJ119" s="282"/>
      <c r="RXK119" s="282"/>
      <c r="RXL119" s="282"/>
      <c r="RXM119" s="282"/>
      <c r="RXN119" s="282"/>
      <c r="RXO119" s="282"/>
      <c r="RXP119" s="282"/>
      <c r="RXQ119" s="282"/>
      <c r="RXR119" s="282"/>
      <c r="RXS119" s="282"/>
      <c r="RXT119" s="282"/>
      <c r="RXU119" s="282"/>
      <c r="RXV119" s="282"/>
      <c r="RXW119" s="282"/>
      <c r="RXX119" s="282"/>
      <c r="RXY119" s="282"/>
      <c r="RXZ119" s="282"/>
      <c r="RYA119" s="282"/>
      <c r="RYB119" s="282"/>
      <c r="RYC119" s="282"/>
      <c r="RYD119" s="282"/>
      <c r="RYE119" s="282"/>
      <c r="RYF119" s="282"/>
      <c r="RYG119" s="282"/>
      <c r="RYH119" s="282"/>
      <c r="RYI119" s="282"/>
      <c r="RYJ119" s="282"/>
      <c r="RYK119" s="282"/>
      <c r="RYL119" s="282"/>
      <c r="RYM119" s="282"/>
      <c r="RYN119" s="282"/>
      <c r="RYO119" s="282"/>
      <c r="RYP119" s="282"/>
      <c r="RYQ119" s="282"/>
      <c r="RYR119" s="282"/>
      <c r="RYS119" s="282"/>
      <c r="RYT119" s="282"/>
      <c r="RYU119" s="282"/>
      <c r="RYV119" s="282"/>
      <c r="RYW119" s="282"/>
      <c r="RYX119" s="282"/>
      <c r="RYY119" s="282"/>
      <c r="RYZ119" s="282"/>
      <c r="RZA119" s="282"/>
      <c r="RZB119" s="282"/>
      <c r="RZC119" s="282"/>
      <c r="RZD119" s="282"/>
      <c r="RZE119" s="282"/>
      <c r="RZF119" s="282"/>
      <c r="RZG119" s="282"/>
      <c r="RZH119" s="282"/>
      <c r="RZI119" s="282"/>
      <c r="RZJ119" s="282"/>
      <c r="RZK119" s="282"/>
      <c r="RZL119" s="282"/>
      <c r="RZM119" s="282"/>
      <c r="RZN119" s="282"/>
      <c r="RZO119" s="282"/>
      <c r="RZP119" s="282"/>
      <c r="RZQ119" s="282"/>
      <c r="RZR119" s="282"/>
      <c r="RZS119" s="282"/>
      <c r="RZT119" s="282"/>
      <c r="RZU119" s="282"/>
      <c r="RZV119" s="282"/>
      <c r="RZW119" s="282"/>
      <c r="RZX119" s="282"/>
      <c r="RZY119" s="282"/>
      <c r="RZZ119" s="282"/>
      <c r="SAA119" s="282"/>
      <c r="SAB119" s="282"/>
      <c r="SAC119" s="282"/>
      <c r="SAD119" s="282"/>
      <c r="SAE119" s="282"/>
      <c r="SAF119" s="282"/>
      <c r="SAG119" s="282"/>
      <c r="SAH119" s="282"/>
      <c r="SAI119" s="282"/>
      <c r="SAJ119" s="282"/>
      <c r="SAK119" s="282"/>
      <c r="SAL119" s="282"/>
      <c r="SAM119" s="282"/>
      <c r="SAN119" s="282"/>
      <c r="SAO119" s="282"/>
      <c r="SAP119" s="282"/>
      <c r="SAQ119" s="282"/>
      <c r="SAR119" s="282"/>
      <c r="SAS119" s="282"/>
      <c r="SAT119" s="282"/>
      <c r="SAU119" s="282"/>
      <c r="SAV119" s="282"/>
      <c r="SAW119" s="282"/>
      <c r="SAX119" s="282"/>
      <c r="SAY119" s="282"/>
      <c r="SAZ119" s="282"/>
      <c r="SBA119" s="282"/>
      <c r="SBB119" s="282"/>
      <c r="SBC119" s="282"/>
      <c r="SBD119" s="282"/>
      <c r="SBE119" s="282"/>
      <c r="SBF119" s="282"/>
      <c r="SBG119" s="282"/>
      <c r="SBH119" s="282"/>
      <c r="SBI119" s="282"/>
      <c r="SBJ119" s="282"/>
      <c r="SBK119" s="282"/>
      <c r="SBL119" s="282"/>
      <c r="SBM119" s="282"/>
      <c r="SBN119" s="282"/>
      <c r="SBO119" s="282"/>
      <c r="SBP119" s="282"/>
      <c r="SBQ119" s="282"/>
      <c r="SBR119" s="282"/>
      <c r="SBS119" s="282"/>
      <c r="SBT119" s="282"/>
      <c r="SBU119" s="282"/>
      <c r="SBV119" s="282"/>
      <c r="SBW119" s="282"/>
      <c r="SBX119" s="282"/>
      <c r="SBY119" s="282"/>
      <c r="SBZ119" s="282"/>
      <c r="SCA119" s="282"/>
      <c r="SCB119" s="282"/>
      <c r="SCC119" s="282"/>
      <c r="SCD119" s="282"/>
      <c r="SCE119" s="282"/>
      <c r="SCF119" s="282"/>
      <c r="SCG119" s="282"/>
      <c r="SCH119" s="282"/>
      <c r="SCI119" s="282"/>
      <c r="SCJ119" s="282"/>
      <c r="SCK119" s="282"/>
      <c r="SCL119" s="282"/>
      <c r="SCM119" s="282"/>
      <c r="SCN119" s="282"/>
      <c r="SCO119" s="282"/>
      <c r="SCP119" s="282"/>
      <c r="SCQ119" s="282"/>
      <c r="SCR119" s="282"/>
      <c r="SCS119" s="282"/>
      <c r="SCT119" s="282"/>
      <c r="SCU119" s="282"/>
      <c r="SCV119" s="282"/>
      <c r="SCW119" s="282"/>
      <c r="SCX119" s="282"/>
      <c r="SCY119" s="282"/>
      <c r="SCZ119" s="282"/>
      <c r="SDA119" s="282"/>
      <c r="SDB119" s="282"/>
      <c r="SDC119" s="282"/>
      <c r="SDD119" s="282"/>
      <c r="SDE119" s="282"/>
      <c r="SDF119" s="282"/>
      <c r="SDG119" s="282"/>
      <c r="SDH119" s="282"/>
      <c r="SDI119" s="282"/>
      <c r="SDJ119" s="282"/>
      <c r="SDK119" s="282"/>
      <c r="SDL119" s="282"/>
      <c r="SDM119" s="282"/>
      <c r="SDN119" s="282"/>
      <c r="SDO119" s="282"/>
      <c r="SDP119" s="282"/>
      <c r="SDQ119" s="282"/>
      <c r="SDR119" s="282"/>
      <c r="SDS119" s="282"/>
      <c r="SDT119" s="282"/>
      <c r="SDU119" s="282"/>
      <c r="SDV119" s="282"/>
      <c r="SDW119" s="282"/>
      <c r="SDX119" s="282"/>
      <c r="SDY119" s="282"/>
      <c r="SDZ119" s="282"/>
      <c r="SEA119" s="282"/>
      <c r="SEB119" s="282"/>
      <c r="SEC119" s="282"/>
      <c r="SED119" s="282"/>
      <c r="SEE119" s="282"/>
      <c r="SEF119" s="282"/>
      <c r="SEG119" s="282"/>
      <c r="SEH119" s="282"/>
      <c r="SEI119" s="282"/>
      <c r="SEJ119" s="282"/>
      <c r="SEK119" s="282"/>
      <c r="SEL119" s="282"/>
      <c r="SEM119" s="282"/>
      <c r="SEN119" s="282"/>
      <c r="SEO119" s="282"/>
      <c r="SEP119" s="282"/>
      <c r="SEQ119" s="282"/>
      <c r="SER119" s="282"/>
      <c r="SES119" s="282"/>
      <c r="SET119" s="282"/>
      <c r="SEU119" s="282"/>
      <c r="SEV119" s="282"/>
      <c r="SEW119" s="282"/>
      <c r="SEX119" s="282"/>
      <c r="SEY119" s="282"/>
      <c r="SEZ119" s="282"/>
      <c r="SFA119" s="282"/>
      <c r="SFB119" s="282"/>
      <c r="SFC119" s="282"/>
      <c r="SFD119" s="282"/>
      <c r="SFE119" s="282"/>
      <c r="SFF119" s="282"/>
      <c r="SFG119" s="282"/>
      <c r="SFH119" s="282"/>
      <c r="SFI119" s="282"/>
      <c r="SFJ119" s="282"/>
      <c r="SFK119" s="282"/>
      <c r="SFL119" s="282"/>
      <c r="SFM119" s="282"/>
      <c r="SFN119" s="282"/>
      <c r="SFO119" s="282"/>
      <c r="SFP119" s="282"/>
      <c r="SFQ119" s="282"/>
      <c r="SFR119" s="282"/>
      <c r="SFS119" s="282"/>
      <c r="SFT119" s="282"/>
      <c r="SFU119" s="282"/>
      <c r="SFV119" s="282"/>
      <c r="SFW119" s="282"/>
      <c r="SFX119" s="282"/>
      <c r="SFY119" s="282"/>
      <c r="SFZ119" s="282"/>
      <c r="SGA119" s="282"/>
      <c r="SGB119" s="282"/>
      <c r="SGC119" s="282"/>
      <c r="SGD119" s="282"/>
      <c r="SGE119" s="282"/>
      <c r="SGF119" s="282"/>
      <c r="SGG119" s="282"/>
      <c r="SGH119" s="282"/>
      <c r="SGI119" s="282"/>
      <c r="SGJ119" s="282"/>
      <c r="SGK119" s="282"/>
      <c r="SGL119" s="282"/>
      <c r="SGM119" s="282"/>
      <c r="SGN119" s="282"/>
      <c r="SGO119" s="282"/>
      <c r="SGP119" s="282"/>
      <c r="SGQ119" s="282"/>
      <c r="SGR119" s="282"/>
      <c r="SGS119" s="282"/>
      <c r="SGT119" s="282"/>
      <c r="SGU119" s="282"/>
      <c r="SGV119" s="282"/>
      <c r="SGW119" s="282"/>
      <c r="SGX119" s="282"/>
      <c r="SGY119" s="282"/>
      <c r="SGZ119" s="282"/>
      <c r="SHA119" s="282"/>
      <c r="SHB119" s="282"/>
      <c r="SHC119" s="282"/>
      <c r="SHD119" s="282"/>
      <c r="SHE119" s="282"/>
      <c r="SHF119" s="282"/>
      <c r="SHG119" s="282"/>
      <c r="SHH119" s="282"/>
      <c r="SHI119" s="282"/>
      <c r="SHJ119" s="282"/>
      <c r="SHK119" s="282"/>
      <c r="SHL119" s="282"/>
      <c r="SHM119" s="282"/>
      <c r="SHN119" s="282"/>
      <c r="SHO119" s="282"/>
      <c r="SHP119" s="282"/>
      <c r="SHQ119" s="282"/>
      <c r="SHR119" s="282"/>
      <c r="SHS119" s="282"/>
      <c r="SHT119" s="282"/>
      <c r="SHU119" s="282"/>
      <c r="SHV119" s="282"/>
      <c r="SHW119" s="282"/>
      <c r="SHX119" s="282"/>
      <c r="SHY119" s="282"/>
      <c r="SHZ119" s="282"/>
      <c r="SIA119" s="282"/>
      <c r="SIB119" s="282"/>
      <c r="SIC119" s="282"/>
      <c r="SID119" s="282"/>
      <c r="SIE119" s="282"/>
      <c r="SIF119" s="282"/>
      <c r="SIG119" s="282"/>
      <c r="SIH119" s="282"/>
      <c r="SII119" s="282"/>
      <c r="SIJ119" s="282"/>
      <c r="SIK119" s="282"/>
      <c r="SIL119" s="282"/>
      <c r="SIM119" s="282"/>
      <c r="SIN119" s="282"/>
      <c r="SIO119" s="282"/>
      <c r="SIP119" s="282"/>
      <c r="SIQ119" s="282"/>
      <c r="SIR119" s="282"/>
      <c r="SIS119" s="282"/>
      <c r="SIT119" s="282"/>
      <c r="SIU119" s="282"/>
      <c r="SIV119" s="282"/>
      <c r="SIW119" s="282"/>
      <c r="SIX119" s="282"/>
      <c r="SIY119" s="282"/>
      <c r="SIZ119" s="282"/>
      <c r="SJA119" s="282"/>
      <c r="SJB119" s="282"/>
      <c r="SJC119" s="282"/>
      <c r="SJD119" s="282"/>
      <c r="SJE119" s="282"/>
      <c r="SJF119" s="282"/>
      <c r="SJG119" s="282"/>
      <c r="SJH119" s="282"/>
      <c r="SJI119" s="282"/>
      <c r="SJJ119" s="282"/>
      <c r="SJK119" s="282"/>
      <c r="SJL119" s="282"/>
      <c r="SJM119" s="282"/>
      <c r="SJN119" s="282"/>
      <c r="SJO119" s="282"/>
      <c r="SJP119" s="282"/>
      <c r="SJQ119" s="282"/>
      <c r="SJR119" s="282"/>
      <c r="SJS119" s="282"/>
      <c r="SJT119" s="282"/>
      <c r="SJU119" s="282"/>
      <c r="SJV119" s="282"/>
      <c r="SJW119" s="282"/>
      <c r="SJX119" s="282"/>
      <c r="SJY119" s="282"/>
      <c r="SJZ119" s="282"/>
      <c r="SKA119" s="282"/>
      <c r="SKB119" s="282"/>
      <c r="SKC119" s="282"/>
      <c r="SKD119" s="282"/>
      <c r="SKE119" s="282"/>
      <c r="SKF119" s="282"/>
      <c r="SKG119" s="282"/>
      <c r="SKH119" s="282"/>
      <c r="SKI119" s="282"/>
      <c r="SKJ119" s="282"/>
      <c r="SKK119" s="282"/>
      <c r="SKL119" s="282"/>
      <c r="SKM119" s="282"/>
      <c r="SKN119" s="282"/>
      <c r="SKO119" s="282"/>
      <c r="SKP119" s="282"/>
      <c r="SKQ119" s="282"/>
      <c r="SKR119" s="282"/>
      <c r="SKS119" s="282"/>
      <c r="SKT119" s="282"/>
      <c r="SKU119" s="282"/>
      <c r="SKV119" s="282"/>
      <c r="SKW119" s="282"/>
      <c r="SKX119" s="282"/>
      <c r="SKY119" s="282"/>
      <c r="SKZ119" s="282"/>
      <c r="SLA119" s="282"/>
      <c r="SLB119" s="282"/>
      <c r="SLC119" s="282"/>
      <c r="SLD119" s="282"/>
      <c r="SLE119" s="282"/>
      <c r="SLF119" s="282"/>
      <c r="SLG119" s="282"/>
      <c r="SLH119" s="282"/>
      <c r="SLI119" s="282"/>
      <c r="SLJ119" s="282"/>
      <c r="SLK119" s="282"/>
      <c r="SLL119" s="282"/>
      <c r="SLM119" s="282"/>
      <c r="SLN119" s="282"/>
      <c r="SLO119" s="282"/>
      <c r="SLP119" s="282"/>
      <c r="SLQ119" s="282"/>
      <c r="SLR119" s="282"/>
      <c r="SLS119" s="282"/>
      <c r="SLT119" s="282"/>
      <c r="SLU119" s="282"/>
      <c r="SLV119" s="282"/>
      <c r="SLW119" s="282"/>
      <c r="SLX119" s="282"/>
      <c r="SLY119" s="282"/>
      <c r="SLZ119" s="282"/>
      <c r="SMA119" s="282"/>
      <c r="SMB119" s="282"/>
      <c r="SMC119" s="282"/>
      <c r="SMD119" s="282"/>
      <c r="SME119" s="282"/>
      <c r="SMF119" s="282"/>
      <c r="SMG119" s="282"/>
      <c r="SMH119" s="282"/>
      <c r="SMI119" s="282"/>
      <c r="SMJ119" s="282"/>
      <c r="SMK119" s="282"/>
      <c r="SML119" s="282"/>
      <c r="SMM119" s="282"/>
      <c r="SMN119" s="282"/>
      <c r="SMO119" s="282"/>
      <c r="SMP119" s="282"/>
      <c r="SMQ119" s="282"/>
      <c r="SMR119" s="282"/>
      <c r="SMS119" s="282"/>
      <c r="SMT119" s="282"/>
      <c r="SMU119" s="282"/>
      <c r="SMV119" s="282"/>
      <c r="SMW119" s="282"/>
      <c r="SMX119" s="282"/>
      <c r="SMY119" s="282"/>
      <c r="SMZ119" s="282"/>
      <c r="SNA119" s="282"/>
      <c r="SNB119" s="282"/>
      <c r="SNC119" s="282"/>
      <c r="SND119" s="282"/>
      <c r="SNE119" s="282"/>
      <c r="SNF119" s="282"/>
      <c r="SNG119" s="282"/>
      <c r="SNH119" s="282"/>
      <c r="SNI119" s="282"/>
      <c r="SNJ119" s="282"/>
      <c r="SNK119" s="282"/>
      <c r="SNL119" s="282"/>
      <c r="SNM119" s="282"/>
      <c r="SNN119" s="282"/>
      <c r="SNO119" s="282"/>
      <c r="SNP119" s="282"/>
      <c r="SNQ119" s="282"/>
      <c r="SNR119" s="282"/>
      <c r="SNS119" s="282"/>
      <c r="SNT119" s="282"/>
      <c r="SNU119" s="282"/>
      <c r="SNV119" s="282"/>
      <c r="SNW119" s="282"/>
      <c r="SNX119" s="282"/>
      <c r="SNY119" s="282"/>
      <c r="SNZ119" s="282"/>
      <c r="SOA119" s="282"/>
      <c r="SOB119" s="282"/>
      <c r="SOC119" s="282"/>
      <c r="SOD119" s="282"/>
      <c r="SOE119" s="282"/>
      <c r="SOF119" s="282"/>
      <c r="SOG119" s="282"/>
      <c r="SOH119" s="282"/>
      <c r="SOI119" s="282"/>
      <c r="SOJ119" s="282"/>
      <c r="SOK119" s="282"/>
      <c r="SOL119" s="282"/>
      <c r="SOM119" s="282"/>
      <c r="SON119" s="282"/>
      <c r="SOO119" s="282"/>
      <c r="SOP119" s="282"/>
      <c r="SOQ119" s="282"/>
      <c r="SOR119" s="282"/>
      <c r="SOS119" s="282"/>
      <c r="SOT119" s="282"/>
      <c r="SOU119" s="282"/>
      <c r="SOV119" s="282"/>
      <c r="SOW119" s="282"/>
      <c r="SOX119" s="282"/>
      <c r="SOY119" s="282"/>
      <c r="SOZ119" s="282"/>
      <c r="SPA119" s="282"/>
      <c r="SPB119" s="282"/>
      <c r="SPC119" s="282"/>
      <c r="SPD119" s="282"/>
      <c r="SPE119" s="282"/>
      <c r="SPF119" s="282"/>
      <c r="SPG119" s="282"/>
      <c r="SPH119" s="282"/>
      <c r="SPI119" s="282"/>
      <c r="SPJ119" s="282"/>
      <c r="SPK119" s="282"/>
      <c r="SPL119" s="282"/>
      <c r="SPM119" s="282"/>
      <c r="SPN119" s="282"/>
      <c r="SPO119" s="282"/>
      <c r="SPP119" s="282"/>
      <c r="SPQ119" s="282"/>
      <c r="SPR119" s="282"/>
      <c r="SPS119" s="282"/>
      <c r="SPT119" s="282"/>
      <c r="SPU119" s="282"/>
      <c r="SPV119" s="282"/>
      <c r="SPW119" s="282"/>
      <c r="SPX119" s="282"/>
      <c r="SPY119" s="282"/>
      <c r="SPZ119" s="282"/>
      <c r="SQA119" s="282"/>
      <c r="SQB119" s="282"/>
      <c r="SQC119" s="282"/>
      <c r="SQD119" s="282"/>
      <c r="SQE119" s="282"/>
      <c r="SQF119" s="282"/>
      <c r="SQG119" s="282"/>
      <c r="SQH119" s="282"/>
      <c r="SQI119" s="282"/>
      <c r="SQJ119" s="282"/>
      <c r="SQK119" s="282"/>
      <c r="SQL119" s="282"/>
      <c r="SQM119" s="282"/>
      <c r="SQN119" s="282"/>
      <c r="SQO119" s="282"/>
      <c r="SQP119" s="282"/>
      <c r="SQQ119" s="282"/>
      <c r="SQR119" s="282"/>
      <c r="SQS119" s="282"/>
      <c r="SQT119" s="282"/>
      <c r="SQU119" s="282"/>
      <c r="SQV119" s="282"/>
      <c r="SQW119" s="282"/>
      <c r="SQX119" s="282"/>
      <c r="SQY119" s="282"/>
      <c r="SQZ119" s="282"/>
      <c r="SRA119" s="282"/>
      <c r="SRB119" s="282"/>
      <c r="SRC119" s="282"/>
      <c r="SRD119" s="282"/>
      <c r="SRE119" s="282"/>
      <c r="SRF119" s="282"/>
      <c r="SRG119" s="282"/>
      <c r="SRH119" s="282"/>
      <c r="SRI119" s="282"/>
      <c r="SRJ119" s="282"/>
      <c r="SRK119" s="282"/>
      <c r="SRL119" s="282"/>
      <c r="SRM119" s="282"/>
      <c r="SRN119" s="282"/>
      <c r="SRO119" s="282"/>
      <c r="SRP119" s="282"/>
      <c r="SRQ119" s="282"/>
      <c r="SRR119" s="282"/>
      <c r="SRS119" s="282"/>
      <c r="SRT119" s="282"/>
      <c r="SRU119" s="282"/>
      <c r="SRV119" s="282"/>
      <c r="SRW119" s="282"/>
      <c r="SRX119" s="282"/>
      <c r="SRY119" s="282"/>
      <c r="SRZ119" s="282"/>
      <c r="SSA119" s="282"/>
      <c r="SSB119" s="282"/>
      <c r="SSC119" s="282"/>
      <c r="SSD119" s="282"/>
      <c r="SSE119" s="282"/>
      <c r="SSF119" s="282"/>
      <c r="SSG119" s="282"/>
      <c r="SSH119" s="282"/>
      <c r="SSI119" s="282"/>
      <c r="SSJ119" s="282"/>
      <c r="SSK119" s="282"/>
      <c r="SSL119" s="282"/>
      <c r="SSM119" s="282"/>
      <c r="SSN119" s="282"/>
      <c r="SSO119" s="282"/>
      <c r="SSP119" s="282"/>
      <c r="SSQ119" s="282"/>
      <c r="SSR119" s="282"/>
      <c r="SSS119" s="282"/>
      <c r="SST119" s="282"/>
      <c r="SSU119" s="282"/>
      <c r="SSV119" s="282"/>
      <c r="SSW119" s="282"/>
      <c r="SSX119" s="282"/>
      <c r="SSY119" s="282"/>
      <c r="SSZ119" s="282"/>
      <c r="STA119" s="282"/>
      <c r="STB119" s="282"/>
      <c r="STC119" s="282"/>
      <c r="STD119" s="282"/>
      <c r="STE119" s="282"/>
      <c r="STF119" s="282"/>
      <c r="STG119" s="282"/>
      <c r="STH119" s="282"/>
      <c r="STI119" s="282"/>
      <c r="STJ119" s="282"/>
      <c r="STK119" s="282"/>
      <c r="STL119" s="282"/>
      <c r="STM119" s="282"/>
      <c r="STN119" s="282"/>
      <c r="STO119" s="282"/>
      <c r="STP119" s="282"/>
      <c r="STQ119" s="282"/>
      <c r="STR119" s="282"/>
      <c r="STS119" s="282"/>
      <c r="STT119" s="282"/>
      <c r="STU119" s="282"/>
      <c r="STV119" s="282"/>
      <c r="STW119" s="282"/>
      <c r="STX119" s="282"/>
      <c r="STY119" s="282"/>
      <c r="STZ119" s="282"/>
      <c r="SUA119" s="282"/>
      <c r="SUB119" s="282"/>
      <c r="SUC119" s="282"/>
      <c r="SUD119" s="282"/>
      <c r="SUE119" s="282"/>
      <c r="SUF119" s="282"/>
      <c r="SUG119" s="282"/>
      <c r="SUH119" s="282"/>
      <c r="SUI119" s="282"/>
      <c r="SUJ119" s="282"/>
      <c r="SUK119" s="282"/>
      <c r="SUL119" s="282"/>
      <c r="SUM119" s="282"/>
      <c r="SUN119" s="282"/>
      <c r="SUO119" s="282"/>
      <c r="SUP119" s="282"/>
      <c r="SUQ119" s="282"/>
      <c r="SUR119" s="282"/>
      <c r="SUS119" s="282"/>
      <c r="SUT119" s="282"/>
      <c r="SUU119" s="282"/>
      <c r="SUV119" s="282"/>
      <c r="SUW119" s="282"/>
      <c r="SUX119" s="282"/>
      <c r="SUY119" s="282"/>
      <c r="SUZ119" s="282"/>
      <c r="SVA119" s="282"/>
      <c r="SVB119" s="282"/>
      <c r="SVC119" s="282"/>
      <c r="SVD119" s="282"/>
      <c r="SVE119" s="282"/>
      <c r="SVF119" s="282"/>
      <c r="SVG119" s="282"/>
      <c r="SVH119" s="282"/>
      <c r="SVI119" s="282"/>
      <c r="SVJ119" s="282"/>
      <c r="SVK119" s="282"/>
      <c r="SVL119" s="282"/>
      <c r="SVM119" s="282"/>
      <c r="SVN119" s="282"/>
      <c r="SVO119" s="282"/>
      <c r="SVP119" s="282"/>
      <c r="SVQ119" s="282"/>
      <c r="SVR119" s="282"/>
      <c r="SVS119" s="282"/>
      <c r="SVT119" s="282"/>
      <c r="SVU119" s="282"/>
      <c r="SVV119" s="282"/>
      <c r="SVW119" s="282"/>
      <c r="SVX119" s="282"/>
      <c r="SVY119" s="282"/>
      <c r="SVZ119" s="282"/>
      <c r="SWA119" s="282"/>
      <c r="SWB119" s="282"/>
      <c r="SWC119" s="282"/>
      <c r="SWD119" s="282"/>
      <c r="SWE119" s="282"/>
      <c r="SWF119" s="282"/>
      <c r="SWG119" s="282"/>
      <c r="SWH119" s="282"/>
      <c r="SWI119" s="282"/>
      <c r="SWJ119" s="282"/>
      <c r="SWK119" s="282"/>
      <c r="SWL119" s="282"/>
      <c r="SWM119" s="282"/>
      <c r="SWN119" s="282"/>
      <c r="SWO119" s="282"/>
      <c r="SWP119" s="282"/>
      <c r="SWQ119" s="282"/>
      <c r="SWR119" s="282"/>
      <c r="SWS119" s="282"/>
      <c r="SWT119" s="282"/>
      <c r="SWU119" s="282"/>
      <c r="SWV119" s="282"/>
      <c r="SWW119" s="282"/>
      <c r="SWX119" s="282"/>
      <c r="SWY119" s="282"/>
      <c r="SWZ119" s="282"/>
      <c r="SXA119" s="282"/>
      <c r="SXB119" s="282"/>
      <c r="SXC119" s="282"/>
      <c r="SXD119" s="282"/>
      <c r="SXE119" s="282"/>
      <c r="SXF119" s="282"/>
      <c r="SXG119" s="282"/>
      <c r="SXH119" s="282"/>
      <c r="SXI119" s="282"/>
      <c r="SXJ119" s="282"/>
      <c r="SXK119" s="282"/>
      <c r="SXL119" s="282"/>
      <c r="SXM119" s="282"/>
      <c r="SXN119" s="282"/>
      <c r="SXO119" s="282"/>
      <c r="SXP119" s="282"/>
      <c r="SXQ119" s="282"/>
      <c r="SXR119" s="282"/>
      <c r="SXS119" s="282"/>
      <c r="SXT119" s="282"/>
      <c r="SXU119" s="282"/>
      <c r="SXV119" s="282"/>
      <c r="SXW119" s="282"/>
      <c r="SXX119" s="282"/>
      <c r="SXY119" s="282"/>
      <c r="SXZ119" s="282"/>
      <c r="SYA119" s="282"/>
      <c r="SYB119" s="282"/>
      <c r="SYC119" s="282"/>
      <c r="SYD119" s="282"/>
      <c r="SYE119" s="282"/>
      <c r="SYF119" s="282"/>
      <c r="SYG119" s="282"/>
      <c r="SYH119" s="282"/>
      <c r="SYI119" s="282"/>
      <c r="SYJ119" s="282"/>
      <c r="SYK119" s="282"/>
      <c r="SYL119" s="282"/>
      <c r="SYM119" s="282"/>
      <c r="SYN119" s="282"/>
      <c r="SYO119" s="282"/>
      <c r="SYP119" s="282"/>
      <c r="SYQ119" s="282"/>
      <c r="SYR119" s="282"/>
      <c r="SYS119" s="282"/>
      <c r="SYT119" s="282"/>
      <c r="SYU119" s="282"/>
      <c r="SYV119" s="282"/>
      <c r="SYW119" s="282"/>
      <c r="SYX119" s="282"/>
      <c r="SYY119" s="282"/>
      <c r="SYZ119" s="282"/>
      <c r="SZA119" s="282"/>
      <c r="SZB119" s="282"/>
      <c r="SZC119" s="282"/>
      <c r="SZD119" s="282"/>
      <c r="SZE119" s="282"/>
      <c r="SZF119" s="282"/>
      <c r="SZG119" s="282"/>
      <c r="SZH119" s="282"/>
      <c r="SZI119" s="282"/>
      <c r="SZJ119" s="282"/>
      <c r="SZK119" s="282"/>
      <c r="SZL119" s="282"/>
      <c r="SZM119" s="282"/>
      <c r="SZN119" s="282"/>
      <c r="SZO119" s="282"/>
      <c r="SZP119" s="282"/>
      <c r="SZQ119" s="282"/>
      <c r="SZR119" s="282"/>
      <c r="SZS119" s="282"/>
      <c r="SZT119" s="282"/>
      <c r="SZU119" s="282"/>
      <c r="SZV119" s="282"/>
      <c r="SZW119" s="282"/>
      <c r="SZX119" s="282"/>
      <c r="SZY119" s="282"/>
      <c r="SZZ119" s="282"/>
      <c r="TAA119" s="282"/>
      <c r="TAB119" s="282"/>
      <c r="TAC119" s="282"/>
      <c r="TAD119" s="282"/>
      <c r="TAE119" s="282"/>
      <c r="TAF119" s="282"/>
      <c r="TAG119" s="282"/>
      <c r="TAH119" s="282"/>
      <c r="TAI119" s="282"/>
      <c r="TAJ119" s="282"/>
      <c r="TAK119" s="282"/>
      <c r="TAL119" s="282"/>
      <c r="TAM119" s="282"/>
      <c r="TAN119" s="282"/>
      <c r="TAO119" s="282"/>
      <c r="TAP119" s="282"/>
      <c r="TAQ119" s="282"/>
      <c r="TAR119" s="282"/>
      <c r="TAS119" s="282"/>
      <c r="TAT119" s="282"/>
      <c r="TAU119" s="282"/>
      <c r="TAV119" s="282"/>
      <c r="TAW119" s="282"/>
      <c r="TAX119" s="282"/>
      <c r="TAY119" s="282"/>
      <c r="TAZ119" s="282"/>
      <c r="TBA119" s="282"/>
      <c r="TBB119" s="282"/>
      <c r="TBC119" s="282"/>
      <c r="TBD119" s="282"/>
      <c r="TBE119" s="282"/>
      <c r="TBF119" s="282"/>
      <c r="TBG119" s="282"/>
      <c r="TBH119" s="282"/>
      <c r="TBI119" s="282"/>
      <c r="TBJ119" s="282"/>
      <c r="TBK119" s="282"/>
      <c r="TBL119" s="282"/>
      <c r="TBM119" s="282"/>
      <c r="TBN119" s="282"/>
      <c r="TBO119" s="282"/>
      <c r="TBP119" s="282"/>
      <c r="TBQ119" s="282"/>
      <c r="TBR119" s="282"/>
      <c r="TBS119" s="282"/>
      <c r="TBT119" s="282"/>
      <c r="TBU119" s="282"/>
      <c r="TBV119" s="282"/>
      <c r="TBW119" s="282"/>
      <c r="TBX119" s="282"/>
      <c r="TBY119" s="282"/>
      <c r="TBZ119" s="282"/>
      <c r="TCA119" s="282"/>
      <c r="TCB119" s="282"/>
      <c r="TCC119" s="282"/>
      <c r="TCD119" s="282"/>
      <c r="TCE119" s="282"/>
      <c r="TCF119" s="282"/>
      <c r="TCG119" s="282"/>
      <c r="TCH119" s="282"/>
      <c r="TCI119" s="282"/>
      <c r="TCJ119" s="282"/>
      <c r="TCK119" s="282"/>
      <c r="TCL119" s="282"/>
      <c r="TCM119" s="282"/>
      <c r="TCN119" s="282"/>
      <c r="TCO119" s="282"/>
      <c r="TCP119" s="282"/>
      <c r="TCQ119" s="282"/>
      <c r="TCR119" s="282"/>
      <c r="TCS119" s="282"/>
      <c r="TCT119" s="282"/>
      <c r="TCU119" s="282"/>
      <c r="TCV119" s="282"/>
      <c r="TCW119" s="282"/>
      <c r="TCX119" s="282"/>
      <c r="TCY119" s="282"/>
      <c r="TCZ119" s="282"/>
      <c r="TDA119" s="282"/>
      <c r="TDB119" s="282"/>
      <c r="TDC119" s="282"/>
      <c r="TDD119" s="282"/>
      <c r="TDE119" s="282"/>
      <c r="TDF119" s="282"/>
      <c r="TDG119" s="282"/>
      <c r="TDH119" s="282"/>
      <c r="TDI119" s="282"/>
      <c r="TDJ119" s="282"/>
      <c r="TDK119" s="282"/>
      <c r="TDL119" s="282"/>
      <c r="TDM119" s="282"/>
      <c r="TDN119" s="282"/>
      <c r="TDO119" s="282"/>
      <c r="TDP119" s="282"/>
      <c r="TDQ119" s="282"/>
      <c r="TDR119" s="282"/>
      <c r="TDS119" s="282"/>
      <c r="TDT119" s="282"/>
      <c r="TDU119" s="282"/>
      <c r="TDV119" s="282"/>
      <c r="TDW119" s="282"/>
      <c r="TDX119" s="282"/>
      <c r="TDY119" s="282"/>
      <c r="TDZ119" s="282"/>
      <c r="TEA119" s="282"/>
      <c r="TEB119" s="282"/>
      <c r="TEC119" s="282"/>
      <c r="TED119" s="282"/>
      <c r="TEE119" s="282"/>
      <c r="TEF119" s="282"/>
      <c r="TEG119" s="282"/>
      <c r="TEH119" s="282"/>
      <c r="TEI119" s="282"/>
      <c r="TEJ119" s="282"/>
      <c r="TEK119" s="282"/>
      <c r="TEL119" s="282"/>
      <c r="TEM119" s="282"/>
      <c r="TEN119" s="282"/>
      <c r="TEO119" s="282"/>
      <c r="TEP119" s="282"/>
      <c r="TEQ119" s="282"/>
      <c r="TER119" s="282"/>
      <c r="TES119" s="282"/>
      <c r="TET119" s="282"/>
      <c r="TEU119" s="282"/>
      <c r="TEV119" s="282"/>
      <c r="TEW119" s="282"/>
      <c r="TEX119" s="282"/>
      <c r="TEY119" s="282"/>
      <c r="TEZ119" s="282"/>
      <c r="TFA119" s="282"/>
      <c r="TFB119" s="282"/>
      <c r="TFC119" s="282"/>
      <c r="TFD119" s="282"/>
      <c r="TFE119" s="282"/>
      <c r="TFF119" s="282"/>
      <c r="TFG119" s="282"/>
      <c r="TFH119" s="282"/>
      <c r="TFI119" s="282"/>
      <c r="TFJ119" s="282"/>
      <c r="TFK119" s="282"/>
      <c r="TFL119" s="282"/>
      <c r="TFM119" s="282"/>
      <c r="TFN119" s="282"/>
      <c r="TFO119" s="282"/>
      <c r="TFP119" s="282"/>
      <c r="TFQ119" s="282"/>
      <c r="TFR119" s="282"/>
      <c r="TFS119" s="282"/>
      <c r="TFT119" s="282"/>
      <c r="TFU119" s="282"/>
      <c r="TFV119" s="282"/>
      <c r="TFW119" s="282"/>
      <c r="TFX119" s="282"/>
      <c r="TFY119" s="282"/>
      <c r="TFZ119" s="282"/>
      <c r="TGA119" s="282"/>
      <c r="TGB119" s="282"/>
      <c r="TGC119" s="282"/>
      <c r="TGD119" s="282"/>
      <c r="TGE119" s="282"/>
      <c r="TGF119" s="282"/>
      <c r="TGG119" s="282"/>
      <c r="TGH119" s="282"/>
      <c r="TGI119" s="282"/>
      <c r="TGJ119" s="282"/>
      <c r="TGK119" s="282"/>
      <c r="TGL119" s="282"/>
      <c r="TGM119" s="282"/>
      <c r="TGN119" s="282"/>
      <c r="TGO119" s="282"/>
      <c r="TGP119" s="282"/>
      <c r="TGQ119" s="282"/>
      <c r="TGR119" s="282"/>
      <c r="TGS119" s="282"/>
      <c r="TGT119" s="282"/>
      <c r="TGU119" s="282"/>
      <c r="TGV119" s="282"/>
      <c r="TGW119" s="282"/>
      <c r="TGX119" s="282"/>
      <c r="TGY119" s="282"/>
      <c r="TGZ119" s="282"/>
      <c r="THA119" s="282"/>
      <c r="THB119" s="282"/>
      <c r="THC119" s="282"/>
      <c r="THD119" s="282"/>
      <c r="THE119" s="282"/>
      <c r="THF119" s="282"/>
      <c r="THG119" s="282"/>
      <c r="THH119" s="282"/>
      <c r="THI119" s="282"/>
      <c r="THJ119" s="282"/>
      <c r="THK119" s="282"/>
      <c r="THL119" s="282"/>
      <c r="THM119" s="282"/>
      <c r="THN119" s="282"/>
      <c r="THO119" s="282"/>
      <c r="THP119" s="282"/>
      <c r="THQ119" s="282"/>
      <c r="THR119" s="282"/>
      <c r="THS119" s="282"/>
      <c r="THT119" s="282"/>
      <c r="THU119" s="282"/>
      <c r="THV119" s="282"/>
      <c r="THW119" s="282"/>
      <c r="THX119" s="282"/>
      <c r="THY119" s="282"/>
      <c r="THZ119" s="282"/>
      <c r="TIA119" s="282"/>
      <c r="TIB119" s="282"/>
      <c r="TIC119" s="282"/>
      <c r="TID119" s="282"/>
      <c r="TIE119" s="282"/>
      <c r="TIF119" s="282"/>
      <c r="TIG119" s="282"/>
      <c r="TIH119" s="282"/>
      <c r="TII119" s="282"/>
      <c r="TIJ119" s="282"/>
      <c r="TIK119" s="282"/>
      <c r="TIL119" s="282"/>
      <c r="TIM119" s="282"/>
      <c r="TIN119" s="282"/>
      <c r="TIO119" s="282"/>
      <c r="TIP119" s="282"/>
      <c r="TIQ119" s="282"/>
      <c r="TIR119" s="282"/>
      <c r="TIS119" s="282"/>
      <c r="TIT119" s="282"/>
      <c r="TIU119" s="282"/>
      <c r="TIV119" s="282"/>
      <c r="TIW119" s="282"/>
      <c r="TIX119" s="282"/>
      <c r="TIY119" s="282"/>
      <c r="TIZ119" s="282"/>
      <c r="TJA119" s="282"/>
      <c r="TJB119" s="282"/>
      <c r="TJC119" s="282"/>
      <c r="TJD119" s="282"/>
      <c r="TJE119" s="282"/>
      <c r="TJF119" s="282"/>
      <c r="TJG119" s="282"/>
      <c r="TJH119" s="282"/>
      <c r="TJI119" s="282"/>
      <c r="TJJ119" s="282"/>
      <c r="TJK119" s="282"/>
      <c r="TJL119" s="282"/>
      <c r="TJM119" s="282"/>
      <c r="TJN119" s="282"/>
      <c r="TJO119" s="282"/>
      <c r="TJP119" s="282"/>
      <c r="TJQ119" s="282"/>
      <c r="TJR119" s="282"/>
      <c r="TJS119" s="282"/>
      <c r="TJT119" s="282"/>
      <c r="TJU119" s="282"/>
      <c r="TJV119" s="282"/>
      <c r="TJW119" s="282"/>
      <c r="TJX119" s="282"/>
      <c r="TJY119" s="282"/>
      <c r="TJZ119" s="282"/>
      <c r="TKA119" s="282"/>
      <c r="TKB119" s="282"/>
      <c r="TKC119" s="282"/>
      <c r="TKD119" s="282"/>
      <c r="TKE119" s="282"/>
      <c r="TKF119" s="282"/>
      <c r="TKG119" s="282"/>
      <c r="TKH119" s="282"/>
      <c r="TKI119" s="282"/>
      <c r="TKJ119" s="282"/>
      <c r="TKK119" s="282"/>
      <c r="TKL119" s="282"/>
      <c r="TKM119" s="282"/>
      <c r="TKN119" s="282"/>
      <c r="TKO119" s="282"/>
      <c r="TKP119" s="282"/>
      <c r="TKQ119" s="282"/>
      <c r="TKR119" s="282"/>
      <c r="TKS119" s="282"/>
      <c r="TKT119" s="282"/>
      <c r="TKU119" s="282"/>
      <c r="TKV119" s="282"/>
      <c r="TKW119" s="282"/>
      <c r="TKX119" s="282"/>
      <c r="TKY119" s="282"/>
      <c r="TKZ119" s="282"/>
      <c r="TLA119" s="282"/>
      <c r="TLB119" s="282"/>
      <c r="TLC119" s="282"/>
      <c r="TLD119" s="282"/>
      <c r="TLE119" s="282"/>
      <c r="TLF119" s="282"/>
      <c r="TLG119" s="282"/>
      <c r="TLH119" s="282"/>
      <c r="TLI119" s="282"/>
      <c r="TLJ119" s="282"/>
      <c r="TLK119" s="282"/>
      <c r="TLL119" s="282"/>
      <c r="TLM119" s="282"/>
      <c r="TLN119" s="282"/>
      <c r="TLO119" s="282"/>
      <c r="TLP119" s="282"/>
      <c r="TLQ119" s="282"/>
      <c r="TLR119" s="282"/>
      <c r="TLS119" s="282"/>
      <c r="TLT119" s="282"/>
      <c r="TLU119" s="282"/>
      <c r="TLV119" s="282"/>
      <c r="TLW119" s="282"/>
      <c r="TLX119" s="282"/>
      <c r="TLY119" s="282"/>
      <c r="TLZ119" s="282"/>
      <c r="TMA119" s="282"/>
      <c r="TMB119" s="282"/>
      <c r="TMC119" s="282"/>
      <c r="TMD119" s="282"/>
      <c r="TME119" s="282"/>
      <c r="TMF119" s="282"/>
      <c r="TMG119" s="282"/>
      <c r="TMH119" s="282"/>
      <c r="TMI119" s="282"/>
      <c r="TMJ119" s="282"/>
      <c r="TMK119" s="282"/>
      <c r="TML119" s="282"/>
      <c r="TMM119" s="282"/>
      <c r="TMN119" s="282"/>
      <c r="TMO119" s="282"/>
      <c r="TMP119" s="282"/>
      <c r="TMQ119" s="282"/>
      <c r="TMR119" s="282"/>
      <c r="TMS119" s="282"/>
      <c r="TMT119" s="282"/>
      <c r="TMU119" s="282"/>
      <c r="TMV119" s="282"/>
      <c r="TMW119" s="282"/>
      <c r="TMX119" s="282"/>
      <c r="TMY119" s="282"/>
      <c r="TMZ119" s="282"/>
      <c r="TNA119" s="282"/>
      <c r="TNB119" s="282"/>
      <c r="TNC119" s="282"/>
      <c r="TND119" s="282"/>
      <c r="TNE119" s="282"/>
      <c r="TNF119" s="282"/>
      <c r="TNG119" s="282"/>
      <c r="TNH119" s="282"/>
      <c r="TNI119" s="282"/>
      <c r="TNJ119" s="282"/>
      <c r="TNK119" s="282"/>
      <c r="TNL119" s="282"/>
      <c r="TNM119" s="282"/>
      <c r="TNN119" s="282"/>
      <c r="TNO119" s="282"/>
      <c r="TNP119" s="282"/>
      <c r="TNQ119" s="282"/>
      <c r="TNR119" s="282"/>
      <c r="TNS119" s="282"/>
      <c r="TNT119" s="282"/>
      <c r="TNU119" s="282"/>
      <c r="TNV119" s="282"/>
      <c r="TNW119" s="282"/>
      <c r="TNX119" s="282"/>
      <c r="TNY119" s="282"/>
      <c r="TNZ119" s="282"/>
      <c r="TOA119" s="282"/>
      <c r="TOB119" s="282"/>
      <c r="TOC119" s="282"/>
      <c r="TOD119" s="282"/>
      <c r="TOE119" s="282"/>
      <c r="TOF119" s="282"/>
      <c r="TOG119" s="282"/>
      <c r="TOH119" s="282"/>
      <c r="TOI119" s="282"/>
      <c r="TOJ119" s="282"/>
      <c r="TOK119" s="282"/>
      <c r="TOL119" s="282"/>
      <c r="TOM119" s="282"/>
      <c r="TON119" s="282"/>
      <c r="TOO119" s="282"/>
      <c r="TOP119" s="282"/>
      <c r="TOQ119" s="282"/>
      <c r="TOR119" s="282"/>
      <c r="TOS119" s="282"/>
      <c r="TOT119" s="282"/>
      <c r="TOU119" s="282"/>
      <c r="TOV119" s="282"/>
      <c r="TOW119" s="282"/>
      <c r="TOX119" s="282"/>
      <c r="TOY119" s="282"/>
      <c r="TOZ119" s="282"/>
      <c r="TPA119" s="282"/>
      <c r="TPB119" s="282"/>
      <c r="TPC119" s="282"/>
      <c r="TPD119" s="282"/>
      <c r="TPE119" s="282"/>
      <c r="TPF119" s="282"/>
      <c r="TPG119" s="282"/>
      <c r="TPH119" s="282"/>
      <c r="TPI119" s="282"/>
      <c r="TPJ119" s="282"/>
      <c r="TPK119" s="282"/>
      <c r="TPL119" s="282"/>
      <c r="TPM119" s="282"/>
      <c r="TPN119" s="282"/>
      <c r="TPO119" s="282"/>
      <c r="TPP119" s="282"/>
      <c r="TPQ119" s="282"/>
      <c r="TPR119" s="282"/>
      <c r="TPS119" s="282"/>
      <c r="TPT119" s="282"/>
      <c r="TPU119" s="282"/>
      <c r="TPV119" s="282"/>
      <c r="TPW119" s="282"/>
      <c r="TPX119" s="282"/>
      <c r="TPY119" s="282"/>
      <c r="TPZ119" s="282"/>
      <c r="TQA119" s="282"/>
      <c r="TQB119" s="282"/>
      <c r="TQC119" s="282"/>
      <c r="TQD119" s="282"/>
      <c r="TQE119" s="282"/>
      <c r="TQF119" s="282"/>
      <c r="TQG119" s="282"/>
      <c r="TQH119" s="282"/>
      <c r="TQI119" s="282"/>
      <c r="TQJ119" s="282"/>
      <c r="TQK119" s="282"/>
      <c r="TQL119" s="282"/>
      <c r="TQM119" s="282"/>
      <c r="TQN119" s="282"/>
      <c r="TQO119" s="282"/>
      <c r="TQP119" s="282"/>
      <c r="TQQ119" s="282"/>
      <c r="TQR119" s="282"/>
      <c r="TQS119" s="282"/>
      <c r="TQT119" s="282"/>
      <c r="TQU119" s="282"/>
      <c r="TQV119" s="282"/>
      <c r="TQW119" s="282"/>
      <c r="TQX119" s="282"/>
      <c r="TQY119" s="282"/>
      <c r="TQZ119" s="282"/>
      <c r="TRA119" s="282"/>
      <c r="TRB119" s="282"/>
      <c r="TRC119" s="282"/>
      <c r="TRD119" s="282"/>
      <c r="TRE119" s="282"/>
      <c r="TRF119" s="282"/>
      <c r="TRG119" s="282"/>
      <c r="TRH119" s="282"/>
      <c r="TRI119" s="282"/>
      <c r="TRJ119" s="282"/>
      <c r="TRK119" s="282"/>
      <c r="TRL119" s="282"/>
      <c r="TRM119" s="282"/>
      <c r="TRN119" s="282"/>
      <c r="TRO119" s="282"/>
      <c r="TRP119" s="282"/>
      <c r="TRQ119" s="282"/>
      <c r="TRR119" s="282"/>
      <c r="TRS119" s="282"/>
      <c r="TRT119" s="282"/>
      <c r="TRU119" s="282"/>
      <c r="TRV119" s="282"/>
      <c r="TRW119" s="282"/>
      <c r="TRX119" s="282"/>
      <c r="TRY119" s="282"/>
      <c r="TRZ119" s="282"/>
      <c r="TSA119" s="282"/>
      <c r="TSB119" s="282"/>
      <c r="TSC119" s="282"/>
      <c r="TSD119" s="282"/>
      <c r="TSE119" s="282"/>
      <c r="TSF119" s="282"/>
      <c r="TSG119" s="282"/>
      <c r="TSH119" s="282"/>
      <c r="TSI119" s="282"/>
      <c r="TSJ119" s="282"/>
      <c r="TSK119" s="282"/>
      <c r="TSL119" s="282"/>
      <c r="TSM119" s="282"/>
      <c r="TSN119" s="282"/>
      <c r="TSO119" s="282"/>
      <c r="TSP119" s="282"/>
      <c r="TSQ119" s="282"/>
      <c r="TSR119" s="282"/>
      <c r="TSS119" s="282"/>
      <c r="TST119" s="282"/>
      <c r="TSU119" s="282"/>
      <c r="TSV119" s="282"/>
      <c r="TSW119" s="282"/>
      <c r="TSX119" s="282"/>
      <c r="TSY119" s="282"/>
      <c r="TSZ119" s="282"/>
      <c r="TTA119" s="282"/>
      <c r="TTB119" s="282"/>
      <c r="TTC119" s="282"/>
      <c r="TTD119" s="282"/>
      <c r="TTE119" s="282"/>
      <c r="TTF119" s="282"/>
      <c r="TTG119" s="282"/>
      <c r="TTH119" s="282"/>
      <c r="TTI119" s="282"/>
      <c r="TTJ119" s="282"/>
      <c r="TTK119" s="282"/>
      <c r="TTL119" s="282"/>
      <c r="TTM119" s="282"/>
      <c r="TTN119" s="282"/>
      <c r="TTO119" s="282"/>
      <c r="TTP119" s="282"/>
      <c r="TTQ119" s="282"/>
      <c r="TTR119" s="282"/>
      <c r="TTS119" s="282"/>
      <c r="TTT119" s="282"/>
      <c r="TTU119" s="282"/>
      <c r="TTV119" s="282"/>
      <c r="TTW119" s="282"/>
      <c r="TTX119" s="282"/>
      <c r="TTY119" s="282"/>
      <c r="TTZ119" s="282"/>
      <c r="TUA119" s="282"/>
      <c r="TUB119" s="282"/>
      <c r="TUC119" s="282"/>
      <c r="TUD119" s="282"/>
      <c r="TUE119" s="282"/>
      <c r="TUF119" s="282"/>
      <c r="TUG119" s="282"/>
      <c r="TUH119" s="282"/>
      <c r="TUI119" s="282"/>
      <c r="TUJ119" s="282"/>
      <c r="TUK119" s="282"/>
      <c r="TUL119" s="282"/>
      <c r="TUM119" s="282"/>
      <c r="TUN119" s="282"/>
      <c r="TUO119" s="282"/>
      <c r="TUP119" s="282"/>
      <c r="TUQ119" s="282"/>
      <c r="TUR119" s="282"/>
      <c r="TUS119" s="282"/>
      <c r="TUT119" s="282"/>
      <c r="TUU119" s="282"/>
      <c r="TUV119" s="282"/>
      <c r="TUW119" s="282"/>
      <c r="TUX119" s="282"/>
      <c r="TUY119" s="282"/>
      <c r="TUZ119" s="282"/>
      <c r="TVA119" s="282"/>
      <c r="TVB119" s="282"/>
      <c r="TVC119" s="282"/>
      <c r="TVD119" s="282"/>
      <c r="TVE119" s="282"/>
      <c r="TVF119" s="282"/>
      <c r="TVG119" s="282"/>
      <c r="TVH119" s="282"/>
      <c r="TVI119" s="282"/>
      <c r="TVJ119" s="282"/>
      <c r="TVK119" s="282"/>
      <c r="TVL119" s="282"/>
      <c r="TVM119" s="282"/>
      <c r="TVN119" s="282"/>
      <c r="TVO119" s="282"/>
      <c r="TVP119" s="282"/>
      <c r="TVQ119" s="282"/>
      <c r="TVR119" s="282"/>
      <c r="TVS119" s="282"/>
      <c r="TVT119" s="282"/>
      <c r="TVU119" s="282"/>
      <c r="TVV119" s="282"/>
      <c r="TVW119" s="282"/>
      <c r="TVX119" s="282"/>
      <c r="TVY119" s="282"/>
      <c r="TVZ119" s="282"/>
      <c r="TWA119" s="282"/>
      <c r="TWB119" s="282"/>
      <c r="TWC119" s="282"/>
      <c r="TWD119" s="282"/>
      <c r="TWE119" s="282"/>
      <c r="TWF119" s="282"/>
      <c r="TWG119" s="282"/>
      <c r="TWH119" s="282"/>
      <c r="TWI119" s="282"/>
      <c r="TWJ119" s="282"/>
      <c r="TWK119" s="282"/>
      <c r="TWL119" s="282"/>
      <c r="TWM119" s="282"/>
      <c r="TWN119" s="282"/>
      <c r="TWO119" s="282"/>
      <c r="TWP119" s="282"/>
      <c r="TWQ119" s="282"/>
      <c r="TWR119" s="282"/>
      <c r="TWS119" s="282"/>
      <c r="TWT119" s="282"/>
      <c r="TWU119" s="282"/>
      <c r="TWV119" s="282"/>
      <c r="TWW119" s="282"/>
      <c r="TWX119" s="282"/>
      <c r="TWY119" s="282"/>
      <c r="TWZ119" s="282"/>
      <c r="TXA119" s="282"/>
      <c r="TXB119" s="282"/>
      <c r="TXC119" s="282"/>
      <c r="TXD119" s="282"/>
      <c r="TXE119" s="282"/>
      <c r="TXF119" s="282"/>
      <c r="TXG119" s="282"/>
      <c r="TXH119" s="282"/>
      <c r="TXI119" s="282"/>
      <c r="TXJ119" s="282"/>
      <c r="TXK119" s="282"/>
      <c r="TXL119" s="282"/>
      <c r="TXM119" s="282"/>
      <c r="TXN119" s="282"/>
      <c r="TXO119" s="282"/>
      <c r="TXP119" s="282"/>
      <c r="TXQ119" s="282"/>
      <c r="TXR119" s="282"/>
      <c r="TXS119" s="282"/>
      <c r="TXT119" s="282"/>
      <c r="TXU119" s="282"/>
      <c r="TXV119" s="282"/>
      <c r="TXW119" s="282"/>
      <c r="TXX119" s="282"/>
      <c r="TXY119" s="282"/>
      <c r="TXZ119" s="282"/>
      <c r="TYA119" s="282"/>
      <c r="TYB119" s="282"/>
      <c r="TYC119" s="282"/>
      <c r="TYD119" s="282"/>
      <c r="TYE119" s="282"/>
      <c r="TYF119" s="282"/>
      <c r="TYG119" s="282"/>
      <c r="TYH119" s="282"/>
      <c r="TYI119" s="282"/>
      <c r="TYJ119" s="282"/>
      <c r="TYK119" s="282"/>
      <c r="TYL119" s="282"/>
      <c r="TYM119" s="282"/>
      <c r="TYN119" s="282"/>
      <c r="TYO119" s="282"/>
      <c r="TYP119" s="282"/>
      <c r="TYQ119" s="282"/>
      <c r="TYR119" s="282"/>
      <c r="TYS119" s="282"/>
      <c r="TYT119" s="282"/>
      <c r="TYU119" s="282"/>
      <c r="TYV119" s="282"/>
      <c r="TYW119" s="282"/>
      <c r="TYX119" s="282"/>
      <c r="TYY119" s="282"/>
      <c r="TYZ119" s="282"/>
      <c r="TZA119" s="282"/>
      <c r="TZB119" s="282"/>
      <c r="TZC119" s="282"/>
      <c r="TZD119" s="282"/>
      <c r="TZE119" s="282"/>
      <c r="TZF119" s="282"/>
      <c r="TZG119" s="282"/>
      <c r="TZH119" s="282"/>
      <c r="TZI119" s="282"/>
      <c r="TZJ119" s="282"/>
      <c r="TZK119" s="282"/>
      <c r="TZL119" s="282"/>
      <c r="TZM119" s="282"/>
      <c r="TZN119" s="282"/>
      <c r="TZO119" s="282"/>
      <c r="TZP119" s="282"/>
      <c r="TZQ119" s="282"/>
      <c r="TZR119" s="282"/>
      <c r="TZS119" s="282"/>
      <c r="TZT119" s="282"/>
      <c r="TZU119" s="282"/>
      <c r="TZV119" s="282"/>
      <c r="TZW119" s="282"/>
      <c r="TZX119" s="282"/>
      <c r="TZY119" s="282"/>
      <c r="TZZ119" s="282"/>
      <c r="UAA119" s="282"/>
      <c r="UAB119" s="282"/>
      <c r="UAC119" s="282"/>
      <c r="UAD119" s="282"/>
      <c r="UAE119" s="282"/>
      <c r="UAF119" s="282"/>
      <c r="UAG119" s="282"/>
      <c r="UAH119" s="282"/>
      <c r="UAI119" s="282"/>
      <c r="UAJ119" s="282"/>
      <c r="UAK119" s="282"/>
      <c r="UAL119" s="282"/>
      <c r="UAM119" s="282"/>
      <c r="UAN119" s="282"/>
      <c r="UAO119" s="282"/>
      <c r="UAP119" s="282"/>
      <c r="UAQ119" s="282"/>
      <c r="UAR119" s="282"/>
      <c r="UAS119" s="282"/>
      <c r="UAT119" s="282"/>
      <c r="UAU119" s="282"/>
      <c r="UAV119" s="282"/>
      <c r="UAW119" s="282"/>
      <c r="UAX119" s="282"/>
      <c r="UAY119" s="282"/>
      <c r="UAZ119" s="282"/>
      <c r="UBA119" s="282"/>
      <c r="UBB119" s="282"/>
      <c r="UBC119" s="282"/>
      <c r="UBD119" s="282"/>
      <c r="UBE119" s="282"/>
      <c r="UBF119" s="282"/>
      <c r="UBG119" s="282"/>
      <c r="UBH119" s="282"/>
      <c r="UBI119" s="282"/>
      <c r="UBJ119" s="282"/>
      <c r="UBK119" s="282"/>
      <c r="UBL119" s="282"/>
      <c r="UBM119" s="282"/>
      <c r="UBN119" s="282"/>
      <c r="UBO119" s="282"/>
      <c r="UBP119" s="282"/>
      <c r="UBQ119" s="282"/>
      <c r="UBR119" s="282"/>
      <c r="UBS119" s="282"/>
      <c r="UBT119" s="282"/>
      <c r="UBU119" s="282"/>
      <c r="UBV119" s="282"/>
      <c r="UBW119" s="282"/>
      <c r="UBX119" s="282"/>
      <c r="UBY119" s="282"/>
      <c r="UBZ119" s="282"/>
      <c r="UCA119" s="282"/>
      <c r="UCB119" s="282"/>
      <c r="UCC119" s="282"/>
      <c r="UCD119" s="282"/>
      <c r="UCE119" s="282"/>
      <c r="UCF119" s="282"/>
      <c r="UCG119" s="282"/>
      <c r="UCH119" s="282"/>
      <c r="UCI119" s="282"/>
      <c r="UCJ119" s="282"/>
      <c r="UCK119" s="282"/>
      <c r="UCL119" s="282"/>
      <c r="UCM119" s="282"/>
      <c r="UCN119" s="282"/>
      <c r="UCO119" s="282"/>
      <c r="UCP119" s="282"/>
      <c r="UCQ119" s="282"/>
      <c r="UCR119" s="282"/>
      <c r="UCS119" s="282"/>
      <c r="UCT119" s="282"/>
      <c r="UCU119" s="282"/>
      <c r="UCV119" s="282"/>
      <c r="UCW119" s="282"/>
      <c r="UCX119" s="282"/>
      <c r="UCY119" s="282"/>
      <c r="UCZ119" s="282"/>
      <c r="UDA119" s="282"/>
      <c r="UDB119" s="282"/>
      <c r="UDC119" s="282"/>
      <c r="UDD119" s="282"/>
      <c r="UDE119" s="282"/>
      <c r="UDF119" s="282"/>
      <c r="UDG119" s="282"/>
      <c r="UDH119" s="282"/>
      <c r="UDI119" s="282"/>
      <c r="UDJ119" s="282"/>
      <c r="UDK119" s="282"/>
      <c r="UDL119" s="282"/>
      <c r="UDM119" s="282"/>
      <c r="UDN119" s="282"/>
      <c r="UDO119" s="282"/>
      <c r="UDP119" s="282"/>
      <c r="UDQ119" s="282"/>
      <c r="UDR119" s="282"/>
      <c r="UDS119" s="282"/>
      <c r="UDT119" s="282"/>
      <c r="UDU119" s="282"/>
      <c r="UDV119" s="282"/>
      <c r="UDW119" s="282"/>
      <c r="UDX119" s="282"/>
      <c r="UDY119" s="282"/>
      <c r="UDZ119" s="282"/>
      <c r="UEA119" s="282"/>
      <c r="UEB119" s="282"/>
      <c r="UEC119" s="282"/>
      <c r="UED119" s="282"/>
      <c r="UEE119" s="282"/>
      <c r="UEF119" s="282"/>
      <c r="UEG119" s="282"/>
      <c r="UEH119" s="282"/>
      <c r="UEI119" s="282"/>
      <c r="UEJ119" s="282"/>
      <c r="UEK119" s="282"/>
      <c r="UEL119" s="282"/>
      <c r="UEM119" s="282"/>
      <c r="UEN119" s="282"/>
      <c r="UEO119" s="282"/>
      <c r="UEP119" s="282"/>
      <c r="UEQ119" s="282"/>
      <c r="UER119" s="282"/>
      <c r="UES119" s="282"/>
      <c r="UET119" s="282"/>
      <c r="UEU119" s="282"/>
      <c r="UEV119" s="282"/>
      <c r="UEW119" s="282"/>
      <c r="UEX119" s="282"/>
      <c r="UEY119" s="282"/>
      <c r="UEZ119" s="282"/>
      <c r="UFA119" s="282"/>
      <c r="UFB119" s="282"/>
      <c r="UFC119" s="282"/>
      <c r="UFD119" s="282"/>
      <c r="UFE119" s="282"/>
      <c r="UFF119" s="282"/>
      <c r="UFG119" s="282"/>
      <c r="UFH119" s="282"/>
      <c r="UFI119" s="282"/>
      <c r="UFJ119" s="282"/>
      <c r="UFK119" s="282"/>
      <c r="UFL119" s="282"/>
      <c r="UFM119" s="282"/>
      <c r="UFN119" s="282"/>
      <c r="UFO119" s="282"/>
      <c r="UFP119" s="282"/>
      <c r="UFQ119" s="282"/>
      <c r="UFR119" s="282"/>
      <c r="UFS119" s="282"/>
      <c r="UFT119" s="282"/>
      <c r="UFU119" s="282"/>
      <c r="UFV119" s="282"/>
      <c r="UFW119" s="282"/>
      <c r="UFX119" s="282"/>
      <c r="UFY119" s="282"/>
      <c r="UFZ119" s="282"/>
      <c r="UGA119" s="282"/>
      <c r="UGB119" s="282"/>
      <c r="UGC119" s="282"/>
      <c r="UGD119" s="282"/>
      <c r="UGE119" s="282"/>
      <c r="UGF119" s="282"/>
      <c r="UGG119" s="282"/>
      <c r="UGH119" s="282"/>
      <c r="UGI119" s="282"/>
      <c r="UGJ119" s="282"/>
      <c r="UGK119" s="282"/>
      <c r="UGL119" s="282"/>
      <c r="UGM119" s="282"/>
      <c r="UGN119" s="282"/>
      <c r="UGO119" s="282"/>
      <c r="UGP119" s="282"/>
      <c r="UGQ119" s="282"/>
      <c r="UGR119" s="282"/>
      <c r="UGS119" s="282"/>
      <c r="UGT119" s="282"/>
      <c r="UGU119" s="282"/>
      <c r="UGV119" s="282"/>
      <c r="UGW119" s="282"/>
      <c r="UGX119" s="282"/>
      <c r="UGY119" s="282"/>
      <c r="UGZ119" s="282"/>
      <c r="UHA119" s="282"/>
      <c r="UHB119" s="282"/>
      <c r="UHC119" s="282"/>
      <c r="UHD119" s="282"/>
      <c r="UHE119" s="282"/>
      <c r="UHF119" s="282"/>
      <c r="UHG119" s="282"/>
      <c r="UHH119" s="282"/>
      <c r="UHI119" s="282"/>
      <c r="UHJ119" s="282"/>
      <c r="UHK119" s="282"/>
      <c r="UHL119" s="282"/>
      <c r="UHM119" s="282"/>
      <c r="UHN119" s="282"/>
      <c r="UHO119" s="282"/>
      <c r="UHP119" s="282"/>
      <c r="UHQ119" s="282"/>
      <c r="UHR119" s="282"/>
      <c r="UHS119" s="282"/>
      <c r="UHT119" s="282"/>
      <c r="UHU119" s="282"/>
      <c r="UHV119" s="282"/>
      <c r="UHW119" s="282"/>
      <c r="UHX119" s="282"/>
      <c r="UHY119" s="282"/>
      <c r="UHZ119" s="282"/>
      <c r="UIA119" s="282"/>
      <c r="UIB119" s="282"/>
      <c r="UIC119" s="282"/>
      <c r="UID119" s="282"/>
      <c r="UIE119" s="282"/>
      <c r="UIF119" s="282"/>
      <c r="UIG119" s="282"/>
      <c r="UIH119" s="282"/>
      <c r="UII119" s="282"/>
      <c r="UIJ119" s="282"/>
      <c r="UIK119" s="282"/>
      <c r="UIL119" s="282"/>
      <c r="UIM119" s="282"/>
      <c r="UIN119" s="282"/>
      <c r="UIO119" s="282"/>
      <c r="UIP119" s="282"/>
      <c r="UIQ119" s="282"/>
      <c r="UIR119" s="282"/>
      <c r="UIS119" s="282"/>
      <c r="UIT119" s="282"/>
      <c r="UIU119" s="282"/>
      <c r="UIV119" s="282"/>
      <c r="UIW119" s="282"/>
      <c r="UIX119" s="282"/>
      <c r="UIY119" s="282"/>
      <c r="UIZ119" s="282"/>
      <c r="UJA119" s="282"/>
      <c r="UJB119" s="282"/>
      <c r="UJC119" s="282"/>
      <c r="UJD119" s="282"/>
      <c r="UJE119" s="282"/>
      <c r="UJF119" s="282"/>
      <c r="UJG119" s="282"/>
      <c r="UJH119" s="282"/>
      <c r="UJI119" s="282"/>
      <c r="UJJ119" s="282"/>
      <c r="UJK119" s="282"/>
      <c r="UJL119" s="282"/>
      <c r="UJM119" s="282"/>
      <c r="UJN119" s="282"/>
      <c r="UJO119" s="282"/>
      <c r="UJP119" s="282"/>
      <c r="UJQ119" s="282"/>
      <c r="UJR119" s="282"/>
      <c r="UJS119" s="282"/>
      <c r="UJT119" s="282"/>
      <c r="UJU119" s="282"/>
      <c r="UJV119" s="282"/>
      <c r="UJW119" s="282"/>
      <c r="UJX119" s="282"/>
      <c r="UJY119" s="282"/>
      <c r="UJZ119" s="282"/>
      <c r="UKA119" s="282"/>
      <c r="UKB119" s="282"/>
      <c r="UKC119" s="282"/>
      <c r="UKD119" s="282"/>
      <c r="UKE119" s="282"/>
      <c r="UKF119" s="282"/>
      <c r="UKG119" s="282"/>
      <c r="UKH119" s="282"/>
      <c r="UKI119" s="282"/>
      <c r="UKJ119" s="282"/>
      <c r="UKK119" s="282"/>
      <c r="UKL119" s="282"/>
      <c r="UKM119" s="282"/>
      <c r="UKN119" s="282"/>
      <c r="UKO119" s="282"/>
      <c r="UKP119" s="282"/>
      <c r="UKQ119" s="282"/>
      <c r="UKR119" s="282"/>
      <c r="UKS119" s="282"/>
      <c r="UKT119" s="282"/>
      <c r="UKU119" s="282"/>
      <c r="UKV119" s="282"/>
      <c r="UKW119" s="282"/>
      <c r="UKX119" s="282"/>
      <c r="UKY119" s="282"/>
      <c r="UKZ119" s="282"/>
      <c r="ULA119" s="282"/>
      <c r="ULB119" s="282"/>
      <c r="ULC119" s="282"/>
      <c r="ULD119" s="282"/>
      <c r="ULE119" s="282"/>
      <c r="ULF119" s="282"/>
      <c r="ULG119" s="282"/>
      <c r="ULH119" s="282"/>
      <c r="ULI119" s="282"/>
      <c r="ULJ119" s="282"/>
      <c r="ULK119" s="282"/>
      <c r="ULL119" s="282"/>
      <c r="ULM119" s="282"/>
      <c r="ULN119" s="282"/>
      <c r="ULO119" s="282"/>
      <c r="ULP119" s="282"/>
      <c r="ULQ119" s="282"/>
      <c r="ULR119" s="282"/>
      <c r="ULS119" s="282"/>
      <c r="ULT119" s="282"/>
      <c r="ULU119" s="282"/>
      <c r="ULV119" s="282"/>
      <c r="ULW119" s="282"/>
      <c r="ULX119" s="282"/>
      <c r="ULY119" s="282"/>
      <c r="ULZ119" s="282"/>
      <c r="UMA119" s="282"/>
      <c r="UMB119" s="282"/>
      <c r="UMC119" s="282"/>
      <c r="UMD119" s="282"/>
      <c r="UME119" s="282"/>
      <c r="UMF119" s="282"/>
      <c r="UMG119" s="282"/>
      <c r="UMH119" s="282"/>
      <c r="UMI119" s="282"/>
      <c r="UMJ119" s="282"/>
      <c r="UMK119" s="282"/>
      <c r="UML119" s="282"/>
      <c r="UMM119" s="282"/>
      <c r="UMN119" s="282"/>
      <c r="UMO119" s="282"/>
      <c r="UMP119" s="282"/>
      <c r="UMQ119" s="282"/>
      <c r="UMR119" s="282"/>
      <c r="UMS119" s="282"/>
      <c r="UMT119" s="282"/>
      <c r="UMU119" s="282"/>
      <c r="UMV119" s="282"/>
      <c r="UMW119" s="282"/>
      <c r="UMX119" s="282"/>
      <c r="UMY119" s="282"/>
      <c r="UMZ119" s="282"/>
      <c r="UNA119" s="282"/>
      <c r="UNB119" s="282"/>
      <c r="UNC119" s="282"/>
      <c r="UND119" s="282"/>
      <c r="UNE119" s="282"/>
      <c r="UNF119" s="282"/>
      <c r="UNG119" s="282"/>
      <c r="UNH119" s="282"/>
      <c r="UNI119" s="282"/>
      <c r="UNJ119" s="282"/>
      <c r="UNK119" s="282"/>
      <c r="UNL119" s="282"/>
      <c r="UNM119" s="282"/>
      <c r="UNN119" s="282"/>
      <c r="UNO119" s="282"/>
      <c r="UNP119" s="282"/>
      <c r="UNQ119" s="282"/>
      <c r="UNR119" s="282"/>
      <c r="UNS119" s="282"/>
      <c r="UNT119" s="282"/>
      <c r="UNU119" s="282"/>
      <c r="UNV119" s="282"/>
      <c r="UNW119" s="282"/>
      <c r="UNX119" s="282"/>
      <c r="UNY119" s="282"/>
      <c r="UNZ119" s="282"/>
      <c r="UOA119" s="282"/>
      <c r="UOB119" s="282"/>
      <c r="UOC119" s="282"/>
      <c r="UOD119" s="282"/>
      <c r="UOE119" s="282"/>
      <c r="UOF119" s="282"/>
      <c r="UOG119" s="282"/>
      <c r="UOH119" s="282"/>
      <c r="UOI119" s="282"/>
      <c r="UOJ119" s="282"/>
      <c r="UOK119" s="282"/>
      <c r="UOL119" s="282"/>
      <c r="UOM119" s="282"/>
      <c r="UON119" s="282"/>
      <c r="UOO119" s="282"/>
      <c r="UOP119" s="282"/>
      <c r="UOQ119" s="282"/>
      <c r="UOR119" s="282"/>
      <c r="UOS119" s="282"/>
      <c r="UOT119" s="282"/>
      <c r="UOU119" s="282"/>
      <c r="UOV119" s="282"/>
      <c r="UOW119" s="282"/>
      <c r="UOX119" s="282"/>
      <c r="UOY119" s="282"/>
      <c r="UOZ119" s="282"/>
      <c r="UPA119" s="282"/>
      <c r="UPB119" s="282"/>
      <c r="UPC119" s="282"/>
      <c r="UPD119" s="282"/>
      <c r="UPE119" s="282"/>
      <c r="UPF119" s="282"/>
      <c r="UPG119" s="282"/>
      <c r="UPH119" s="282"/>
      <c r="UPI119" s="282"/>
      <c r="UPJ119" s="282"/>
      <c r="UPK119" s="282"/>
      <c r="UPL119" s="282"/>
      <c r="UPM119" s="282"/>
      <c r="UPN119" s="282"/>
      <c r="UPO119" s="282"/>
      <c r="UPP119" s="282"/>
      <c r="UPQ119" s="282"/>
      <c r="UPR119" s="282"/>
      <c r="UPS119" s="282"/>
      <c r="UPT119" s="282"/>
      <c r="UPU119" s="282"/>
      <c r="UPV119" s="282"/>
      <c r="UPW119" s="282"/>
      <c r="UPX119" s="282"/>
      <c r="UPY119" s="282"/>
      <c r="UPZ119" s="282"/>
      <c r="UQA119" s="282"/>
      <c r="UQB119" s="282"/>
      <c r="UQC119" s="282"/>
      <c r="UQD119" s="282"/>
      <c r="UQE119" s="282"/>
      <c r="UQF119" s="282"/>
      <c r="UQG119" s="282"/>
      <c r="UQH119" s="282"/>
      <c r="UQI119" s="282"/>
      <c r="UQJ119" s="282"/>
      <c r="UQK119" s="282"/>
      <c r="UQL119" s="282"/>
      <c r="UQM119" s="282"/>
      <c r="UQN119" s="282"/>
      <c r="UQO119" s="282"/>
      <c r="UQP119" s="282"/>
      <c r="UQQ119" s="282"/>
      <c r="UQR119" s="282"/>
      <c r="UQS119" s="282"/>
      <c r="UQT119" s="282"/>
      <c r="UQU119" s="282"/>
      <c r="UQV119" s="282"/>
      <c r="UQW119" s="282"/>
      <c r="UQX119" s="282"/>
      <c r="UQY119" s="282"/>
      <c r="UQZ119" s="282"/>
      <c r="URA119" s="282"/>
      <c r="URB119" s="282"/>
      <c r="URC119" s="282"/>
      <c r="URD119" s="282"/>
      <c r="URE119" s="282"/>
      <c r="URF119" s="282"/>
      <c r="URG119" s="282"/>
      <c r="URH119" s="282"/>
      <c r="URI119" s="282"/>
      <c r="URJ119" s="282"/>
      <c r="URK119" s="282"/>
      <c r="URL119" s="282"/>
      <c r="URM119" s="282"/>
      <c r="URN119" s="282"/>
      <c r="URO119" s="282"/>
      <c r="URP119" s="282"/>
      <c r="URQ119" s="282"/>
      <c r="URR119" s="282"/>
      <c r="URS119" s="282"/>
      <c r="URT119" s="282"/>
      <c r="URU119" s="282"/>
      <c r="URV119" s="282"/>
      <c r="URW119" s="282"/>
      <c r="URX119" s="282"/>
      <c r="URY119" s="282"/>
      <c r="URZ119" s="282"/>
      <c r="USA119" s="282"/>
      <c r="USB119" s="282"/>
      <c r="USC119" s="282"/>
      <c r="USD119" s="282"/>
      <c r="USE119" s="282"/>
      <c r="USF119" s="282"/>
      <c r="USG119" s="282"/>
      <c r="USH119" s="282"/>
      <c r="USI119" s="282"/>
      <c r="USJ119" s="282"/>
      <c r="USK119" s="282"/>
      <c r="USL119" s="282"/>
      <c r="USM119" s="282"/>
      <c r="USN119" s="282"/>
      <c r="USO119" s="282"/>
      <c r="USP119" s="282"/>
      <c r="USQ119" s="282"/>
      <c r="USR119" s="282"/>
      <c r="USS119" s="282"/>
      <c r="UST119" s="282"/>
      <c r="USU119" s="282"/>
      <c r="USV119" s="282"/>
      <c r="USW119" s="282"/>
      <c r="USX119" s="282"/>
      <c r="USY119" s="282"/>
      <c r="USZ119" s="282"/>
      <c r="UTA119" s="282"/>
      <c r="UTB119" s="282"/>
      <c r="UTC119" s="282"/>
      <c r="UTD119" s="282"/>
      <c r="UTE119" s="282"/>
      <c r="UTF119" s="282"/>
      <c r="UTG119" s="282"/>
      <c r="UTH119" s="282"/>
      <c r="UTI119" s="282"/>
      <c r="UTJ119" s="282"/>
      <c r="UTK119" s="282"/>
      <c r="UTL119" s="282"/>
      <c r="UTM119" s="282"/>
      <c r="UTN119" s="282"/>
      <c r="UTO119" s="282"/>
      <c r="UTP119" s="282"/>
      <c r="UTQ119" s="282"/>
      <c r="UTR119" s="282"/>
      <c r="UTS119" s="282"/>
      <c r="UTT119" s="282"/>
      <c r="UTU119" s="282"/>
      <c r="UTV119" s="282"/>
      <c r="UTW119" s="282"/>
      <c r="UTX119" s="282"/>
      <c r="UTY119" s="282"/>
      <c r="UTZ119" s="282"/>
      <c r="UUA119" s="282"/>
      <c r="UUB119" s="282"/>
      <c r="UUC119" s="282"/>
      <c r="UUD119" s="282"/>
      <c r="UUE119" s="282"/>
      <c r="UUF119" s="282"/>
      <c r="UUG119" s="282"/>
      <c r="UUH119" s="282"/>
      <c r="UUI119" s="282"/>
      <c r="UUJ119" s="282"/>
      <c r="UUK119" s="282"/>
      <c r="UUL119" s="282"/>
      <c r="UUM119" s="282"/>
      <c r="UUN119" s="282"/>
      <c r="UUO119" s="282"/>
      <c r="UUP119" s="282"/>
      <c r="UUQ119" s="282"/>
      <c r="UUR119" s="282"/>
      <c r="UUS119" s="282"/>
      <c r="UUT119" s="282"/>
      <c r="UUU119" s="282"/>
      <c r="UUV119" s="282"/>
      <c r="UUW119" s="282"/>
      <c r="UUX119" s="282"/>
      <c r="UUY119" s="282"/>
      <c r="UUZ119" s="282"/>
      <c r="UVA119" s="282"/>
      <c r="UVB119" s="282"/>
      <c r="UVC119" s="282"/>
      <c r="UVD119" s="282"/>
      <c r="UVE119" s="282"/>
      <c r="UVF119" s="282"/>
      <c r="UVG119" s="282"/>
      <c r="UVH119" s="282"/>
      <c r="UVI119" s="282"/>
      <c r="UVJ119" s="282"/>
      <c r="UVK119" s="282"/>
      <c r="UVL119" s="282"/>
      <c r="UVM119" s="282"/>
      <c r="UVN119" s="282"/>
      <c r="UVO119" s="282"/>
      <c r="UVP119" s="282"/>
      <c r="UVQ119" s="282"/>
      <c r="UVR119" s="282"/>
      <c r="UVS119" s="282"/>
      <c r="UVT119" s="282"/>
      <c r="UVU119" s="282"/>
      <c r="UVV119" s="282"/>
      <c r="UVW119" s="282"/>
      <c r="UVX119" s="282"/>
      <c r="UVY119" s="282"/>
      <c r="UVZ119" s="282"/>
      <c r="UWA119" s="282"/>
      <c r="UWB119" s="282"/>
      <c r="UWC119" s="282"/>
      <c r="UWD119" s="282"/>
      <c r="UWE119" s="282"/>
      <c r="UWF119" s="282"/>
      <c r="UWG119" s="282"/>
      <c r="UWH119" s="282"/>
      <c r="UWI119" s="282"/>
      <c r="UWJ119" s="282"/>
      <c r="UWK119" s="282"/>
      <c r="UWL119" s="282"/>
      <c r="UWM119" s="282"/>
      <c r="UWN119" s="282"/>
      <c r="UWO119" s="282"/>
      <c r="UWP119" s="282"/>
      <c r="UWQ119" s="282"/>
      <c r="UWR119" s="282"/>
      <c r="UWS119" s="282"/>
      <c r="UWT119" s="282"/>
      <c r="UWU119" s="282"/>
      <c r="UWV119" s="282"/>
      <c r="UWW119" s="282"/>
      <c r="UWX119" s="282"/>
      <c r="UWY119" s="282"/>
      <c r="UWZ119" s="282"/>
      <c r="UXA119" s="282"/>
      <c r="UXB119" s="282"/>
      <c r="UXC119" s="282"/>
      <c r="UXD119" s="282"/>
      <c r="UXE119" s="282"/>
      <c r="UXF119" s="282"/>
      <c r="UXG119" s="282"/>
      <c r="UXH119" s="282"/>
      <c r="UXI119" s="282"/>
      <c r="UXJ119" s="282"/>
      <c r="UXK119" s="282"/>
      <c r="UXL119" s="282"/>
      <c r="UXM119" s="282"/>
      <c r="UXN119" s="282"/>
      <c r="UXO119" s="282"/>
      <c r="UXP119" s="282"/>
      <c r="UXQ119" s="282"/>
      <c r="UXR119" s="282"/>
      <c r="UXS119" s="282"/>
      <c r="UXT119" s="282"/>
      <c r="UXU119" s="282"/>
      <c r="UXV119" s="282"/>
      <c r="UXW119" s="282"/>
      <c r="UXX119" s="282"/>
      <c r="UXY119" s="282"/>
      <c r="UXZ119" s="282"/>
      <c r="UYA119" s="282"/>
      <c r="UYB119" s="282"/>
      <c r="UYC119" s="282"/>
      <c r="UYD119" s="282"/>
      <c r="UYE119" s="282"/>
      <c r="UYF119" s="282"/>
      <c r="UYG119" s="282"/>
      <c r="UYH119" s="282"/>
      <c r="UYI119" s="282"/>
      <c r="UYJ119" s="282"/>
      <c r="UYK119" s="282"/>
      <c r="UYL119" s="282"/>
      <c r="UYM119" s="282"/>
      <c r="UYN119" s="282"/>
      <c r="UYO119" s="282"/>
      <c r="UYP119" s="282"/>
      <c r="UYQ119" s="282"/>
      <c r="UYR119" s="282"/>
      <c r="UYS119" s="282"/>
      <c r="UYT119" s="282"/>
      <c r="UYU119" s="282"/>
      <c r="UYV119" s="282"/>
      <c r="UYW119" s="282"/>
      <c r="UYX119" s="282"/>
      <c r="UYY119" s="282"/>
      <c r="UYZ119" s="282"/>
      <c r="UZA119" s="282"/>
      <c r="UZB119" s="282"/>
      <c r="UZC119" s="282"/>
      <c r="UZD119" s="282"/>
      <c r="UZE119" s="282"/>
      <c r="UZF119" s="282"/>
      <c r="UZG119" s="282"/>
      <c r="UZH119" s="282"/>
      <c r="UZI119" s="282"/>
      <c r="UZJ119" s="282"/>
      <c r="UZK119" s="282"/>
      <c r="UZL119" s="282"/>
      <c r="UZM119" s="282"/>
      <c r="UZN119" s="282"/>
      <c r="UZO119" s="282"/>
      <c r="UZP119" s="282"/>
      <c r="UZQ119" s="282"/>
      <c r="UZR119" s="282"/>
      <c r="UZS119" s="282"/>
      <c r="UZT119" s="282"/>
      <c r="UZU119" s="282"/>
      <c r="UZV119" s="282"/>
      <c r="UZW119" s="282"/>
      <c r="UZX119" s="282"/>
      <c r="UZY119" s="282"/>
      <c r="UZZ119" s="282"/>
      <c r="VAA119" s="282"/>
      <c r="VAB119" s="282"/>
      <c r="VAC119" s="282"/>
      <c r="VAD119" s="282"/>
      <c r="VAE119" s="282"/>
      <c r="VAF119" s="282"/>
      <c r="VAG119" s="282"/>
      <c r="VAH119" s="282"/>
      <c r="VAI119" s="282"/>
      <c r="VAJ119" s="282"/>
      <c r="VAK119" s="282"/>
      <c r="VAL119" s="282"/>
      <c r="VAM119" s="282"/>
      <c r="VAN119" s="282"/>
      <c r="VAO119" s="282"/>
      <c r="VAP119" s="282"/>
      <c r="VAQ119" s="282"/>
      <c r="VAR119" s="282"/>
      <c r="VAS119" s="282"/>
      <c r="VAT119" s="282"/>
      <c r="VAU119" s="282"/>
      <c r="VAV119" s="282"/>
      <c r="VAW119" s="282"/>
      <c r="VAX119" s="282"/>
      <c r="VAY119" s="282"/>
      <c r="VAZ119" s="282"/>
      <c r="VBA119" s="282"/>
      <c r="VBB119" s="282"/>
      <c r="VBC119" s="282"/>
      <c r="VBD119" s="282"/>
      <c r="VBE119" s="282"/>
      <c r="VBF119" s="282"/>
      <c r="VBG119" s="282"/>
      <c r="VBH119" s="282"/>
      <c r="VBI119" s="282"/>
      <c r="VBJ119" s="282"/>
      <c r="VBK119" s="282"/>
      <c r="VBL119" s="282"/>
      <c r="VBM119" s="282"/>
      <c r="VBN119" s="282"/>
      <c r="VBO119" s="282"/>
      <c r="VBP119" s="282"/>
      <c r="VBQ119" s="282"/>
      <c r="VBR119" s="282"/>
      <c r="VBS119" s="282"/>
      <c r="VBT119" s="282"/>
      <c r="VBU119" s="282"/>
      <c r="VBV119" s="282"/>
      <c r="VBW119" s="282"/>
      <c r="VBX119" s="282"/>
      <c r="VBY119" s="282"/>
      <c r="VBZ119" s="282"/>
      <c r="VCA119" s="282"/>
      <c r="VCB119" s="282"/>
      <c r="VCC119" s="282"/>
      <c r="VCD119" s="282"/>
      <c r="VCE119" s="282"/>
      <c r="VCF119" s="282"/>
      <c r="VCG119" s="282"/>
      <c r="VCH119" s="282"/>
      <c r="VCI119" s="282"/>
      <c r="VCJ119" s="282"/>
      <c r="VCK119" s="282"/>
      <c r="VCL119" s="282"/>
      <c r="VCM119" s="282"/>
      <c r="VCN119" s="282"/>
      <c r="VCO119" s="282"/>
      <c r="VCP119" s="282"/>
      <c r="VCQ119" s="282"/>
      <c r="VCR119" s="282"/>
      <c r="VCS119" s="282"/>
      <c r="VCT119" s="282"/>
      <c r="VCU119" s="282"/>
      <c r="VCV119" s="282"/>
      <c r="VCW119" s="282"/>
      <c r="VCX119" s="282"/>
      <c r="VCY119" s="282"/>
      <c r="VCZ119" s="282"/>
      <c r="VDA119" s="282"/>
      <c r="VDB119" s="282"/>
      <c r="VDC119" s="282"/>
      <c r="VDD119" s="282"/>
      <c r="VDE119" s="282"/>
      <c r="VDF119" s="282"/>
      <c r="VDG119" s="282"/>
      <c r="VDH119" s="282"/>
      <c r="VDI119" s="282"/>
      <c r="VDJ119" s="282"/>
      <c r="VDK119" s="282"/>
      <c r="VDL119" s="282"/>
      <c r="VDM119" s="282"/>
      <c r="VDN119" s="282"/>
      <c r="VDO119" s="282"/>
      <c r="VDP119" s="282"/>
      <c r="VDQ119" s="282"/>
      <c r="VDR119" s="282"/>
      <c r="VDS119" s="282"/>
      <c r="VDT119" s="282"/>
      <c r="VDU119" s="282"/>
      <c r="VDV119" s="282"/>
      <c r="VDW119" s="282"/>
      <c r="VDX119" s="282"/>
      <c r="VDY119" s="282"/>
      <c r="VDZ119" s="282"/>
      <c r="VEA119" s="282"/>
      <c r="VEB119" s="282"/>
      <c r="VEC119" s="282"/>
      <c r="VED119" s="282"/>
      <c r="VEE119" s="282"/>
      <c r="VEF119" s="282"/>
      <c r="VEG119" s="282"/>
      <c r="VEH119" s="282"/>
      <c r="VEI119" s="282"/>
      <c r="VEJ119" s="282"/>
      <c r="VEK119" s="282"/>
      <c r="VEL119" s="282"/>
      <c r="VEM119" s="282"/>
      <c r="VEN119" s="282"/>
      <c r="VEO119" s="282"/>
      <c r="VEP119" s="282"/>
      <c r="VEQ119" s="282"/>
      <c r="VER119" s="282"/>
      <c r="VES119" s="282"/>
      <c r="VET119" s="282"/>
      <c r="VEU119" s="282"/>
      <c r="VEV119" s="282"/>
      <c r="VEW119" s="282"/>
      <c r="VEX119" s="282"/>
      <c r="VEY119" s="282"/>
      <c r="VEZ119" s="282"/>
      <c r="VFA119" s="282"/>
      <c r="VFB119" s="282"/>
      <c r="VFC119" s="282"/>
      <c r="VFD119" s="282"/>
      <c r="VFE119" s="282"/>
      <c r="VFF119" s="282"/>
      <c r="VFG119" s="282"/>
      <c r="VFH119" s="282"/>
      <c r="VFI119" s="282"/>
      <c r="VFJ119" s="282"/>
      <c r="VFK119" s="282"/>
      <c r="VFL119" s="282"/>
      <c r="VFM119" s="282"/>
      <c r="VFN119" s="282"/>
      <c r="VFO119" s="282"/>
      <c r="VFP119" s="282"/>
      <c r="VFQ119" s="282"/>
      <c r="VFR119" s="282"/>
      <c r="VFS119" s="282"/>
      <c r="VFT119" s="282"/>
      <c r="VFU119" s="282"/>
      <c r="VFV119" s="282"/>
      <c r="VFW119" s="282"/>
      <c r="VFX119" s="282"/>
      <c r="VFY119" s="282"/>
      <c r="VFZ119" s="282"/>
      <c r="VGA119" s="282"/>
      <c r="VGB119" s="282"/>
      <c r="VGC119" s="282"/>
      <c r="VGD119" s="282"/>
      <c r="VGE119" s="282"/>
      <c r="VGF119" s="282"/>
      <c r="VGG119" s="282"/>
      <c r="VGH119" s="282"/>
      <c r="VGI119" s="282"/>
      <c r="VGJ119" s="282"/>
      <c r="VGK119" s="282"/>
      <c r="VGL119" s="282"/>
      <c r="VGM119" s="282"/>
      <c r="VGN119" s="282"/>
      <c r="VGO119" s="282"/>
      <c r="VGP119" s="282"/>
      <c r="VGQ119" s="282"/>
      <c r="VGR119" s="282"/>
      <c r="VGS119" s="282"/>
      <c r="VGT119" s="282"/>
      <c r="VGU119" s="282"/>
      <c r="VGV119" s="282"/>
      <c r="VGW119" s="282"/>
      <c r="VGX119" s="282"/>
      <c r="VGY119" s="282"/>
      <c r="VGZ119" s="282"/>
      <c r="VHA119" s="282"/>
      <c r="VHB119" s="282"/>
      <c r="VHC119" s="282"/>
      <c r="VHD119" s="282"/>
      <c r="VHE119" s="282"/>
      <c r="VHF119" s="282"/>
      <c r="VHG119" s="282"/>
      <c r="VHH119" s="282"/>
      <c r="VHI119" s="282"/>
      <c r="VHJ119" s="282"/>
      <c r="VHK119" s="282"/>
      <c r="VHL119" s="282"/>
      <c r="VHM119" s="282"/>
      <c r="VHN119" s="282"/>
      <c r="VHO119" s="282"/>
      <c r="VHP119" s="282"/>
      <c r="VHQ119" s="282"/>
      <c r="VHR119" s="282"/>
      <c r="VHS119" s="282"/>
      <c r="VHT119" s="282"/>
      <c r="VHU119" s="282"/>
      <c r="VHV119" s="282"/>
      <c r="VHW119" s="282"/>
      <c r="VHX119" s="282"/>
      <c r="VHY119" s="282"/>
      <c r="VHZ119" s="282"/>
      <c r="VIA119" s="282"/>
      <c r="VIB119" s="282"/>
      <c r="VIC119" s="282"/>
      <c r="VID119" s="282"/>
      <c r="VIE119" s="282"/>
      <c r="VIF119" s="282"/>
      <c r="VIG119" s="282"/>
      <c r="VIH119" s="282"/>
      <c r="VII119" s="282"/>
      <c r="VIJ119" s="282"/>
      <c r="VIK119" s="282"/>
      <c r="VIL119" s="282"/>
      <c r="VIM119" s="282"/>
      <c r="VIN119" s="282"/>
      <c r="VIO119" s="282"/>
      <c r="VIP119" s="282"/>
      <c r="VIQ119" s="282"/>
      <c r="VIR119" s="282"/>
      <c r="VIS119" s="282"/>
      <c r="VIT119" s="282"/>
      <c r="VIU119" s="282"/>
      <c r="VIV119" s="282"/>
      <c r="VIW119" s="282"/>
      <c r="VIX119" s="282"/>
      <c r="VIY119" s="282"/>
      <c r="VIZ119" s="282"/>
      <c r="VJA119" s="282"/>
      <c r="VJB119" s="282"/>
      <c r="VJC119" s="282"/>
      <c r="VJD119" s="282"/>
      <c r="VJE119" s="282"/>
      <c r="VJF119" s="282"/>
      <c r="VJG119" s="282"/>
      <c r="VJH119" s="282"/>
      <c r="VJI119" s="282"/>
      <c r="VJJ119" s="282"/>
      <c r="VJK119" s="282"/>
      <c r="VJL119" s="282"/>
      <c r="VJM119" s="282"/>
      <c r="VJN119" s="282"/>
      <c r="VJO119" s="282"/>
      <c r="VJP119" s="282"/>
      <c r="VJQ119" s="282"/>
      <c r="VJR119" s="282"/>
      <c r="VJS119" s="282"/>
      <c r="VJT119" s="282"/>
      <c r="VJU119" s="282"/>
      <c r="VJV119" s="282"/>
      <c r="VJW119" s="282"/>
      <c r="VJX119" s="282"/>
      <c r="VJY119" s="282"/>
      <c r="VJZ119" s="282"/>
      <c r="VKA119" s="282"/>
      <c r="VKB119" s="282"/>
      <c r="VKC119" s="282"/>
      <c r="VKD119" s="282"/>
      <c r="VKE119" s="282"/>
      <c r="VKF119" s="282"/>
      <c r="VKG119" s="282"/>
      <c r="VKH119" s="282"/>
      <c r="VKI119" s="282"/>
      <c r="VKJ119" s="282"/>
      <c r="VKK119" s="282"/>
      <c r="VKL119" s="282"/>
      <c r="VKM119" s="282"/>
      <c r="VKN119" s="282"/>
      <c r="VKO119" s="282"/>
      <c r="VKP119" s="282"/>
      <c r="VKQ119" s="282"/>
      <c r="VKR119" s="282"/>
      <c r="VKS119" s="282"/>
      <c r="VKT119" s="282"/>
      <c r="VKU119" s="282"/>
      <c r="VKV119" s="282"/>
      <c r="VKW119" s="282"/>
      <c r="VKX119" s="282"/>
      <c r="VKY119" s="282"/>
      <c r="VKZ119" s="282"/>
      <c r="VLA119" s="282"/>
      <c r="VLB119" s="282"/>
      <c r="VLC119" s="282"/>
      <c r="VLD119" s="282"/>
      <c r="VLE119" s="282"/>
      <c r="VLF119" s="282"/>
      <c r="VLG119" s="282"/>
      <c r="VLH119" s="282"/>
      <c r="VLI119" s="282"/>
      <c r="VLJ119" s="282"/>
      <c r="VLK119" s="282"/>
      <c r="VLL119" s="282"/>
      <c r="VLM119" s="282"/>
      <c r="VLN119" s="282"/>
      <c r="VLO119" s="282"/>
      <c r="VLP119" s="282"/>
      <c r="VLQ119" s="282"/>
      <c r="VLR119" s="282"/>
      <c r="VLS119" s="282"/>
      <c r="VLT119" s="282"/>
      <c r="VLU119" s="282"/>
      <c r="VLV119" s="282"/>
      <c r="VLW119" s="282"/>
      <c r="VLX119" s="282"/>
      <c r="VLY119" s="282"/>
      <c r="VLZ119" s="282"/>
      <c r="VMA119" s="282"/>
      <c r="VMB119" s="282"/>
      <c r="VMC119" s="282"/>
      <c r="VMD119" s="282"/>
      <c r="VME119" s="282"/>
      <c r="VMF119" s="282"/>
      <c r="VMG119" s="282"/>
      <c r="VMH119" s="282"/>
      <c r="VMI119" s="282"/>
      <c r="VMJ119" s="282"/>
      <c r="VMK119" s="282"/>
      <c r="VML119" s="282"/>
      <c r="VMM119" s="282"/>
      <c r="VMN119" s="282"/>
      <c r="VMO119" s="282"/>
      <c r="VMP119" s="282"/>
      <c r="VMQ119" s="282"/>
      <c r="VMR119" s="282"/>
      <c r="VMS119" s="282"/>
      <c r="VMT119" s="282"/>
      <c r="VMU119" s="282"/>
      <c r="VMV119" s="282"/>
      <c r="VMW119" s="282"/>
      <c r="VMX119" s="282"/>
      <c r="VMY119" s="282"/>
      <c r="VMZ119" s="282"/>
      <c r="VNA119" s="282"/>
      <c r="VNB119" s="282"/>
      <c r="VNC119" s="282"/>
      <c r="VND119" s="282"/>
      <c r="VNE119" s="282"/>
      <c r="VNF119" s="282"/>
      <c r="VNG119" s="282"/>
      <c r="VNH119" s="282"/>
      <c r="VNI119" s="282"/>
      <c r="VNJ119" s="282"/>
      <c r="VNK119" s="282"/>
      <c r="VNL119" s="282"/>
      <c r="VNM119" s="282"/>
      <c r="VNN119" s="282"/>
      <c r="VNO119" s="282"/>
      <c r="VNP119" s="282"/>
      <c r="VNQ119" s="282"/>
      <c r="VNR119" s="282"/>
      <c r="VNS119" s="282"/>
      <c r="VNT119" s="282"/>
      <c r="VNU119" s="282"/>
      <c r="VNV119" s="282"/>
      <c r="VNW119" s="282"/>
      <c r="VNX119" s="282"/>
      <c r="VNY119" s="282"/>
      <c r="VNZ119" s="282"/>
      <c r="VOA119" s="282"/>
      <c r="VOB119" s="282"/>
      <c r="VOC119" s="282"/>
      <c r="VOD119" s="282"/>
      <c r="VOE119" s="282"/>
      <c r="VOF119" s="282"/>
      <c r="VOG119" s="282"/>
      <c r="VOH119" s="282"/>
      <c r="VOI119" s="282"/>
      <c r="VOJ119" s="282"/>
      <c r="VOK119" s="282"/>
      <c r="VOL119" s="282"/>
      <c r="VOM119" s="282"/>
      <c r="VON119" s="282"/>
      <c r="VOO119" s="282"/>
      <c r="VOP119" s="282"/>
      <c r="VOQ119" s="282"/>
      <c r="VOR119" s="282"/>
      <c r="VOS119" s="282"/>
      <c r="VOT119" s="282"/>
      <c r="VOU119" s="282"/>
      <c r="VOV119" s="282"/>
      <c r="VOW119" s="282"/>
      <c r="VOX119" s="282"/>
      <c r="VOY119" s="282"/>
      <c r="VOZ119" s="282"/>
      <c r="VPA119" s="282"/>
      <c r="VPB119" s="282"/>
      <c r="VPC119" s="282"/>
      <c r="VPD119" s="282"/>
      <c r="VPE119" s="282"/>
      <c r="VPF119" s="282"/>
      <c r="VPG119" s="282"/>
      <c r="VPH119" s="282"/>
      <c r="VPI119" s="282"/>
      <c r="VPJ119" s="282"/>
      <c r="VPK119" s="282"/>
      <c r="VPL119" s="282"/>
      <c r="VPM119" s="282"/>
      <c r="VPN119" s="282"/>
      <c r="VPO119" s="282"/>
      <c r="VPP119" s="282"/>
      <c r="VPQ119" s="282"/>
      <c r="VPR119" s="282"/>
      <c r="VPS119" s="282"/>
      <c r="VPT119" s="282"/>
      <c r="VPU119" s="282"/>
      <c r="VPV119" s="282"/>
      <c r="VPW119" s="282"/>
      <c r="VPX119" s="282"/>
      <c r="VPY119" s="282"/>
      <c r="VPZ119" s="282"/>
      <c r="VQA119" s="282"/>
      <c r="VQB119" s="282"/>
      <c r="VQC119" s="282"/>
      <c r="VQD119" s="282"/>
      <c r="VQE119" s="282"/>
      <c r="VQF119" s="282"/>
      <c r="VQG119" s="282"/>
      <c r="VQH119" s="282"/>
      <c r="VQI119" s="282"/>
      <c r="VQJ119" s="282"/>
      <c r="VQK119" s="282"/>
      <c r="VQL119" s="282"/>
      <c r="VQM119" s="282"/>
      <c r="VQN119" s="282"/>
      <c r="VQO119" s="282"/>
      <c r="VQP119" s="282"/>
      <c r="VQQ119" s="282"/>
      <c r="VQR119" s="282"/>
      <c r="VQS119" s="282"/>
      <c r="VQT119" s="282"/>
      <c r="VQU119" s="282"/>
      <c r="VQV119" s="282"/>
      <c r="VQW119" s="282"/>
      <c r="VQX119" s="282"/>
      <c r="VQY119" s="282"/>
      <c r="VQZ119" s="282"/>
      <c r="VRA119" s="282"/>
      <c r="VRB119" s="282"/>
      <c r="VRC119" s="282"/>
      <c r="VRD119" s="282"/>
      <c r="VRE119" s="282"/>
      <c r="VRF119" s="282"/>
      <c r="VRG119" s="282"/>
      <c r="VRH119" s="282"/>
      <c r="VRI119" s="282"/>
      <c r="VRJ119" s="282"/>
      <c r="VRK119" s="282"/>
      <c r="VRL119" s="282"/>
      <c r="VRM119" s="282"/>
      <c r="VRN119" s="282"/>
      <c r="VRO119" s="282"/>
      <c r="VRP119" s="282"/>
      <c r="VRQ119" s="282"/>
      <c r="VRR119" s="282"/>
      <c r="VRS119" s="282"/>
      <c r="VRT119" s="282"/>
      <c r="VRU119" s="282"/>
      <c r="VRV119" s="282"/>
      <c r="VRW119" s="282"/>
      <c r="VRX119" s="282"/>
      <c r="VRY119" s="282"/>
      <c r="VRZ119" s="282"/>
      <c r="VSA119" s="282"/>
      <c r="VSB119" s="282"/>
      <c r="VSC119" s="282"/>
      <c r="VSD119" s="282"/>
      <c r="VSE119" s="282"/>
      <c r="VSF119" s="282"/>
      <c r="VSG119" s="282"/>
      <c r="VSH119" s="282"/>
      <c r="VSI119" s="282"/>
      <c r="VSJ119" s="282"/>
      <c r="VSK119" s="282"/>
      <c r="VSL119" s="282"/>
      <c r="VSM119" s="282"/>
      <c r="VSN119" s="282"/>
      <c r="VSO119" s="282"/>
      <c r="VSP119" s="282"/>
      <c r="VSQ119" s="282"/>
      <c r="VSR119" s="282"/>
      <c r="VSS119" s="282"/>
      <c r="VST119" s="282"/>
      <c r="VSU119" s="282"/>
      <c r="VSV119" s="282"/>
      <c r="VSW119" s="282"/>
      <c r="VSX119" s="282"/>
      <c r="VSY119" s="282"/>
      <c r="VSZ119" s="282"/>
      <c r="VTA119" s="282"/>
      <c r="VTB119" s="282"/>
      <c r="VTC119" s="282"/>
      <c r="VTD119" s="282"/>
      <c r="VTE119" s="282"/>
      <c r="VTF119" s="282"/>
      <c r="VTG119" s="282"/>
      <c r="VTH119" s="282"/>
      <c r="VTI119" s="282"/>
      <c r="VTJ119" s="282"/>
      <c r="VTK119" s="282"/>
      <c r="VTL119" s="282"/>
      <c r="VTM119" s="282"/>
      <c r="VTN119" s="282"/>
      <c r="VTO119" s="282"/>
      <c r="VTP119" s="282"/>
      <c r="VTQ119" s="282"/>
      <c r="VTR119" s="282"/>
      <c r="VTS119" s="282"/>
      <c r="VTT119" s="282"/>
      <c r="VTU119" s="282"/>
      <c r="VTV119" s="282"/>
      <c r="VTW119" s="282"/>
      <c r="VTX119" s="282"/>
      <c r="VTY119" s="282"/>
      <c r="VTZ119" s="282"/>
      <c r="VUA119" s="282"/>
      <c r="VUB119" s="282"/>
      <c r="VUC119" s="282"/>
      <c r="VUD119" s="282"/>
      <c r="VUE119" s="282"/>
      <c r="VUF119" s="282"/>
      <c r="VUG119" s="282"/>
      <c r="VUH119" s="282"/>
      <c r="VUI119" s="282"/>
      <c r="VUJ119" s="282"/>
      <c r="VUK119" s="282"/>
      <c r="VUL119" s="282"/>
      <c r="VUM119" s="282"/>
      <c r="VUN119" s="282"/>
      <c r="VUO119" s="282"/>
      <c r="VUP119" s="282"/>
      <c r="VUQ119" s="282"/>
      <c r="VUR119" s="282"/>
      <c r="VUS119" s="282"/>
      <c r="VUT119" s="282"/>
      <c r="VUU119" s="282"/>
      <c r="VUV119" s="282"/>
      <c r="VUW119" s="282"/>
      <c r="VUX119" s="282"/>
      <c r="VUY119" s="282"/>
      <c r="VUZ119" s="282"/>
      <c r="VVA119" s="282"/>
      <c r="VVB119" s="282"/>
      <c r="VVC119" s="282"/>
      <c r="VVD119" s="282"/>
      <c r="VVE119" s="282"/>
      <c r="VVF119" s="282"/>
      <c r="VVG119" s="282"/>
      <c r="VVH119" s="282"/>
      <c r="VVI119" s="282"/>
      <c r="VVJ119" s="282"/>
      <c r="VVK119" s="282"/>
      <c r="VVL119" s="282"/>
      <c r="VVM119" s="282"/>
      <c r="VVN119" s="282"/>
      <c r="VVO119" s="282"/>
      <c r="VVP119" s="282"/>
      <c r="VVQ119" s="282"/>
      <c r="VVR119" s="282"/>
      <c r="VVS119" s="282"/>
      <c r="VVT119" s="282"/>
      <c r="VVU119" s="282"/>
      <c r="VVV119" s="282"/>
      <c r="VVW119" s="282"/>
      <c r="VVX119" s="282"/>
      <c r="VVY119" s="282"/>
      <c r="VVZ119" s="282"/>
      <c r="VWA119" s="282"/>
      <c r="VWB119" s="282"/>
      <c r="VWC119" s="282"/>
      <c r="VWD119" s="282"/>
      <c r="VWE119" s="282"/>
      <c r="VWF119" s="282"/>
      <c r="VWG119" s="282"/>
      <c r="VWH119" s="282"/>
      <c r="VWI119" s="282"/>
      <c r="VWJ119" s="282"/>
      <c r="VWK119" s="282"/>
      <c r="VWL119" s="282"/>
      <c r="VWM119" s="282"/>
      <c r="VWN119" s="282"/>
      <c r="VWO119" s="282"/>
      <c r="VWP119" s="282"/>
      <c r="VWQ119" s="282"/>
      <c r="VWR119" s="282"/>
      <c r="VWS119" s="282"/>
      <c r="VWT119" s="282"/>
      <c r="VWU119" s="282"/>
      <c r="VWV119" s="282"/>
      <c r="VWW119" s="282"/>
      <c r="VWX119" s="282"/>
      <c r="VWY119" s="282"/>
      <c r="VWZ119" s="282"/>
      <c r="VXA119" s="282"/>
      <c r="VXB119" s="282"/>
      <c r="VXC119" s="282"/>
      <c r="VXD119" s="282"/>
      <c r="VXE119" s="282"/>
      <c r="VXF119" s="282"/>
      <c r="VXG119" s="282"/>
      <c r="VXH119" s="282"/>
      <c r="VXI119" s="282"/>
      <c r="VXJ119" s="282"/>
      <c r="VXK119" s="282"/>
      <c r="VXL119" s="282"/>
      <c r="VXM119" s="282"/>
      <c r="VXN119" s="282"/>
      <c r="VXO119" s="282"/>
      <c r="VXP119" s="282"/>
      <c r="VXQ119" s="282"/>
      <c r="VXR119" s="282"/>
      <c r="VXS119" s="282"/>
      <c r="VXT119" s="282"/>
      <c r="VXU119" s="282"/>
      <c r="VXV119" s="282"/>
      <c r="VXW119" s="282"/>
      <c r="VXX119" s="282"/>
      <c r="VXY119" s="282"/>
      <c r="VXZ119" s="282"/>
      <c r="VYA119" s="282"/>
      <c r="VYB119" s="282"/>
      <c r="VYC119" s="282"/>
      <c r="VYD119" s="282"/>
      <c r="VYE119" s="282"/>
      <c r="VYF119" s="282"/>
      <c r="VYG119" s="282"/>
      <c r="VYH119" s="282"/>
      <c r="VYI119" s="282"/>
      <c r="VYJ119" s="282"/>
      <c r="VYK119" s="282"/>
      <c r="VYL119" s="282"/>
      <c r="VYM119" s="282"/>
      <c r="VYN119" s="282"/>
      <c r="VYO119" s="282"/>
      <c r="VYP119" s="282"/>
      <c r="VYQ119" s="282"/>
      <c r="VYR119" s="282"/>
      <c r="VYS119" s="282"/>
      <c r="VYT119" s="282"/>
      <c r="VYU119" s="282"/>
      <c r="VYV119" s="282"/>
      <c r="VYW119" s="282"/>
      <c r="VYX119" s="282"/>
      <c r="VYY119" s="282"/>
      <c r="VYZ119" s="282"/>
      <c r="VZA119" s="282"/>
      <c r="VZB119" s="282"/>
      <c r="VZC119" s="282"/>
      <c r="VZD119" s="282"/>
      <c r="VZE119" s="282"/>
      <c r="VZF119" s="282"/>
      <c r="VZG119" s="282"/>
      <c r="VZH119" s="282"/>
      <c r="VZI119" s="282"/>
      <c r="VZJ119" s="282"/>
      <c r="VZK119" s="282"/>
      <c r="VZL119" s="282"/>
      <c r="VZM119" s="282"/>
      <c r="VZN119" s="282"/>
      <c r="VZO119" s="282"/>
      <c r="VZP119" s="282"/>
      <c r="VZQ119" s="282"/>
      <c r="VZR119" s="282"/>
      <c r="VZS119" s="282"/>
      <c r="VZT119" s="282"/>
      <c r="VZU119" s="282"/>
      <c r="VZV119" s="282"/>
      <c r="VZW119" s="282"/>
      <c r="VZX119" s="282"/>
      <c r="VZY119" s="282"/>
      <c r="VZZ119" s="282"/>
      <c r="WAA119" s="282"/>
      <c r="WAB119" s="282"/>
      <c r="WAC119" s="282"/>
      <c r="WAD119" s="282"/>
      <c r="WAE119" s="282"/>
      <c r="WAF119" s="282"/>
      <c r="WAG119" s="282"/>
      <c r="WAH119" s="282"/>
      <c r="WAI119" s="282"/>
      <c r="WAJ119" s="282"/>
      <c r="WAK119" s="282"/>
      <c r="WAL119" s="282"/>
      <c r="WAM119" s="282"/>
      <c r="WAN119" s="282"/>
      <c r="WAO119" s="282"/>
      <c r="WAP119" s="282"/>
      <c r="WAQ119" s="282"/>
      <c r="WAR119" s="282"/>
      <c r="WAS119" s="282"/>
      <c r="WAT119" s="282"/>
      <c r="WAU119" s="282"/>
      <c r="WAV119" s="282"/>
      <c r="WAW119" s="282"/>
      <c r="WAX119" s="282"/>
      <c r="WAY119" s="282"/>
      <c r="WAZ119" s="282"/>
      <c r="WBA119" s="282"/>
      <c r="WBB119" s="282"/>
      <c r="WBC119" s="282"/>
      <c r="WBD119" s="282"/>
      <c r="WBE119" s="282"/>
      <c r="WBF119" s="282"/>
      <c r="WBG119" s="282"/>
      <c r="WBH119" s="282"/>
      <c r="WBI119" s="282"/>
      <c r="WBJ119" s="282"/>
      <c r="WBK119" s="282"/>
      <c r="WBL119" s="282"/>
      <c r="WBM119" s="282"/>
      <c r="WBN119" s="282"/>
      <c r="WBO119" s="282"/>
      <c r="WBP119" s="282"/>
      <c r="WBQ119" s="282"/>
      <c r="WBR119" s="282"/>
      <c r="WBS119" s="282"/>
      <c r="WBT119" s="282"/>
      <c r="WBU119" s="282"/>
      <c r="WBV119" s="282"/>
      <c r="WBW119" s="282"/>
      <c r="WBX119" s="282"/>
      <c r="WBY119" s="282"/>
      <c r="WBZ119" s="282"/>
      <c r="WCA119" s="282"/>
      <c r="WCB119" s="282"/>
      <c r="WCC119" s="282"/>
      <c r="WCD119" s="282"/>
      <c r="WCE119" s="282"/>
      <c r="WCF119" s="282"/>
      <c r="WCG119" s="282"/>
      <c r="WCH119" s="282"/>
      <c r="WCI119" s="282"/>
      <c r="WCJ119" s="282"/>
      <c r="WCK119" s="282"/>
      <c r="WCL119" s="282"/>
      <c r="WCM119" s="282"/>
      <c r="WCN119" s="282"/>
      <c r="WCO119" s="282"/>
      <c r="WCP119" s="282"/>
      <c r="WCQ119" s="282"/>
      <c r="WCR119" s="282"/>
      <c r="WCS119" s="282"/>
      <c r="WCT119" s="282"/>
      <c r="WCU119" s="282"/>
      <c r="WCV119" s="282"/>
      <c r="WCW119" s="282"/>
      <c r="WCX119" s="282"/>
      <c r="WCY119" s="282"/>
      <c r="WCZ119" s="282"/>
      <c r="WDA119" s="282"/>
      <c r="WDB119" s="282"/>
      <c r="WDC119" s="282"/>
      <c r="WDD119" s="282"/>
      <c r="WDE119" s="282"/>
      <c r="WDF119" s="282"/>
      <c r="WDG119" s="282"/>
      <c r="WDH119" s="282"/>
      <c r="WDI119" s="282"/>
      <c r="WDJ119" s="282"/>
      <c r="WDK119" s="282"/>
      <c r="WDL119" s="282"/>
      <c r="WDM119" s="282"/>
      <c r="WDN119" s="282"/>
      <c r="WDO119" s="282"/>
      <c r="WDP119" s="282"/>
      <c r="WDQ119" s="282"/>
      <c r="WDR119" s="282"/>
      <c r="WDS119" s="282"/>
      <c r="WDT119" s="282"/>
      <c r="WDU119" s="282"/>
      <c r="WDV119" s="282"/>
      <c r="WDW119" s="282"/>
      <c r="WDX119" s="282"/>
      <c r="WDY119" s="282"/>
      <c r="WDZ119" s="282"/>
      <c r="WEA119" s="282"/>
      <c r="WEB119" s="282"/>
      <c r="WEC119" s="282"/>
      <c r="WED119" s="282"/>
      <c r="WEE119" s="282"/>
      <c r="WEF119" s="282"/>
      <c r="WEG119" s="282"/>
      <c r="WEH119" s="282"/>
      <c r="WEI119" s="282"/>
      <c r="WEJ119" s="282"/>
      <c r="WEK119" s="282"/>
      <c r="WEL119" s="282"/>
      <c r="WEM119" s="282"/>
      <c r="WEN119" s="282"/>
      <c r="WEO119" s="282"/>
      <c r="WEP119" s="282"/>
      <c r="WEQ119" s="282"/>
      <c r="WER119" s="282"/>
      <c r="WES119" s="282"/>
      <c r="WET119" s="282"/>
      <c r="WEU119" s="282"/>
      <c r="WEV119" s="282"/>
      <c r="WEW119" s="282"/>
      <c r="WEX119" s="282"/>
      <c r="WEY119" s="282"/>
      <c r="WEZ119" s="282"/>
      <c r="WFA119" s="282"/>
      <c r="WFB119" s="282"/>
      <c r="WFC119" s="282"/>
      <c r="WFD119" s="282"/>
      <c r="WFE119" s="282"/>
      <c r="WFF119" s="282"/>
      <c r="WFG119" s="282"/>
      <c r="WFH119" s="282"/>
      <c r="WFI119" s="282"/>
      <c r="WFJ119" s="282"/>
      <c r="WFK119" s="282"/>
      <c r="WFL119" s="282"/>
      <c r="WFM119" s="282"/>
      <c r="WFN119" s="282"/>
      <c r="WFO119" s="282"/>
      <c r="WFP119" s="282"/>
      <c r="WFQ119" s="282"/>
      <c r="WFR119" s="282"/>
      <c r="WFS119" s="282"/>
      <c r="WFT119" s="282"/>
      <c r="WFU119" s="282"/>
      <c r="WFV119" s="282"/>
      <c r="WFW119" s="282"/>
      <c r="WFX119" s="282"/>
      <c r="WFY119" s="282"/>
      <c r="WFZ119" s="282"/>
      <c r="WGA119" s="282"/>
      <c r="WGB119" s="282"/>
      <c r="WGC119" s="282"/>
      <c r="WGD119" s="282"/>
      <c r="WGE119" s="282"/>
      <c r="WGF119" s="282"/>
      <c r="WGG119" s="282"/>
      <c r="WGH119" s="282"/>
      <c r="WGI119" s="282"/>
      <c r="WGJ119" s="282"/>
      <c r="WGK119" s="282"/>
      <c r="WGL119" s="282"/>
      <c r="WGM119" s="282"/>
      <c r="WGN119" s="282"/>
      <c r="WGO119" s="282"/>
      <c r="WGP119" s="282"/>
      <c r="WGQ119" s="282"/>
      <c r="WGR119" s="282"/>
      <c r="WGS119" s="282"/>
      <c r="WGT119" s="282"/>
      <c r="WGU119" s="282"/>
      <c r="WGV119" s="282"/>
      <c r="WGW119" s="282"/>
      <c r="WGX119" s="282"/>
      <c r="WGY119" s="282"/>
      <c r="WGZ119" s="282"/>
      <c r="WHA119" s="282"/>
      <c r="WHB119" s="282"/>
      <c r="WHC119" s="282"/>
      <c r="WHD119" s="282"/>
      <c r="WHE119" s="282"/>
      <c r="WHF119" s="282"/>
      <c r="WHG119" s="282"/>
      <c r="WHH119" s="282"/>
      <c r="WHI119" s="282"/>
      <c r="WHJ119" s="282"/>
      <c r="WHK119" s="282"/>
      <c r="WHL119" s="282"/>
      <c r="WHM119" s="282"/>
      <c r="WHN119" s="282"/>
      <c r="WHO119" s="282"/>
      <c r="WHP119" s="282"/>
      <c r="WHQ119" s="282"/>
      <c r="WHR119" s="282"/>
      <c r="WHS119" s="282"/>
      <c r="WHT119" s="282"/>
      <c r="WHU119" s="282"/>
      <c r="WHV119" s="282"/>
      <c r="WHW119" s="282"/>
      <c r="WHX119" s="282"/>
      <c r="WHY119" s="282"/>
      <c r="WHZ119" s="282"/>
      <c r="WIA119" s="282"/>
      <c r="WIB119" s="282"/>
      <c r="WIC119" s="282"/>
      <c r="WID119" s="282"/>
      <c r="WIE119" s="282"/>
      <c r="WIF119" s="282"/>
      <c r="WIG119" s="282"/>
      <c r="WIH119" s="282"/>
      <c r="WII119" s="282"/>
      <c r="WIJ119" s="282"/>
      <c r="WIK119" s="282"/>
      <c r="WIL119" s="282"/>
      <c r="WIM119" s="282"/>
      <c r="WIN119" s="282"/>
      <c r="WIO119" s="282"/>
      <c r="WIP119" s="282"/>
      <c r="WIQ119" s="282"/>
      <c r="WIR119" s="282"/>
      <c r="WIS119" s="282"/>
      <c r="WIT119" s="282"/>
      <c r="WIU119" s="282"/>
      <c r="WIV119" s="282"/>
      <c r="WIW119" s="282"/>
      <c r="WIX119" s="282"/>
      <c r="WIY119" s="282"/>
      <c r="WIZ119" s="282"/>
      <c r="WJA119" s="282"/>
      <c r="WJB119" s="282"/>
      <c r="WJC119" s="282"/>
      <c r="WJD119" s="282"/>
      <c r="WJE119" s="282"/>
      <c r="WJF119" s="282"/>
      <c r="WJG119" s="282"/>
      <c r="WJH119" s="282"/>
      <c r="WJI119" s="282"/>
      <c r="WJJ119" s="282"/>
      <c r="WJK119" s="282"/>
      <c r="WJL119" s="282"/>
      <c r="WJM119" s="282"/>
      <c r="WJN119" s="282"/>
      <c r="WJO119" s="282"/>
      <c r="WJP119" s="282"/>
      <c r="WJQ119" s="282"/>
      <c r="WJR119" s="282"/>
      <c r="WJS119" s="282"/>
      <c r="WJT119" s="282"/>
      <c r="WJU119" s="282"/>
      <c r="WJV119" s="282"/>
      <c r="WJW119" s="282"/>
      <c r="WJX119" s="282"/>
      <c r="WJY119" s="282"/>
      <c r="WJZ119" s="282"/>
      <c r="WKA119" s="282"/>
      <c r="WKB119" s="282"/>
      <c r="WKC119" s="282"/>
      <c r="WKD119" s="282"/>
      <c r="WKE119" s="282"/>
      <c r="WKF119" s="282"/>
      <c r="WKG119" s="282"/>
      <c r="WKH119" s="282"/>
      <c r="WKI119" s="282"/>
      <c r="WKJ119" s="282"/>
      <c r="WKK119" s="282"/>
      <c r="WKL119" s="282"/>
      <c r="WKM119" s="282"/>
      <c r="WKN119" s="282"/>
      <c r="WKO119" s="282"/>
      <c r="WKP119" s="282"/>
      <c r="WKQ119" s="282"/>
      <c r="WKR119" s="282"/>
      <c r="WKS119" s="282"/>
      <c r="WKT119" s="282"/>
      <c r="WKU119" s="282"/>
      <c r="WKV119" s="282"/>
      <c r="WKW119" s="282"/>
      <c r="WKX119" s="282"/>
      <c r="WKY119" s="282"/>
      <c r="WKZ119" s="282"/>
      <c r="WLA119" s="282"/>
      <c r="WLB119" s="282"/>
      <c r="WLC119" s="282"/>
      <c r="WLD119" s="282"/>
      <c r="WLE119" s="282"/>
      <c r="WLF119" s="282"/>
      <c r="WLG119" s="282"/>
      <c r="WLH119" s="282"/>
      <c r="WLI119" s="282"/>
      <c r="WLJ119" s="282"/>
      <c r="WLK119" s="282"/>
      <c r="WLL119" s="282"/>
      <c r="WLM119" s="282"/>
      <c r="WLN119" s="282"/>
      <c r="WLO119" s="282"/>
      <c r="WLP119" s="282"/>
      <c r="WLQ119" s="282"/>
      <c r="WLR119" s="282"/>
      <c r="WLS119" s="282"/>
      <c r="WLT119" s="282"/>
      <c r="WLU119" s="282"/>
      <c r="WLV119" s="282"/>
      <c r="WLW119" s="282"/>
      <c r="WLX119" s="282"/>
      <c r="WLY119" s="282"/>
      <c r="WLZ119" s="282"/>
      <c r="WMA119" s="282"/>
      <c r="WMB119" s="282"/>
      <c r="WMC119" s="282"/>
      <c r="WMD119" s="282"/>
      <c r="WME119" s="282"/>
      <c r="WMF119" s="282"/>
      <c r="WMG119" s="282"/>
      <c r="WMH119" s="282"/>
      <c r="WMI119" s="282"/>
      <c r="WMJ119" s="282"/>
      <c r="WMK119" s="282"/>
      <c r="WML119" s="282"/>
      <c r="WMM119" s="282"/>
      <c r="WMN119" s="282"/>
      <c r="WMO119" s="282"/>
      <c r="WMP119" s="282"/>
      <c r="WMQ119" s="282"/>
      <c r="WMR119" s="282"/>
      <c r="WMS119" s="282"/>
      <c r="WMT119" s="282"/>
      <c r="WMU119" s="282"/>
      <c r="WMV119" s="282"/>
      <c r="WMW119" s="282"/>
      <c r="WMX119" s="282"/>
      <c r="WMY119" s="282"/>
      <c r="WMZ119" s="282"/>
      <c r="WNA119" s="282"/>
      <c r="WNB119" s="282"/>
      <c r="WNC119" s="282"/>
      <c r="WND119" s="282"/>
      <c r="WNE119" s="282"/>
      <c r="WNF119" s="282"/>
      <c r="WNG119" s="282"/>
      <c r="WNH119" s="282"/>
      <c r="WNI119" s="282"/>
      <c r="WNJ119" s="282"/>
      <c r="WNK119" s="282"/>
      <c r="WNL119" s="282"/>
      <c r="WNM119" s="282"/>
      <c r="WNN119" s="282"/>
      <c r="WNO119" s="282"/>
      <c r="WNP119" s="282"/>
      <c r="WNQ119" s="282"/>
      <c r="WNR119" s="282"/>
      <c r="WNS119" s="282"/>
      <c r="WNT119" s="282"/>
      <c r="WNU119" s="282"/>
      <c r="WNV119" s="282"/>
      <c r="WNW119" s="282"/>
      <c r="WNX119" s="282"/>
      <c r="WNY119" s="282"/>
      <c r="WNZ119" s="282"/>
      <c r="WOA119" s="282"/>
      <c r="WOB119" s="282"/>
      <c r="WOC119" s="282"/>
      <c r="WOD119" s="282"/>
      <c r="WOE119" s="282"/>
      <c r="WOF119" s="282"/>
      <c r="WOG119" s="282"/>
      <c r="WOH119" s="282"/>
      <c r="WOI119" s="282"/>
      <c r="WOJ119" s="282"/>
      <c r="WOK119" s="282"/>
      <c r="WOL119" s="282"/>
      <c r="WOM119" s="282"/>
      <c r="WON119" s="282"/>
      <c r="WOO119" s="282"/>
      <c r="WOP119" s="282"/>
      <c r="WOQ119" s="282"/>
      <c r="WOR119" s="282"/>
      <c r="WOS119" s="282"/>
      <c r="WOT119" s="282"/>
      <c r="WOU119" s="282"/>
      <c r="WOV119" s="282"/>
      <c r="WOW119" s="282"/>
      <c r="WOX119" s="282"/>
      <c r="WOY119" s="282"/>
      <c r="WOZ119" s="282"/>
      <c r="WPA119" s="282"/>
      <c r="WPB119" s="282"/>
      <c r="WPC119" s="282"/>
      <c r="WPD119" s="282"/>
      <c r="WPE119" s="282"/>
      <c r="WPF119" s="282"/>
      <c r="WPG119" s="282"/>
      <c r="WPH119" s="282"/>
      <c r="WPI119" s="282"/>
      <c r="WPJ119" s="282"/>
      <c r="WPK119" s="282"/>
      <c r="WPL119" s="282"/>
      <c r="WPM119" s="282"/>
      <c r="WPN119" s="282"/>
      <c r="WPO119" s="282"/>
      <c r="WPP119" s="282"/>
      <c r="WPQ119" s="282"/>
      <c r="WPR119" s="282"/>
      <c r="WPS119" s="282"/>
      <c r="WPT119" s="282"/>
      <c r="WPU119" s="282"/>
      <c r="WPV119" s="282"/>
      <c r="WPW119" s="282"/>
      <c r="WPX119" s="282"/>
      <c r="WPY119" s="282"/>
      <c r="WPZ119" s="282"/>
      <c r="WQA119" s="282"/>
      <c r="WQB119" s="282"/>
      <c r="WQC119" s="282"/>
      <c r="WQD119" s="282"/>
      <c r="WQE119" s="282"/>
      <c r="WQF119" s="282"/>
      <c r="WQG119" s="282"/>
      <c r="WQH119" s="282"/>
      <c r="WQI119" s="282"/>
      <c r="WQJ119" s="282"/>
      <c r="WQK119" s="282"/>
      <c r="WQL119" s="282"/>
      <c r="WQM119" s="282"/>
      <c r="WQN119" s="282"/>
      <c r="WQO119" s="282"/>
      <c r="WQP119" s="282"/>
      <c r="WQQ119" s="282"/>
      <c r="WQR119" s="282"/>
      <c r="WQS119" s="282"/>
      <c r="WQT119" s="282"/>
      <c r="WQU119" s="282"/>
      <c r="WQV119" s="282"/>
      <c r="WQW119" s="282"/>
      <c r="WQX119" s="282"/>
      <c r="WQY119" s="282"/>
      <c r="WQZ119" s="282"/>
      <c r="WRA119" s="282"/>
      <c r="WRB119" s="282"/>
      <c r="WRC119" s="282"/>
      <c r="WRD119" s="282"/>
      <c r="WRE119" s="282"/>
      <c r="WRF119" s="282"/>
      <c r="WRG119" s="282"/>
      <c r="WRH119" s="282"/>
      <c r="WRI119" s="282"/>
      <c r="WRJ119" s="282"/>
      <c r="WRK119" s="282"/>
      <c r="WRL119" s="282"/>
      <c r="WRM119" s="282"/>
      <c r="WRN119" s="282"/>
      <c r="WRO119" s="282"/>
      <c r="WRP119" s="282"/>
      <c r="WRQ119" s="282"/>
      <c r="WRR119" s="282"/>
      <c r="WRS119" s="282"/>
      <c r="WRT119" s="282"/>
      <c r="WRU119" s="282"/>
      <c r="WRV119" s="282"/>
      <c r="WRW119" s="282"/>
      <c r="WRX119" s="282"/>
      <c r="WRY119" s="282"/>
      <c r="WRZ119" s="282"/>
      <c r="WSA119" s="282"/>
      <c r="WSB119" s="282"/>
      <c r="WSC119" s="282"/>
      <c r="WSD119" s="282"/>
      <c r="WSE119" s="282"/>
      <c r="WSF119" s="282"/>
      <c r="WSG119" s="282"/>
      <c r="WSH119" s="282"/>
      <c r="WSI119" s="282"/>
      <c r="WSJ119" s="282"/>
      <c r="WSK119" s="282"/>
      <c r="WSL119" s="282"/>
      <c r="WSM119" s="282"/>
      <c r="WSN119" s="282"/>
      <c r="WSO119" s="282"/>
      <c r="WSP119" s="282"/>
      <c r="WSQ119" s="282"/>
      <c r="WSR119" s="282"/>
      <c r="WSS119" s="282"/>
      <c r="WST119" s="282"/>
      <c r="WSU119" s="282"/>
      <c r="WSV119" s="282"/>
      <c r="WSW119" s="282"/>
      <c r="WSX119" s="282"/>
      <c r="WSY119" s="282"/>
      <c r="WSZ119" s="282"/>
      <c r="WTA119" s="282"/>
      <c r="WTB119" s="282"/>
      <c r="WTC119" s="282"/>
      <c r="WTD119" s="282"/>
      <c r="WTE119" s="282"/>
      <c r="WTF119" s="282"/>
      <c r="WTG119" s="282"/>
      <c r="WTH119" s="282"/>
      <c r="WTI119" s="282"/>
      <c r="WTJ119" s="282"/>
      <c r="WTK119" s="282"/>
      <c r="WTL119" s="282"/>
      <c r="WTM119" s="282"/>
      <c r="WTN119" s="282"/>
      <c r="WTO119" s="282"/>
      <c r="WTP119" s="282"/>
      <c r="WTQ119" s="282"/>
      <c r="WTR119" s="282"/>
      <c r="WTS119" s="282"/>
      <c r="WTT119" s="282"/>
      <c r="WTU119" s="282"/>
      <c r="WTV119" s="282"/>
      <c r="WTW119" s="282"/>
      <c r="WTX119" s="282"/>
      <c r="WTY119" s="282"/>
      <c r="WTZ119" s="282"/>
      <c r="WUA119" s="282"/>
      <c r="WUB119" s="282"/>
      <c r="WUC119" s="282"/>
      <c r="WUD119" s="282"/>
      <c r="WUE119" s="282"/>
      <c r="WUF119" s="282"/>
      <c r="WUG119" s="282"/>
      <c r="WUH119" s="282"/>
      <c r="WUI119" s="282"/>
      <c r="WUJ119" s="282"/>
      <c r="WUK119" s="282"/>
      <c r="WUL119" s="282"/>
      <c r="WUM119" s="282"/>
      <c r="WUN119" s="282"/>
      <c r="WUO119" s="282"/>
      <c r="WUP119" s="282"/>
      <c r="WUQ119" s="282"/>
      <c r="WUR119" s="282"/>
      <c r="WUS119" s="282"/>
      <c r="WUT119" s="282"/>
      <c r="WUU119" s="282"/>
      <c r="WUV119" s="282"/>
      <c r="WUW119" s="282"/>
      <c r="WUX119" s="282"/>
      <c r="WUY119" s="282"/>
      <c r="WUZ119" s="282"/>
      <c r="WVA119" s="282"/>
      <c r="WVB119" s="282"/>
      <c r="WVC119" s="282"/>
      <c r="WVD119" s="282"/>
      <c r="WVE119" s="282"/>
      <c r="WVF119" s="282"/>
      <c r="WVG119" s="282"/>
      <c r="WVH119" s="282"/>
      <c r="WVI119" s="282"/>
      <c r="WVJ119" s="282"/>
      <c r="WVK119" s="282"/>
      <c r="WVL119" s="282"/>
      <c r="WVM119" s="282"/>
      <c r="WVN119" s="282"/>
      <c r="WVO119" s="282"/>
      <c r="WVP119" s="282"/>
      <c r="WVQ119" s="282"/>
      <c r="WVR119" s="282"/>
      <c r="WVS119" s="282"/>
      <c r="WVT119" s="282"/>
      <c r="WVU119" s="282"/>
      <c r="WVV119" s="282"/>
      <c r="WVW119" s="282"/>
      <c r="WVX119" s="282"/>
      <c r="WVY119" s="282"/>
      <c r="WVZ119" s="282"/>
      <c r="WWA119" s="282"/>
      <c r="WWB119" s="282"/>
      <c r="WWC119" s="282"/>
      <c r="WWD119" s="282"/>
      <c r="WWE119" s="282"/>
      <c r="WWF119" s="282"/>
      <c r="WWG119" s="282"/>
      <c r="WWH119" s="282"/>
      <c r="WWI119" s="282"/>
      <c r="WWJ119" s="282"/>
      <c r="WWK119" s="282"/>
      <c r="WWL119" s="282"/>
      <c r="WWM119" s="282"/>
      <c r="WWN119" s="282"/>
      <c r="WWO119" s="282"/>
      <c r="WWP119" s="282"/>
      <c r="WWQ119" s="282"/>
      <c r="WWR119" s="282"/>
      <c r="WWS119" s="282"/>
      <c r="WWT119" s="282"/>
      <c r="WWU119" s="282"/>
      <c r="WWV119" s="282"/>
      <c r="WWW119" s="282"/>
      <c r="WWX119" s="282"/>
      <c r="WWY119" s="282"/>
      <c r="WWZ119" s="282"/>
      <c r="WXA119" s="282"/>
      <c r="WXB119" s="282"/>
      <c r="WXC119" s="282"/>
      <c r="WXD119" s="282"/>
      <c r="WXE119" s="282"/>
      <c r="WXF119" s="282"/>
      <c r="WXG119" s="282"/>
      <c r="WXH119" s="282"/>
      <c r="WXI119" s="282"/>
      <c r="WXJ119" s="282"/>
      <c r="WXK119" s="282"/>
      <c r="WXL119" s="282"/>
      <c r="WXM119" s="282"/>
      <c r="WXN119" s="282"/>
      <c r="WXO119" s="282"/>
      <c r="WXP119" s="282"/>
      <c r="WXQ119" s="282"/>
      <c r="WXR119" s="282"/>
      <c r="WXS119" s="282"/>
      <c r="WXT119" s="282"/>
      <c r="WXU119" s="282"/>
      <c r="WXV119" s="282"/>
      <c r="WXW119" s="282"/>
      <c r="WXX119" s="282"/>
      <c r="WXY119" s="282"/>
      <c r="WXZ119" s="282"/>
      <c r="WYA119" s="282"/>
      <c r="WYB119" s="282"/>
      <c r="WYC119" s="282"/>
      <c r="WYD119" s="282"/>
      <c r="WYE119" s="282"/>
      <c r="WYF119" s="282"/>
      <c r="WYG119" s="282"/>
      <c r="WYH119" s="282"/>
      <c r="WYI119" s="282"/>
      <c r="WYJ119" s="282"/>
      <c r="WYK119" s="282"/>
      <c r="WYL119" s="282"/>
      <c r="WYM119" s="282"/>
      <c r="WYN119" s="282"/>
      <c r="WYO119" s="282"/>
      <c r="WYP119" s="282"/>
      <c r="WYQ119" s="282"/>
      <c r="WYR119" s="282"/>
      <c r="WYS119" s="282"/>
      <c r="WYT119" s="282"/>
      <c r="WYU119" s="282"/>
      <c r="WYV119" s="282"/>
      <c r="WYW119" s="282"/>
      <c r="WYX119" s="282"/>
      <c r="WYY119" s="282"/>
      <c r="WYZ119" s="282"/>
      <c r="WZA119" s="282"/>
      <c r="WZB119" s="282"/>
      <c r="WZC119" s="282"/>
      <c r="WZD119" s="282"/>
      <c r="WZE119" s="282"/>
      <c r="WZF119" s="282"/>
      <c r="WZG119" s="282"/>
      <c r="WZH119" s="282"/>
      <c r="WZI119" s="282"/>
      <c r="WZJ119" s="282"/>
      <c r="WZK119" s="282"/>
      <c r="WZL119" s="282"/>
      <c r="WZM119" s="282"/>
      <c r="WZN119" s="282"/>
      <c r="WZO119" s="282"/>
      <c r="WZP119" s="282"/>
      <c r="WZQ119" s="282"/>
      <c r="WZR119" s="282"/>
      <c r="WZS119" s="282"/>
      <c r="WZT119" s="282"/>
      <c r="WZU119" s="282"/>
      <c r="WZV119" s="282"/>
      <c r="WZW119" s="282"/>
      <c r="WZX119" s="282"/>
      <c r="WZY119" s="282"/>
      <c r="WZZ119" s="282"/>
      <c r="XAA119" s="282"/>
      <c r="XAB119" s="282"/>
      <c r="XAC119" s="282"/>
      <c r="XAD119" s="282"/>
      <c r="XAE119" s="282"/>
      <c r="XAF119" s="282"/>
      <c r="XAG119" s="282"/>
      <c r="XAH119" s="282"/>
      <c r="XAI119" s="282"/>
      <c r="XAJ119" s="282"/>
      <c r="XAK119" s="282"/>
      <c r="XAL119" s="282"/>
      <c r="XAM119" s="282"/>
      <c r="XAN119" s="282"/>
      <c r="XAO119" s="282"/>
      <c r="XAP119" s="282"/>
      <c r="XAQ119" s="282"/>
      <c r="XAR119" s="282"/>
      <c r="XAS119" s="282"/>
      <c r="XAT119" s="282"/>
      <c r="XAU119" s="282"/>
      <c r="XAV119" s="282"/>
      <c r="XAW119" s="282"/>
      <c r="XAX119" s="282"/>
      <c r="XAY119" s="282"/>
      <c r="XAZ119" s="282"/>
      <c r="XBA119" s="282"/>
      <c r="XBB119" s="282"/>
      <c r="XBC119" s="282"/>
      <c r="XBD119" s="282"/>
      <c r="XBE119" s="282"/>
      <c r="XBF119" s="282"/>
      <c r="XBG119" s="282"/>
      <c r="XBH119" s="282"/>
      <c r="XBI119" s="282"/>
      <c r="XBJ119" s="282"/>
      <c r="XBK119" s="282"/>
      <c r="XBL119" s="282"/>
      <c r="XBM119" s="282"/>
      <c r="XBN119" s="282"/>
      <c r="XBO119" s="282"/>
      <c r="XBP119" s="282"/>
      <c r="XBQ119" s="282"/>
      <c r="XBR119" s="282"/>
      <c r="XBS119" s="282"/>
      <c r="XBT119" s="282"/>
      <c r="XBU119" s="282"/>
      <c r="XBV119" s="282"/>
      <c r="XBW119" s="282"/>
      <c r="XBX119" s="282"/>
      <c r="XBY119" s="282"/>
      <c r="XBZ119" s="282"/>
      <c r="XCA119" s="282"/>
      <c r="XCB119" s="282"/>
      <c r="XCC119" s="282"/>
      <c r="XCD119" s="282"/>
      <c r="XCE119" s="282"/>
      <c r="XCF119" s="282"/>
      <c r="XCG119" s="282"/>
      <c r="XCH119" s="282"/>
      <c r="XCI119" s="282"/>
      <c r="XCJ119" s="282"/>
      <c r="XCK119" s="282"/>
      <c r="XCL119" s="282"/>
      <c r="XCM119" s="282"/>
      <c r="XCN119" s="282"/>
      <c r="XCO119" s="282"/>
      <c r="XCP119" s="282"/>
      <c r="XCQ119" s="282"/>
      <c r="XCR119" s="282"/>
      <c r="XCS119" s="282"/>
      <c r="XCT119" s="282"/>
      <c r="XCU119" s="282"/>
      <c r="XCV119" s="282"/>
      <c r="XCW119" s="282"/>
      <c r="XCX119" s="282"/>
      <c r="XCY119" s="282"/>
      <c r="XCZ119" s="282"/>
      <c r="XDA119" s="282"/>
      <c r="XDB119" s="282"/>
      <c r="XDC119" s="282"/>
      <c r="XDD119" s="282"/>
      <c r="XDE119" s="282"/>
      <c r="XDF119" s="282"/>
      <c r="XDG119" s="282"/>
      <c r="XDH119" s="282"/>
      <c r="XDI119" s="282"/>
      <c r="XDJ119" s="282"/>
      <c r="XDK119" s="282"/>
      <c r="XDL119" s="282"/>
      <c r="XDM119" s="282"/>
      <c r="XDN119" s="282"/>
      <c r="XDO119" s="282"/>
      <c r="XDP119" s="282"/>
      <c r="XDQ119" s="282"/>
      <c r="XDR119" s="282"/>
      <c r="XDS119" s="282"/>
      <c r="XDT119" s="282"/>
      <c r="XDU119" s="282"/>
      <c r="XDV119" s="282"/>
      <c r="XDW119" s="282"/>
      <c r="XDX119" s="282"/>
      <c r="XDY119" s="282"/>
      <c r="XDZ119" s="282"/>
      <c r="XEA119" s="282"/>
      <c r="XEB119" s="282"/>
      <c r="XEC119" s="282"/>
      <c r="XED119" s="282"/>
      <c r="XEE119" s="282"/>
      <c r="XEF119" s="282"/>
      <c r="XEG119" s="282"/>
      <c r="XEH119" s="282"/>
      <c r="XEI119" s="282"/>
      <c r="XEJ119" s="282"/>
      <c r="XEK119" s="282"/>
      <c r="XEL119" s="282"/>
      <c r="XEM119" s="282"/>
      <c r="XEN119" s="282"/>
      <c r="XEO119" s="282"/>
      <c r="XEP119" s="282"/>
      <c r="XEQ119" s="282"/>
      <c r="XER119" s="282"/>
    </row>
    <row r="120" spans="1:16372" x14ac:dyDescent="0.2">
      <c r="A120" s="282" t="s">
        <v>842</v>
      </c>
      <c r="B120" s="243" t="s">
        <v>87</v>
      </c>
      <c r="C120" s="243" t="s">
        <v>102</v>
      </c>
    </row>
    <row r="121" spans="1:16372" ht="15" x14ac:dyDescent="0.2">
      <c r="A121" s="242" t="s">
        <v>839</v>
      </c>
      <c r="B121" s="243" t="s">
        <v>87</v>
      </c>
    </row>
    <row r="122" spans="1:16372" ht="15" x14ac:dyDescent="0.25">
      <c r="A122" s="234" t="s">
        <v>886</v>
      </c>
      <c r="B122" s="243" t="s">
        <v>87</v>
      </c>
      <c r="C122" s="243" t="s">
        <v>102</v>
      </c>
    </row>
    <row r="123" spans="1:16372" ht="15" x14ac:dyDescent="0.25">
      <c r="A123" s="234" t="s">
        <v>887</v>
      </c>
      <c r="B123" s="243" t="s">
        <v>87</v>
      </c>
      <c r="C123" s="243" t="s">
        <v>102</v>
      </c>
    </row>
    <row r="124" spans="1:16372" ht="15" x14ac:dyDescent="0.25">
      <c r="A124" s="234" t="s">
        <v>888</v>
      </c>
      <c r="B124" s="243" t="s">
        <v>87</v>
      </c>
      <c r="C124" s="243" t="s">
        <v>102</v>
      </c>
    </row>
    <row r="125" spans="1:16372" ht="15" x14ac:dyDescent="0.2">
      <c r="A125" s="242" t="s">
        <v>1206</v>
      </c>
      <c r="B125" s="243" t="s">
        <v>87</v>
      </c>
    </row>
    <row r="126" spans="1:16372" ht="15" x14ac:dyDescent="0.2">
      <c r="A126" s="283" t="s">
        <v>843</v>
      </c>
      <c r="B126" s="243" t="s">
        <v>87</v>
      </c>
    </row>
    <row r="127" spans="1:16372" ht="15" x14ac:dyDescent="0.25">
      <c r="A127" s="234" t="s">
        <v>1249</v>
      </c>
      <c r="B127" s="243" t="s">
        <v>87</v>
      </c>
    </row>
    <row r="128" spans="1:16372" ht="15" x14ac:dyDescent="0.25">
      <c r="A128" s="234" t="s">
        <v>1250</v>
      </c>
      <c r="B128" s="243" t="s">
        <v>87</v>
      </c>
    </row>
    <row r="129" spans="1:3" ht="15" x14ac:dyDescent="0.25">
      <c r="A129" s="234" t="s">
        <v>1205</v>
      </c>
      <c r="B129" s="243" t="s">
        <v>87</v>
      </c>
    </row>
    <row r="130" spans="1:3" ht="15" x14ac:dyDescent="0.25">
      <c r="A130" s="234" t="s">
        <v>1251</v>
      </c>
      <c r="B130" s="243" t="s">
        <v>87</v>
      </c>
    </row>
    <row r="131" spans="1:3" ht="15" x14ac:dyDescent="0.25">
      <c r="A131" s="234" t="s">
        <v>1252</v>
      </c>
      <c r="B131" s="243" t="s">
        <v>87</v>
      </c>
    </row>
    <row r="132" spans="1:3" ht="15" x14ac:dyDescent="0.25">
      <c r="A132" s="234" t="s">
        <v>844</v>
      </c>
      <c r="B132" s="243" t="s">
        <v>87</v>
      </c>
      <c r="C132" s="243" t="s">
        <v>102</v>
      </c>
    </row>
    <row r="133" spans="1:3" ht="15" x14ac:dyDescent="0.25">
      <c r="A133" s="234" t="s">
        <v>845</v>
      </c>
      <c r="B133" s="243" t="s">
        <v>87</v>
      </c>
    </row>
    <row r="134" spans="1:3" ht="15" x14ac:dyDescent="0.25">
      <c r="A134" s="234" t="s">
        <v>846</v>
      </c>
      <c r="B134" s="243" t="s">
        <v>87</v>
      </c>
    </row>
    <row r="135" spans="1:3" ht="15" x14ac:dyDescent="0.25">
      <c r="A135" s="234" t="s">
        <v>851</v>
      </c>
      <c r="B135" s="243" t="s">
        <v>87</v>
      </c>
    </row>
    <row r="136" spans="1:3" ht="15" x14ac:dyDescent="0.25">
      <c r="A136" s="234" t="s">
        <v>1233</v>
      </c>
      <c r="B136" s="243" t="s">
        <v>93</v>
      </c>
    </row>
    <row r="137" spans="1:3" ht="15" x14ac:dyDescent="0.2">
      <c r="A137" s="239" t="s">
        <v>863</v>
      </c>
      <c r="B137" s="243" t="s">
        <v>93</v>
      </c>
    </row>
    <row r="138" spans="1:3" ht="15" x14ac:dyDescent="0.25">
      <c r="A138" s="234" t="s">
        <v>864</v>
      </c>
      <c r="B138" s="243" t="s">
        <v>93</v>
      </c>
    </row>
    <row r="139" spans="1:3" ht="15" x14ac:dyDescent="0.25">
      <c r="A139" s="234" t="s">
        <v>865</v>
      </c>
      <c r="B139" s="243" t="s">
        <v>93</v>
      </c>
    </row>
    <row r="140" spans="1:3" ht="15" x14ac:dyDescent="0.25">
      <c r="A140" s="234" t="s">
        <v>866</v>
      </c>
      <c r="B140" s="243" t="s">
        <v>93</v>
      </c>
    </row>
    <row r="141" spans="1:3" ht="15" x14ac:dyDescent="0.25">
      <c r="A141" s="234" t="s">
        <v>1041</v>
      </c>
      <c r="B141" s="244" t="s">
        <v>651</v>
      </c>
    </row>
    <row r="142" spans="1:3" ht="15" x14ac:dyDescent="0.25">
      <c r="A142" s="234" t="s">
        <v>956</v>
      </c>
      <c r="B142" s="244" t="s">
        <v>651</v>
      </c>
    </row>
    <row r="143" spans="1:3" ht="15" x14ac:dyDescent="0.25">
      <c r="A143" s="234" t="s">
        <v>967</v>
      </c>
      <c r="B143" s="244" t="s">
        <v>651</v>
      </c>
    </row>
    <row r="144" spans="1:3" ht="15" x14ac:dyDescent="0.25">
      <c r="A144" s="234" t="s">
        <v>968</v>
      </c>
      <c r="B144" s="244" t="s">
        <v>651</v>
      </c>
    </row>
    <row r="145" spans="1:2" ht="15" x14ac:dyDescent="0.25">
      <c r="A145" s="234" t="s">
        <v>969</v>
      </c>
      <c r="B145" s="244" t="s">
        <v>651</v>
      </c>
    </row>
    <row r="146" spans="1:2" ht="15" x14ac:dyDescent="0.25">
      <c r="A146" s="234" t="s">
        <v>1028</v>
      </c>
      <c r="B146" s="244" t="s">
        <v>651</v>
      </c>
    </row>
    <row r="147" spans="1:2" ht="15" x14ac:dyDescent="0.25">
      <c r="A147" s="234" t="s">
        <v>1240</v>
      </c>
      <c r="B147" s="244" t="s">
        <v>651</v>
      </c>
    </row>
    <row r="148" spans="1:2" ht="15" x14ac:dyDescent="0.25">
      <c r="A148" s="234" t="s">
        <v>1032</v>
      </c>
      <c r="B148" s="244" t="s">
        <v>651</v>
      </c>
    </row>
    <row r="149" spans="1:2" ht="15" x14ac:dyDescent="0.25">
      <c r="A149" s="234" t="s">
        <v>1039</v>
      </c>
      <c r="B149" s="244" t="s">
        <v>651</v>
      </c>
    </row>
    <row r="150" spans="1:2" ht="15" x14ac:dyDescent="0.25">
      <c r="A150" s="234" t="s">
        <v>1042</v>
      </c>
      <c r="B150" s="244" t="s">
        <v>651</v>
      </c>
    </row>
    <row r="151" spans="1:2" ht="15" x14ac:dyDescent="0.25">
      <c r="A151" s="234" t="s">
        <v>1056</v>
      </c>
      <c r="B151" s="244" t="s">
        <v>651</v>
      </c>
    </row>
    <row r="152" spans="1:2" ht="15" x14ac:dyDescent="0.25">
      <c r="A152" s="234" t="s">
        <v>1057</v>
      </c>
      <c r="B152" s="244" t="s">
        <v>651</v>
      </c>
    </row>
    <row r="153" spans="1:2" ht="15" x14ac:dyDescent="0.25">
      <c r="A153" s="234" t="s">
        <v>1058</v>
      </c>
      <c r="B153" s="244" t="s">
        <v>651</v>
      </c>
    </row>
    <row r="154" spans="1:2" ht="15" x14ac:dyDescent="0.25">
      <c r="A154" s="234" t="s">
        <v>1029</v>
      </c>
      <c r="B154" s="244" t="s">
        <v>651</v>
      </c>
    </row>
    <row r="155" spans="1:2" ht="15" x14ac:dyDescent="0.25">
      <c r="A155" s="234" t="s">
        <v>911</v>
      </c>
      <c r="B155" s="244" t="s">
        <v>652</v>
      </c>
    </row>
    <row r="156" spans="1:2" ht="15" x14ac:dyDescent="0.25">
      <c r="A156" s="234" t="s">
        <v>1238</v>
      </c>
      <c r="B156" s="244" t="s">
        <v>652</v>
      </c>
    </row>
    <row r="157" spans="1:2" ht="15" x14ac:dyDescent="0.25">
      <c r="A157" s="234" t="s">
        <v>963</v>
      </c>
      <c r="B157" s="244" t="s">
        <v>652</v>
      </c>
    </row>
    <row r="158" spans="1:2" ht="15" x14ac:dyDescent="0.25">
      <c r="A158" s="234" t="s">
        <v>964</v>
      </c>
      <c r="B158" s="244" t="s">
        <v>652</v>
      </c>
    </row>
    <row r="159" spans="1:2" ht="15" x14ac:dyDescent="0.25">
      <c r="A159" s="234" t="s">
        <v>1239</v>
      </c>
      <c r="B159" s="244" t="s">
        <v>652</v>
      </c>
    </row>
    <row r="160" spans="1:2" ht="15" x14ac:dyDescent="0.25">
      <c r="A160" s="234" t="s">
        <v>1053</v>
      </c>
      <c r="B160" s="244" t="s">
        <v>652</v>
      </c>
    </row>
    <row r="161" spans="1:2" ht="15" x14ac:dyDescent="0.25">
      <c r="A161" s="234" t="s">
        <v>958</v>
      </c>
      <c r="B161" s="244" t="s">
        <v>652</v>
      </c>
    </row>
    <row r="162" spans="1:2" ht="15" x14ac:dyDescent="0.25">
      <c r="A162" s="234" t="s">
        <v>1021</v>
      </c>
      <c r="B162" s="244" t="s">
        <v>652</v>
      </c>
    </row>
    <row r="163" spans="1:2" ht="15" x14ac:dyDescent="0.25">
      <c r="A163" s="234" t="s">
        <v>1040</v>
      </c>
      <c r="B163" s="244" t="s">
        <v>652</v>
      </c>
    </row>
    <row r="164" spans="1:2" ht="15" x14ac:dyDescent="0.25">
      <c r="A164" s="234" t="s">
        <v>1035</v>
      </c>
      <c r="B164" s="244" t="s">
        <v>652</v>
      </c>
    </row>
    <row r="165" spans="1:2" ht="15" x14ac:dyDescent="0.25">
      <c r="A165" s="234" t="s">
        <v>1012</v>
      </c>
      <c r="B165" s="244" t="s">
        <v>650</v>
      </c>
    </row>
    <row r="166" spans="1:2" ht="15" x14ac:dyDescent="0.25">
      <c r="A166" s="234" t="s">
        <v>1017</v>
      </c>
      <c r="B166" s="244" t="s">
        <v>650</v>
      </c>
    </row>
    <row r="167" spans="1:2" ht="15" x14ac:dyDescent="0.25">
      <c r="A167" s="234" t="s">
        <v>1023</v>
      </c>
      <c r="B167" s="244" t="s">
        <v>650</v>
      </c>
    </row>
    <row r="168" spans="1:2" ht="15" x14ac:dyDescent="0.25">
      <c r="A168" s="234" t="s">
        <v>1024</v>
      </c>
      <c r="B168" s="244" t="s">
        <v>650</v>
      </c>
    </row>
    <row r="169" spans="1:2" ht="15" x14ac:dyDescent="0.25">
      <c r="A169" s="238" t="s">
        <v>1030</v>
      </c>
      <c r="B169" s="244" t="s">
        <v>650</v>
      </c>
    </row>
    <row r="170" spans="1:2" ht="15" x14ac:dyDescent="0.25">
      <c r="A170" s="234" t="s">
        <v>1036</v>
      </c>
      <c r="B170" s="244" t="s">
        <v>650</v>
      </c>
    </row>
    <row r="171" spans="1:2" ht="15" x14ac:dyDescent="0.25">
      <c r="A171" s="234" t="s">
        <v>1037</v>
      </c>
      <c r="B171" s="244" t="s">
        <v>650</v>
      </c>
    </row>
    <row r="172" spans="1:2" ht="15" x14ac:dyDescent="0.25">
      <c r="A172" s="234" t="s">
        <v>1038</v>
      </c>
      <c r="B172" s="244" t="s">
        <v>650</v>
      </c>
    </row>
    <row r="173" spans="1:2" ht="15" x14ac:dyDescent="0.25">
      <c r="A173" s="234" t="s">
        <v>1043</v>
      </c>
      <c r="B173" s="244" t="s">
        <v>650</v>
      </c>
    </row>
    <row r="174" spans="1:2" ht="15" x14ac:dyDescent="0.25">
      <c r="A174" s="234" t="s">
        <v>1044</v>
      </c>
      <c r="B174" s="244" t="s">
        <v>650</v>
      </c>
    </row>
    <row r="175" spans="1:2" ht="15" x14ac:dyDescent="0.25">
      <c r="A175" s="234" t="s">
        <v>1045</v>
      </c>
      <c r="B175" s="244" t="s">
        <v>650</v>
      </c>
    </row>
    <row r="176" spans="1:2" ht="15" x14ac:dyDescent="0.25">
      <c r="A176" s="234" t="s">
        <v>1046</v>
      </c>
      <c r="B176" s="244" t="s">
        <v>650</v>
      </c>
    </row>
    <row r="177" spans="1:3" ht="15" x14ac:dyDescent="0.25">
      <c r="A177" s="234" t="s">
        <v>1047</v>
      </c>
      <c r="B177" s="244" t="s">
        <v>650</v>
      </c>
    </row>
    <row r="178" spans="1:3" ht="15" x14ac:dyDescent="0.25">
      <c r="A178" s="234" t="s">
        <v>1048</v>
      </c>
      <c r="B178" s="244" t="s">
        <v>650</v>
      </c>
    </row>
    <row r="179" spans="1:3" ht="15" x14ac:dyDescent="0.25">
      <c r="A179" s="234" t="s">
        <v>1049</v>
      </c>
      <c r="B179" s="244" t="s">
        <v>650</v>
      </c>
    </row>
    <row r="180" spans="1:3" ht="15" x14ac:dyDescent="0.25">
      <c r="A180" s="234" t="s">
        <v>1050</v>
      </c>
      <c r="B180" s="244" t="s">
        <v>650</v>
      </c>
    </row>
    <row r="181" spans="1:3" ht="15" x14ac:dyDescent="0.25">
      <c r="A181" s="234" t="s">
        <v>1051</v>
      </c>
      <c r="B181" s="244" t="s">
        <v>650</v>
      </c>
    </row>
    <row r="182" spans="1:3" ht="15" x14ac:dyDescent="0.25">
      <c r="A182" s="234" t="s">
        <v>1055</v>
      </c>
      <c r="B182" s="244" t="s">
        <v>650</v>
      </c>
    </row>
    <row r="183" spans="1:3" ht="15" x14ac:dyDescent="0.25">
      <c r="A183" s="234" t="s">
        <v>1144</v>
      </c>
      <c r="B183" s="244" t="s">
        <v>650</v>
      </c>
    </row>
    <row r="184" spans="1:3" ht="15" x14ac:dyDescent="0.25">
      <c r="A184" s="234" t="s">
        <v>1014</v>
      </c>
      <c r="B184" s="244" t="s">
        <v>650</v>
      </c>
    </row>
    <row r="185" spans="1:3" ht="15" x14ac:dyDescent="0.25">
      <c r="A185" s="234" t="s">
        <v>1016</v>
      </c>
      <c r="B185" s="244" t="s">
        <v>650</v>
      </c>
    </row>
    <row r="186" spans="1:3" ht="15" x14ac:dyDescent="0.25">
      <c r="A186" s="234" t="s">
        <v>1019</v>
      </c>
      <c r="B186" s="244" t="s">
        <v>650</v>
      </c>
    </row>
    <row r="187" spans="1:3" ht="15" x14ac:dyDescent="0.25">
      <c r="A187" s="234" t="s">
        <v>1020</v>
      </c>
      <c r="B187" s="244" t="s">
        <v>650</v>
      </c>
    </row>
    <row r="188" spans="1:3" ht="15" x14ac:dyDescent="0.25">
      <c r="A188" s="234" t="s">
        <v>1026</v>
      </c>
      <c r="B188" s="244" t="s">
        <v>650</v>
      </c>
    </row>
    <row r="189" spans="1:3" ht="15" x14ac:dyDescent="0.25">
      <c r="A189" s="234" t="s">
        <v>1027</v>
      </c>
      <c r="B189" s="244" t="s">
        <v>650</v>
      </c>
    </row>
    <row r="190" spans="1:3" ht="15" x14ac:dyDescent="0.25">
      <c r="A190" s="234" t="s">
        <v>1031</v>
      </c>
      <c r="B190" s="244" t="s">
        <v>650</v>
      </c>
    </row>
    <row r="191" spans="1:3" ht="15" x14ac:dyDescent="0.25">
      <c r="A191" s="234" t="s">
        <v>966</v>
      </c>
      <c r="B191" s="244" t="s">
        <v>650</v>
      </c>
    </row>
    <row r="192" spans="1:3" ht="15" x14ac:dyDescent="0.25">
      <c r="A192" s="234" t="s">
        <v>1258</v>
      </c>
      <c r="B192" s="244" t="s">
        <v>650</v>
      </c>
      <c r="C192" s="243" t="s">
        <v>143</v>
      </c>
    </row>
    <row r="193" spans="1:3" ht="15" x14ac:dyDescent="0.25">
      <c r="A193" s="234" t="s">
        <v>1015</v>
      </c>
      <c r="B193" s="244" t="s">
        <v>650</v>
      </c>
      <c r="C193" s="243" t="s">
        <v>143</v>
      </c>
    </row>
    <row r="194" spans="1:3" ht="15" x14ac:dyDescent="0.25">
      <c r="A194" s="234" t="s">
        <v>1018</v>
      </c>
      <c r="B194" s="244" t="s">
        <v>650</v>
      </c>
      <c r="C194" s="243" t="s">
        <v>143</v>
      </c>
    </row>
    <row r="195" spans="1:3" ht="15" x14ac:dyDescent="0.25">
      <c r="A195" s="234" t="s">
        <v>1025</v>
      </c>
      <c r="B195" s="244" t="s">
        <v>650</v>
      </c>
      <c r="C195" s="243" t="s">
        <v>143</v>
      </c>
    </row>
    <row r="196" spans="1:3" ht="15" x14ac:dyDescent="0.25">
      <c r="A196" s="234" t="s">
        <v>1013</v>
      </c>
      <c r="B196" s="244" t="s">
        <v>650</v>
      </c>
      <c r="C196" s="243" t="s">
        <v>143</v>
      </c>
    </row>
    <row r="197" spans="1:3" ht="15" x14ac:dyDescent="0.25">
      <c r="A197" s="240" t="s">
        <v>897</v>
      </c>
      <c r="B197" s="244" t="s">
        <v>107</v>
      </c>
      <c r="C197" s="241"/>
    </row>
    <row r="198" spans="1:3" ht="15" x14ac:dyDescent="0.25">
      <c r="A198" s="240" t="s">
        <v>1278</v>
      </c>
      <c r="B198" s="244" t="s">
        <v>107</v>
      </c>
      <c r="C198" s="241"/>
    </row>
    <row r="199" spans="1:3" ht="15" x14ac:dyDescent="0.25">
      <c r="A199" s="240" t="s">
        <v>898</v>
      </c>
      <c r="B199" s="244" t="s">
        <v>107</v>
      </c>
      <c r="C199" s="241"/>
    </row>
    <row r="200" spans="1:3" ht="15" x14ac:dyDescent="0.25">
      <c r="A200" s="240" t="s">
        <v>899</v>
      </c>
      <c r="B200" s="244" t="s">
        <v>107</v>
      </c>
      <c r="C200" s="241"/>
    </row>
    <row r="201" spans="1:3" ht="15" x14ac:dyDescent="0.25">
      <c r="A201" s="234" t="s">
        <v>1152</v>
      </c>
      <c r="B201" s="243" t="s">
        <v>113</v>
      </c>
    </row>
    <row r="202" spans="1:3" ht="15" x14ac:dyDescent="0.25">
      <c r="A202" s="234" t="s">
        <v>1182</v>
      </c>
      <c r="B202" s="243" t="s">
        <v>113</v>
      </c>
    </row>
    <row r="203" spans="1:3" ht="15" x14ac:dyDescent="0.25">
      <c r="A203" s="234" t="s">
        <v>1183</v>
      </c>
      <c r="B203" s="243" t="s">
        <v>113</v>
      </c>
    </row>
    <row r="204" spans="1:3" ht="15" x14ac:dyDescent="0.25">
      <c r="A204" s="234" t="s">
        <v>997</v>
      </c>
      <c r="B204" s="244" t="s">
        <v>662</v>
      </c>
    </row>
    <row r="205" spans="1:3" ht="15" x14ac:dyDescent="0.25">
      <c r="A205" s="234" t="s">
        <v>1000</v>
      </c>
      <c r="B205" s="244" t="s">
        <v>662</v>
      </c>
    </row>
    <row r="206" spans="1:3" ht="15" x14ac:dyDescent="0.25">
      <c r="A206" s="234" t="s">
        <v>996</v>
      </c>
      <c r="B206" s="244" t="s">
        <v>662</v>
      </c>
    </row>
    <row r="207" spans="1:3" ht="15" x14ac:dyDescent="0.25">
      <c r="A207" s="234" t="s">
        <v>995</v>
      </c>
      <c r="B207" s="244" t="s">
        <v>662</v>
      </c>
    </row>
    <row r="208" spans="1:3" ht="15" x14ac:dyDescent="0.25">
      <c r="A208" s="234" t="s">
        <v>999</v>
      </c>
      <c r="B208" s="244" t="s">
        <v>662</v>
      </c>
    </row>
    <row r="209" spans="1:16367" ht="15" x14ac:dyDescent="0.25">
      <c r="A209" s="234" t="s">
        <v>994</v>
      </c>
      <c r="B209" s="244" t="s">
        <v>662</v>
      </c>
      <c r="C209" s="243" t="s">
        <v>143</v>
      </c>
    </row>
    <row r="210" spans="1:16367" ht="15" x14ac:dyDescent="0.25">
      <c r="A210" s="234" t="s">
        <v>998</v>
      </c>
      <c r="B210" s="244" t="s">
        <v>653</v>
      </c>
    </row>
    <row r="211" spans="1:16367" x14ac:dyDescent="0.2">
      <c r="A211" s="282" t="s">
        <v>1171</v>
      </c>
      <c r="B211" s="243" t="s">
        <v>106</v>
      </c>
    </row>
    <row r="212" spans="1:16367" ht="15" x14ac:dyDescent="0.25">
      <c r="A212" s="234" t="s">
        <v>1147</v>
      </c>
      <c r="B212" s="243" t="s">
        <v>106</v>
      </c>
    </row>
    <row r="213" spans="1:16367" ht="15" x14ac:dyDescent="0.25">
      <c r="A213" s="234" t="s">
        <v>908</v>
      </c>
      <c r="B213" s="243" t="s">
        <v>106</v>
      </c>
    </row>
    <row r="214" spans="1:16367" ht="18" x14ac:dyDescent="0.25">
      <c r="A214" s="234" t="s">
        <v>909</v>
      </c>
      <c r="B214" s="243" t="s">
        <v>106</v>
      </c>
      <c r="D214" s="214"/>
      <c r="E214" s="214"/>
      <c r="F214" s="214"/>
      <c r="G214" s="214"/>
      <c r="H214" s="214"/>
      <c r="I214" s="214"/>
      <c r="J214" s="214"/>
      <c r="K214" s="214"/>
      <c r="L214" s="214"/>
      <c r="M214" s="214"/>
      <c r="N214" s="214"/>
      <c r="O214" s="214"/>
      <c r="P214" s="214"/>
      <c r="Q214" s="214"/>
      <c r="R214" s="214"/>
      <c r="S214" s="214"/>
      <c r="T214" s="214"/>
      <c r="U214" s="214"/>
      <c r="V214" s="214"/>
      <c r="W214" s="214"/>
      <c r="X214" s="214"/>
      <c r="Y214" s="214"/>
      <c r="Z214" s="214"/>
      <c r="AA214" s="214"/>
      <c r="AB214" s="214"/>
      <c r="AC214" s="214"/>
      <c r="AD214" s="214"/>
      <c r="AE214" s="214"/>
      <c r="AF214" s="214"/>
      <c r="AG214" s="214"/>
      <c r="AH214" s="214"/>
      <c r="AI214" s="214"/>
      <c r="AJ214" s="214"/>
      <c r="AK214" s="214"/>
      <c r="AL214" s="214"/>
      <c r="AM214" s="214"/>
      <c r="AN214" s="214"/>
      <c r="AO214" s="214"/>
      <c r="AP214" s="214"/>
      <c r="AQ214" s="214"/>
      <c r="AR214" s="214"/>
      <c r="AS214" s="214"/>
      <c r="AT214" s="214"/>
      <c r="AU214" s="214"/>
      <c r="AV214" s="214"/>
      <c r="AW214" s="214"/>
      <c r="AX214" s="214"/>
      <c r="AY214" s="214"/>
      <c r="AZ214" s="214"/>
      <c r="BA214" s="214"/>
      <c r="BB214" s="214"/>
      <c r="BC214" s="214"/>
      <c r="BD214" s="214"/>
      <c r="BE214" s="214"/>
      <c r="BF214" s="214"/>
      <c r="BG214" s="214"/>
      <c r="BH214" s="214"/>
      <c r="BI214" s="214"/>
      <c r="BJ214" s="214"/>
      <c r="BK214" s="214"/>
      <c r="BL214" s="214"/>
      <c r="BM214" s="214"/>
      <c r="BN214" s="214"/>
      <c r="BO214" s="214"/>
      <c r="BP214" s="214"/>
      <c r="BQ214" s="214"/>
      <c r="BR214" s="214"/>
      <c r="BS214" s="214"/>
      <c r="BT214" s="214"/>
      <c r="BU214" s="214"/>
      <c r="BV214" s="214"/>
      <c r="BW214" s="214"/>
      <c r="BX214" s="214"/>
      <c r="BY214" s="214"/>
      <c r="BZ214" s="214"/>
      <c r="CA214" s="214"/>
      <c r="CB214" s="214"/>
      <c r="CC214" s="214"/>
      <c r="CD214" s="214"/>
      <c r="CE214" s="214"/>
      <c r="CF214" s="214"/>
      <c r="CG214" s="214"/>
      <c r="CH214" s="214"/>
      <c r="CI214" s="214"/>
      <c r="CJ214" s="214"/>
      <c r="CK214" s="214"/>
      <c r="CL214" s="214"/>
      <c r="CM214" s="214"/>
      <c r="CN214" s="214"/>
      <c r="CO214" s="214"/>
      <c r="CP214" s="214"/>
      <c r="CQ214" s="214"/>
      <c r="CR214" s="214"/>
      <c r="CS214" s="214"/>
      <c r="CT214" s="214"/>
      <c r="CU214" s="214"/>
      <c r="CV214" s="214"/>
      <c r="CW214" s="214"/>
      <c r="CX214" s="214"/>
      <c r="CY214" s="214"/>
      <c r="CZ214" s="214"/>
      <c r="DA214" s="214"/>
      <c r="DB214" s="214"/>
      <c r="DC214" s="214"/>
      <c r="DD214" s="214"/>
      <c r="DE214" s="214"/>
      <c r="DF214" s="214"/>
      <c r="DG214" s="214"/>
      <c r="DH214" s="214"/>
      <c r="DI214" s="214"/>
      <c r="DJ214" s="214"/>
      <c r="DK214" s="214"/>
      <c r="DL214" s="214"/>
      <c r="DM214" s="214"/>
      <c r="DN214" s="214"/>
      <c r="DO214" s="214"/>
      <c r="DP214" s="214"/>
      <c r="DQ214" s="214"/>
      <c r="DR214" s="214"/>
      <c r="DS214" s="214"/>
      <c r="DT214" s="214"/>
      <c r="DU214" s="214"/>
      <c r="DV214" s="214"/>
      <c r="DW214" s="214"/>
      <c r="DX214" s="214"/>
      <c r="DY214" s="214"/>
      <c r="DZ214" s="214"/>
      <c r="EA214" s="214"/>
      <c r="EB214" s="214"/>
      <c r="EC214" s="214"/>
      <c r="ED214" s="214"/>
      <c r="EE214" s="214"/>
      <c r="EF214" s="214"/>
      <c r="EG214" s="214"/>
      <c r="EH214" s="214"/>
      <c r="EI214" s="214"/>
      <c r="EJ214" s="214"/>
      <c r="EK214" s="214"/>
      <c r="EL214" s="214"/>
      <c r="EM214" s="214"/>
      <c r="EN214" s="214"/>
      <c r="EO214" s="214"/>
      <c r="EP214" s="214"/>
      <c r="EQ214" s="214"/>
      <c r="ER214" s="214"/>
      <c r="ES214" s="214"/>
      <c r="ET214" s="214"/>
      <c r="EU214" s="214"/>
      <c r="EV214" s="214"/>
      <c r="EW214" s="214"/>
      <c r="EX214" s="214"/>
      <c r="EY214" s="214"/>
      <c r="EZ214" s="214"/>
      <c r="FA214" s="214"/>
      <c r="FB214" s="214"/>
      <c r="FC214" s="214"/>
      <c r="FD214" s="214"/>
      <c r="FE214" s="214"/>
      <c r="FF214" s="214"/>
      <c r="FG214" s="214"/>
      <c r="FH214" s="214"/>
      <c r="FI214" s="214"/>
      <c r="FJ214" s="214"/>
      <c r="FK214" s="214"/>
      <c r="FL214" s="214"/>
      <c r="FM214" s="214"/>
      <c r="FN214" s="214"/>
      <c r="FO214" s="214"/>
      <c r="FP214" s="214"/>
      <c r="FQ214" s="214"/>
      <c r="FR214" s="214"/>
      <c r="FS214" s="214"/>
      <c r="FT214" s="214"/>
      <c r="FU214" s="214"/>
      <c r="FV214" s="214"/>
      <c r="FW214" s="214"/>
      <c r="FX214" s="214"/>
      <c r="FY214" s="214"/>
      <c r="FZ214" s="214"/>
      <c r="GA214" s="214"/>
      <c r="GB214" s="214"/>
      <c r="GC214" s="214"/>
      <c r="GD214" s="214"/>
      <c r="GE214" s="214"/>
      <c r="GF214" s="214"/>
      <c r="GG214" s="214"/>
      <c r="GH214" s="214"/>
      <c r="GI214" s="214"/>
      <c r="GJ214" s="214"/>
      <c r="GK214" s="214"/>
      <c r="GL214" s="214"/>
      <c r="GM214" s="214"/>
      <c r="GN214" s="214"/>
      <c r="GO214" s="214"/>
      <c r="GP214" s="214"/>
      <c r="GQ214" s="214"/>
      <c r="GR214" s="214"/>
      <c r="GS214" s="214"/>
      <c r="GT214" s="214"/>
      <c r="GU214" s="214"/>
      <c r="GV214" s="214"/>
      <c r="GW214" s="214"/>
      <c r="GX214" s="214"/>
      <c r="GY214" s="214"/>
      <c r="GZ214" s="214"/>
      <c r="HA214" s="214"/>
      <c r="HB214" s="214"/>
      <c r="HC214" s="214"/>
      <c r="HD214" s="214"/>
      <c r="HE214" s="214"/>
      <c r="HF214" s="214"/>
      <c r="HG214" s="214"/>
      <c r="HH214" s="214"/>
      <c r="HI214" s="214"/>
      <c r="HJ214" s="214"/>
      <c r="HK214" s="214"/>
      <c r="HL214" s="214"/>
      <c r="HM214" s="214"/>
      <c r="HN214" s="214"/>
      <c r="HO214" s="214"/>
      <c r="HP214" s="214"/>
      <c r="HQ214" s="214"/>
      <c r="HR214" s="214"/>
      <c r="HS214" s="214"/>
      <c r="HT214" s="214"/>
      <c r="HU214" s="214"/>
      <c r="HV214" s="214"/>
      <c r="HW214" s="214"/>
      <c r="HX214" s="214"/>
      <c r="HY214" s="214"/>
      <c r="HZ214" s="214"/>
      <c r="IA214" s="214"/>
      <c r="IB214" s="214"/>
      <c r="IC214" s="214"/>
      <c r="ID214" s="214"/>
      <c r="IE214" s="214"/>
      <c r="IF214" s="214"/>
      <c r="IG214" s="214"/>
      <c r="IH214" s="214"/>
      <c r="II214" s="214"/>
      <c r="IJ214" s="214"/>
      <c r="IK214" s="214"/>
      <c r="IL214" s="214"/>
      <c r="IM214" s="214"/>
      <c r="IN214" s="214"/>
      <c r="IO214" s="214"/>
      <c r="IP214" s="214"/>
      <c r="IQ214" s="214"/>
      <c r="IR214" s="214"/>
      <c r="IS214" s="214"/>
      <c r="IT214" s="214"/>
      <c r="IU214" s="214"/>
      <c r="IV214" s="214"/>
      <c r="IW214" s="214"/>
      <c r="IX214" s="214"/>
      <c r="IY214" s="214"/>
      <c r="IZ214" s="214"/>
      <c r="JA214" s="214"/>
      <c r="JB214" s="214"/>
      <c r="JC214" s="214"/>
      <c r="JD214" s="214"/>
      <c r="JE214" s="214"/>
      <c r="JF214" s="214"/>
      <c r="JG214" s="214"/>
      <c r="JH214" s="214"/>
      <c r="JI214" s="214"/>
      <c r="JJ214" s="214"/>
      <c r="JK214" s="214"/>
      <c r="JL214" s="214"/>
      <c r="JM214" s="214"/>
      <c r="JN214" s="214"/>
      <c r="JO214" s="214"/>
      <c r="JP214" s="214"/>
      <c r="JQ214" s="214"/>
      <c r="JR214" s="214"/>
      <c r="JS214" s="214"/>
      <c r="JT214" s="214"/>
      <c r="JU214" s="214"/>
      <c r="JV214" s="214"/>
      <c r="JW214" s="214"/>
      <c r="JX214" s="214"/>
      <c r="JY214" s="214"/>
      <c r="JZ214" s="214"/>
      <c r="KA214" s="214"/>
      <c r="KB214" s="214"/>
      <c r="KC214" s="214"/>
      <c r="KD214" s="214"/>
      <c r="KE214" s="214"/>
      <c r="KF214" s="214"/>
      <c r="KG214" s="214"/>
      <c r="KH214" s="214"/>
      <c r="KI214" s="214"/>
      <c r="KJ214" s="214"/>
      <c r="KK214" s="214"/>
      <c r="KL214" s="214"/>
      <c r="KM214" s="214"/>
      <c r="KN214" s="214"/>
      <c r="KO214" s="214"/>
      <c r="KP214" s="214"/>
      <c r="KQ214" s="214"/>
      <c r="KR214" s="214"/>
      <c r="KS214" s="214"/>
      <c r="KT214" s="214"/>
      <c r="KU214" s="214"/>
      <c r="KV214" s="214"/>
      <c r="KW214" s="214"/>
      <c r="KX214" s="214"/>
      <c r="KY214" s="214"/>
      <c r="KZ214" s="214"/>
      <c r="LA214" s="214"/>
      <c r="LB214" s="214"/>
      <c r="LC214" s="214"/>
      <c r="LD214" s="214"/>
      <c r="LE214" s="214"/>
      <c r="LF214" s="214"/>
      <c r="LG214" s="214"/>
      <c r="LH214" s="214"/>
      <c r="LI214" s="214"/>
      <c r="LJ214" s="214"/>
      <c r="LK214" s="214"/>
      <c r="LL214" s="214"/>
      <c r="LM214" s="214"/>
      <c r="LN214" s="214"/>
      <c r="LO214" s="214"/>
      <c r="LP214" s="214"/>
      <c r="LQ214" s="214"/>
      <c r="LR214" s="214"/>
      <c r="LS214" s="214"/>
      <c r="LT214" s="214"/>
      <c r="LU214" s="214"/>
      <c r="LV214" s="214"/>
      <c r="LW214" s="214"/>
      <c r="LX214" s="214"/>
      <c r="LY214" s="214"/>
      <c r="LZ214" s="214"/>
      <c r="MA214" s="214"/>
      <c r="MB214" s="214"/>
      <c r="MC214" s="214"/>
      <c r="MD214" s="214"/>
      <c r="ME214" s="214"/>
      <c r="MF214" s="214"/>
      <c r="MG214" s="214"/>
      <c r="MH214" s="214"/>
      <c r="MI214" s="214"/>
      <c r="MJ214" s="214"/>
      <c r="MK214" s="214"/>
      <c r="ML214" s="214"/>
      <c r="MM214" s="214"/>
      <c r="MN214" s="214"/>
      <c r="MO214" s="214"/>
      <c r="MP214" s="214"/>
      <c r="MQ214" s="214"/>
      <c r="MR214" s="214"/>
      <c r="MS214" s="214"/>
      <c r="MT214" s="214"/>
      <c r="MU214" s="214"/>
      <c r="MV214" s="214"/>
      <c r="MW214" s="214"/>
      <c r="MX214" s="214"/>
      <c r="MY214" s="214"/>
      <c r="MZ214" s="214"/>
      <c r="NA214" s="214"/>
      <c r="NB214" s="214"/>
      <c r="NC214" s="214"/>
      <c r="ND214" s="214"/>
      <c r="NE214" s="214"/>
      <c r="NF214" s="214"/>
      <c r="NG214" s="214"/>
      <c r="NH214" s="214"/>
      <c r="NI214" s="214"/>
      <c r="NJ214" s="214"/>
      <c r="NK214" s="214"/>
      <c r="NL214" s="214"/>
      <c r="NM214" s="214"/>
      <c r="NN214" s="214"/>
      <c r="NO214" s="214"/>
      <c r="NP214" s="214"/>
      <c r="NQ214" s="214"/>
      <c r="NR214" s="214"/>
      <c r="NS214" s="214"/>
      <c r="NT214" s="214"/>
      <c r="NU214" s="214"/>
      <c r="NV214" s="214"/>
      <c r="NW214" s="214"/>
      <c r="NX214" s="214"/>
      <c r="NY214" s="214"/>
      <c r="NZ214" s="214"/>
      <c r="OA214" s="214"/>
      <c r="OB214" s="214"/>
      <c r="OC214" s="214"/>
      <c r="OD214" s="214"/>
      <c r="OE214" s="214"/>
      <c r="OF214" s="214"/>
      <c r="OG214" s="214"/>
      <c r="OH214" s="214"/>
      <c r="OI214" s="214"/>
      <c r="OJ214" s="214"/>
      <c r="OK214" s="214"/>
      <c r="OL214" s="214"/>
      <c r="OM214" s="214"/>
      <c r="ON214" s="214"/>
      <c r="OO214" s="214"/>
      <c r="OP214" s="214"/>
      <c r="OQ214" s="214"/>
      <c r="OR214" s="214"/>
      <c r="OS214" s="214"/>
      <c r="OT214" s="214"/>
      <c r="OU214" s="214"/>
      <c r="OV214" s="214"/>
      <c r="OW214" s="214"/>
      <c r="OX214" s="214"/>
      <c r="OY214" s="214"/>
      <c r="OZ214" s="214"/>
      <c r="PA214" s="214"/>
      <c r="PB214" s="214"/>
      <c r="PC214" s="214"/>
      <c r="PD214" s="214"/>
      <c r="PE214" s="214"/>
      <c r="PF214" s="214"/>
      <c r="PG214" s="214"/>
      <c r="PH214" s="214"/>
      <c r="PI214" s="214"/>
      <c r="PJ214" s="214"/>
      <c r="PK214" s="214"/>
      <c r="PL214" s="214"/>
      <c r="PM214" s="214"/>
      <c r="PN214" s="214"/>
      <c r="PO214" s="214"/>
      <c r="PP214" s="214"/>
      <c r="PQ214" s="214"/>
      <c r="PR214" s="214"/>
      <c r="PS214" s="214"/>
      <c r="PT214" s="214"/>
      <c r="PU214" s="214"/>
      <c r="PV214" s="214"/>
      <c r="PW214" s="214"/>
      <c r="PX214" s="214"/>
      <c r="PY214" s="214"/>
      <c r="PZ214" s="214"/>
      <c r="QA214" s="214"/>
      <c r="QB214" s="214"/>
      <c r="QC214" s="214"/>
      <c r="QD214" s="214"/>
      <c r="QE214" s="214"/>
      <c r="QF214" s="214"/>
      <c r="QG214" s="214"/>
      <c r="QH214" s="214"/>
      <c r="QI214" s="214"/>
      <c r="QJ214" s="214"/>
      <c r="QK214" s="214"/>
      <c r="QL214" s="214"/>
      <c r="QM214" s="214"/>
      <c r="QN214" s="214"/>
      <c r="QO214" s="214"/>
      <c r="QP214" s="214"/>
      <c r="QQ214" s="214"/>
      <c r="QR214" s="214"/>
      <c r="QS214" s="214"/>
      <c r="QT214" s="214"/>
      <c r="QU214" s="214"/>
      <c r="QV214" s="214"/>
      <c r="QW214" s="214"/>
      <c r="QX214" s="214"/>
      <c r="QY214" s="214"/>
      <c r="QZ214" s="214"/>
      <c r="RA214" s="214"/>
      <c r="RB214" s="214"/>
      <c r="RC214" s="214"/>
      <c r="RD214" s="214"/>
      <c r="RE214" s="214"/>
      <c r="RF214" s="214"/>
      <c r="RG214" s="214"/>
      <c r="RH214" s="214"/>
      <c r="RI214" s="214"/>
      <c r="RJ214" s="214"/>
      <c r="RK214" s="214"/>
      <c r="RL214" s="214"/>
      <c r="RM214" s="214"/>
      <c r="RN214" s="214"/>
      <c r="RO214" s="214"/>
      <c r="RP214" s="214"/>
      <c r="RQ214" s="214"/>
      <c r="RR214" s="214"/>
      <c r="RS214" s="214"/>
      <c r="RT214" s="214"/>
      <c r="RU214" s="214"/>
      <c r="RV214" s="214"/>
      <c r="RW214" s="214"/>
      <c r="RX214" s="214"/>
      <c r="RY214" s="214"/>
      <c r="RZ214" s="214"/>
      <c r="SA214" s="214"/>
      <c r="SB214" s="214"/>
      <c r="SC214" s="214"/>
      <c r="SD214" s="214"/>
      <c r="SE214" s="214"/>
      <c r="SF214" s="214"/>
      <c r="SG214" s="214"/>
      <c r="SH214" s="214"/>
      <c r="SI214" s="214"/>
      <c r="SJ214" s="214"/>
      <c r="SK214" s="214"/>
      <c r="SL214" s="214"/>
      <c r="SM214" s="214"/>
      <c r="SN214" s="214"/>
      <c r="SO214" s="214"/>
      <c r="SP214" s="214"/>
      <c r="SQ214" s="214"/>
      <c r="SR214" s="214"/>
      <c r="SS214" s="214"/>
      <c r="ST214" s="214"/>
      <c r="SU214" s="214"/>
      <c r="SV214" s="214"/>
      <c r="SW214" s="214"/>
      <c r="SX214" s="214"/>
      <c r="SY214" s="214"/>
      <c r="SZ214" s="214"/>
      <c r="TA214" s="214"/>
      <c r="TB214" s="214"/>
      <c r="TC214" s="214"/>
      <c r="TD214" s="214"/>
      <c r="TE214" s="214"/>
      <c r="TF214" s="214"/>
      <c r="TG214" s="214"/>
      <c r="TH214" s="214"/>
      <c r="TI214" s="214"/>
      <c r="TJ214" s="214"/>
      <c r="TK214" s="214"/>
      <c r="TL214" s="214"/>
      <c r="TM214" s="214"/>
      <c r="TN214" s="214"/>
      <c r="TO214" s="214"/>
      <c r="TP214" s="214"/>
      <c r="TQ214" s="214"/>
      <c r="TR214" s="214"/>
      <c r="TS214" s="214"/>
      <c r="TT214" s="214"/>
      <c r="TU214" s="214"/>
      <c r="TV214" s="214"/>
      <c r="TW214" s="214"/>
      <c r="TX214" s="214"/>
      <c r="TY214" s="214"/>
      <c r="TZ214" s="214"/>
      <c r="UA214" s="214"/>
      <c r="UB214" s="214"/>
      <c r="UC214" s="214"/>
      <c r="UD214" s="214"/>
      <c r="UE214" s="214"/>
      <c r="UF214" s="214"/>
      <c r="UG214" s="214"/>
      <c r="UH214" s="214"/>
      <c r="UI214" s="214"/>
      <c r="UJ214" s="214"/>
      <c r="UK214" s="214"/>
      <c r="UL214" s="214"/>
      <c r="UM214" s="214"/>
      <c r="UN214" s="214"/>
      <c r="UO214" s="214"/>
      <c r="UP214" s="214"/>
      <c r="UQ214" s="214"/>
      <c r="UR214" s="214"/>
      <c r="US214" s="214"/>
      <c r="UT214" s="214"/>
      <c r="UU214" s="214"/>
      <c r="UV214" s="214"/>
      <c r="UW214" s="214"/>
      <c r="UX214" s="214"/>
      <c r="UY214" s="214"/>
      <c r="UZ214" s="214"/>
      <c r="VA214" s="214"/>
      <c r="VB214" s="214"/>
      <c r="VC214" s="214"/>
      <c r="VD214" s="214"/>
      <c r="VE214" s="214"/>
      <c r="VF214" s="214"/>
      <c r="VG214" s="214"/>
      <c r="VH214" s="214"/>
      <c r="VI214" s="214"/>
      <c r="VJ214" s="214"/>
      <c r="VK214" s="214"/>
      <c r="VL214" s="214"/>
      <c r="VM214" s="214"/>
      <c r="VN214" s="214"/>
      <c r="VO214" s="214"/>
      <c r="VP214" s="214"/>
      <c r="VQ214" s="214"/>
      <c r="VR214" s="214"/>
      <c r="VS214" s="214"/>
      <c r="VT214" s="214"/>
      <c r="VU214" s="214"/>
      <c r="VV214" s="214"/>
      <c r="VW214" s="214"/>
      <c r="VX214" s="214"/>
      <c r="VY214" s="214"/>
      <c r="VZ214" s="214"/>
      <c r="WA214" s="214"/>
      <c r="WB214" s="214"/>
      <c r="WC214" s="214"/>
      <c r="WD214" s="214"/>
      <c r="WE214" s="214"/>
      <c r="WF214" s="214"/>
      <c r="WG214" s="214"/>
      <c r="WH214" s="214"/>
      <c r="WI214" s="214"/>
      <c r="WJ214" s="214"/>
      <c r="WK214" s="214"/>
      <c r="WL214" s="214"/>
      <c r="WM214" s="214"/>
      <c r="WN214" s="214"/>
      <c r="WO214" s="214"/>
      <c r="WP214" s="214"/>
      <c r="WQ214" s="214"/>
      <c r="WR214" s="214"/>
      <c r="WS214" s="214"/>
      <c r="WT214" s="214"/>
      <c r="WU214" s="214"/>
      <c r="WV214" s="214"/>
      <c r="WW214" s="214"/>
      <c r="WX214" s="214"/>
      <c r="WY214" s="214"/>
      <c r="WZ214" s="214"/>
      <c r="XA214" s="214"/>
      <c r="XB214" s="214"/>
      <c r="XC214" s="214"/>
      <c r="XD214" s="214"/>
      <c r="XE214" s="214"/>
      <c r="XF214" s="214"/>
      <c r="XG214" s="214"/>
      <c r="XH214" s="214"/>
      <c r="XI214" s="214"/>
      <c r="XJ214" s="214"/>
      <c r="XK214" s="214"/>
      <c r="XL214" s="214"/>
      <c r="XM214" s="214"/>
      <c r="XN214" s="214"/>
      <c r="XO214" s="214"/>
      <c r="XP214" s="214"/>
      <c r="XQ214" s="214"/>
      <c r="XR214" s="214"/>
      <c r="XS214" s="214"/>
      <c r="XT214" s="214"/>
      <c r="XU214" s="214"/>
      <c r="XV214" s="214"/>
      <c r="XW214" s="214"/>
      <c r="XX214" s="214"/>
      <c r="XY214" s="214"/>
      <c r="XZ214" s="214"/>
      <c r="YA214" s="214"/>
      <c r="YB214" s="214"/>
      <c r="YC214" s="214"/>
      <c r="YD214" s="214"/>
      <c r="YE214" s="214"/>
      <c r="YF214" s="214"/>
      <c r="YG214" s="214"/>
      <c r="YH214" s="214"/>
      <c r="YI214" s="214"/>
      <c r="YJ214" s="214"/>
      <c r="YK214" s="214"/>
      <c r="YL214" s="214"/>
      <c r="YM214" s="214"/>
      <c r="YN214" s="214"/>
      <c r="YO214" s="214"/>
      <c r="YP214" s="214"/>
      <c r="YQ214" s="214"/>
      <c r="YR214" s="214"/>
      <c r="YS214" s="214"/>
      <c r="YT214" s="214"/>
      <c r="YU214" s="214"/>
      <c r="YV214" s="214"/>
      <c r="YW214" s="214"/>
      <c r="YX214" s="214"/>
      <c r="YY214" s="214"/>
      <c r="YZ214" s="214"/>
      <c r="ZA214" s="214"/>
      <c r="ZB214" s="214"/>
      <c r="ZC214" s="214"/>
      <c r="ZD214" s="214"/>
      <c r="ZE214" s="214"/>
      <c r="ZF214" s="214"/>
      <c r="ZG214" s="214"/>
      <c r="ZH214" s="214"/>
      <c r="ZI214" s="214"/>
      <c r="ZJ214" s="214"/>
      <c r="ZK214" s="214"/>
      <c r="ZL214" s="214"/>
      <c r="ZM214" s="214"/>
      <c r="ZN214" s="214"/>
      <c r="ZO214" s="214"/>
      <c r="ZP214" s="214"/>
      <c r="ZQ214" s="214"/>
      <c r="ZR214" s="214"/>
      <c r="ZS214" s="214"/>
      <c r="ZT214" s="214"/>
      <c r="ZU214" s="214"/>
      <c r="ZV214" s="214"/>
      <c r="ZW214" s="214"/>
      <c r="ZX214" s="214"/>
      <c r="ZY214" s="214"/>
      <c r="ZZ214" s="214"/>
      <c r="AAA214" s="214"/>
      <c r="AAB214" s="214"/>
      <c r="AAC214" s="214"/>
      <c r="AAD214" s="214"/>
      <c r="AAE214" s="214"/>
      <c r="AAF214" s="214"/>
      <c r="AAG214" s="214"/>
      <c r="AAH214" s="214"/>
      <c r="AAI214" s="214"/>
      <c r="AAJ214" s="214"/>
      <c r="AAK214" s="214"/>
      <c r="AAL214" s="214"/>
      <c r="AAM214" s="214"/>
      <c r="AAN214" s="214"/>
      <c r="AAO214" s="214"/>
      <c r="AAP214" s="214"/>
      <c r="AAQ214" s="214"/>
      <c r="AAR214" s="214"/>
      <c r="AAS214" s="214"/>
      <c r="AAT214" s="214"/>
      <c r="AAU214" s="214"/>
      <c r="AAV214" s="214"/>
      <c r="AAW214" s="214"/>
      <c r="AAX214" s="214"/>
      <c r="AAY214" s="214"/>
      <c r="AAZ214" s="214"/>
      <c r="ABA214" s="214"/>
      <c r="ABB214" s="214"/>
      <c r="ABC214" s="214"/>
      <c r="ABD214" s="214"/>
      <c r="ABE214" s="214"/>
      <c r="ABF214" s="214"/>
      <c r="ABG214" s="214"/>
      <c r="ABH214" s="214"/>
      <c r="ABI214" s="214"/>
      <c r="ABJ214" s="214"/>
      <c r="ABK214" s="214"/>
      <c r="ABL214" s="214"/>
      <c r="ABM214" s="214"/>
      <c r="ABN214" s="214"/>
      <c r="ABO214" s="214"/>
      <c r="ABP214" s="214"/>
      <c r="ABQ214" s="214"/>
      <c r="ABR214" s="214"/>
      <c r="ABS214" s="214"/>
      <c r="ABT214" s="214"/>
      <c r="ABU214" s="214"/>
      <c r="ABV214" s="214"/>
      <c r="ABW214" s="214"/>
      <c r="ABX214" s="214"/>
      <c r="ABY214" s="214"/>
      <c r="ABZ214" s="214"/>
      <c r="ACA214" s="214"/>
      <c r="ACB214" s="214"/>
      <c r="ACC214" s="214"/>
      <c r="ACD214" s="214"/>
      <c r="ACE214" s="214"/>
      <c r="ACF214" s="214"/>
      <c r="ACG214" s="214"/>
      <c r="ACH214" s="214"/>
      <c r="ACI214" s="214"/>
      <c r="ACJ214" s="214"/>
      <c r="ACK214" s="214"/>
      <c r="ACL214" s="214"/>
      <c r="ACM214" s="214"/>
      <c r="ACN214" s="214"/>
      <c r="ACO214" s="214"/>
      <c r="ACP214" s="214"/>
      <c r="ACQ214" s="214"/>
      <c r="ACR214" s="214"/>
      <c r="ACS214" s="214"/>
      <c r="ACT214" s="214"/>
      <c r="ACU214" s="214"/>
      <c r="ACV214" s="214"/>
      <c r="ACW214" s="214"/>
      <c r="ACX214" s="214"/>
      <c r="ACY214" s="214"/>
      <c r="ACZ214" s="214"/>
      <c r="ADA214" s="214"/>
      <c r="ADB214" s="214"/>
      <c r="ADC214" s="214"/>
      <c r="ADD214" s="214"/>
      <c r="ADE214" s="214"/>
      <c r="ADF214" s="214"/>
      <c r="ADG214" s="214"/>
      <c r="ADH214" s="214"/>
      <c r="ADI214" s="214"/>
      <c r="ADJ214" s="214"/>
      <c r="ADK214" s="214"/>
      <c r="ADL214" s="214"/>
      <c r="ADM214" s="214"/>
      <c r="ADN214" s="214"/>
      <c r="ADO214" s="214"/>
      <c r="ADP214" s="214"/>
      <c r="ADQ214" s="214"/>
      <c r="ADR214" s="214"/>
      <c r="ADS214" s="214"/>
      <c r="ADT214" s="214"/>
      <c r="ADU214" s="214"/>
      <c r="ADV214" s="214"/>
      <c r="ADW214" s="214"/>
      <c r="ADX214" s="214"/>
      <c r="ADY214" s="214"/>
      <c r="ADZ214" s="214"/>
      <c r="AEA214" s="214"/>
      <c r="AEB214" s="214"/>
      <c r="AEC214" s="214"/>
      <c r="AED214" s="214"/>
      <c r="AEE214" s="214"/>
      <c r="AEF214" s="214"/>
      <c r="AEG214" s="214"/>
      <c r="AEH214" s="214"/>
      <c r="AEI214" s="214"/>
      <c r="AEJ214" s="214"/>
      <c r="AEK214" s="214"/>
      <c r="AEL214" s="214"/>
      <c r="AEM214" s="214"/>
      <c r="AEN214" s="214"/>
      <c r="AEO214" s="214"/>
      <c r="AEP214" s="214"/>
      <c r="AEQ214" s="214"/>
      <c r="AER214" s="214"/>
      <c r="AES214" s="214"/>
      <c r="AET214" s="214"/>
      <c r="AEU214" s="214"/>
      <c r="AEV214" s="214"/>
      <c r="AEW214" s="214"/>
      <c r="AEX214" s="214"/>
      <c r="AEY214" s="214"/>
      <c r="AEZ214" s="214"/>
      <c r="AFA214" s="214"/>
      <c r="AFB214" s="214"/>
      <c r="AFC214" s="214"/>
      <c r="AFD214" s="214"/>
      <c r="AFE214" s="214"/>
      <c r="AFF214" s="214"/>
      <c r="AFG214" s="214"/>
      <c r="AFH214" s="214"/>
      <c r="AFI214" s="214"/>
      <c r="AFJ214" s="214"/>
      <c r="AFK214" s="214"/>
      <c r="AFL214" s="214"/>
      <c r="AFM214" s="214"/>
      <c r="AFN214" s="214"/>
      <c r="AFO214" s="214"/>
      <c r="AFP214" s="214"/>
      <c r="AFQ214" s="214"/>
      <c r="AFR214" s="214"/>
      <c r="AFS214" s="214"/>
      <c r="AFT214" s="214"/>
      <c r="AFU214" s="214"/>
      <c r="AFV214" s="214"/>
      <c r="AFW214" s="214"/>
      <c r="AFX214" s="214"/>
      <c r="AFY214" s="214"/>
      <c r="AFZ214" s="214"/>
      <c r="AGA214" s="214"/>
      <c r="AGB214" s="214"/>
      <c r="AGC214" s="214"/>
      <c r="AGD214" s="214"/>
      <c r="AGE214" s="214"/>
      <c r="AGF214" s="214"/>
      <c r="AGG214" s="214"/>
      <c r="AGH214" s="214"/>
      <c r="AGI214" s="214"/>
      <c r="AGJ214" s="214"/>
      <c r="AGK214" s="214"/>
      <c r="AGL214" s="214"/>
      <c r="AGM214" s="214"/>
      <c r="AGN214" s="214"/>
      <c r="AGO214" s="214"/>
      <c r="AGP214" s="214"/>
      <c r="AGQ214" s="214"/>
      <c r="AGR214" s="214"/>
      <c r="AGS214" s="214"/>
      <c r="AGT214" s="214"/>
      <c r="AGU214" s="214"/>
      <c r="AGV214" s="214"/>
      <c r="AGW214" s="214"/>
      <c r="AGX214" s="214"/>
      <c r="AGY214" s="214"/>
      <c r="AGZ214" s="214"/>
      <c r="AHA214" s="214"/>
      <c r="AHB214" s="214"/>
      <c r="AHC214" s="214"/>
      <c r="AHD214" s="214"/>
      <c r="AHE214" s="214"/>
      <c r="AHF214" s="214"/>
      <c r="AHG214" s="214"/>
      <c r="AHH214" s="214"/>
      <c r="AHI214" s="214"/>
      <c r="AHJ214" s="214"/>
      <c r="AHK214" s="214"/>
      <c r="AHL214" s="214"/>
      <c r="AHM214" s="214"/>
      <c r="AHN214" s="214"/>
      <c r="AHO214" s="214"/>
      <c r="AHP214" s="214"/>
      <c r="AHQ214" s="214"/>
      <c r="AHR214" s="214"/>
      <c r="AHS214" s="214"/>
      <c r="AHT214" s="214"/>
      <c r="AHU214" s="214"/>
      <c r="AHV214" s="214"/>
      <c r="AHW214" s="214"/>
      <c r="AHX214" s="214"/>
      <c r="AHY214" s="214"/>
      <c r="AHZ214" s="214"/>
      <c r="AIA214" s="214"/>
      <c r="AIB214" s="214"/>
      <c r="AIC214" s="214"/>
      <c r="AID214" s="214"/>
      <c r="AIE214" s="214"/>
      <c r="AIF214" s="214"/>
      <c r="AIG214" s="214"/>
      <c r="AIH214" s="214"/>
      <c r="AII214" s="214"/>
      <c r="AIJ214" s="214"/>
      <c r="AIK214" s="214"/>
      <c r="AIL214" s="214"/>
      <c r="AIM214" s="214"/>
      <c r="AIN214" s="214"/>
      <c r="AIO214" s="214"/>
      <c r="AIP214" s="214"/>
      <c r="AIQ214" s="214"/>
      <c r="AIR214" s="214"/>
      <c r="AIS214" s="214"/>
      <c r="AIT214" s="214"/>
      <c r="AIU214" s="214"/>
      <c r="AIV214" s="214"/>
      <c r="AIW214" s="214"/>
      <c r="AIX214" s="214"/>
      <c r="AIY214" s="214"/>
      <c r="AIZ214" s="214"/>
      <c r="AJA214" s="214"/>
      <c r="AJB214" s="214"/>
      <c r="AJC214" s="214"/>
      <c r="AJD214" s="214"/>
      <c r="AJE214" s="214"/>
      <c r="AJF214" s="214"/>
      <c r="AJG214" s="214"/>
      <c r="AJH214" s="214"/>
      <c r="AJI214" s="214"/>
      <c r="AJJ214" s="214"/>
      <c r="AJK214" s="214"/>
      <c r="AJL214" s="214"/>
      <c r="AJM214" s="214"/>
      <c r="AJN214" s="214"/>
      <c r="AJO214" s="214"/>
      <c r="AJP214" s="214"/>
      <c r="AJQ214" s="214"/>
      <c r="AJR214" s="214"/>
      <c r="AJS214" s="214"/>
      <c r="AJT214" s="214"/>
      <c r="AJU214" s="214"/>
      <c r="AJV214" s="214"/>
      <c r="AJW214" s="214"/>
      <c r="AJX214" s="214"/>
      <c r="AJY214" s="214"/>
      <c r="AJZ214" s="214"/>
      <c r="AKA214" s="214"/>
      <c r="AKB214" s="214"/>
      <c r="AKC214" s="214"/>
      <c r="AKD214" s="214"/>
      <c r="AKE214" s="214"/>
      <c r="AKF214" s="214"/>
      <c r="AKG214" s="214"/>
      <c r="AKH214" s="214"/>
      <c r="AKI214" s="214"/>
      <c r="AKJ214" s="214"/>
      <c r="AKK214" s="214"/>
      <c r="AKL214" s="214"/>
      <c r="AKM214" s="214"/>
      <c r="AKN214" s="214"/>
      <c r="AKO214" s="214"/>
      <c r="AKP214" s="214"/>
      <c r="AKQ214" s="214"/>
      <c r="AKR214" s="214"/>
      <c r="AKS214" s="214"/>
      <c r="AKT214" s="214"/>
      <c r="AKU214" s="214"/>
      <c r="AKV214" s="214"/>
      <c r="AKW214" s="214"/>
      <c r="AKX214" s="214"/>
      <c r="AKY214" s="214"/>
      <c r="AKZ214" s="214"/>
      <c r="ALA214" s="214"/>
      <c r="ALB214" s="214"/>
      <c r="ALC214" s="214"/>
      <c r="ALD214" s="214"/>
      <c r="ALE214" s="214"/>
      <c r="ALF214" s="214"/>
      <c r="ALG214" s="214"/>
      <c r="ALH214" s="214"/>
      <c r="ALI214" s="214"/>
      <c r="ALJ214" s="214"/>
      <c r="ALK214" s="214"/>
      <c r="ALL214" s="214"/>
      <c r="ALM214" s="214"/>
      <c r="ALN214" s="214"/>
      <c r="ALO214" s="214"/>
      <c r="ALP214" s="214"/>
      <c r="ALQ214" s="214"/>
      <c r="ALR214" s="214"/>
      <c r="ALS214" s="214"/>
      <c r="ALT214" s="214"/>
      <c r="ALU214" s="214"/>
      <c r="ALV214" s="214"/>
      <c r="ALW214" s="214"/>
      <c r="ALX214" s="214"/>
      <c r="ALY214" s="214"/>
      <c r="ALZ214" s="214"/>
      <c r="AMA214" s="214"/>
      <c r="AMB214" s="214"/>
      <c r="AMC214" s="214"/>
      <c r="AMD214" s="214"/>
      <c r="AME214" s="214"/>
      <c r="AMF214" s="214"/>
      <c r="AMG214" s="214"/>
      <c r="AMH214" s="214"/>
      <c r="AMI214" s="214"/>
      <c r="AMJ214" s="214"/>
      <c r="AMK214" s="214"/>
      <c r="AML214" s="214"/>
      <c r="AMM214" s="214"/>
      <c r="AMN214" s="214"/>
      <c r="AMO214" s="214"/>
      <c r="AMP214" s="214"/>
      <c r="AMQ214" s="214"/>
      <c r="AMR214" s="214"/>
      <c r="AMS214" s="214"/>
      <c r="AMT214" s="214"/>
      <c r="AMU214" s="214"/>
      <c r="AMV214" s="214"/>
      <c r="AMW214" s="214"/>
      <c r="AMX214" s="214"/>
      <c r="AMY214" s="214"/>
      <c r="AMZ214" s="214"/>
      <c r="ANA214" s="214"/>
      <c r="ANB214" s="214"/>
      <c r="ANC214" s="214"/>
      <c r="AND214" s="214"/>
      <c r="ANE214" s="214"/>
      <c r="ANF214" s="214"/>
      <c r="ANG214" s="214"/>
      <c r="ANH214" s="214"/>
      <c r="ANI214" s="214"/>
      <c r="ANJ214" s="214"/>
      <c r="ANK214" s="214"/>
      <c r="ANL214" s="214"/>
      <c r="ANM214" s="214"/>
      <c r="ANN214" s="214"/>
      <c r="ANO214" s="214"/>
      <c r="ANP214" s="214"/>
      <c r="ANQ214" s="214"/>
      <c r="ANR214" s="214"/>
      <c r="ANS214" s="214"/>
      <c r="ANT214" s="214"/>
      <c r="ANU214" s="214"/>
      <c r="ANV214" s="214"/>
      <c r="ANW214" s="214"/>
      <c r="ANX214" s="214"/>
      <c r="ANY214" s="214"/>
      <c r="ANZ214" s="214"/>
      <c r="AOA214" s="214"/>
      <c r="AOB214" s="214"/>
      <c r="AOC214" s="214"/>
      <c r="AOD214" s="214"/>
      <c r="AOE214" s="214"/>
      <c r="AOF214" s="214"/>
      <c r="AOG214" s="214"/>
      <c r="AOH214" s="214"/>
      <c r="AOI214" s="214"/>
      <c r="AOJ214" s="214"/>
      <c r="AOK214" s="214"/>
      <c r="AOL214" s="214"/>
      <c r="AOM214" s="214"/>
      <c r="AON214" s="214"/>
      <c r="AOO214" s="214"/>
      <c r="AOP214" s="214"/>
      <c r="AOQ214" s="214"/>
      <c r="AOR214" s="214"/>
      <c r="AOS214" s="214"/>
      <c r="AOT214" s="214"/>
      <c r="AOU214" s="214"/>
      <c r="AOV214" s="214"/>
      <c r="AOW214" s="214"/>
      <c r="AOX214" s="214"/>
      <c r="AOY214" s="214"/>
      <c r="AOZ214" s="214"/>
      <c r="APA214" s="214"/>
      <c r="APB214" s="214"/>
      <c r="APC214" s="214"/>
      <c r="APD214" s="214"/>
      <c r="APE214" s="214"/>
      <c r="APF214" s="214"/>
      <c r="APG214" s="214"/>
      <c r="APH214" s="214"/>
      <c r="API214" s="214"/>
      <c r="APJ214" s="214"/>
      <c r="APK214" s="214"/>
      <c r="APL214" s="214"/>
      <c r="APM214" s="214"/>
      <c r="APN214" s="214"/>
      <c r="APO214" s="214"/>
      <c r="APP214" s="214"/>
      <c r="APQ214" s="214"/>
      <c r="APR214" s="214"/>
      <c r="APS214" s="214"/>
      <c r="APT214" s="214"/>
      <c r="APU214" s="214"/>
      <c r="APV214" s="214"/>
      <c r="APW214" s="214"/>
      <c r="APX214" s="214"/>
      <c r="APY214" s="214"/>
      <c r="APZ214" s="214"/>
      <c r="AQA214" s="214"/>
      <c r="AQB214" s="214"/>
      <c r="AQC214" s="214"/>
      <c r="AQD214" s="214"/>
      <c r="AQE214" s="214"/>
      <c r="AQF214" s="214"/>
      <c r="AQG214" s="214"/>
      <c r="AQH214" s="214"/>
      <c r="AQI214" s="214"/>
      <c r="AQJ214" s="214"/>
      <c r="AQK214" s="214"/>
      <c r="AQL214" s="214"/>
      <c r="AQM214" s="214"/>
      <c r="AQN214" s="214"/>
      <c r="AQO214" s="214"/>
      <c r="AQP214" s="214"/>
      <c r="AQQ214" s="214"/>
      <c r="AQR214" s="214"/>
      <c r="AQS214" s="214"/>
      <c r="AQT214" s="214"/>
      <c r="AQU214" s="214"/>
      <c r="AQV214" s="214"/>
      <c r="AQW214" s="214"/>
      <c r="AQX214" s="214"/>
      <c r="AQY214" s="214"/>
      <c r="AQZ214" s="214"/>
      <c r="ARA214" s="214"/>
      <c r="ARB214" s="214"/>
      <c r="ARC214" s="214"/>
      <c r="ARD214" s="214"/>
      <c r="ARE214" s="214"/>
      <c r="ARF214" s="214"/>
      <c r="ARG214" s="214"/>
      <c r="ARH214" s="214"/>
      <c r="ARI214" s="214"/>
      <c r="ARJ214" s="214"/>
      <c r="ARK214" s="214"/>
      <c r="ARL214" s="214"/>
      <c r="ARM214" s="214"/>
      <c r="ARN214" s="214"/>
      <c r="ARO214" s="214"/>
      <c r="ARP214" s="214"/>
      <c r="ARQ214" s="214"/>
      <c r="ARR214" s="214"/>
      <c r="ARS214" s="214"/>
      <c r="ART214" s="214"/>
      <c r="ARU214" s="214"/>
      <c r="ARV214" s="214"/>
      <c r="ARW214" s="214"/>
      <c r="ARX214" s="214"/>
      <c r="ARY214" s="214"/>
      <c r="ARZ214" s="214"/>
      <c r="ASA214" s="214"/>
      <c r="ASB214" s="214"/>
      <c r="ASC214" s="214"/>
      <c r="ASD214" s="214"/>
      <c r="ASE214" s="214"/>
      <c r="ASF214" s="214"/>
      <c r="ASG214" s="214"/>
      <c r="ASH214" s="214"/>
      <c r="ASI214" s="214"/>
      <c r="ASJ214" s="214"/>
      <c r="ASK214" s="214"/>
      <c r="ASL214" s="214"/>
      <c r="ASM214" s="214"/>
      <c r="ASN214" s="214"/>
      <c r="ASO214" s="214"/>
      <c r="ASP214" s="214"/>
      <c r="ASQ214" s="214"/>
      <c r="ASR214" s="214"/>
      <c r="ASS214" s="214"/>
      <c r="AST214" s="214"/>
      <c r="ASU214" s="214"/>
      <c r="ASV214" s="214"/>
      <c r="ASW214" s="214"/>
      <c r="ASX214" s="214"/>
      <c r="ASY214" s="214"/>
      <c r="ASZ214" s="214"/>
      <c r="ATA214" s="214"/>
      <c r="ATB214" s="214"/>
      <c r="ATC214" s="214"/>
      <c r="ATD214" s="214"/>
      <c r="ATE214" s="214"/>
      <c r="ATF214" s="214"/>
      <c r="ATG214" s="214"/>
      <c r="ATH214" s="214"/>
      <c r="ATI214" s="214"/>
      <c r="ATJ214" s="214"/>
      <c r="ATK214" s="214"/>
      <c r="ATL214" s="214"/>
      <c r="ATM214" s="214"/>
      <c r="ATN214" s="214"/>
      <c r="ATO214" s="214"/>
      <c r="ATP214" s="214"/>
      <c r="ATQ214" s="214"/>
      <c r="ATR214" s="214"/>
      <c r="ATS214" s="214"/>
      <c r="ATT214" s="214"/>
      <c r="ATU214" s="214"/>
      <c r="ATV214" s="214"/>
      <c r="ATW214" s="214"/>
      <c r="ATX214" s="214"/>
      <c r="ATY214" s="214"/>
      <c r="ATZ214" s="214"/>
      <c r="AUA214" s="214"/>
      <c r="AUB214" s="214"/>
      <c r="AUC214" s="214"/>
      <c r="AUD214" s="214"/>
      <c r="AUE214" s="214"/>
      <c r="AUF214" s="214"/>
      <c r="AUG214" s="214"/>
      <c r="AUH214" s="214"/>
      <c r="AUI214" s="214"/>
      <c r="AUJ214" s="214"/>
      <c r="AUK214" s="214"/>
      <c r="AUL214" s="214"/>
      <c r="AUM214" s="214"/>
      <c r="AUN214" s="214"/>
      <c r="AUO214" s="214"/>
      <c r="AUP214" s="214"/>
      <c r="AUQ214" s="214"/>
      <c r="AUR214" s="214"/>
      <c r="AUS214" s="214"/>
      <c r="AUT214" s="214"/>
      <c r="AUU214" s="214"/>
      <c r="AUV214" s="214"/>
      <c r="AUW214" s="214"/>
      <c r="AUX214" s="214"/>
      <c r="AUY214" s="214"/>
      <c r="AUZ214" s="214"/>
      <c r="AVA214" s="214"/>
      <c r="AVB214" s="214"/>
      <c r="AVC214" s="214"/>
      <c r="AVD214" s="214"/>
      <c r="AVE214" s="214"/>
      <c r="AVF214" s="214"/>
      <c r="AVG214" s="214"/>
      <c r="AVH214" s="214"/>
      <c r="AVI214" s="214"/>
      <c r="AVJ214" s="214"/>
      <c r="AVK214" s="214"/>
      <c r="AVL214" s="214"/>
      <c r="AVM214" s="214"/>
      <c r="AVN214" s="214"/>
      <c r="AVO214" s="214"/>
      <c r="AVP214" s="214"/>
      <c r="AVQ214" s="214"/>
      <c r="AVR214" s="214"/>
      <c r="AVS214" s="214"/>
      <c r="AVT214" s="214"/>
      <c r="AVU214" s="214"/>
      <c r="AVV214" s="214"/>
      <c r="AVW214" s="214"/>
      <c r="AVX214" s="214"/>
      <c r="AVY214" s="214"/>
      <c r="AVZ214" s="214"/>
      <c r="AWA214" s="214"/>
      <c r="AWB214" s="214"/>
      <c r="AWC214" s="214"/>
      <c r="AWD214" s="214"/>
      <c r="AWE214" s="214"/>
      <c r="AWF214" s="214"/>
      <c r="AWG214" s="214"/>
      <c r="AWH214" s="214"/>
      <c r="AWI214" s="214"/>
      <c r="AWJ214" s="214"/>
      <c r="AWK214" s="214"/>
      <c r="AWL214" s="214"/>
      <c r="AWM214" s="214"/>
      <c r="AWN214" s="214"/>
      <c r="AWO214" s="214"/>
      <c r="AWP214" s="214"/>
      <c r="AWQ214" s="214"/>
      <c r="AWR214" s="214"/>
      <c r="AWS214" s="214"/>
      <c r="AWT214" s="214"/>
      <c r="AWU214" s="214"/>
      <c r="AWV214" s="214"/>
      <c r="AWW214" s="214"/>
      <c r="AWX214" s="214"/>
      <c r="AWY214" s="214"/>
      <c r="AWZ214" s="214"/>
      <c r="AXA214" s="214"/>
      <c r="AXB214" s="214"/>
      <c r="AXC214" s="214"/>
      <c r="AXD214" s="214"/>
      <c r="AXE214" s="214"/>
      <c r="AXF214" s="214"/>
      <c r="AXG214" s="214"/>
      <c r="AXH214" s="214"/>
      <c r="AXI214" s="214"/>
      <c r="AXJ214" s="214"/>
      <c r="AXK214" s="214"/>
      <c r="AXL214" s="214"/>
      <c r="AXM214" s="214"/>
      <c r="AXN214" s="214"/>
      <c r="AXO214" s="214"/>
      <c r="AXP214" s="214"/>
      <c r="AXQ214" s="214"/>
      <c r="AXR214" s="214"/>
      <c r="AXS214" s="214"/>
      <c r="AXT214" s="214"/>
      <c r="AXU214" s="214"/>
      <c r="AXV214" s="214"/>
      <c r="AXW214" s="214"/>
      <c r="AXX214" s="214"/>
      <c r="AXY214" s="214"/>
      <c r="AXZ214" s="214"/>
      <c r="AYA214" s="214"/>
      <c r="AYB214" s="214"/>
      <c r="AYC214" s="214"/>
      <c r="AYD214" s="214"/>
      <c r="AYE214" s="214"/>
      <c r="AYF214" s="214"/>
      <c r="AYG214" s="214"/>
      <c r="AYH214" s="214"/>
      <c r="AYI214" s="214"/>
      <c r="AYJ214" s="214"/>
      <c r="AYK214" s="214"/>
      <c r="AYL214" s="214"/>
      <c r="AYM214" s="214"/>
      <c r="AYN214" s="214"/>
      <c r="AYO214" s="214"/>
      <c r="AYP214" s="214"/>
      <c r="AYQ214" s="214"/>
      <c r="AYR214" s="214"/>
      <c r="AYS214" s="214"/>
      <c r="AYT214" s="214"/>
      <c r="AYU214" s="214"/>
      <c r="AYV214" s="214"/>
      <c r="AYW214" s="214"/>
      <c r="AYX214" s="214"/>
      <c r="AYY214" s="214"/>
      <c r="AYZ214" s="214"/>
      <c r="AZA214" s="214"/>
      <c r="AZB214" s="214"/>
      <c r="AZC214" s="214"/>
      <c r="AZD214" s="214"/>
      <c r="AZE214" s="214"/>
      <c r="AZF214" s="214"/>
      <c r="AZG214" s="214"/>
      <c r="AZH214" s="214"/>
      <c r="AZI214" s="214"/>
      <c r="AZJ214" s="214"/>
      <c r="AZK214" s="214"/>
      <c r="AZL214" s="214"/>
      <c r="AZM214" s="214"/>
      <c r="AZN214" s="214"/>
      <c r="AZO214" s="214"/>
      <c r="AZP214" s="214"/>
      <c r="AZQ214" s="214"/>
      <c r="AZR214" s="214"/>
      <c r="AZS214" s="214"/>
      <c r="AZT214" s="214"/>
      <c r="AZU214" s="214"/>
      <c r="AZV214" s="214"/>
      <c r="AZW214" s="214"/>
      <c r="AZX214" s="214"/>
      <c r="AZY214" s="214"/>
      <c r="AZZ214" s="214"/>
      <c r="BAA214" s="214"/>
      <c r="BAB214" s="214"/>
      <c r="BAC214" s="214"/>
      <c r="BAD214" s="214"/>
      <c r="BAE214" s="214"/>
      <c r="BAF214" s="214"/>
      <c r="BAG214" s="214"/>
      <c r="BAH214" s="214"/>
      <c r="BAI214" s="214"/>
      <c r="BAJ214" s="214"/>
      <c r="BAK214" s="214"/>
      <c r="BAL214" s="214"/>
      <c r="BAM214" s="214"/>
      <c r="BAN214" s="214"/>
      <c r="BAO214" s="214"/>
      <c r="BAP214" s="214"/>
      <c r="BAQ214" s="214"/>
      <c r="BAR214" s="214"/>
      <c r="BAS214" s="214"/>
      <c r="BAT214" s="214"/>
      <c r="BAU214" s="214"/>
      <c r="BAV214" s="214"/>
      <c r="BAW214" s="214"/>
      <c r="BAX214" s="214"/>
      <c r="BAY214" s="214"/>
      <c r="BAZ214" s="214"/>
      <c r="BBA214" s="214"/>
      <c r="BBB214" s="214"/>
      <c r="BBC214" s="214"/>
      <c r="BBD214" s="214"/>
      <c r="BBE214" s="214"/>
      <c r="BBF214" s="214"/>
      <c r="BBG214" s="214"/>
      <c r="BBH214" s="214"/>
      <c r="BBI214" s="214"/>
      <c r="BBJ214" s="214"/>
      <c r="BBK214" s="214"/>
      <c r="BBL214" s="214"/>
      <c r="BBM214" s="214"/>
      <c r="BBN214" s="214"/>
      <c r="BBO214" s="214"/>
      <c r="BBP214" s="214"/>
      <c r="BBQ214" s="214"/>
      <c r="BBR214" s="214"/>
      <c r="BBS214" s="214"/>
      <c r="BBT214" s="214"/>
      <c r="BBU214" s="214"/>
      <c r="BBV214" s="214"/>
      <c r="BBW214" s="214"/>
      <c r="BBX214" s="214"/>
      <c r="BBY214" s="214"/>
      <c r="BBZ214" s="214"/>
      <c r="BCA214" s="214"/>
      <c r="BCB214" s="214"/>
      <c r="BCC214" s="214"/>
      <c r="BCD214" s="214"/>
      <c r="BCE214" s="214"/>
      <c r="BCF214" s="214"/>
      <c r="BCG214" s="214"/>
      <c r="BCH214" s="214"/>
      <c r="BCI214" s="214"/>
      <c r="BCJ214" s="214"/>
      <c r="BCK214" s="214"/>
      <c r="BCL214" s="214"/>
      <c r="BCM214" s="214"/>
      <c r="BCN214" s="214"/>
      <c r="BCO214" s="214"/>
      <c r="BCP214" s="214"/>
      <c r="BCQ214" s="214"/>
      <c r="BCR214" s="214"/>
      <c r="BCS214" s="214"/>
      <c r="BCT214" s="214"/>
      <c r="BCU214" s="214"/>
      <c r="BCV214" s="214"/>
      <c r="BCW214" s="214"/>
      <c r="BCX214" s="214"/>
      <c r="BCY214" s="214"/>
      <c r="BCZ214" s="214"/>
      <c r="BDA214" s="214"/>
      <c r="BDB214" s="214"/>
      <c r="BDC214" s="214"/>
      <c r="BDD214" s="214"/>
      <c r="BDE214" s="214"/>
      <c r="BDF214" s="214"/>
      <c r="BDG214" s="214"/>
      <c r="BDH214" s="214"/>
      <c r="BDI214" s="214"/>
      <c r="BDJ214" s="214"/>
      <c r="BDK214" s="214"/>
      <c r="BDL214" s="214"/>
      <c r="BDM214" s="214"/>
      <c r="BDN214" s="214"/>
      <c r="BDO214" s="214"/>
      <c r="BDP214" s="214"/>
      <c r="BDQ214" s="214"/>
      <c r="BDR214" s="214"/>
      <c r="BDS214" s="214"/>
      <c r="BDT214" s="214"/>
      <c r="BDU214" s="214"/>
      <c r="BDV214" s="214"/>
      <c r="BDW214" s="214"/>
      <c r="BDX214" s="214"/>
      <c r="BDY214" s="214"/>
      <c r="BDZ214" s="214"/>
      <c r="BEA214" s="214"/>
      <c r="BEB214" s="214"/>
      <c r="BEC214" s="214"/>
      <c r="BED214" s="214"/>
      <c r="BEE214" s="214"/>
      <c r="BEF214" s="214"/>
      <c r="BEG214" s="214"/>
      <c r="BEH214" s="214"/>
      <c r="BEI214" s="214"/>
      <c r="BEJ214" s="214"/>
      <c r="BEK214" s="214"/>
      <c r="BEL214" s="214"/>
      <c r="BEM214" s="214"/>
      <c r="BEN214" s="214"/>
      <c r="BEO214" s="214"/>
      <c r="BEP214" s="214"/>
      <c r="BEQ214" s="214"/>
      <c r="BER214" s="214"/>
      <c r="BES214" s="214"/>
      <c r="BET214" s="214"/>
      <c r="BEU214" s="214"/>
      <c r="BEV214" s="214"/>
      <c r="BEW214" s="214"/>
      <c r="BEX214" s="214"/>
      <c r="BEY214" s="214"/>
      <c r="BEZ214" s="214"/>
      <c r="BFA214" s="214"/>
      <c r="BFB214" s="214"/>
      <c r="BFC214" s="214"/>
      <c r="BFD214" s="214"/>
      <c r="BFE214" s="214"/>
      <c r="BFF214" s="214"/>
      <c r="BFG214" s="214"/>
      <c r="BFH214" s="214"/>
      <c r="BFI214" s="214"/>
      <c r="BFJ214" s="214"/>
      <c r="BFK214" s="214"/>
      <c r="BFL214" s="214"/>
      <c r="BFM214" s="214"/>
      <c r="BFN214" s="214"/>
      <c r="BFO214" s="214"/>
      <c r="BFP214" s="214"/>
      <c r="BFQ214" s="214"/>
      <c r="BFR214" s="214"/>
      <c r="BFS214" s="214"/>
      <c r="BFT214" s="214"/>
      <c r="BFU214" s="214"/>
      <c r="BFV214" s="214"/>
      <c r="BFW214" s="214"/>
      <c r="BFX214" s="214"/>
      <c r="BFY214" s="214"/>
      <c r="BFZ214" s="214"/>
      <c r="BGA214" s="214"/>
      <c r="BGB214" s="214"/>
      <c r="BGC214" s="214"/>
      <c r="BGD214" s="214"/>
      <c r="BGE214" s="214"/>
      <c r="BGF214" s="214"/>
      <c r="BGG214" s="214"/>
      <c r="BGH214" s="214"/>
      <c r="BGI214" s="214"/>
      <c r="BGJ214" s="214"/>
      <c r="BGK214" s="214"/>
      <c r="BGL214" s="214"/>
      <c r="BGM214" s="214"/>
      <c r="BGN214" s="214"/>
      <c r="BGO214" s="214"/>
      <c r="BGP214" s="214"/>
      <c r="BGQ214" s="214"/>
      <c r="BGR214" s="214"/>
      <c r="BGS214" s="214"/>
      <c r="BGT214" s="214"/>
      <c r="BGU214" s="214"/>
      <c r="BGV214" s="214"/>
      <c r="BGW214" s="214"/>
      <c r="BGX214" s="214"/>
      <c r="BGY214" s="214"/>
      <c r="BGZ214" s="214"/>
      <c r="BHA214" s="214"/>
      <c r="BHB214" s="214"/>
      <c r="BHC214" s="214"/>
      <c r="BHD214" s="214"/>
      <c r="BHE214" s="214"/>
      <c r="BHF214" s="214"/>
      <c r="BHG214" s="214"/>
      <c r="BHH214" s="214"/>
      <c r="BHI214" s="214"/>
      <c r="BHJ214" s="214"/>
      <c r="BHK214" s="214"/>
      <c r="BHL214" s="214"/>
      <c r="BHM214" s="214"/>
      <c r="BHN214" s="214"/>
      <c r="BHO214" s="214"/>
      <c r="BHP214" s="214"/>
      <c r="BHQ214" s="214"/>
      <c r="BHR214" s="214"/>
      <c r="BHS214" s="214"/>
      <c r="BHT214" s="214"/>
      <c r="BHU214" s="214"/>
      <c r="BHV214" s="214"/>
      <c r="BHW214" s="214"/>
      <c r="BHX214" s="214"/>
      <c r="BHY214" s="214"/>
      <c r="BHZ214" s="214"/>
      <c r="BIA214" s="214"/>
      <c r="BIB214" s="214"/>
      <c r="BIC214" s="214"/>
      <c r="BID214" s="214"/>
      <c r="BIE214" s="214"/>
      <c r="BIF214" s="214"/>
      <c r="BIG214" s="214"/>
      <c r="BIH214" s="214"/>
      <c r="BII214" s="214"/>
      <c r="BIJ214" s="214"/>
      <c r="BIK214" s="214"/>
      <c r="BIL214" s="214"/>
      <c r="BIM214" s="214"/>
      <c r="BIN214" s="214"/>
      <c r="BIO214" s="214"/>
      <c r="BIP214" s="214"/>
      <c r="BIQ214" s="214"/>
      <c r="BIR214" s="214"/>
      <c r="BIS214" s="214"/>
      <c r="BIT214" s="214"/>
      <c r="BIU214" s="214"/>
      <c r="BIV214" s="214"/>
      <c r="BIW214" s="214"/>
      <c r="BIX214" s="214"/>
      <c r="BIY214" s="214"/>
      <c r="BIZ214" s="214"/>
      <c r="BJA214" s="214"/>
      <c r="BJB214" s="214"/>
      <c r="BJC214" s="214"/>
      <c r="BJD214" s="214"/>
      <c r="BJE214" s="214"/>
      <c r="BJF214" s="214"/>
      <c r="BJG214" s="214"/>
      <c r="BJH214" s="214"/>
      <c r="BJI214" s="214"/>
      <c r="BJJ214" s="214"/>
      <c r="BJK214" s="214"/>
      <c r="BJL214" s="214"/>
      <c r="BJM214" s="214"/>
      <c r="BJN214" s="214"/>
      <c r="BJO214" s="214"/>
      <c r="BJP214" s="214"/>
      <c r="BJQ214" s="214"/>
      <c r="BJR214" s="214"/>
      <c r="BJS214" s="214"/>
      <c r="BJT214" s="214"/>
      <c r="BJU214" s="214"/>
      <c r="BJV214" s="214"/>
      <c r="BJW214" s="214"/>
      <c r="BJX214" s="214"/>
      <c r="BJY214" s="214"/>
      <c r="BJZ214" s="214"/>
      <c r="BKA214" s="214"/>
      <c r="BKB214" s="214"/>
      <c r="BKC214" s="214"/>
      <c r="BKD214" s="214"/>
      <c r="BKE214" s="214"/>
      <c r="BKF214" s="214"/>
      <c r="BKG214" s="214"/>
      <c r="BKH214" s="214"/>
      <c r="BKI214" s="214"/>
      <c r="BKJ214" s="214"/>
      <c r="BKK214" s="214"/>
      <c r="BKL214" s="214"/>
      <c r="BKM214" s="214"/>
      <c r="BKN214" s="214"/>
      <c r="BKO214" s="214"/>
      <c r="BKP214" s="214"/>
      <c r="BKQ214" s="214"/>
      <c r="BKR214" s="214"/>
      <c r="BKS214" s="214"/>
      <c r="BKT214" s="214"/>
      <c r="BKU214" s="214"/>
      <c r="BKV214" s="214"/>
      <c r="BKW214" s="214"/>
      <c r="BKX214" s="214"/>
      <c r="BKY214" s="214"/>
      <c r="BKZ214" s="214"/>
      <c r="BLA214" s="214"/>
      <c r="BLB214" s="214"/>
      <c r="BLC214" s="214"/>
      <c r="BLD214" s="214"/>
      <c r="BLE214" s="214"/>
      <c r="BLF214" s="214"/>
      <c r="BLG214" s="214"/>
      <c r="BLH214" s="214"/>
      <c r="BLI214" s="214"/>
      <c r="BLJ214" s="214"/>
      <c r="BLK214" s="214"/>
      <c r="BLL214" s="214"/>
      <c r="BLM214" s="214"/>
      <c r="BLN214" s="214"/>
      <c r="BLO214" s="214"/>
      <c r="BLP214" s="214"/>
      <c r="BLQ214" s="214"/>
      <c r="BLR214" s="214"/>
      <c r="BLS214" s="214"/>
      <c r="BLT214" s="214"/>
      <c r="BLU214" s="214"/>
      <c r="BLV214" s="214"/>
      <c r="BLW214" s="214"/>
      <c r="BLX214" s="214"/>
      <c r="BLY214" s="214"/>
      <c r="BLZ214" s="214"/>
      <c r="BMA214" s="214"/>
      <c r="BMB214" s="214"/>
      <c r="BMC214" s="214"/>
      <c r="BMD214" s="214"/>
      <c r="BME214" s="214"/>
      <c r="BMF214" s="214"/>
      <c r="BMG214" s="214"/>
      <c r="BMH214" s="214"/>
      <c r="BMI214" s="214"/>
      <c r="BMJ214" s="214"/>
      <c r="BMK214" s="214"/>
      <c r="BML214" s="214"/>
      <c r="BMM214" s="214"/>
      <c r="BMN214" s="214"/>
      <c r="BMO214" s="214"/>
      <c r="BMP214" s="214"/>
      <c r="BMQ214" s="214"/>
      <c r="BMR214" s="214"/>
      <c r="BMS214" s="214"/>
      <c r="BMT214" s="214"/>
      <c r="BMU214" s="214"/>
      <c r="BMV214" s="214"/>
      <c r="BMW214" s="214"/>
      <c r="BMX214" s="214"/>
      <c r="BMY214" s="214"/>
      <c r="BMZ214" s="214"/>
      <c r="BNA214" s="214"/>
      <c r="BNB214" s="214"/>
      <c r="BNC214" s="214"/>
      <c r="BND214" s="214"/>
      <c r="BNE214" s="214"/>
      <c r="BNF214" s="214"/>
      <c r="BNG214" s="214"/>
      <c r="BNH214" s="214"/>
      <c r="BNI214" s="214"/>
      <c r="BNJ214" s="214"/>
      <c r="BNK214" s="214"/>
      <c r="BNL214" s="214"/>
      <c r="BNM214" s="214"/>
      <c r="BNN214" s="214"/>
      <c r="BNO214" s="214"/>
      <c r="BNP214" s="214"/>
      <c r="BNQ214" s="214"/>
      <c r="BNR214" s="214"/>
      <c r="BNS214" s="214"/>
      <c r="BNT214" s="214"/>
      <c r="BNU214" s="214"/>
      <c r="BNV214" s="214"/>
      <c r="BNW214" s="214"/>
      <c r="BNX214" s="214"/>
      <c r="BNY214" s="214"/>
      <c r="BNZ214" s="214"/>
      <c r="BOA214" s="214"/>
      <c r="BOB214" s="214"/>
      <c r="BOC214" s="214"/>
      <c r="BOD214" s="214"/>
      <c r="BOE214" s="214"/>
      <c r="BOF214" s="214"/>
      <c r="BOG214" s="214"/>
      <c r="BOH214" s="214"/>
      <c r="BOI214" s="214"/>
      <c r="BOJ214" s="214"/>
      <c r="BOK214" s="214"/>
      <c r="BOL214" s="214"/>
      <c r="BOM214" s="214"/>
      <c r="BON214" s="214"/>
      <c r="BOO214" s="214"/>
      <c r="BOP214" s="214"/>
      <c r="BOQ214" s="214"/>
      <c r="BOR214" s="214"/>
      <c r="BOS214" s="214"/>
      <c r="BOT214" s="214"/>
      <c r="BOU214" s="214"/>
      <c r="BOV214" s="214"/>
      <c r="BOW214" s="214"/>
      <c r="BOX214" s="214"/>
      <c r="BOY214" s="214"/>
      <c r="BOZ214" s="214"/>
      <c r="BPA214" s="214"/>
      <c r="BPB214" s="214"/>
      <c r="BPC214" s="214"/>
      <c r="BPD214" s="214"/>
      <c r="BPE214" s="214"/>
      <c r="BPF214" s="214"/>
      <c r="BPG214" s="214"/>
      <c r="BPH214" s="214"/>
      <c r="BPI214" s="214"/>
      <c r="BPJ214" s="214"/>
      <c r="BPK214" s="214"/>
      <c r="BPL214" s="214"/>
      <c r="BPM214" s="214"/>
      <c r="BPN214" s="214"/>
      <c r="BPO214" s="214"/>
      <c r="BPP214" s="214"/>
      <c r="BPQ214" s="214"/>
      <c r="BPR214" s="214"/>
      <c r="BPS214" s="214"/>
      <c r="BPT214" s="214"/>
      <c r="BPU214" s="214"/>
      <c r="BPV214" s="214"/>
      <c r="BPW214" s="214"/>
      <c r="BPX214" s="214"/>
      <c r="BPY214" s="214"/>
      <c r="BPZ214" s="214"/>
      <c r="BQA214" s="214"/>
      <c r="BQB214" s="214"/>
      <c r="BQC214" s="214"/>
      <c r="BQD214" s="214"/>
      <c r="BQE214" s="214"/>
      <c r="BQF214" s="214"/>
      <c r="BQG214" s="214"/>
      <c r="BQH214" s="214"/>
      <c r="BQI214" s="214"/>
      <c r="BQJ214" s="214"/>
      <c r="BQK214" s="214"/>
      <c r="BQL214" s="214"/>
      <c r="BQM214" s="214"/>
      <c r="BQN214" s="214"/>
      <c r="BQO214" s="214"/>
      <c r="BQP214" s="214"/>
      <c r="BQQ214" s="214"/>
      <c r="BQR214" s="214"/>
      <c r="BQS214" s="214"/>
      <c r="BQT214" s="214"/>
      <c r="BQU214" s="214"/>
      <c r="BQV214" s="214"/>
      <c r="BQW214" s="214"/>
      <c r="BQX214" s="214"/>
      <c r="BQY214" s="214"/>
      <c r="BQZ214" s="214"/>
      <c r="BRA214" s="214"/>
      <c r="BRB214" s="214"/>
      <c r="BRC214" s="214"/>
      <c r="BRD214" s="214"/>
      <c r="BRE214" s="214"/>
      <c r="BRF214" s="214"/>
      <c r="BRG214" s="214"/>
      <c r="BRH214" s="214"/>
      <c r="BRI214" s="214"/>
      <c r="BRJ214" s="214"/>
      <c r="BRK214" s="214"/>
      <c r="BRL214" s="214"/>
      <c r="BRM214" s="214"/>
      <c r="BRN214" s="214"/>
      <c r="BRO214" s="214"/>
      <c r="BRP214" s="214"/>
      <c r="BRQ214" s="214"/>
      <c r="BRR214" s="214"/>
      <c r="BRS214" s="214"/>
      <c r="BRT214" s="214"/>
      <c r="BRU214" s="214"/>
      <c r="BRV214" s="214"/>
      <c r="BRW214" s="214"/>
      <c r="BRX214" s="214"/>
      <c r="BRY214" s="214"/>
      <c r="BRZ214" s="214"/>
      <c r="BSA214" s="214"/>
      <c r="BSB214" s="214"/>
      <c r="BSC214" s="214"/>
      <c r="BSD214" s="214"/>
      <c r="BSE214" s="214"/>
      <c r="BSF214" s="214"/>
      <c r="BSG214" s="214"/>
      <c r="BSH214" s="214"/>
      <c r="BSI214" s="214"/>
      <c r="BSJ214" s="214"/>
      <c r="BSK214" s="214"/>
      <c r="BSL214" s="214"/>
      <c r="BSM214" s="214"/>
      <c r="BSN214" s="214"/>
      <c r="BSO214" s="214"/>
      <c r="BSP214" s="214"/>
      <c r="BSQ214" s="214"/>
      <c r="BSR214" s="214"/>
      <c r="BSS214" s="214"/>
      <c r="BST214" s="214"/>
      <c r="BSU214" s="214"/>
      <c r="BSV214" s="214"/>
      <c r="BSW214" s="214"/>
      <c r="BSX214" s="214"/>
      <c r="BSY214" s="214"/>
      <c r="BSZ214" s="214"/>
      <c r="BTA214" s="214"/>
      <c r="BTB214" s="214"/>
      <c r="BTC214" s="214"/>
      <c r="BTD214" s="214"/>
      <c r="BTE214" s="214"/>
      <c r="BTF214" s="214"/>
      <c r="BTG214" s="214"/>
      <c r="BTH214" s="214"/>
      <c r="BTI214" s="214"/>
      <c r="BTJ214" s="214"/>
      <c r="BTK214" s="214"/>
      <c r="BTL214" s="214"/>
      <c r="BTM214" s="214"/>
      <c r="BTN214" s="214"/>
      <c r="BTO214" s="214"/>
      <c r="BTP214" s="214"/>
      <c r="BTQ214" s="214"/>
      <c r="BTR214" s="214"/>
      <c r="BTS214" s="214"/>
      <c r="BTT214" s="214"/>
      <c r="BTU214" s="214"/>
      <c r="BTV214" s="214"/>
      <c r="BTW214" s="214"/>
      <c r="BTX214" s="214"/>
      <c r="BTY214" s="214"/>
      <c r="BTZ214" s="214"/>
      <c r="BUA214" s="214"/>
      <c r="BUB214" s="214"/>
      <c r="BUC214" s="214"/>
      <c r="BUD214" s="214"/>
      <c r="BUE214" s="214"/>
      <c r="BUF214" s="214"/>
      <c r="BUG214" s="214"/>
      <c r="BUH214" s="214"/>
      <c r="BUI214" s="214"/>
      <c r="BUJ214" s="214"/>
      <c r="BUK214" s="214"/>
      <c r="BUL214" s="214"/>
      <c r="BUM214" s="214"/>
      <c r="BUN214" s="214"/>
      <c r="BUO214" s="214"/>
      <c r="BUP214" s="214"/>
      <c r="BUQ214" s="214"/>
      <c r="BUR214" s="214"/>
      <c r="BUS214" s="214"/>
      <c r="BUT214" s="214"/>
      <c r="BUU214" s="214"/>
      <c r="BUV214" s="214"/>
      <c r="BUW214" s="214"/>
      <c r="BUX214" s="214"/>
      <c r="BUY214" s="214"/>
      <c r="BUZ214" s="214"/>
      <c r="BVA214" s="214"/>
      <c r="BVB214" s="214"/>
      <c r="BVC214" s="214"/>
      <c r="BVD214" s="214"/>
      <c r="BVE214" s="214"/>
      <c r="BVF214" s="214"/>
      <c r="BVG214" s="214"/>
      <c r="BVH214" s="214"/>
      <c r="BVI214" s="214"/>
      <c r="BVJ214" s="214"/>
      <c r="BVK214" s="214"/>
      <c r="BVL214" s="214"/>
      <c r="BVM214" s="214"/>
      <c r="BVN214" s="214"/>
      <c r="BVO214" s="214"/>
      <c r="BVP214" s="214"/>
      <c r="BVQ214" s="214"/>
      <c r="BVR214" s="214"/>
      <c r="BVS214" s="214"/>
      <c r="BVT214" s="214"/>
      <c r="BVU214" s="214"/>
      <c r="BVV214" s="214"/>
      <c r="BVW214" s="214"/>
      <c r="BVX214" s="214"/>
      <c r="BVY214" s="214"/>
      <c r="BVZ214" s="214"/>
      <c r="BWA214" s="214"/>
      <c r="BWB214" s="214"/>
      <c r="BWC214" s="214"/>
      <c r="BWD214" s="214"/>
      <c r="BWE214" s="214"/>
      <c r="BWF214" s="214"/>
      <c r="BWG214" s="214"/>
      <c r="BWH214" s="214"/>
      <c r="BWI214" s="214"/>
      <c r="BWJ214" s="214"/>
      <c r="BWK214" s="214"/>
      <c r="BWL214" s="214"/>
      <c r="BWM214" s="214"/>
      <c r="BWN214" s="214"/>
      <c r="BWO214" s="214"/>
      <c r="BWP214" s="214"/>
      <c r="BWQ214" s="214"/>
      <c r="BWR214" s="214"/>
      <c r="BWS214" s="214"/>
      <c r="BWT214" s="214"/>
      <c r="BWU214" s="214"/>
      <c r="BWV214" s="214"/>
      <c r="BWW214" s="214"/>
      <c r="BWX214" s="214"/>
      <c r="BWY214" s="214"/>
      <c r="BWZ214" s="214"/>
      <c r="BXA214" s="214"/>
      <c r="BXB214" s="214"/>
      <c r="BXC214" s="214"/>
      <c r="BXD214" s="214"/>
      <c r="BXE214" s="214"/>
      <c r="BXF214" s="214"/>
      <c r="BXG214" s="214"/>
      <c r="BXH214" s="214"/>
      <c r="BXI214" s="214"/>
      <c r="BXJ214" s="214"/>
      <c r="BXK214" s="214"/>
      <c r="BXL214" s="214"/>
      <c r="BXM214" s="214"/>
      <c r="BXN214" s="214"/>
      <c r="BXO214" s="214"/>
      <c r="BXP214" s="214"/>
      <c r="BXQ214" s="214"/>
      <c r="BXR214" s="214"/>
      <c r="BXS214" s="214"/>
      <c r="BXT214" s="214"/>
      <c r="BXU214" s="214"/>
      <c r="BXV214" s="214"/>
      <c r="BXW214" s="214"/>
      <c r="BXX214" s="214"/>
      <c r="BXY214" s="214"/>
      <c r="BXZ214" s="214"/>
      <c r="BYA214" s="214"/>
      <c r="BYB214" s="214"/>
      <c r="BYC214" s="214"/>
      <c r="BYD214" s="214"/>
      <c r="BYE214" s="214"/>
      <c r="BYF214" s="214"/>
      <c r="BYG214" s="214"/>
      <c r="BYH214" s="214"/>
      <c r="BYI214" s="214"/>
      <c r="BYJ214" s="214"/>
      <c r="BYK214" s="214"/>
      <c r="BYL214" s="214"/>
      <c r="BYM214" s="214"/>
      <c r="BYN214" s="214"/>
      <c r="BYO214" s="214"/>
      <c r="BYP214" s="214"/>
      <c r="BYQ214" s="214"/>
      <c r="BYR214" s="214"/>
      <c r="BYS214" s="214"/>
      <c r="BYT214" s="214"/>
      <c r="BYU214" s="214"/>
      <c r="BYV214" s="214"/>
      <c r="BYW214" s="214"/>
      <c r="BYX214" s="214"/>
      <c r="BYY214" s="214"/>
      <c r="BYZ214" s="214"/>
      <c r="BZA214" s="214"/>
      <c r="BZB214" s="214"/>
      <c r="BZC214" s="214"/>
      <c r="BZD214" s="214"/>
      <c r="BZE214" s="214"/>
      <c r="BZF214" s="214"/>
      <c r="BZG214" s="214"/>
      <c r="BZH214" s="214"/>
      <c r="BZI214" s="214"/>
      <c r="BZJ214" s="214"/>
      <c r="BZK214" s="214"/>
      <c r="BZL214" s="214"/>
      <c r="BZM214" s="214"/>
      <c r="BZN214" s="214"/>
      <c r="BZO214" s="214"/>
      <c r="BZP214" s="214"/>
      <c r="BZQ214" s="214"/>
      <c r="BZR214" s="214"/>
      <c r="BZS214" s="214"/>
      <c r="BZT214" s="214"/>
      <c r="BZU214" s="214"/>
      <c r="BZV214" s="214"/>
      <c r="BZW214" s="214"/>
      <c r="BZX214" s="214"/>
      <c r="BZY214" s="214"/>
      <c r="BZZ214" s="214"/>
      <c r="CAA214" s="214"/>
      <c r="CAB214" s="214"/>
      <c r="CAC214" s="214"/>
      <c r="CAD214" s="214"/>
      <c r="CAE214" s="214"/>
      <c r="CAF214" s="214"/>
      <c r="CAG214" s="214"/>
      <c r="CAH214" s="214"/>
      <c r="CAI214" s="214"/>
      <c r="CAJ214" s="214"/>
      <c r="CAK214" s="214"/>
      <c r="CAL214" s="214"/>
      <c r="CAM214" s="214"/>
      <c r="CAN214" s="214"/>
      <c r="CAO214" s="214"/>
      <c r="CAP214" s="214"/>
      <c r="CAQ214" s="214"/>
      <c r="CAR214" s="214"/>
      <c r="CAS214" s="214"/>
      <c r="CAT214" s="214"/>
      <c r="CAU214" s="214"/>
      <c r="CAV214" s="214"/>
      <c r="CAW214" s="214"/>
      <c r="CAX214" s="214"/>
      <c r="CAY214" s="214"/>
      <c r="CAZ214" s="214"/>
      <c r="CBA214" s="214"/>
      <c r="CBB214" s="214"/>
      <c r="CBC214" s="214"/>
      <c r="CBD214" s="214"/>
      <c r="CBE214" s="214"/>
      <c r="CBF214" s="214"/>
      <c r="CBG214" s="214"/>
      <c r="CBH214" s="214"/>
      <c r="CBI214" s="214"/>
      <c r="CBJ214" s="214"/>
      <c r="CBK214" s="214"/>
      <c r="CBL214" s="214"/>
      <c r="CBM214" s="214"/>
      <c r="CBN214" s="214"/>
      <c r="CBO214" s="214"/>
      <c r="CBP214" s="214"/>
      <c r="CBQ214" s="214"/>
      <c r="CBR214" s="214"/>
      <c r="CBS214" s="214"/>
      <c r="CBT214" s="214"/>
      <c r="CBU214" s="214"/>
      <c r="CBV214" s="214"/>
      <c r="CBW214" s="214"/>
      <c r="CBX214" s="214"/>
      <c r="CBY214" s="214"/>
      <c r="CBZ214" s="214"/>
      <c r="CCA214" s="214"/>
      <c r="CCB214" s="214"/>
      <c r="CCC214" s="214"/>
      <c r="CCD214" s="214"/>
      <c r="CCE214" s="214"/>
      <c r="CCF214" s="214"/>
      <c r="CCG214" s="214"/>
      <c r="CCH214" s="214"/>
      <c r="CCI214" s="214"/>
      <c r="CCJ214" s="214"/>
      <c r="CCK214" s="214"/>
      <c r="CCL214" s="214"/>
      <c r="CCM214" s="214"/>
      <c r="CCN214" s="214"/>
      <c r="CCO214" s="214"/>
      <c r="CCP214" s="214"/>
      <c r="CCQ214" s="214"/>
      <c r="CCR214" s="214"/>
      <c r="CCS214" s="214"/>
      <c r="CCT214" s="214"/>
      <c r="CCU214" s="214"/>
      <c r="CCV214" s="214"/>
      <c r="CCW214" s="214"/>
      <c r="CCX214" s="214"/>
      <c r="CCY214" s="214"/>
      <c r="CCZ214" s="214"/>
      <c r="CDA214" s="214"/>
      <c r="CDB214" s="214"/>
      <c r="CDC214" s="214"/>
      <c r="CDD214" s="214"/>
      <c r="CDE214" s="214"/>
      <c r="CDF214" s="214"/>
      <c r="CDG214" s="214"/>
      <c r="CDH214" s="214"/>
      <c r="CDI214" s="214"/>
      <c r="CDJ214" s="214"/>
      <c r="CDK214" s="214"/>
      <c r="CDL214" s="214"/>
      <c r="CDM214" s="214"/>
      <c r="CDN214" s="214"/>
      <c r="CDO214" s="214"/>
      <c r="CDP214" s="214"/>
      <c r="CDQ214" s="214"/>
      <c r="CDR214" s="214"/>
      <c r="CDS214" s="214"/>
      <c r="CDT214" s="214"/>
      <c r="CDU214" s="214"/>
      <c r="CDV214" s="214"/>
      <c r="CDW214" s="214"/>
      <c r="CDX214" s="214"/>
      <c r="CDY214" s="214"/>
      <c r="CDZ214" s="214"/>
      <c r="CEA214" s="214"/>
      <c r="CEB214" s="214"/>
      <c r="CEC214" s="214"/>
      <c r="CED214" s="214"/>
      <c r="CEE214" s="214"/>
      <c r="CEF214" s="214"/>
      <c r="CEG214" s="214"/>
      <c r="CEH214" s="214"/>
      <c r="CEI214" s="214"/>
      <c r="CEJ214" s="214"/>
      <c r="CEK214" s="214"/>
      <c r="CEL214" s="214"/>
      <c r="CEM214" s="214"/>
      <c r="CEN214" s="214"/>
      <c r="CEO214" s="214"/>
      <c r="CEP214" s="214"/>
      <c r="CEQ214" s="214"/>
      <c r="CER214" s="214"/>
      <c r="CES214" s="214"/>
      <c r="CET214" s="214"/>
      <c r="CEU214" s="214"/>
      <c r="CEV214" s="214"/>
      <c r="CEW214" s="214"/>
      <c r="CEX214" s="214"/>
      <c r="CEY214" s="214"/>
      <c r="CEZ214" s="214"/>
      <c r="CFA214" s="214"/>
      <c r="CFB214" s="214"/>
      <c r="CFC214" s="214"/>
      <c r="CFD214" s="214"/>
      <c r="CFE214" s="214"/>
      <c r="CFF214" s="214"/>
      <c r="CFG214" s="214"/>
      <c r="CFH214" s="214"/>
      <c r="CFI214" s="214"/>
      <c r="CFJ214" s="214"/>
      <c r="CFK214" s="214"/>
      <c r="CFL214" s="214"/>
      <c r="CFM214" s="214"/>
      <c r="CFN214" s="214"/>
      <c r="CFO214" s="214"/>
      <c r="CFP214" s="214"/>
      <c r="CFQ214" s="214"/>
      <c r="CFR214" s="214"/>
      <c r="CFS214" s="214"/>
      <c r="CFT214" s="214"/>
      <c r="CFU214" s="214"/>
      <c r="CFV214" s="214"/>
      <c r="CFW214" s="214"/>
      <c r="CFX214" s="214"/>
      <c r="CFY214" s="214"/>
      <c r="CFZ214" s="214"/>
      <c r="CGA214" s="214"/>
      <c r="CGB214" s="214"/>
      <c r="CGC214" s="214"/>
      <c r="CGD214" s="214"/>
      <c r="CGE214" s="214"/>
      <c r="CGF214" s="214"/>
      <c r="CGG214" s="214"/>
      <c r="CGH214" s="214"/>
      <c r="CGI214" s="214"/>
      <c r="CGJ214" s="214"/>
      <c r="CGK214" s="214"/>
      <c r="CGL214" s="214"/>
      <c r="CGM214" s="214"/>
      <c r="CGN214" s="214"/>
      <c r="CGO214" s="214"/>
      <c r="CGP214" s="214"/>
      <c r="CGQ214" s="214"/>
      <c r="CGR214" s="214"/>
      <c r="CGS214" s="214"/>
      <c r="CGT214" s="214"/>
      <c r="CGU214" s="214"/>
      <c r="CGV214" s="214"/>
      <c r="CGW214" s="214"/>
      <c r="CGX214" s="214"/>
      <c r="CGY214" s="214"/>
      <c r="CGZ214" s="214"/>
      <c r="CHA214" s="214"/>
      <c r="CHB214" s="214"/>
      <c r="CHC214" s="214"/>
      <c r="CHD214" s="214"/>
      <c r="CHE214" s="214"/>
      <c r="CHF214" s="214"/>
      <c r="CHG214" s="214"/>
      <c r="CHH214" s="214"/>
      <c r="CHI214" s="214"/>
      <c r="CHJ214" s="214"/>
      <c r="CHK214" s="214"/>
      <c r="CHL214" s="214"/>
      <c r="CHM214" s="214"/>
      <c r="CHN214" s="214"/>
      <c r="CHO214" s="214"/>
      <c r="CHP214" s="214"/>
      <c r="CHQ214" s="214"/>
      <c r="CHR214" s="214"/>
      <c r="CHS214" s="214"/>
      <c r="CHT214" s="214"/>
      <c r="CHU214" s="214"/>
      <c r="CHV214" s="214"/>
      <c r="CHW214" s="214"/>
      <c r="CHX214" s="214"/>
      <c r="CHY214" s="214"/>
      <c r="CHZ214" s="214"/>
      <c r="CIA214" s="214"/>
      <c r="CIB214" s="214"/>
      <c r="CIC214" s="214"/>
      <c r="CID214" s="214"/>
      <c r="CIE214" s="214"/>
      <c r="CIF214" s="214"/>
      <c r="CIG214" s="214"/>
      <c r="CIH214" s="214"/>
      <c r="CII214" s="214"/>
      <c r="CIJ214" s="214"/>
      <c r="CIK214" s="214"/>
      <c r="CIL214" s="214"/>
      <c r="CIM214" s="214"/>
      <c r="CIN214" s="214"/>
      <c r="CIO214" s="214"/>
      <c r="CIP214" s="214"/>
      <c r="CIQ214" s="214"/>
      <c r="CIR214" s="214"/>
      <c r="CIS214" s="214"/>
      <c r="CIT214" s="214"/>
      <c r="CIU214" s="214"/>
      <c r="CIV214" s="214"/>
      <c r="CIW214" s="214"/>
      <c r="CIX214" s="214"/>
      <c r="CIY214" s="214"/>
      <c r="CIZ214" s="214"/>
      <c r="CJA214" s="214"/>
      <c r="CJB214" s="214"/>
      <c r="CJC214" s="214"/>
      <c r="CJD214" s="214"/>
      <c r="CJE214" s="214"/>
      <c r="CJF214" s="214"/>
      <c r="CJG214" s="214"/>
      <c r="CJH214" s="214"/>
      <c r="CJI214" s="214"/>
      <c r="CJJ214" s="214"/>
      <c r="CJK214" s="214"/>
      <c r="CJL214" s="214"/>
      <c r="CJM214" s="214"/>
      <c r="CJN214" s="214"/>
      <c r="CJO214" s="214"/>
      <c r="CJP214" s="214"/>
      <c r="CJQ214" s="214"/>
      <c r="CJR214" s="214"/>
      <c r="CJS214" s="214"/>
      <c r="CJT214" s="214"/>
      <c r="CJU214" s="214"/>
      <c r="CJV214" s="214"/>
      <c r="CJW214" s="214"/>
      <c r="CJX214" s="214"/>
      <c r="CJY214" s="214"/>
      <c r="CJZ214" s="214"/>
      <c r="CKA214" s="214"/>
      <c r="CKB214" s="214"/>
      <c r="CKC214" s="214"/>
      <c r="CKD214" s="214"/>
      <c r="CKE214" s="214"/>
      <c r="CKF214" s="214"/>
      <c r="CKG214" s="214"/>
      <c r="CKH214" s="214"/>
      <c r="CKI214" s="214"/>
      <c r="CKJ214" s="214"/>
      <c r="CKK214" s="214"/>
      <c r="CKL214" s="214"/>
      <c r="CKM214" s="214"/>
      <c r="CKN214" s="214"/>
      <c r="CKO214" s="214"/>
      <c r="CKP214" s="214"/>
      <c r="CKQ214" s="214"/>
      <c r="CKR214" s="214"/>
      <c r="CKS214" s="214"/>
      <c r="CKT214" s="214"/>
      <c r="CKU214" s="214"/>
      <c r="CKV214" s="214"/>
      <c r="CKW214" s="214"/>
      <c r="CKX214" s="214"/>
      <c r="CKY214" s="214"/>
      <c r="CKZ214" s="214"/>
      <c r="CLA214" s="214"/>
      <c r="CLB214" s="214"/>
      <c r="CLC214" s="214"/>
      <c r="CLD214" s="214"/>
      <c r="CLE214" s="214"/>
      <c r="CLF214" s="214"/>
      <c r="CLG214" s="214"/>
      <c r="CLH214" s="214"/>
      <c r="CLI214" s="214"/>
      <c r="CLJ214" s="214"/>
      <c r="CLK214" s="214"/>
      <c r="CLL214" s="214"/>
      <c r="CLM214" s="214"/>
      <c r="CLN214" s="214"/>
      <c r="CLO214" s="214"/>
      <c r="CLP214" s="214"/>
      <c r="CLQ214" s="214"/>
      <c r="CLR214" s="214"/>
      <c r="CLS214" s="214"/>
      <c r="CLT214" s="214"/>
      <c r="CLU214" s="214"/>
      <c r="CLV214" s="214"/>
      <c r="CLW214" s="214"/>
      <c r="CLX214" s="214"/>
      <c r="CLY214" s="214"/>
      <c r="CLZ214" s="214"/>
      <c r="CMA214" s="214"/>
      <c r="CMB214" s="214"/>
      <c r="CMC214" s="214"/>
      <c r="CMD214" s="214"/>
      <c r="CME214" s="214"/>
      <c r="CMF214" s="214"/>
      <c r="CMG214" s="214"/>
      <c r="CMH214" s="214"/>
      <c r="CMI214" s="214"/>
      <c r="CMJ214" s="214"/>
      <c r="CMK214" s="214"/>
      <c r="CML214" s="214"/>
      <c r="CMM214" s="214"/>
      <c r="CMN214" s="214"/>
      <c r="CMO214" s="214"/>
      <c r="CMP214" s="214"/>
      <c r="CMQ214" s="214"/>
      <c r="CMR214" s="214"/>
      <c r="CMS214" s="214"/>
      <c r="CMT214" s="214"/>
      <c r="CMU214" s="214"/>
      <c r="CMV214" s="214"/>
      <c r="CMW214" s="214"/>
      <c r="CMX214" s="214"/>
      <c r="CMY214" s="214"/>
      <c r="CMZ214" s="214"/>
      <c r="CNA214" s="214"/>
      <c r="CNB214" s="214"/>
      <c r="CNC214" s="214"/>
      <c r="CND214" s="214"/>
      <c r="CNE214" s="214"/>
      <c r="CNF214" s="214"/>
      <c r="CNG214" s="214"/>
      <c r="CNH214" s="214"/>
      <c r="CNI214" s="214"/>
      <c r="CNJ214" s="214"/>
      <c r="CNK214" s="214"/>
      <c r="CNL214" s="214"/>
      <c r="CNM214" s="214"/>
      <c r="CNN214" s="214"/>
      <c r="CNO214" s="214"/>
      <c r="CNP214" s="214"/>
      <c r="CNQ214" s="214"/>
      <c r="CNR214" s="214"/>
      <c r="CNS214" s="214"/>
      <c r="CNT214" s="214"/>
      <c r="CNU214" s="214"/>
      <c r="CNV214" s="214"/>
      <c r="CNW214" s="214"/>
      <c r="CNX214" s="214"/>
      <c r="CNY214" s="214"/>
      <c r="CNZ214" s="214"/>
      <c r="COA214" s="214"/>
      <c r="COB214" s="214"/>
      <c r="COC214" s="214"/>
      <c r="COD214" s="214"/>
      <c r="COE214" s="214"/>
      <c r="COF214" s="214"/>
      <c r="COG214" s="214"/>
      <c r="COH214" s="214"/>
      <c r="COI214" s="214"/>
      <c r="COJ214" s="214"/>
      <c r="COK214" s="214"/>
      <c r="COL214" s="214"/>
      <c r="COM214" s="214"/>
      <c r="CON214" s="214"/>
      <c r="COO214" s="214"/>
      <c r="COP214" s="214"/>
      <c r="COQ214" s="214"/>
      <c r="COR214" s="214"/>
      <c r="COS214" s="214"/>
      <c r="COT214" s="214"/>
      <c r="COU214" s="214"/>
      <c r="COV214" s="214"/>
      <c r="COW214" s="214"/>
      <c r="COX214" s="214"/>
      <c r="COY214" s="214"/>
      <c r="COZ214" s="214"/>
      <c r="CPA214" s="214"/>
      <c r="CPB214" s="214"/>
      <c r="CPC214" s="214"/>
      <c r="CPD214" s="214"/>
      <c r="CPE214" s="214"/>
      <c r="CPF214" s="214"/>
      <c r="CPG214" s="214"/>
      <c r="CPH214" s="214"/>
      <c r="CPI214" s="214"/>
      <c r="CPJ214" s="214"/>
      <c r="CPK214" s="214"/>
      <c r="CPL214" s="214"/>
      <c r="CPM214" s="214"/>
      <c r="CPN214" s="214"/>
      <c r="CPO214" s="214"/>
      <c r="CPP214" s="214"/>
      <c r="CPQ214" s="214"/>
      <c r="CPR214" s="214"/>
      <c r="CPS214" s="214"/>
      <c r="CPT214" s="214"/>
      <c r="CPU214" s="214"/>
      <c r="CPV214" s="214"/>
      <c r="CPW214" s="214"/>
      <c r="CPX214" s="214"/>
      <c r="CPY214" s="214"/>
      <c r="CPZ214" s="214"/>
      <c r="CQA214" s="214"/>
      <c r="CQB214" s="214"/>
      <c r="CQC214" s="214"/>
      <c r="CQD214" s="214"/>
      <c r="CQE214" s="214"/>
      <c r="CQF214" s="214"/>
      <c r="CQG214" s="214"/>
      <c r="CQH214" s="214"/>
      <c r="CQI214" s="214"/>
      <c r="CQJ214" s="214"/>
      <c r="CQK214" s="214"/>
      <c r="CQL214" s="214"/>
      <c r="CQM214" s="214"/>
      <c r="CQN214" s="214"/>
      <c r="CQO214" s="214"/>
      <c r="CQP214" s="214"/>
      <c r="CQQ214" s="214"/>
      <c r="CQR214" s="214"/>
      <c r="CQS214" s="214"/>
      <c r="CQT214" s="214"/>
      <c r="CQU214" s="214"/>
      <c r="CQV214" s="214"/>
      <c r="CQW214" s="214"/>
      <c r="CQX214" s="214"/>
      <c r="CQY214" s="214"/>
      <c r="CQZ214" s="214"/>
      <c r="CRA214" s="214"/>
      <c r="CRB214" s="214"/>
      <c r="CRC214" s="214"/>
      <c r="CRD214" s="214"/>
      <c r="CRE214" s="214"/>
      <c r="CRF214" s="214"/>
      <c r="CRG214" s="214"/>
      <c r="CRH214" s="214"/>
      <c r="CRI214" s="214"/>
      <c r="CRJ214" s="214"/>
      <c r="CRK214" s="214"/>
      <c r="CRL214" s="214"/>
      <c r="CRM214" s="214"/>
      <c r="CRN214" s="214"/>
      <c r="CRO214" s="214"/>
      <c r="CRP214" s="214"/>
      <c r="CRQ214" s="214"/>
      <c r="CRR214" s="214"/>
      <c r="CRS214" s="214"/>
      <c r="CRT214" s="214"/>
      <c r="CRU214" s="214"/>
      <c r="CRV214" s="214"/>
      <c r="CRW214" s="214"/>
      <c r="CRX214" s="214"/>
      <c r="CRY214" s="214"/>
      <c r="CRZ214" s="214"/>
      <c r="CSA214" s="214"/>
      <c r="CSB214" s="214"/>
      <c r="CSC214" s="214"/>
      <c r="CSD214" s="214"/>
      <c r="CSE214" s="214"/>
      <c r="CSF214" s="214"/>
      <c r="CSG214" s="214"/>
      <c r="CSH214" s="214"/>
      <c r="CSI214" s="214"/>
      <c r="CSJ214" s="214"/>
      <c r="CSK214" s="214"/>
      <c r="CSL214" s="214"/>
      <c r="CSM214" s="214"/>
      <c r="CSN214" s="214"/>
      <c r="CSO214" s="214"/>
      <c r="CSP214" s="214"/>
      <c r="CSQ214" s="214"/>
      <c r="CSR214" s="214"/>
      <c r="CSS214" s="214"/>
      <c r="CST214" s="214"/>
      <c r="CSU214" s="214"/>
      <c r="CSV214" s="214"/>
      <c r="CSW214" s="214"/>
      <c r="CSX214" s="214"/>
      <c r="CSY214" s="214"/>
      <c r="CSZ214" s="214"/>
      <c r="CTA214" s="214"/>
      <c r="CTB214" s="214"/>
      <c r="CTC214" s="214"/>
      <c r="CTD214" s="214"/>
      <c r="CTE214" s="214"/>
      <c r="CTF214" s="214"/>
      <c r="CTG214" s="214"/>
      <c r="CTH214" s="214"/>
      <c r="CTI214" s="214"/>
      <c r="CTJ214" s="214"/>
      <c r="CTK214" s="214"/>
      <c r="CTL214" s="214"/>
      <c r="CTM214" s="214"/>
      <c r="CTN214" s="214"/>
      <c r="CTO214" s="214"/>
      <c r="CTP214" s="214"/>
      <c r="CTQ214" s="214"/>
      <c r="CTR214" s="214"/>
      <c r="CTS214" s="214"/>
      <c r="CTT214" s="214"/>
      <c r="CTU214" s="214"/>
      <c r="CTV214" s="214"/>
      <c r="CTW214" s="214"/>
      <c r="CTX214" s="214"/>
      <c r="CTY214" s="214"/>
      <c r="CTZ214" s="214"/>
      <c r="CUA214" s="214"/>
      <c r="CUB214" s="214"/>
      <c r="CUC214" s="214"/>
      <c r="CUD214" s="214"/>
      <c r="CUE214" s="214"/>
      <c r="CUF214" s="214"/>
      <c r="CUG214" s="214"/>
      <c r="CUH214" s="214"/>
      <c r="CUI214" s="214"/>
      <c r="CUJ214" s="214"/>
      <c r="CUK214" s="214"/>
      <c r="CUL214" s="214"/>
      <c r="CUM214" s="214"/>
      <c r="CUN214" s="214"/>
      <c r="CUO214" s="214"/>
      <c r="CUP214" s="214"/>
      <c r="CUQ214" s="214"/>
      <c r="CUR214" s="214"/>
      <c r="CUS214" s="214"/>
      <c r="CUT214" s="214"/>
      <c r="CUU214" s="214"/>
      <c r="CUV214" s="214"/>
      <c r="CUW214" s="214"/>
      <c r="CUX214" s="214"/>
      <c r="CUY214" s="214"/>
      <c r="CUZ214" s="214"/>
      <c r="CVA214" s="214"/>
      <c r="CVB214" s="214"/>
      <c r="CVC214" s="214"/>
      <c r="CVD214" s="214"/>
      <c r="CVE214" s="214"/>
      <c r="CVF214" s="214"/>
      <c r="CVG214" s="214"/>
      <c r="CVH214" s="214"/>
      <c r="CVI214" s="214"/>
      <c r="CVJ214" s="214"/>
      <c r="CVK214" s="214"/>
      <c r="CVL214" s="214"/>
      <c r="CVM214" s="214"/>
      <c r="CVN214" s="214"/>
      <c r="CVO214" s="214"/>
      <c r="CVP214" s="214"/>
      <c r="CVQ214" s="214"/>
      <c r="CVR214" s="214"/>
      <c r="CVS214" s="214"/>
      <c r="CVT214" s="214"/>
      <c r="CVU214" s="214"/>
      <c r="CVV214" s="214"/>
      <c r="CVW214" s="214"/>
      <c r="CVX214" s="214"/>
      <c r="CVY214" s="214"/>
      <c r="CVZ214" s="214"/>
      <c r="CWA214" s="214"/>
      <c r="CWB214" s="214"/>
      <c r="CWC214" s="214"/>
      <c r="CWD214" s="214"/>
      <c r="CWE214" s="214"/>
      <c r="CWF214" s="214"/>
      <c r="CWG214" s="214"/>
      <c r="CWH214" s="214"/>
      <c r="CWI214" s="214"/>
      <c r="CWJ214" s="214"/>
      <c r="CWK214" s="214"/>
      <c r="CWL214" s="214"/>
      <c r="CWM214" s="214"/>
      <c r="CWN214" s="214"/>
      <c r="CWO214" s="214"/>
      <c r="CWP214" s="214"/>
      <c r="CWQ214" s="214"/>
      <c r="CWR214" s="214"/>
      <c r="CWS214" s="214"/>
      <c r="CWT214" s="214"/>
      <c r="CWU214" s="214"/>
      <c r="CWV214" s="214"/>
      <c r="CWW214" s="214"/>
      <c r="CWX214" s="214"/>
      <c r="CWY214" s="214"/>
      <c r="CWZ214" s="214"/>
      <c r="CXA214" s="214"/>
      <c r="CXB214" s="214"/>
      <c r="CXC214" s="214"/>
      <c r="CXD214" s="214"/>
      <c r="CXE214" s="214"/>
      <c r="CXF214" s="214"/>
      <c r="CXG214" s="214"/>
      <c r="CXH214" s="214"/>
      <c r="CXI214" s="214"/>
      <c r="CXJ214" s="214"/>
      <c r="CXK214" s="214"/>
      <c r="CXL214" s="214"/>
      <c r="CXM214" s="214"/>
      <c r="CXN214" s="214"/>
      <c r="CXO214" s="214"/>
      <c r="CXP214" s="214"/>
      <c r="CXQ214" s="214"/>
      <c r="CXR214" s="214"/>
      <c r="CXS214" s="214"/>
      <c r="CXT214" s="214"/>
      <c r="CXU214" s="214"/>
      <c r="CXV214" s="214"/>
      <c r="CXW214" s="214"/>
      <c r="CXX214" s="214"/>
      <c r="CXY214" s="214"/>
      <c r="CXZ214" s="214"/>
      <c r="CYA214" s="214"/>
      <c r="CYB214" s="214"/>
      <c r="CYC214" s="214"/>
      <c r="CYD214" s="214"/>
      <c r="CYE214" s="214"/>
      <c r="CYF214" s="214"/>
      <c r="CYG214" s="214"/>
      <c r="CYH214" s="214"/>
      <c r="CYI214" s="214"/>
      <c r="CYJ214" s="214"/>
      <c r="CYK214" s="214"/>
      <c r="CYL214" s="214"/>
      <c r="CYM214" s="214"/>
      <c r="CYN214" s="214"/>
      <c r="CYO214" s="214"/>
      <c r="CYP214" s="214"/>
      <c r="CYQ214" s="214"/>
      <c r="CYR214" s="214"/>
      <c r="CYS214" s="214"/>
      <c r="CYT214" s="214"/>
      <c r="CYU214" s="214"/>
      <c r="CYV214" s="214"/>
      <c r="CYW214" s="214"/>
      <c r="CYX214" s="214"/>
      <c r="CYY214" s="214"/>
      <c r="CYZ214" s="214"/>
      <c r="CZA214" s="214"/>
      <c r="CZB214" s="214"/>
      <c r="CZC214" s="214"/>
      <c r="CZD214" s="214"/>
      <c r="CZE214" s="214"/>
      <c r="CZF214" s="214"/>
      <c r="CZG214" s="214"/>
      <c r="CZH214" s="214"/>
      <c r="CZI214" s="214"/>
      <c r="CZJ214" s="214"/>
      <c r="CZK214" s="214"/>
      <c r="CZL214" s="214"/>
      <c r="CZM214" s="214"/>
      <c r="CZN214" s="214"/>
      <c r="CZO214" s="214"/>
      <c r="CZP214" s="214"/>
      <c r="CZQ214" s="214"/>
      <c r="CZR214" s="214"/>
      <c r="CZS214" s="214"/>
      <c r="CZT214" s="214"/>
      <c r="CZU214" s="214"/>
      <c r="CZV214" s="214"/>
      <c r="CZW214" s="214"/>
      <c r="CZX214" s="214"/>
      <c r="CZY214" s="214"/>
      <c r="CZZ214" s="214"/>
      <c r="DAA214" s="214"/>
      <c r="DAB214" s="214"/>
      <c r="DAC214" s="214"/>
      <c r="DAD214" s="214"/>
      <c r="DAE214" s="214"/>
      <c r="DAF214" s="214"/>
      <c r="DAG214" s="214"/>
      <c r="DAH214" s="214"/>
      <c r="DAI214" s="214"/>
      <c r="DAJ214" s="214"/>
      <c r="DAK214" s="214"/>
      <c r="DAL214" s="214"/>
      <c r="DAM214" s="214"/>
      <c r="DAN214" s="214"/>
      <c r="DAO214" s="214"/>
      <c r="DAP214" s="214"/>
      <c r="DAQ214" s="214"/>
      <c r="DAR214" s="214"/>
      <c r="DAS214" s="214"/>
      <c r="DAT214" s="214"/>
      <c r="DAU214" s="214"/>
      <c r="DAV214" s="214"/>
      <c r="DAW214" s="214"/>
      <c r="DAX214" s="214"/>
      <c r="DAY214" s="214"/>
      <c r="DAZ214" s="214"/>
      <c r="DBA214" s="214"/>
      <c r="DBB214" s="214"/>
      <c r="DBC214" s="214"/>
      <c r="DBD214" s="214"/>
      <c r="DBE214" s="214"/>
      <c r="DBF214" s="214"/>
      <c r="DBG214" s="214"/>
      <c r="DBH214" s="214"/>
      <c r="DBI214" s="214"/>
      <c r="DBJ214" s="214"/>
      <c r="DBK214" s="214"/>
      <c r="DBL214" s="214"/>
      <c r="DBM214" s="214"/>
      <c r="DBN214" s="214"/>
      <c r="DBO214" s="214"/>
      <c r="DBP214" s="214"/>
      <c r="DBQ214" s="214"/>
      <c r="DBR214" s="214"/>
      <c r="DBS214" s="214"/>
      <c r="DBT214" s="214"/>
      <c r="DBU214" s="214"/>
      <c r="DBV214" s="214"/>
      <c r="DBW214" s="214"/>
      <c r="DBX214" s="214"/>
      <c r="DBY214" s="214"/>
      <c r="DBZ214" s="214"/>
      <c r="DCA214" s="214"/>
      <c r="DCB214" s="214"/>
      <c r="DCC214" s="214"/>
      <c r="DCD214" s="214"/>
      <c r="DCE214" s="214"/>
      <c r="DCF214" s="214"/>
      <c r="DCG214" s="214"/>
      <c r="DCH214" s="214"/>
      <c r="DCI214" s="214"/>
      <c r="DCJ214" s="214"/>
      <c r="DCK214" s="214"/>
      <c r="DCL214" s="214"/>
      <c r="DCM214" s="214"/>
      <c r="DCN214" s="214"/>
      <c r="DCO214" s="214"/>
      <c r="DCP214" s="214"/>
      <c r="DCQ214" s="214"/>
      <c r="DCR214" s="214"/>
      <c r="DCS214" s="214"/>
      <c r="DCT214" s="214"/>
      <c r="DCU214" s="214"/>
      <c r="DCV214" s="214"/>
      <c r="DCW214" s="214"/>
      <c r="DCX214" s="214"/>
      <c r="DCY214" s="214"/>
      <c r="DCZ214" s="214"/>
      <c r="DDA214" s="214"/>
      <c r="DDB214" s="214"/>
      <c r="DDC214" s="214"/>
      <c r="DDD214" s="214"/>
      <c r="DDE214" s="214"/>
      <c r="DDF214" s="214"/>
      <c r="DDG214" s="214"/>
      <c r="DDH214" s="214"/>
      <c r="DDI214" s="214"/>
      <c r="DDJ214" s="214"/>
      <c r="DDK214" s="214"/>
      <c r="DDL214" s="214"/>
      <c r="DDM214" s="214"/>
      <c r="DDN214" s="214"/>
      <c r="DDO214" s="214"/>
      <c r="DDP214" s="214"/>
      <c r="DDQ214" s="214"/>
      <c r="DDR214" s="214"/>
      <c r="DDS214" s="214"/>
      <c r="DDT214" s="214"/>
      <c r="DDU214" s="214"/>
      <c r="DDV214" s="214"/>
      <c r="DDW214" s="214"/>
      <c r="DDX214" s="214"/>
      <c r="DDY214" s="214"/>
      <c r="DDZ214" s="214"/>
      <c r="DEA214" s="214"/>
      <c r="DEB214" s="214"/>
      <c r="DEC214" s="214"/>
      <c r="DED214" s="214"/>
      <c r="DEE214" s="214"/>
      <c r="DEF214" s="214"/>
      <c r="DEG214" s="214"/>
      <c r="DEH214" s="214"/>
      <c r="DEI214" s="214"/>
      <c r="DEJ214" s="214"/>
      <c r="DEK214" s="214"/>
      <c r="DEL214" s="214"/>
      <c r="DEM214" s="214"/>
      <c r="DEN214" s="214"/>
      <c r="DEO214" s="214"/>
      <c r="DEP214" s="214"/>
      <c r="DEQ214" s="214"/>
      <c r="DER214" s="214"/>
      <c r="DES214" s="214"/>
      <c r="DET214" s="214"/>
      <c r="DEU214" s="214"/>
      <c r="DEV214" s="214"/>
      <c r="DEW214" s="214"/>
      <c r="DEX214" s="214"/>
      <c r="DEY214" s="214"/>
      <c r="DEZ214" s="214"/>
      <c r="DFA214" s="214"/>
      <c r="DFB214" s="214"/>
      <c r="DFC214" s="214"/>
      <c r="DFD214" s="214"/>
      <c r="DFE214" s="214"/>
      <c r="DFF214" s="214"/>
      <c r="DFG214" s="214"/>
      <c r="DFH214" s="214"/>
      <c r="DFI214" s="214"/>
      <c r="DFJ214" s="214"/>
      <c r="DFK214" s="214"/>
      <c r="DFL214" s="214"/>
      <c r="DFM214" s="214"/>
      <c r="DFN214" s="214"/>
      <c r="DFO214" s="214"/>
      <c r="DFP214" s="214"/>
      <c r="DFQ214" s="214"/>
      <c r="DFR214" s="214"/>
      <c r="DFS214" s="214"/>
      <c r="DFT214" s="214"/>
      <c r="DFU214" s="214"/>
      <c r="DFV214" s="214"/>
      <c r="DFW214" s="214"/>
      <c r="DFX214" s="214"/>
      <c r="DFY214" s="214"/>
      <c r="DFZ214" s="214"/>
      <c r="DGA214" s="214"/>
      <c r="DGB214" s="214"/>
      <c r="DGC214" s="214"/>
      <c r="DGD214" s="214"/>
      <c r="DGE214" s="214"/>
      <c r="DGF214" s="214"/>
      <c r="DGG214" s="214"/>
      <c r="DGH214" s="214"/>
      <c r="DGI214" s="214"/>
      <c r="DGJ214" s="214"/>
      <c r="DGK214" s="214"/>
      <c r="DGL214" s="214"/>
      <c r="DGM214" s="214"/>
      <c r="DGN214" s="214"/>
      <c r="DGO214" s="214"/>
      <c r="DGP214" s="214"/>
      <c r="DGQ214" s="214"/>
      <c r="DGR214" s="214"/>
      <c r="DGS214" s="214"/>
      <c r="DGT214" s="214"/>
      <c r="DGU214" s="214"/>
      <c r="DGV214" s="214"/>
      <c r="DGW214" s="214"/>
      <c r="DGX214" s="214"/>
      <c r="DGY214" s="214"/>
      <c r="DGZ214" s="214"/>
      <c r="DHA214" s="214"/>
      <c r="DHB214" s="214"/>
      <c r="DHC214" s="214"/>
      <c r="DHD214" s="214"/>
      <c r="DHE214" s="214"/>
      <c r="DHF214" s="214"/>
      <c r="DHG214" s="214"/>
      <c r="DHH214" s="214"/>
      <c r="DHI214" s="214"/>
      <c r="DHJ214" s="214"/>
      <c r="DHK214" s="214"/>
      <c r="DHL214" s="214"/>
      <c r="DHM214" s="214"/>
      <c r="DHN214" s="214"/>
      <c r="DHO214" s="214"/>
      <c r="DHP214" s="214"/>
      <c r="DHQ214" s="214"/>
      <c r="DHR214" s="214"/>
      <c r="DHS214" s="214"/>
      <c r="DHT214" s="214"/>
      <c r="DHU214" s="214"/>
      <c r="DHV214" s="214"/>
      <c r="DHW214" s="214"/>
      <c r="DHX214" s="214"/>
      <c r="DHY214" s="214"/>
      <c r="DHZ214" s="214"/>
      <c r="DIA214" s="214"/>
      <c r="DIB214" s="214"/>
      <c r="DIC214" s="214"/>
      <c r="DID214" s="214"/>
      <c r="DIE214" s="214"/>
      <c r="DIF214" s="214"/>
      <c r="DIG214" s="214"/>
      <c r="DIH214" s="214"/>
      <c r="DII214" s="214"/>
      <c r="DIJ214" s="214"/>
      <c r="DIK214" s="214"/>
      <c r="DIL214" s="214"/>
      <c r="DIM214" s="214"/>
      <c r="DIN214" s="214"/>
      <c r="DIO214" s="214"/>
      <c r="DIP214" s="214"/>
      <c r="DIQ214" s="214"/>
      <c r="DIR214" s="214"/>
      <c r="DIS214" s="214"/>
      <c r="DIT214" s="214"/>
      <c r="DIU214" s="214"/>
      <c r="DIV214" s="214"/>
      <c r="DIW214" s="214"/>
      <c r="DIX214" s="214"/>
      <c r="DIY214" s="214"/>
      <c r="DIZ214" s="214"/>
      <c r="DJA214" s="214"/>
      <c r="DJB214" s="214"/>
      <c r="DJC214" s="214"/>
      <c r="DJD214" s="214"/>
      <c r="DJE214" s="214"/>
      <c r="DJF214" s="214"/>
      <c r="DJG214" s="214"/>
      <c r="DJH214" s="214"/>
      <c r="DJI214" s="214"/>
      <c r="DJJ214" s="214"/>
      <c r="DJK214" s="214"/>
      <c r="DJL214" s="214"/>
      <c r="DJM214" s="214"/>
      <c r="DJN214" s="214"/>
      <c r="DJO214" s="214"/>
      <c r="DJP214" s="214"/>
      <c r="DJQ214" s="214"/>
      <c r="DJR214" s="214"/>
      <c r="DJS214" s="214"/>
      <c r="DJT214" s="214"/>
      <c r="DJU214" s="214"/>
      <c r="DJV214" s="214"/>
      <c r="DJW214" s="214"/>
      <c r="DJX214" s="214"/>
      <c r="DJY214" s="214"/>
      <c r="DJZ214" s="214"/>
      <c r="DKA214" s="214"/>
      <c r="DKB214" s="214"/>
      <c r="DKC214" s="214"/>
      <c r="DKD214" s="214"/>
      <c r="DKE214" s="214"/>
      <c r="DKF214" s="214"/>
      <c r="DKG214" s="214"/>
      <c r="DKH214" s="214"/>
      <c r="DKI214" s="214"/>
      <c r="DKJ214" s="214"/>
      <c r="DKK214" s="214"/>
      <c r="DKL214" s="214"/>
      <c r="DKM214" s="214"/>
      <c r="DKN214" s="214"/>
      <c r="DKO214" s="214"/>
      <c r="DKP214" s="214"/>
      <c r="DKQ214" s="214"/>
      <c r="DKR214" s="214"/>
      <c r="DKS214" s="214"/>
      <c r="DKT214" s="214"/>
      <c r="DKU214" s="214"/>
      <c r="DKV214" s="214"/>
      <c r="DKW214" s="214"/>
      <c r="DKX214" s="214"/>
      <c r="DKY214" s="214"/>
      <c r="DKZ214" s="214"/>
      <c r="DLA214" s="214"/>
      <c r="DLB214" s="214"/>
      <c r="DLC214" s="214"/>
      <c r="DLD214" s="214"/>
      <c r="DLE214" s="214"/>
      <c r="DLF214" s="214"/>
      <c r="DLG214" s="214"/>
      <c r="DLH214" s="214"/>
      <c r="DLI214" s="214"/>
      <c r="DLJ214" s="214"/>
      <c r="DLK214" s="214"/>
      <c r="DLL214" s="214"/>
      <c r="DLM214" s="214"/>
      <c r="DLN214" s="214"/>
      <c r="DLO214" s="214"/>
      <c r="DLP214" s="214"/>
      <c r="DLQ214" s="214"/>
      <c r="DLR214" s="214"/>
      <c r="DLS214" s="214"/>
      <c r="DLT214" s="214"/>
      <c r="DLU214" s="214"/>
      <c r="DLV214" s="214"/>
      <c r="DLW214" s="214"/>
      <c r="DLX214" s="214"/>
      <c r="DLY214" s="214"/>
      <c r="DLZ214" s="214"/>
      <c r="DMA214" s="214"/>
      <c r="DMB214" s="214"/>
      <c r="DMC214" s="214"/>
      <c r="DMD214" s="214"/>
      <c r="DME214" s="214"/>
      <c r="DMF214" s="214"/>
      <c r="DMG214" s="214"/>
      <c r="DMH214" s="214"/>
      <c r="DMI214" s="214"/>
      <c r="DMJ214" s="214"/>
      <c r="DMK214" s="214"/>
      <c r="DML214" s="214"/>
      <c r="DMM214" s="214"/>
      <c r="DMN214" s="214"/>
      <c r="DMO214" s="214"/>
      <c r="DMP214" s="214"/>
      <c r="DMQ214" s="214"/>
      <c r="DMR214" s="214"/>
      <c r="DMS214" s="214"/>
      <c r="DMT214" s="214"/>
      <c r="DMU214" s="214"/>
      <c r="DMV214" s="214"/>
      <c r="DMW214" s="214"/>
      <c r="DMX214" s="214"/>
      <c r="DMY214" s="214"/>
      <c r="DMZ214" s="214"/>
      <c r="DNA214" s="214"/>
      <c r="DNB214" s="214"/>
      <c r="DNC214" s="214"/>
      <c r="DND214" s="214"/>
      <c r="DNE214" s="214"/>
      <c r="DNF214" s="214"/>
      <c r="DNG214" s="214"/>
      <c r="DNH214" s="214"/>
      <c r="DNI214" s="214"/>
      <c r="DNJ214" s="214"/>
      <c r="DNK214" s="214"/>
      <c r="DNL214" s="214"/>
      <c r="DNM214" s="214"/>
      <c r="DNN214" s="214"/>
      <c r="DNO214" s="214"/>
      <c r="DNP214" s="214"/>
      <c r="DNQ214" s="214"/>
      <c r="DNR214" s="214"/>
      <c r="DNS214" s="214"/>
      <c r="DNT214" s="214"/>
      <c r="DNU214" s="214"/>
      <c r="DNV214" s="214"/>
      <c r="DNW214" s="214"/>
      <c r="DNX214" s="214"/>
      <c r="DNY214" s="214"/>
      <c r="DNZ214" s="214"/>
      <c r="DOA214" s="214"/>
      <c r="DOB214" s="214"/>
      <c r="DOC214" s="214"/>
      <c r="DOD214" s="214"/>
      <c r="DOE214" s="214"/>
      <c r="DOF214" s="214"/>
      <c r="DOG214" s="214"/>
      <c r="DOH214" s="214"/>
      <c r="DOI214" s="214"/>
      <c r="DOJ214" s="214"/>
      <c r="DOK214" s="214"/>
      <c r="DOL214" s="214"/>
      <c r="DOM214" s="214"/>
      <c r="DON214" s="214"/>
      <c r="DOO214" s="214"/>
      <c r="DOP214" s="214"/>
      <c r="DOQ214" s="214"/>
      <c r="DOR214" s="214"/>
      <c r="DOS214" s="214"/>
      <c r="DOT214" s="214"/>
      <c r="DOU214" s="214"/>
      <c r="DOV214" s="214"/>
      <c r="DOW214" s="214"/>
      <c r="DOX214" s="214"/>
      <c r="DOY214" s="214"/>
      <c r="DOZ214" s="214"/>
      <c r="DPA214" s="214"/>
      <c r="DPB214" s="214"/>
      <c r="DPC214" s="214"/>
      <c r="DPD214" s="214"/>
      <c r="DPE214" s="214"/>
      <c r="DPF214" s="214"/>
      <c r="DPG214" s="214"/>
      <c r="DPH214" s="214"/>
      <c r="DPI214" s="214"/>
      <c r="DPJ214" s="214"/>
      <c r="DPK214" s="214"/>
      <c r="DPL214" s="214"/>
      <c r="DPM214" s="214"/>
      <c r="DPN214" s="214"/>
      <c r="DPO214" s="214"/>
      <c r="DPP214" s="214"/>
      <c r="DPQ214" s="214"/>
      <c r="DPR214" s="214"/>
      <c r="DPS214" s="214"/>
      <c r="DPT214" s="214"/>
      <c r="DPU214" s="214"/>
      <c r="DPV214" s="214"/>
      <c r="DPW214" s="214"/>
      <c r="DPX214" s="214"/>
      <c r="DPY214" s="214"/>
      <c r="DPZ214" s="214"/>
      <c r="DQA214" s="214"/>
      <c r="DQB214" s="214"/>
      <c r="DQC214" s="214"/>
      <c r="DQD214" s="214"/>
      <c r="DQE214" s="214"/>
      <c r="DQF214" s="214"/>
      <c r="DQG214" s="214"/>
      <c r="DQH214" s="214"/>
      <c r="DQI214" s="214"/>
      <c r="DQJ214" s="214"/>
      <c r="DQK214" s="214"/>
      <c r="DQL214" s="214"/>
      <c r="DQM214" s="214"/>
      <c r="DQN214" s="214"/>
      <c r="DQO214" s="214"/>
      <c r="DQP214" s="214"/>
      <c r="DQQ214" s="214"/>
      <c r="DQR214" s="214"/>
      <c r="DQS214" s="214"/>
      <c r="DQT214" s="214"/>
      <c r="DQU214" s="214"/>
      <c r="DQV214" s="214"/>
      <c r="DQW214" s="214"/>
      <c r="DQX214" s="214"/>
      <c r="DQY214" s="214"/>
      <c r="DQZ214" s="214"/>
      <c r="DRA214" s="214"/>
      <c r="DRB214" s="214"/>
      <c r="DRC214" s="214"/>
      <c r="DRD214" s="214"/>
      <c r="DRE214" s="214"/>
      <c r="DRF214" s="214"/>
      <c r="DRG214" s="214"/>
      <c r="DRH214" s="214"/>
      <c r="DRI214" s="214"/>
      <c r="DRJ214" s="214"/>
      <c r="DRK214" s="214"/>
      <c r="DRL214" s="214"/>
      <c r="DRM214" s="214"/>
      <c r="DRN214" s="214"/>
      <c r="DRO214" s="214"/>
      <c r="DRP214" s="214"/>
      <c r="DRQ214" s="214"/>
      <c r="DRR214" s="214"/>
      <c r="DRS214" s="214"/>
      <c r="DRT214" s="214"/>
      <c r="DRU214" s="214"/>
      <c r="DRV214" s="214"/>
      <c r="DRW214" s="214"/>
      <c r="DRX214" s="214"/>
      <c r="DRY214" s="214"/>
      <c r="DRZ214" s="214"/>
      <c r="DSA214" s="214"/>
      <c r="DSB214" s="214"/>
      <c r="DSC214" s="214"/>
      <c r="DSD214" s="214"/>
      <c r="DSE214" s="214"/>
      <c r="DSF214" s="214"/>
      <c r="DSG214" s="214"/>
      <c r="DSH214" s="214"/>
      <c r="DSI214" s="214"/>
      <c r="DSJ214" s="214"/>
      <c r="DSK214" s="214"/>
      <c r="DSL214" s="214"/>
      <c r="DSM214" s="214"/>
      <c r="DSN214" s="214"/>
      <c r="DSO214" s="214"/>
      <c r="DSP214" s="214"/>
      <c r="DSQ214" s="214"/>
      <c r="DSR214" s="214"/>
      <c r="DSS214" s="214"/>
      <c r="DST214" s="214"/>
      <c r="DSU214" s="214"/>
      <c r="DSV214" s="214"/>
      <c r="DSW214" s="214"/>
      <c r="DSX214" s="214"/>
      <c r="DSY214" s="214"/>
      <c r="DSZ214" s="214"/>
      <c r="DTA214" s="214"/>
      <c r="DTB214" s="214"/>
      <c r="DTC214" s="214"/>
      <c r="DTD214" s="214"/>
      <c r="DTE214" s="214"/>
      <c r="DTF214" s="214"/>
      <c r="DTG214" s="214"/>
      <c r="DTH214" s="214"/>
      <c r="DTI214" s="214"/>
      <c r="DTJ214" s="214"/>
      <c r="DTK214" s="214"/>
      <c r="DTL214" s="214"/>
      <c r="DTM214" s="214"/>
      <c r="DTN214" s="214"/>
      <c r="DTO214" s="214"/>
      <c r="DTP214" s="214"/>
      <c r="DTQ214" s="214"/>
      <c r="DTR214" s="214"/>
      <c r="DTS214" s="214"/>
      <c r="DTT214" s="214"/>
      <c r="DTU214" s="214"/>
      <c r="DTV214" s="214"/>
      <c r="DTW214" s="214"/>
      <c r="DTX214" s="214"/>
      <c r="DTY214" s="214"/>
      <c r="DTZ214" s="214"/>
      <c r="DUA214" s="214"/>
      <c r="DUB214" s="214"/>
      <c r="DUC214" s="214"/>
      <c r="DUD214" s="214"/>
      <c r="DUE214" s="214"/>
      <c r="DUF214" s="214"/>
      <c r="DUG214" s="214"/>
      <c r="DUH214" s="214"/>
      <c r="DUI214" s="214"/>
      <c r="DUJ214" s="214"/>
      <c r="DUK214" s="214"/>
      <c r="DUL214" s="214"/>
      <c r="DUM214" s="214"/>
      <c r="DUN214" s="214"/>
      <c r="DUO214" s="214"/>
      <c r="DUP214" s="214"/>
      <c r="DUQ214" s="214"/>
      <c r="DUR214" s="214"/>
      <c r="DUS214" s="214"/>
      <c r="DUT214" s="214"/>
      <c r="DUU214" s="214"/>
      <c r="DUV214" s="214"/>
      <c r="DUW214" s="214"/>
      <c r="DUX214" s="214"/>
      <c r="DUY214" s="214"/>
      <c r="DUZ214" s="214"/>
      <c r="DVA214" s="214"/>
      <c r="DVB214" s="214"/>
      <c r="DVC214" s="214"/>
      <c r="DVD214" s="214"/>
      <c r="DVE214" s="214"/>
      <c r="DVF214" s="214"/>
      <c r="DVG214" s="214"/>
      <c r="DVH214" s="214"/>
      <c r="DVI214" s="214"/>
      <c r="DVJ214" s="214"/>
      <c r="DVK214" s="214"/>
      <c r="DVL214" s="214"/>
      <c r="DVM214" s="214"/>
      <c r="DVN214" s="214"/>
      <c r="DVO214" s="214"/>
      <c r="DVP214" s="214"/>
      <c r="DVQ214" s="214"/>
      <c r="DVR214" s="214"/>
      <c r="DVS214" s="214"/>
      <c r="DVT214" s="214"/>
      <c r="DVU214" s="214"/>
      <c r="DVV214" s="214"/>
      <c r="DVW214" s="214"/>
      <c r="DVX214" s="214"/>
      <c r="DVY214" s="214"/>
      <c r="DVZ214" s="214"/>
      <c r="DWA214" s="214"/>
      <c r="DWB214" s="214"/>
      <c r="DWC214" s="214"/>
      <c r="DWD214" s="214"/>
      <c r="DWE214" s="214"/>
      <c r="DWF214" s="214"/>
      <c r="DWG214" s="214"/>
      <c r="DWH214" s="214"/>
      <c r="DWI214" s="214"/>
      <c r="DWJ214" s="214"/>
      <c r="DWK214" s="214"/>
      <c r="DWL214" s="214"/>
      <c r="DWM214" s="214"/>
      <c r="DWN214" s="214"/>
      <c r="DWO214" s="214"/>
      <c r="DWP214" s="214"/>
      <c r="DWQ214" s="214"/>
      <c r="DWR214" s="214"/>
      <c r="DWS214" s="214"/>
      <c r="DWT214" s="214"/>
      <c r="DWU214" s="214"/>
      <c r="DWV214" s="214"/>
      <c r="DWW214" s="214"/>
      <c r="DWX214" s="214"/>
      <c r="DWY214" s="214"/>
      <c r="DWZ214" s="214"/>
      <c r="DXA214" s="214"/>
      <c r="DXB214" s="214"/>
      <c r="DXC214" s="214"/>
      <c r="DXD214" s="214"/>
      <c r="DXE214" s="214"/>
      <c r="DXF214" s="214"/>
      <c r="DXG214" s="214"/>
      <c r="DXH214" s="214"/>
      <c r="DXI214" s="214"/>
      <c r="DXJ214" s="214"/>
      <c r="DXK214" s="214"/>
      <c r="DXL214" s="214"/>
      <c r="DXM214" s="214"/>
      <c r="DXN214" s="214"/>
      <c r="DXO214" s="214"/>
      <c r="DXP214" s="214"/>
      <c r="DXQ214" s="214"/>
      <c r="DXR214" s="214"/>
      <c r="DXS214" s="214"/>
      <c r="DXT214" s="214"/>
      <c r="DXU214" s="214"/>
      <c r="DXV214" s="214"/>
      <c r="DXW214" s="214"/>
      <c r="DXX214" s="214"/>
      <c r="DXY214" s="214"/>
      <c r="DXZ214" s="214"/>
      <c r="DYA214" s="214"/>
      <c r="DYB214" s="214"/>
      <c r="DYC214" s="214"/>
      <c r="DYD214" s="214"/>
      <c r="DYE214" s="214"/>
      <c r="DYF214" s="214"/>
      <c r="DYG214" s="214"/>
      <c r="DYH214" s="214"/>
      <c r="DYI214" s="214"/>
      <c r="DYJ214" s="214"/>
      <c r="DYK214" s="214"/>
      <c r="DYL214" s="214"/>
      <c r="DYM214" s="214"/>
      <c r="DYN214" s="214"/>
      <c r="DYO214" s="214"/>
      <c r="DYP214" s="214"/>
      <c r="DYQ214" s="214"/>
      <c r="DYR214" s="214"/>
      <c r="DYS214" s="214"/>
      <c r="DYT214" s="214"/>
      <c r="DYU214" s="214"/>
      <c r="DYV214" s="214"/>
      <c r="DYW214" s="214"/>
      <c r="DYX214" s="214"/>
      <c r="DYY214" s="214"/>
      <c r="DYZ214" s="214"/>
      <c r="DZA214" s="214"/>
      <c r="DZB214" s="214"/>
      <c r="DZC214" s="214"/>
      <c r="DZD214" s="214"/>
      <c r="DZE214" s="214"/>
      <c r="DZF214" s="214"/>
      <c r="DZG214" s="214"/>
      <c r="DZH214" s="214"/>
      <c r="DZI214" s="214"/>
      <c r="DZJ214" s="214"/>
      <c r="DZK214" s="214"/>
      <c r="DZL214" s="214"/>
      <c r="DZM214" s="214"/>
      <c r="DZN214" s="214"/>
      <c r="DZO214" s="214"/>
      <c r="DZP214" s="214"/>
      <c r="DZQ214" s="214"/>
      <c r="DZR214" s="214"/>
      <c r="DZS214" s="214"/>
      <c r="DZT214" s="214"/>
      <c r="DZU214" s="214"/>
      <c r="DZV214" s="214"/>
      <c r="DZW214" s="214"/>
      <c r="DZX214" s="214"/>
      <c r="DZY214" s="214"/>
      <c r="DZZ214" s="214"/>
      <c r="EAA214" s="214"/>
      <c r="EAB214" s="214"/>
      <c r="EAC214" s="214"/>
      <c r="EAD214" s="214"/>
      <c r="EAE214" s="214"/>
      <c r="EAF214" s="214"/>
      <c r="EAG214" s="214"/>
      <c r="EAH214" s="214"/>
      <c r="EAI214" s="214"/>
      <c r="EAJ214" s="214"/>
      <c r="EAK214" s="214"/>
      <c r="EAL214" s="214"/>
      <c r="EAM214" s="214"/>
      <c r="EAN214" s="214"/>
      <c r="EAO214" s="214"/>
      <c r="EAP214" s="214"/>
      <c r="EAQ214" s="214"/>
      <c r="EAR214" s="214"/>
      <c r="EAS214" s="214"/>
      <c r="EAT214" s="214"/>
      <c r="EAU214" s="214"/>
      <c r="EAV214" s="214"/>
      <c r="EAW214" s="214"/>
      <c r="EAX214" s="214"/>
      <c r="EAY214" s="214"/>
      <c r="EAZ214" s="214"/>
      <c r="EBA214" s="214"/>
      <c r="EBB214" s="214"/>
      <c r="EBC214" s="214"/>
      <c r="EBD214" s="214"/>
      <c r="EBE214" s="214"/>
      <c r="EBF214" s="214"/>
      <c r="EBG214" s="214"/>
      <c r="EBH214" s="214"/>
      <c r="EBI214" s="214"/>
      <c r="EBJ214" s="214"/>
      <c r="EBK214" s="214"/>
      <c r="EBL214" s="214"/>
      <c r="EBM214" s="214"/>
      <c r="EBN214" s="214"/>
      <c r="EBO214" s="214"/>
      <c r="EBP214" s="214"/>
      <c r="EBQ214" s="214"/>
      <c r="EBR214" s="214"/>
      <c r="EBS214" s="214"/>
      <c r="EBT214" s="214"/>
      <c r="EBU214" s="214"/>
      <c r="EBV214" s="214"/>
      <c r="EBW214" s="214"/>
      <c r="EBX214" s="214"/>
      <c r="EBY214" s="214"/>
      <c r="EBZ214" s="214"/>
      <c r="ECA214" s="214"/>
      <c r="ECB214" s="214"/>
      <c r="ECC214" s="214"/>
      <c r="ECD214" s="214"/>
      <c r="ECE214" s="214"/>
      <c r="ECF214" s="214"/>
      <c r="ECG214" s="214"/>
      <c r="ECH214" s="214"/>
      <c r="ECI214" s="214"/>
      <c r="ECJ214" s="214"/>
      <c r="ECK214" s="214"/>
      <c r="ECL214" s="214"/>
      <c r="ECM214" s="214"/>
      <c r="ECN214" s="214"/>
      <c r="ECO214" s="214"/>
      <c r="ECP214" s="214"/>
      <c r="ECQ214" s="214"/>
      <c r="ECR214" s="214"/>
      <c r="ECS214" s="214"/>
      <c r="ECT214" s="214"/>
      <c r="ECU214" s="214"/>
      <c r="ECV214" s="214"/>
      <c r="ECW214" s="214"/>
      <c r="ECX214" s="214"/>
      <c r="ECY214" s="214"/>
      <c r="ECZ214" s="214"/>
      <c r="EDA214" s="214"/>
      <c r="EDB214" s="214"/>
      <c r="EDC214" s="214"/>
      <c r="EDD214" s="214"/>
      <c r="EDE214" s="214"/>
      <c r="EDF214" s="214"/>
      <c r="EDG214" s="214"/>
      <c r="EDH214" s="214"/>
      <c r="EDI214" s="214"/>
      <c r="EDJ214" s="214"/>
      <c r="EDK214" s="214"/>
      <c r="EDL214" s="214"/>
      <c r="EDM214" s="214"/>
      <c r="EDN214" s="214"/>
      <c r="EDO214" s="214"/>
      <c r="EDP214" s="214"/>
      <c r="EDQ214" s="214"/>
      <c r="EDR214" s="214"/>
      <c r="EDS214" s="214"/>
      <c r="EDT214" s="214"/>
      <c r="EDU214" s="214"/>
      <c r="EDV214" s="214"/>
      <c r="EDW214" s="214"/>
      <c r="EDX214" s="214"/>
      <c r="EDY214" s="214"/>
      <c r="EDZ214" s="214"/>
      <c r="EEA214" s="214"/>
      <c r="EEB214" s="214"/>
      <c r="EEC214" s="214"/>
      <c r="EED214" s="214"/>
      <c r="EEE214" s="214"/>
      <c r="EEF214" s="214"/>
      <c r="EEG214" s="214"/>
      <c r="EEH214" s="214"/>
      <c r="EEI214" s="214"/>
      <c r="EEJ214" s="214"/>
      <c r="EEK214" s="214"/>
      <c r="EEL214" s="214"/>
      <c r="EEM214" s="214"/>
      <c r="EEN214" s="214"/>
      <c r="EEO214" s="214"/>
      <c r="EEP214" s="214"/>
      <c r="EEQ214" s="214"/>
      <c r="EER214" s="214"/>
      <c r="EES214" s="214"/>
      <c r="EET214" s="214"/>
      <c r="EEU214" s="214"/>
      <c r="EEV214" s="214"/>
      <c r="EEW214" s="214"/>
      <c r="EEX214" s="214"/>
      <c r="EEY214" s="214"/>
      <c r="EEZ214" s="214"/>
      <c r="EFA214" s="214"/>
      <c r="EFB214" s="214"/>
      <c r="EFC214" s="214"/>
      <c r="EFD214" s="214"/>
      <c r="EFE214" s="214"/>
      <c r="EFF214" s="214"/>
      <c r="EFG214" s="214"/>
      <c r="EFH214" s="214"/>
      <c r="EFI214" s="214"/>
      <c r="EFJ214" s="214"/>
      <c r="EFK214" s="214"/>
      <c r="EFL214" s="214"/>
      <c r="EFM214" s="214"/>
      <c r="EFN214" s="214"/>
      <c r="EFO214" s="214"/>
      <c r="EFP214" s="214"/>
      <c r="EFQ214" s="214"/>
      <c r="EFR214" s="214"/>
      <c r="EFS214" s="214"/>
      <c r="EFT214" s="214"/>
      <c r="EFU214" s="214"/>
      <c r="EFV214" s="214"/>
      <c r="EFW214" s="214"/>
      <c r="EFX214" s="214"/>
      <c r="EFY214" s="214"/>
      <c r="EFZ214" s="214"/>
      <c r="EGA214" s="214"/>
      <c r="EGB214" s="214"/>
      <c r="EGC214" s="214"/>
      <c r="EGD214" s="214"/>
      <c r="EGE214" s="214"/>
      <c r="EGF214" s="214"/>
      <c r="EGG214" s="214"/>
      <c r="EGH214" s="214"/>
      <c r="EGI214" s="214"/>
      <c r="EGJ214" s="214"/>
      <c r="EGK214" s="214"/>
      <c r="EGL214" s="214"/>
      <c r="EGM214" s="214"/>
      <c r="EGN214" s="214"/>
      <c r="EGO214" s="214"/>
      <c r="EGP214" s="214"/>
      <c r="EGQ214" s="214"/>
      <c r="EGR214" s="214"/>
      <c r="EGS214" s="214"/>
      <c r="EGT214" s="214"/>
      <c r="EGU214" s="214"/>
      <c r="EGV214" s="214"/>
      <c r="EGW214" s="214"/>
      <c r="EGX214" s="214"/>
      <c r="EGY214" s="214"/>
      <c r="EGZ214" s="214"/>
      <c r="EHA214" s="214"/>
      <c r="EHB214" s="214"/>
      <c r="EHC214" s="214"/>
      <c r="EHD214" s="214"/>
      <c r="EHE214" s="214"/>
      <c r="EHF214" s="214"/>
      <c r="EHG214" s="214"/>
      <c r="EHH214" s="214"/>
      <c r="EHI214" s="214"/>
      <c r="EHJ214" s="214"/>
      <c r="EHK214" s="214"/>
      <c r="EHL214" s="214"/>
      <c r="EHM214" s="214"/>
      <c r="EHN214" s="214"/>
      <c r="EHO214" s="214"/>
      <c r="EHP214" s="214"/>
      <c r="EHQ214" s="214"/>
      <c r="EHR214" s="214"/>
      <c r="EHS214" s="214"/>
      <c r="EHT214" s="214"/>
      <c r="EHU214" s="214"/>
      <c r="EHV214" s="214"/>
      <c r="EHW214" s="214"/>
      <c r="EHX214" s="214"/>
      <c r="EHY214" s="214"/>
      <c r="EHZ214" s="214"/>
      <c r="EIA214" s="214"/>
      <c r="EIB214" s="214"/>
      <c r="EIC214" s="214"/>
      <c r="EID214" s="214"/>
      <c r="EIE214" s="214"/>
      <c r="EIF214" s="214"/>
      <c r="EIG214" s="214"/>
      <c r="EIH214" s="214"/>
      <c r="EII214" s="214"/>
      <c r="EIJ214" s="214"/>
      <c r="EIK214" s="214"/>
      <c r="EIL214" s="214"/>
      <c r="EIM214" s="214"/>
      <c r="EIN214" s="214"/>
      <c r="EIO214" s="214"/>
      <c r="EIP214" s="214"/>
      <c r="EIQ214" s="214"/>
      <c r="EIR214" s="214"/>
      <c r="EIS214" s="214"/>
      <c r="EIT214" s="214"/>
      <c r="EIU214" s="214"/>
      <c r="EIV214" s="214"/>
      <c r="EIW214" s="214"/>
      <c r="EIX214" s="214"/>
      <c r="EIY214" s="214"/>
      <c r="EIZ214" s="214"/>
      <c r="EJA214" s="214"/>
      <c r="EJB214" s="214"/>
      <c r="EJC214" s="214"/>
      <c r="EJD214" s="214"/>
      <c r="EJE214" s="214"/>
      <c r="EJF214" s="214"/>
      <c r="EJG214" s="214"/>
      <c r="EJH214" s="214"/>
      <c r="EJI214" s="214"/>
      <c r="EJJ214" s="214"/>
      <c r="EJK214" s="214"/>
      <c r="EJL214" s="214"/>
      <c r="EJM214" s="214"/>
      <c r="EJN214" s="214"/>
      <c r="EJO214" s="214"/>
      <c r="EJP214" s="214"/>
      <c r="EJQ214" s="214"/>
      <c r="EJR214" s="214"/>
      <c r="EJS214" s="214"/>
      <c r="EJT214" s="214"/>
      <c r="EJU214" s="214"/>
      <c r="EJV214" s="214"/>
      <c r="EJW214" s="214"/>
      <c r="EJX214" s="214"/>
      <c r="EJY214" s="214"/>
      <c r="EJZ214" s="214"/>
      <c r="EKA214" s="214"/>
      <c r="EKB214" s="214"/>
      <c r="EKC214" s="214"/>
      <c r="EKD214" s="214"/>
      <c r="EKE214" s="214"/>
      <c r="EKF214" s="214"/>
      <c r="EKG214" s="214"/>
      <c r="EKH214" s="214"/>
      <c r="EKI214" s="214"/>
      <c r="EKJ214" s="214"/>
      <c r="EKK214" s="214"/>
      <c r="EKL214" s="214"/>
      <c r="EKM214" s="214"/>
      <c r="EKN214" s="214"/>
      <c r="EKO214" s="214"/>
      <c r="EKP214" s="214"/>
      <c r="EKQ214" s="214"/>
      <c r="EKR214" s="214"/>
      <c r="EKS214" s="214"/>
      <c r="EKT214" s="214"/>
      <c r="EKU214" s="214"/>
      <c r="EKV214" s="214"/>
      <c r="EKW214" s="214"/>
      <c r="EKX214" s="214"/>
      <c r="EKY214" s="214"/>
      <c r="EKZ214" s="214"/>
      <c r="ELA214" s="214"/>
      <c r="ELB214" s="214"/>
      <c r="ELC214" s="214"/>
      <c r="ELD214" s="214"/>
      <c r="ELE214" s="214"/>
      <c r="ELF214" s="214"/>
      <c r="ELG214" s="214"/>
      <c r="ELH214" s="214"/>
      <c r="ELI214" s="214"/>
      <c r="ELJ214" s="214"/>
      <c r="ELK214" s="214"/>
      <c r="ELL214" s="214"/>
      <c r="ELM214" s="214"/>
      <c r="ELN214" s="214"/>
      <c r="ELO214" s="214"/>
      <c r="ELP214" s="214"/>
      <c r="ELQ214" s="214"/>
      <c r="ELR214" s="214"/>
      <c r="ELS214" s="214"/>
      <c r="ELT214" s="214"/>
      <c r="ELU214" s="214"/>
      <c r="ELV214" s="214"/>
      <c r="ELW214" s="214"/>
      <c r="ELX214" s="214"/>
      <c r="ELY214" s="214"/>
      <c r="ELZ214" s="214"/>
      <c r="EMA214" s="214"/>
      <c r="EMB214" s="214"/>
      <c r="EMC214" s="214"/>
      <c r="EMD214" s="214"/>
      <c r="EME214" s="214"/>
      <c r="EMF214" s="214"/>
      <c r="EMG214" s="214"/>
      <c r="EMH214" s="214"/>
      <c r="EMI214" s="214"/>
      <c r="EMJ214" s="214"/>
      <c r="EMK214" s="214"/>
      <c r="EML214" s="214"/>
      <c r="EMM214" s="214"/>
      <c r="EMN214" s="214"/>
      <c r="EMO214" s="214"/>
      <c r="EMP214" s="214"/>
      <c r="EMQ214" s="214"/>
      <c r="EMR214" s="214"/>
      <c r="EMS214" s="214"/>
      <c r="EMT214" s="214"/>
      <c r="EMU214" s="214"/>
      <c r="EMV214" s="214"/>
      <c r="EMW214" s="214"/>
      <c r="EMX214" s="214"/>
      <c r="EMY214" s="214"/>
      <c r="EMZ214" s="214"/>
      <c r="ENA214" s="214"/>
      <c r="ENB214" s="214"/>
      <c r="ENC214" s="214"/>
      <c r="END214" s="214"/>
      <c r="ENE214" s="214"/>
      <c r="ENF214" s="214"/>
      <c r="ENG214" s="214"/>
      <c r="ENH214" s="214"/>
      <c r="ENI214" s="214"/>
      <c r="ENJ214" s="214"/>
      <c r="ENK214" s="214"/>
      <c r="ENL214" s="214"/>
      <c r="ENM214" s="214"/>
      <c r="ENN214" s="214"/>
      <c r="ENO214" s="214"/>
      <c r="ENP214" s="214"/>
      <c r="ENQ214" s="214"/>
      <c r="ENR214" s="214"/>
      <c r="ENS214" s="214"/>
      <c r="ENT214" s="214"/>
      <c r="ENU214" s="214"/>
      <c r="ENV214" s="214"/>
      <c r="ENW214" s="214"/>
      <c r="ENX214" s="214"/>
      <c r="ENY214" s="214"/>
      <c r="ENZ214" s="214"/>
      <c r="EOA214" s="214"/>
      <c r="EOB214" s="214"/>
      <c r="EOC214" s="214"/>
      <c r="EOD214" s="214"/>
      <c r="EOE214" s="214"/>
      <c r="EOF214" s="214"/>
      <c r="EOG214" s="214"/>
      <c r="EOH214" s="214"/>
      <c r="EOI214" s="214"/>
      <c r="EOJ214" s="214"/>
      <c r="EOK214" s="214"/>
      <c r="EOL214" s="214"/>
      <c r="EOM214" s="214"/>
      <c r="EON214" s="214"/>
      <c r="EOO214" s="214"/>
      <c r="EOP214" s="214"/>
      <c r="EOQ214" s="214"/>
      <c r="EOR214" s="214"/>
      <c r="EOS214" s="214"/>
      <c r="EOT214" s="214"/>
      <c r="EOU214" s="214"/>
      <c r="EOV214" s="214"/>
      <c r="EOW214" s="214"/>
      <c r="EOX214" s="214"/>
      <c r="EOY214" s="214"/>
      <c r="EOZ214" s="214"/>
      <c r="EPA214" s="214"/>
      <c r="EPB214" s="214"/>
      <c r="EPC214" s="214"/>
      <c r="EPD214" s="214"/>
      <c r="EPE214" s="214"/>
      <c r="EPF214" s="214"/>
      <c r="EPG214" s="214"/>
      <c r="EPH214" s="214"/>
      <c r="EPI214" s="214"/>
      <c r="EPJ214" s="214"/>
      <c r="EPK214" s="214"/>
      <c r="EPL214" s="214"/>
      <c r="EPM214" s="214"/>
      <c r="EPN214" s="214"/>
      <c r="EPO214" s="214"/>
      <c r="EPP214" s="214"/>
      <c r="EPQ214" s="214"/>
      <c r="EPR214" s="214"/>
      <c r="EPS214" s="214"/>
      <c r="EPT214" s="214"/>
      <c r="EPU214" s="214"/>
      <c r="EPV214" s="214"/>
      <c r="EPW214" s="214"/>
      <c r="EPX214" s="214"/>
      <c r="EPY214" s="214"/>
      <c r="EPZ214" s="214"/>
      <c r="EQA214" s="214"/>
      <c r="EQB214" s="214"/>
      <c r="EQC214" s="214"/>
      <c r="EQD214" s="214"/>
      <c r="EQE214" s="214"/>
      <c r="EQF214" s="214"/>
      <c r="EQG214" s="214"/>
      <c r="EQH214" s="214"/>
      <c r="EQI214" s="214"/>
      <c r="EQJ214" s="214"/>
      <c r="EQK214" s="214"/>
      <c r="EQL214" s="214"/>
      <c r="EQM214" s="214"/>
      <c r="EQN214" s="214"/>
      <c r="EQO214" s="214"/>
      <c r="EQP214" s="214"/>
      <c r="EQQ214" s="214"/>
      <c r="EQR214" s="214"/>
      <c r="EQS214" s="214"/>
      <c r="EQT214" s="214"/>
      <c r="EQU214" s="214"/>
      <c r="EQV214" s="214"/>
      <c r="EQW214" s="214"/>
      <c r="EQX214" s="214"/>
      <c r="EQY214" s="214"/>
      <c r="EQZ214" s="214"/>
      <c r="ERA214" s="214"/>
      <c r="ERB214" s="214"/>
      <c r="ERC214" s="214"/>
      <c r="ERD214" s="214"/>
      <c r="ERE214" s="214"/>
      <c r="ERF214" s="214"/>
      <c r="ERG214" s="214"/>
      <c r="ERH214" s="214"/>
      <c r="ERI214" s="214"/>
      <c r="ERJ214" s="214"/>
      <c r="ERK214" s="214"/>
      <c r="ERL214" s="214"/>
      <c r="ERM214" s="214"/>
      <c r="ERN214" s="214"/>
      <c r="ERO214" s="214"/>
      <c r="ERP214" s="214"/>
      <c r="ERQ214" s="214"/>
      <c r="ERR214" s="214"/>
      <c r="ERS214" s="214"/>
      <c r="ERT214" s="214"/>
      <c r="ERU214" s="214"/>
      <c r="ERV214" s="214"/>
      <c r="ERW214" s="214"/>
      <c r="ERX214" s="214"/>
      <c r="ERY214" s="214"/>
      <c r="ERZ214" s="214"/>
      <c r="ESA214" s="214"/>
      <c r="ESB214" s="214"/>
      <c r="ESC214" s="214"/>
      <c r="ESD214" s="214"/>
      <c r="ESE214" s="214"/>
      <c r="ESF214" s="214"/>
      <c r="ESG214" s="214"/>
      <c r="ESH214" s="214"/>
      <c r="ESI214" s="214"/>
      <c r="ESJ214" s="214"/>
      <c r="ESK214" s="214"/>
      <c r="ESL214" s="214"/>
      <c r="ESM214" s="214"/>
      <c r="ESN214" s="214"/>
      <c r="ESO214" s="214"/>
      <c r="ESP214" s="214"/>
      <c r="ESQ214" s="214"/>
      <c r="ESR214" s="214"/>
      <c r="ESS214" s="214"/>
      <c r="EST214" s="214"/>
      <c r="ESU214" s="214"/>
      <c r="ESV214" s="214"/>
      <c r="ESW214" s="214"/>
      <c r="ESX214" s="214"/>
      <c r="ESY214" s="214"/>
      <c r="ESZ214" s="214"/>
      <c r="ETA214" s="214"/>
      <c r="ETB214" s="214"/>
      <c r="ETC214" s="214"/>
      <c r="ETD214" s="214"/>
      <c r="ETE214" s="214"/>
      <c r="ETF214" s="214"/>
      <c r="ETG214" s="214"/>
      <c r="ETH214" s="214"/>
      <c r="ETI214" s="214"/>
      <c r="ETJ214" s="214"/>
      <c r="ETK214" s="214"/>
      <c r="ETL214" s="214"/>
      <c r="ETM214" s="214"/>
      <c r="ETN214" s="214"/>
      <c r="ETO214" s="214"/>
      <c r="ETP214" s="214"/>
      <c r="ETQ214" s="214"/>
      <c r="ETR214" s="214"/>
      <c r="ETS214" s="214"/>
      <c r="ETT214" s="214"/>
      <c r="ETU214" s="214"/>
      <c r="ETV214" s="214"/>
      <c r="ETW214" s="214"/>
      <c r="ETX214" s="214"/>
      <c r="ETY214" s="214"/>
      <c r="ETZ214" s="214"/>
      <c r="EUA214" s="214"/>
      <c r="EUB214" s="214"/>
      <c r="EUC214" s="214"/>
      <c r="EUD214" s="214"/>
      <c r="EUE214" s="214"/>
      <c r="EUF214" s="214"/>
      <c r="EUG214" s="214"/>
      <c r="EUH214" s="214"/>
      <c r="EUI214" s="214"/>
      <c r="EUJ214" s="214"/>
      <c r="EUK214" s="214"/>
      <c r="EUL214" s="214"/>
      <c r="EUM214" s="214"/>
      <c r="EUN214" s="214"/>
      <c r="EUO214" s="214"/>
      <c r="EUP214" s="214"/>
      <c r="EUQ214" s="214"/>
      <c r="EUR214" s="214"/>
      <c r="EUS214" s="214"/>
      <c r="EUT214" s="214"/>
      <c r="EUU214" s="214"/>
      <c r="EUV214" s="214"/>
      <c r="EUW214" s="214"/>
      <c r="EUX214" s="214"/>
      <c r="EUY214" s="214"/>
      <c r="EUZ214" s="214"/>
      <c r="EVA214" s="214"/>
      <c r="EVB214" s="214"/>
      <c r="EVC214" s="214"/>
      <c r="EVD214" s="214"/>
      <c r="EVE214" s="214"/>
      <c r="EVF214" s="214"/>
      <c r="EVG214" s="214"/>
      <c r="EVH214" s="214"/>
      <c r="EVI214" s="214"/>
      <c r="EVJ214" s="214"/>
      <c r="EVK214" s="214"/>
      <c r="EVL214" s="214"/>
      <c r="EVM214" s="214"/>
      <c r="EVN214" s="214"/>
      <c r="EVO214" s="214"/>
      <c r="EVP214" s="214"/>
      <c r="EVQ214" s="214"/>
      <c r="EVR214" s="214"/>
      <c r="EVS214" s="214"/>
      <c r="EVT214" s="214"/>
      <c r="EVU214" s="214"/>
      <c r="EVV214" s="214"/>
      <c r="EVW214" s="214"/>
      <c r="EVX214" s="214"/>
      <c r="EVY214" s="214"/>
      <c r="EVZ214" s="214"/>
      <c r="EWA214" s="214"/>
      <c r="EWB214" s="214"/>
      <c r="EWC214" s="214"/>
      <c r="EWD214" s="214"/>
      <c r="EWE214" s="214"/>
      <c r="EWF214" s="214"/>
      <c r="EWG214" s="214"/>
      <c r="EWH214" s="214"/>
      <c r="EWI214" s="214"/>
      <c r="EWJ214" s="214"/>
      <c r="EWK214" s="214"/>
      <c r="EWL214" s="214"/>
      <c r="EWM214" s="214"/>
      <c r="EWN214" s="214"/>
      <c r="EWO214" s="214"/>
      <c r="EWP214" s="214"/>
      <c r="EWQ214" s="214"/>
      <c r="EWR214" s="214"/>
      <c r="EWS214" s="214"/>
      <c r="EWT214" s="214"/>
      <c r="EWU214" s="214"/>
      <c r="EWV214" s="214"/>
      <c r="EWW214" s="214"/>
      <c r="EWX214" s="214"/>
      <c r="EWY214" s="214"/>
      <c r="EWZ214" s="214"/>
      <c r="EXA214" s="214"/>
      <c r="EXB214" s="214"/>
      <c r="EXC214" s="214"/>
      <c r="EXD214" s="214"/>
      <c r="EXE214" s="214"/>
      <c r="EXF214" s="214"/>
      <c r="EXG214" s="214"/>
      <c r="EXH214" s="214"/>
      <c r="EXI214" s="214"/>
      <c r="EXJ214" s="214"/>
      <c r="EXK214" s="214"/>
      <c r="EXL214" s="214"/>
      <c r="EXM214" s="214"/>
      <c r="EXN214" s="214"/>
      <c r="EXO214" s="214"/>
      <c r="EXP214" s="214"/>
      <c r="EXQ214" s="214"/>
      <c r="EXR214" s="214"/>
      <c r="EXS214" s="214"/>
      <c r="EXT214" s="214"/>
      <c r="EXU214" s="214"/>
      <c r="EXV214" s="214"/>
      <c r="EXW214" s="214"/>
      <c r="EXX214" s="214"/>
      <c r="EXY214" s="214"/>
      <c r="EXZ214" s="214"/>
      <c r="EYA214" s="214"/>
      <c r="EYB214" s="214"/>
      <c r="EYC214" s="214"/>
      <c r="EYD214" s="214"/>
      <c r="EYE214" s="214"/>
      <c r="EYF214" s="214"/>
      <c r="EYG214" s="214"/>
      <c r="EYH214" s="214"/>
      <c r="EYI214" s="214"/>
      <c r="EYJ214" s="214"/>
      <c r="EYK214" s="214"/>
      <c r="EYL214" s="214"/>
      <c r="EYM214" s="214"/>
      <c r="EYN214" s="214"/>
      <c r="EYO214" s="214"/>
      <c r="EYP214" s="214"/>
      <c r="EYQ214" s="214"/>
      <c r="EYR214" s="214"/>
      <c r="EYS214" s="214"/>
      <c r="EYT214" s="214"/>
      <c r="EYU214" s="214"/>
      <c r="EYV214" s="214"/>
      <c r="EYW214" s="214"/>
      <c r="EYX214" s="214"/>
      <c r="EYY214" s="214"/>
      <c r="EYZ214" s="214"/>
      <c r="EZA214" s="214"/>
      <c r="EZB214" s="214"/>
      <c r="EZC214" s="214"/>
      <c r="EZD214" s="214"/>
      <c r="EZE214" s="214"/>
      <c r="EZF214" s="214"/>
      <c r="EZG214" s="214"/>
      <c r="EZH214" s="214"/>
      <c r="EZI214" s="214"/>
      <c r="EZJ214" s="214"/>
      <c r="EZK214" s="214"/>
      <c r="EZL214" s="214"/>
      <c r="EZM214" s="214"/>
      <c r="EZN214" s="214"/>
      <c r="EZO214" s="214"/>
      <c r="EZP214" s="214"/>
      <c r="EZQ214" s="214"/>
      <c r="EZR214" s="214"/>
      <c r="EZS214" s="214"/>
      <c r="EZT214" s="214"/>
      <c r="EZU214" s="214"/>
      <c r="EZV214" s="214"/>
      <c r="EZW214" s="214"/>
      <c r="EZX214" s="214"/>
      <c r="EZY214" s="214"/>
      <c r="EZZ214" s="214"/>
      <c r="FAA214" s="214"/>
      <c r="FAB214" s="214"/>
      <c r="FAC214" s="214"/>
      <c r="FAD214" s="214"/>
      <c r="FAE214" s="214"/>
      <c r="FAF214" s="214"/>
      <c r="FAG214" s="214"/>
      <c r="FAH214" s="214"/>
      <c r="FAI214" s="214"/>
      <c r="FAJ214" s="214"/>
      <c r="FAK214" s="214"/>
      <c r="FAL214" s="214"/>
      <c r="FAM214" s="214"/>
      <c r="FAN214" s="214"/>
      <c r="FAO214" s="214"/>
      <c r="FAP214" s="214"/>
      <c r="FAQ214" s="214"/>
      <c r="FAR214" s="214"/>
      <c r="FAS214" s="214"/>
      <c r="FAT214" s="214"/>
      <c r="FAU214" s="214"/>
      <c r="FAV214" s="214"/>
      <c r="FAW214" s="214"/>
      <c r="FAX214" s="214"/>
      <c r="FAY214" s="214"/>
      <c r="FAZ214" s="214"/>
      <c r="FBA214" s="214"/>
      <c r="FBB214" s="214"/>
      <c r="FBC214" s="214"/>
      <c r="FBD214" s="214"/>
      <c r="FBE214" s="214"/>
      <c r="FBF214" s="214"/>
      <c r="FBG214" s="214"/>
      <c r="FBH214" s="214"/>
      <c r="FBI214" s="214"/>
      <c r="FBJ214" s="214"/>
      <c r="FBK214" s="214"/>
      <c r="FBL214" s="214"/>
      <c r="FBM214" s="214"/>
      <c r="FBN214" s="214"/>
      <c r="FBO214" s="214"/>
      <c r="FBP214" s="214"/>
      <c r="FBQ214" s="214"/>
      <c r="FBR214" s="214"/>
      <c r="FBS214" s="214"/>
      <c r="FBT214" s="214"/>
      <c r="FBU214" s="214"/>
      <c r="FBV214" s="214"/>
      <c r="FBW214" s="214"/>
      <c r="FBX214" s="214"/>
      <c r="FBY214" s="214"/>
      <c r="FBZ214" s="214"/>
      <c r="FCA214" s="214"/>
      <c r="FCB214" s="214"/>
      <c r="FCC214" s="214"/>
      <c r="FCD214" s="214"/>
      <c r="FCE214" s="214"/>
      <c r="FCF214" s="214"/>
      <c r="FCG214" s="214"/>
      <c r="FCH214" s="214"/>
      <c r="FCI214" s="214"/>
      <c r="FCJ214" s="214"/>
      <c r="FCK214" s="214"/>
      <c r="FCL214" s="214"/>
      <c r="FCM214" s="214"/>
      <c r="FCN214" s="214"/>
      <c r="FCO214" s="214"/>
      <c r="FCP214" s="214"/>
      <c r="FCQ214" s="214"/>
      <c r="FCR214" s="214"/>
      <c r="FCS214" s="214"/>
      <c r="FCT214" s="214"/>
      <c r="FCU214" s="214"/>
      <c r="FCV214" s="214"/>
      <c r="FCW214" s="214"/>
      <c r="FCX214" s="214"/>
      <c r="FCY214" s="214"/>
      <c r="FCZ214" s="214"/>
      <c r="FDA214" s="214"/>
      <c r="FDB214" s="214"/>
      <c r="FDC214" s="214"/>
      <c r="FDD214" s="214"/>
      <c r="FDE214" s="214"/>
      <c r="FDF214" s="214"/>
      <c r="FDG214" s="214"/>
      <c r="FDH214" s="214"/>
      <c r="FDI214" s="214"/>
      <c r="FDJ214" s="214"/>
      <c r="FDK214" s="214"/>
      <c r="FDL214" s="214"/>
      <c r="FDM214" s="214"/>
      <c r="FDN214" s="214"/>
      <c r="FDO214" s="214"/>
      <c r="FDP214" s="214"/>
      <c r="FDQ214" s="214"/>
      <c r="FDR214" s="214"/>
      <c r="FDS214" s="214"/>
      <c r="FDT214" s="214"/>
      <c r="FDU214" s="214"/>
      <c r="FDV214" s="214"/>
      <c r="FDW214" s="214"/>
      <c r="FDX214" s="214"/>
      <c r="FDY214" s="214"/>
      <c r="FDZ214" s="214"/>
      <c r="FEA214" s="214"/>
      <c r="FEB214" s="214"/>
      <c r="FEC214" s="214"/>
      <c r="FED214" s="214"/>
      <c r="FEE214" s="214"/>
      <c r="FEF214" s="214"/>
      <c r="FEG214" s="214"/>
      <c r="FEH214" s="214"/>
      <c r="FEI214" s="214"/>
      <c r="FEJ214" s="214"/>
      <c r="FEK214" s="214"/>
      <c r="FEL214" s="214"/>
      <c r="FEM214" s="214"/>
      <c r="FEN214" s="214"/>
      <c r="FEO214" s="214"/>
      <c r="FEP214" s="214"/>
      <c r="FEQ214" s="214"/>
      <c r="FER214" s="214"/>
      <c r="FES214" s="214"/>
      <c r="FET214" s="214"/>
      <c r="FEU214" s="214"/>
      <c r="FEV214" s="214"/>
      <c r="FEW214" s="214"/>
      <c r="FEX214" s="214"/>
      <c r="FEY214" s="214"/>
      <c r="FEZ214" s="214"/>
      <c r="FFA214" s="214"/>
      <c r="FFB214" s="214"/>
      <c r="FFC214" s="214"/>
      <c r="FFD214" s="214"/>
      <c r="FFE214" s="214"/>
      <c r="FFF214" s="214"/>
      <c r="FFG214" s="214"/>
      <c r="FFH214" s="214"/>
      <c r="FFI214" s="214"/>
      <c r="FFJ214" s="214"/>
      <c r="FFK214" s="214"/>
      <c r="FFL214" s="214"/>
      <c r="FFM214" s="214"/>
      <c r="FFN214" s="214"/>
      <c r="FFO214" s="214"/>
      <c r="FFP214" s="214"/>
      <c r="FFQ214" s="214"/>
      <c r="FFR214" s="214"/>
      <c r="FFS214" s="214"/>
      <c r="FFT214" s="214"/>
      <c r="FFU214" s="214"/>
      <c r="FFV214" s="214"/>
      <c r="FFW214" s="214"/>
      <c r="FFX214" s="214"/>
      <c r="FFY214" s="214"/>
      <c r="FFZ214" s="214"/>
      <c r="FGA214" s="214"/>
      <c r="FGB214" s="214"/>
      <c r="FGC214" s="214"/>
      <c r="FGD214" s="214"/>
      <c r="FGE214" s="214"/>
      <c r="FGF214" s="214"/>
      <c r="FGG214" s="214"/>
      <c r="FGH214" s="214"/>
      <c r="FGI214" s="214"/>
      <c r="FGJ214" s="214"/>
      <c r="FGK214" s="214"/>
      <c r="FGL214" s="214"/>
      <c r="FGM214" s="214"/>
      <c r="FGN214" s="214"/>
      <c r="FGO214" s="214"/>
      <c r="FGP214" s="214"/>
      <c r="FGQ214" s="214"/>
      <c r="FGR214" s="214"/>
      <c r="FGS214" s="214"/>
      <c r="FGT214" s="214"/>
      <c r="FGU214" s="214"/>
      <c r="FGV214" s="214"/>
      <c r="FGW214" s="214"/>
      <c r="FGX214" s="214"/>
      <c r="FGY214" s="214"/>
      <c r="FGZ214" s="214"/>
      <c r="FHA214" s="214"/>
      <c r="FHB214" s="214"/>
      <c r="FHC214" s="214"/>
      <c r="FHD214" s="214"/>
      <c r="FHE214" s="214"/>
      <c r="FHF214" s="214"/>
      <c r="FHG214" s="214"/>
      <c r="FHH214" s="214"/>
      <c r="FHI214" s="214"/>
      <c r="FHJ214" s="214"/>
      <c r="FHK214" s="214"/>
      <c r="FHL214" s="214"/>
      <c r="FHM214" s="214"/>
      <c r="FHN214" s="214"/>
      <c r="FHO214" s="214"/>
      <c r="FHP214" s="214"/>
      <c r="FHQ214" s="214"/>
      <c r="FHR214" s="214"/>
      <c r="FHS214" s="214"/>
      <c r="FHT214" s="214"/>
      <c r="FHU214" s="214"/>
      <c r="FHV214" s="214"/>
      <c r="FHW214" s="214"/>
      <c r="FHX214" s="214"/>
      <c r="FHY214" s="214"/>
      <c r="FHZ214" s="214"/>
      <c r="FIA214" s="214"/>
      <c r="FIB214" s="214"/>
      <c r="FIC214" s="214"/>
      <c r="FID214" s="214"/>
      <c r="FIE214" s="214"/>
      <c r="FIF214" s="214"/>
      <c r="FIG214" s="214"/>
      <c r="FIH214" s="214"/>
      <c r="FII214" s="214"/>
      <c r="FIJ214" s="214"/>
      <c r="FIK214" s="214"/>
      <c r="FIL214" s="214"/>
      <c r="FIM214" s="214"/>
      <c r="FIN214" s="214"/>
      <c r="FIO214" s="214"/>
      <c r="FIP214" s="214"/>
      <c r="FIQ214" s="214"/>
      <c r="FIR214" s="214"/>
      <c r="FIS214" s="214"/>
      <c r="FIT214" s="214"/>
      <c r="FIU214" s="214"/>
      <c r="FIV214" s="214"/>
      <c r="FIW214" s="214"/>
      <c r="FIX214" s="214"/>
      <c r="FIY214" s="214"/>
      <c r="FIZ214" s="214"/>
      <c r="FJA214" s="214"/>
      <c r="FJB214" s="214"/>
      <c r="FJC214" s="214"/>
      <c r="FJD214" s="214"/>
      <c r="FJE214" s="214"/>
      <c r="FJF214" s="214"/>
      <c r="FJG214" s="214"/>
      <c r="FJH214" s="214"/>
      <c r="FJI214" s="214"/>
      <c r="FJJ214" s="214"/>
      <c r="FJK214" s="214"/>
      <c r="FJL214" s="214"/>
      <c r="FJM214" s="214"/>
      <c r="FJN214" s="214"/>
      <c r="FJO214" s="214"/>
      <c r="FJP214" s="214"/>
      <c r="FJQ214" s="214"/>
      <c r="FJR214" s="214"/>
      <c r="FJS214" s="214"/>
      <c r="FJT214" s="214"/>
      <c r="FJU214" s="214"/>
      <c r="FJV214" s="214"/>
      <c r="FJW214" s="214"/>
      <c r="FJX214" s="214"/>
      <c r="FJY214" s="214"/>
      <c r="FJZ214" s="214"/>
      <c r="FKA214" s="214"/>
      <c r="FKB214" s="214"/>
      <c r="FKC214" s="214"/>
      <c r="FKD214" s="214"/>
      <c r="FKE214" s="214"/>
      <c r="FKF214" s="214"/>
      <c r="FKG214" s="214"/>
      <c r="FKH214" s="214"/>
      <c r="FKI214" s="214"/>
      <c r="FKJ214" s="214"/>
      <c r="FKK214" s="214"/>
      <c r="FKL214" s="214"/>
      <c r="FKM214" s="214"/>
      <c r="FKN214" s="214"/>
      <c r="FKO214" s="214"/>
      <c r="FKP214" s="214"/>
      <c r="FKQ214" s="214"/>
      <c r="FKR214" s="214"/>
      <c r="FKS214" s="214"/>
      <c r="FKT214" s="214"/>
      <c r="FKU214" s="214"/>
      <c r="FKV214" s="214"/>
      <c r="FKW214" s="214"/>
      <c r="FKX214" s="214"/>
      <c r="FKY214" s="214"/>
      <c r="FKZ214" s="214"/>
      <c r="FLA214" s="214"/>
      <c r="FLB214" s="214"/>
      <c r="FLC214" s="214"/>
      <c r="FLD214" s="214"/>
      <c r="FLE214" s="214"/>
      <c r="FLF214" s="214"/>
      <c r="FLG214" s="214"/>
      <c r="FLH214" s="214"/>
      <c r="FLI214" s="214"/>
      <c r="FLJ214" s="214"/>
      <c r="FLK214" s="214"/>
      <c r="FLL214" s="214"/>
      <c r="FLM214" s="214"/>
      <c r="FLN214" s="214"/>
      <c r="FLO214" s="214"/>
      <c r="FLP214" s="214"/>
      <c r="FLQ214" s="214"/>
      <c r="FLR214" s="214"/>
      <c r="FLS214" s="214"/>
      <c r="FLT214" s="214"/>
      <c r="FLU214" s="214"/>
      <c r="FLV214" s="214"/>
      <c r="FLW214" s="214"/>
      <c r="FLX214" s="214"/>
      <c r="FLY214" s="214"/>
      <c r="FLZ214" s="214"/>
      <c r="FMA214" s="214"/>
      <c r="FMB214" s="214"/>
      <c r="FMC214" s="214"/>
      <c r="FMD214" s="214"/>
      <c r="FME214" s="214"/>
      <c r="FMF214" s="214"/>
      <c r="FMG214" s="214"/>
      <c r="FMH214" s="214"/>
      <c r="FMI214" s="214"/>
      <c r="FMJ214" s="214"/>
      <c r="FMK214" s="214"/>
      <c r="FML214" s="214"/>
      <c r="FMM214" s="214"/>
      <c r="FMN214" s="214"/>
      <c r="FMO214" s="214"/>
      <c r="FMP214" s="214"/>
      <c r="FMQ214" s="214"/>
      <c r="FMR214" s="214"/>
      <c r="FMS214" s="214"/>
      <c r="FMT214" s="214"/>
      <c r="FMU214" s="214"/>
      <c r="FMV214" s="214"/>
      <c r="FMW214" s="214"/>
      <c r="FMX214" s="214"/>
      <c r="FMY214" s="214"/>
      <c r="FMZ214" s="214"/>
      <c r="FNA214" s="214"/>
      <c r="FNB214" s="214"/>
      <c r="FNC214" s="214"/>
      <c r="FND214" s="214"/>
      <c r="FNE214" s="214"/>
      <c r="FNF214" s="214"/>
      <c r="FNG214" s="214"/>
      <c r="FNH214" s="214"/>
      <c r="FNI214" s="214"/>
      <c r="FNJ214" s="214"/>
      <c r="FNK214" s="214"/>
      <c r="FNL214" s="214"/>
      <c r="FNM214" s="214"/>
      <c r="FNN214" s="214"/>
      <c r="FNO214" s="214"/>
      <c r="FNP214" s="214"/>
      <c r="FNQ214" s="214"/>
      <c r="FNR214" s="214"/>
      <c r="FNS214" s="214"/>
      <c r="FNT214" s="214"/>
      <c r="FNU214" s="214"/>
      <c r="FNV214" s="214"/>
      <c r="FNW214" s="214"/>
      <c r="FNX214" s="214"/>
      <c r="FNY214" s="214"/>
      <c r="FNZ214" s="214"/>
      <c r="FOA214" s="214"/>
      <c r="FOB214" s="214"/>
      <c r="FOC214" s="214"/>
      <c r="FOD214" s="214"/>
      <c r="FOE214" s="214"/>
      <c r="FOF214" s="214"/>
      <c r="FOG214" s="214"/>
      <c r="FOH214" s="214"/>
      <c r="FOI214" s="214"/>
      <c r="FOJ214" s="214"/>
      <c r="FOK214" s="214"/>
      <c r="FOL214" s="214"/>
      <c r="FOM214" s="214"/>
      <c r="FON214" s="214"/>
      <c r="FOO214" s="214"/>
      <c r="FOP214" s="214"/>
      <c r="FOQ214" s="214"/>
      <c r="FOR214" s="214"/>
      <c r="FOS214" s="214"/>
      <c r="FOT214" s="214"/>
      <c r="FOU214" s="214"/>
      <c r="FOV214" s="214"/>
      <c r="FOW214" s="214"/>
      <c r="FOX214" s="214"/>
      <c r="FOY214" s="214"/>
      <c r="FOZ214" s="214"/>
      <c r="FPA214" s="214"/>
      <c r="FPB214" s="214"/>
      <c r="FPC214" s="214"/>
      <c r="FPD214" s="214"/>
      <c r="FPE214" s="214"/>
      <c r="FPF214" s="214"/>
      <c r="FPG214" s="214"/>
      <c r="FPH214" s="214"/>
      <c r="FPI214" s="214"/>
      <c r="FPJ214" s="214"/>
      <c r="FPK214" s="214"/>
      <c r="FPL214" s="214"/>
      <c r="FPM214" s="214"/>
      <c r="FPN214" s="214"/>
      <c r="FPO214" s="214"/>
      <c r="FPP214" s="214"/>
      <c r="FPQ214" s="214"/>
      <c r="FPR214" s="214"/>
      <c r="FPS214" s="214"/>
      <c r="FPT214" s="214"/>
      <c r="FPU214" s="214"/>
      <c r="FPV214" s="214"/>
      <c r="FPW214" s="214"/>
      <c r="FPX214" s="214"/>
      <c r="FPY214" s="214"/>
      <c r="FPZ214" s="214"/>
      <c r="FQA214" s="214"/>
      <c r="FQB214" s="214"/>
      <c r="FQC214" s="214"/>
      <c r="FQD214" s="214"/>
      <c r="FQE214" s="214"/>
      <c r="FQF214" s="214"/>
      <c r="FQG214" s="214"/>
      <c r="FQH214" s="214"/>
      <c r="FQI214" s="214"/>
      <c r="FQJ214" s="214"/>
      <c r="FQK214" s="214"/>
      <c r="FQL214" s="214"/>
      <c r="FQM214" s="214"/>
      <c r="FQN214" s="214"/>
      <c r="FQO214" s="214"/>
      <c r="FQP214" s="214"/>
      <c r="FQQ214" s="214"/>
      <c r="FQR214" s="214"/>
      <c r="FQS214" s="214"/>
      <c r="FQT214" s="214"/>
      <c r="FQU214" s="214"/>
      <c r="FQV214" s="214"/>
      <c r="FQW214" s="214"/>
      <c r="FQX214" s="214"/>
      <c r="FQY214" s="214"/>
      <c r="FQZ214" s="214"/>
      <c r="FRA214" s="214"/>
      <c r="FRB214" s="214"/>
      <c r="FRC214" s="214"/>
      <c r="FRD214" s="214"/>
      <c r="FRE214" s="214"/>
      <c r="FRF214" s="214"/>
      <c r="FRG214" s="214"/>
      <c r="FRH214" s="214"/>
      <c r="FRI214" s="214"/>
      <c r="FRJ214" s="214"/>
      <c r="FRK214" s="214"/>
      <c r="FRL214" s="214"/>
      <c r="FRM214" s="214"/>
      <c r="FRN214" s="214"/>
      <c r="FRO214" s="214"/>
      <c r="FRP214" s="214"/>
      <c r="FRQ214" s="214"/>
      <c r="FRR214" s="214"/>
      <c r="FRS214" s="214"/>
      <c r="FRT214" s="214"/>
      <c r="FRU214" s="214"/>
      <c r="FRV214" s="214"/>
      <c r="FRW214" s="214"/>
      <c r="FRX214" s="214"/>
      <c r="FRY214" s="214"/>
      <c r="FRZ214" s="214"/>
      <c r="FSA214" s="214"/>
      <c r="FSB214" s="214"/>
      <c r="FSC214" s="214"/>
      <c r="FSD214" s="214"/>
      <c r="FSE214" s="214"/>
      <c r="FSF214" s="214"/>
      <c r="FSG214" s="214"/>
      <c r="FSH214" s="214"/>
      <c r="FSI214" s="214"/>
      <c r="FSJ214" s="214"/>
      <c r="FSK214" s="214"/>
      <c r="FSL214" s="214"/>
      <c r="FSM214" s="214"/>
      <c r="FSN214" s="214"/>
      <c r="FSO214" s="214"/>
      <c r="FSP214" s="214"/>
      <c r="FSQ214" s="214"/>
      <c r="FSR214" s="214"/>
      <c r="FSS214" s="214"/>
      <c r="FST214" s="214"/>
      <c r="FSU214" s="214"/>
      <c r="FSV214" s="214"/>
      <c r="FSW214" s="214"/>
      <c r="FSX214" s="214"/>
      <c r="FSY214" s="214"/>
      <c r="FSZ214" s="214"/>
      <c r="FTA214" s="214"/>
      <c r="FTB214" s="214"/>
      <c r="FTC214" s="214"/>
      <c r="FTD214" s="214"/>
      <c r="FTE214" s="214"/>
      <c r="FTF214" s="214"/>
      <c r="FTG214" s="214"/>
      <c r="FTH214" s="214"/>
      <c r="FTI214" s="214"/>
      <c r="FTJ214" s="214"/>
      <c r="FTK214" s="214"/>
      <c r="FTL214" s="214"/>
      <c r="FTM214" s="214"/>
      <c r="FTN214" s="214"/>
      <c r="FTO214" s="214"/>
      <c r="FTP214" s="214"/>
      <c r="FTQ214" s="214"/>
      <c r="FTR214" s="214"/>
      <c r="FTS214" s="214"/>
      <c r="FTT214" s="214"/>
      <c r="FTU214" s="214"/>
      <c r="FTV214" s="214"/>
      <c r="FTW214" s="214"/>
      <c r="FTX214" s="214"/>
      <c r="FTY214" s="214"/>
      <c r="FTZ214" s="214"/>
      <c r="FUA214" s="214"/>
      <c r="FUB214" s="214"/>
      <c r="FUC214" s="214"/>
      <c r="FUD214" s="214"/>
      <c r="FUE214" s="214"/>
      <c r="FUF214" s="214"/>
      <c r="FUG214" s="214"/>
      <c r="FUH214" s="214"/>
      <c r="FUI214" s="214"/>
      <c r="FUJ214" s="214"/>
      <c r="FUK214" s="214"/>
      <c r="FUL214" s="214"/>
      <c r="FUM214" s="214"/>
      <c r="FUN214" s="214"/>
      <c r="FUO214" s="214"/>
      <c r="FUP214" s="214"/>
      <c r="FUQ214" s="214"/>
      <c r="FUR214" s="214"/>
      <c r="FUS214" s="214"/>
      <c r="FUT214" s="214"/>
      <c r="FUU214" s="214"/>
      <c r="FUV214" s="214"/>
      <c r="FUW214" s="214"/>
      <c r="FUX214" s="214"/>
      <c r="FUY214" s="214"/>
      <c r="FUZ214" s="214"/>
      <c r="FVA214" s="214"/>
      <c r="FVB214" s="214"/>
      <c r="FVC214" s="214"/>
      <c r="FVD214" s="214"/>
      <c r="FVE214" s="214"/>
      <c r="FVF214" s="214"/>
      <c r="FVG214" s="214"/>
      <c r="FVH214" s="214"/>
      <c r="FVI214" s="214"/>
      <c r="FVJ214" s="214"/>
      <c r="FVK214" s="214"/>
      <c r="FVL214" s="214"/>
      <c r="FVM214" s="214"/>
      <c r="FVN214" s="214"/>
      <c r="FVO214" s="214"/>
      <c r="FVP214" s="214"/>
      <c r="FVQ214" s="214"/>
      <c r="FVR214" s="214"/>
      <c r="FVS214" s="214"/>
      <c r="FVT214" s="214"/>
      <c r="FVU214" s="214"/>
      <c r="FVV214" s="214"/>
      <c r="FVW214" s="214"/>
      <c r="FVX214" s="214"/>
      <c r="FVY214" s="214"/>
      <c r="FVZ214" s="214"/>
      <c r="FWA214" s="214"/>
      <c r="FWB214" s="214"/>
      <c r="FWC214" s="214"/>
      <c r="FWD214" s="214"/>
      <c r="FWE214" s="214"/>
      <c r="FWF214" s="214"/>
      <c r="FWG214" s="214"/>
      <c r="FWH214" s="214"/>
      <c r="FWI214" s="214"/>
      <c r="FWJ214" s="214"/>
      <c r="FWK214" s="214"/>
      <c r="FWL214" s="214"/>
      <c r="FWM214" s="214"/>
      <c r="FWN214" s="214"/>
      <c r="FWO214" s="214"/>
      <c r="FWP214" s="214"/>
      <c r="FWQ214" s="214"/>
      <c r="FWR214" s="214"/>
      <c r="FWS214" s="214"/>
      <c r="FWT214" s="214"/>
      <c r="FWU214" s="214"/>
      <c r="FWV214" s="214"/>
      <c r="FWW214" s="214"/>
      <c r="FWX214" s="214"/>
      <c r="FWY214" s="214"/>
      <c r="FWZ214" s="214"/>
      <c r="FXA214" s="214"/>
      <c r="FXB214" s="214"/>
      <c r="FXC214" s="214"/>
      <c r="FXD214" s="214"/>
      <c r="FXE214" s="214"/>
      <c r="FXF214" s="214"/>
      <c r="FXG214" s="214"/>
      <c r="FXH214" s="214"/>
      <c r="FXI214" s="214"/>
      <c r="FXJ214" s="214"/>
      <c r="FXK214" s="214"/>
      <c r="FXL214" s="214"/>
      <c r="FXM214" s="214"/>
      <c r="FXN214" s="214"/>
      <c r="FXO214" s="214"/>
      <c r="FXP214" s="214"/>
      <c r="FXQ214" s="214"/>
      <c r="FXR214" s="214"/>
      <c r="FXS214" s="214"/>
      <c r="FXT214" s="214"/>
      <c r="FXU214" s="214"/>
      <c r="FXV214" s="214"/>
      <c r="FXW214" s="214"/>
      <c r="FXX214" s="214"/>
      <c r="FXY214" s="214"/>
      <c r="FXZ214" s="214"/>
      <c r="FYA214" s="214"/>
      <c r="FYB214" s="214"/>
      <c r="FYC214" s="214"/>
      <c r="FYD214" s="214"/>
      <c r="FYE214" s="214"/>
      <c r="FYF214" s="214"/>
      <c r="FYG214" s="214"/>
      <c r="FYH214" s="214"/>
      <c r="FYI214" s="214"/>
      <c r="FYJ214" s="214"/>
      <c r="FYK214" s="214"/>
      <c r="FYL214" s="214"/>
      <c r="FYM214" s="214"/>
      <c r="FYN214" s="214"/>
      <c r="FYO214" s="214"/>
      <c r="FYP214" s="214"/>
      <c r="FYQ214" s="214"/>
      <c r="FYR214" s="214"/>
      <c r="FYS214" s="214"/>
      <c r="FYT214" s="214"/>
      <c r="FYU214" s="214"/>
      <c r="FYV214" s="214"/>
      <c r="FYW214" s="214"/>
      <c r="FYX214" s="214"/>
      <c r="FYY214" s="214"/>
      <c r="FYZ214" s="214"/>
      <c r="FZA214" s="214"/>
      <c r="FZB214" s="214"/>
      <c r="FZC214" s="214"/>
      <c r="FZD214" s="214"/>
      <c r="FZE214" s="214"/>
      <c r="FZF214" s="214"/>
      <c r="FZG214" s="214"/>
      <c r="FZH214" s="214"/>
      <c r="FZI214" s="214"/>
      <c r="FZJ214" s="214"/>
      <c r="FZK214" s="214"/>
      <c r="FZL214" s="214"/>
      <c r="FZM214" s="214"/>
      <c r="FZN214" s="214"/>
      <c r="FZO214" s="214"/>
      <c r="FZP214" s="214"/>
      <c r="FZQ214" s="214"/>
      <c r="FZR214" s="214"/>
      <c r="FZS214" s="214"/>
      <c r="FZT214" s="214"/>
      <c r="FZU214" s="214"/>
      <c r="FZV214" s="214"/>
      <c r="FZW214" s="214"/>
      <c r="FZX214" s="214"/>
      <c r="FZY214" s="214"/>
      <c r="FZZ214" s="214"/>
      <c r="GAA214" s="214"/>
      <c r="GAB214" s="214"/>
      <c r="GAC214" s="214"/>
      <c r="GAD214" s="214"/>
      <c r="GAE214" s="214"/>
      <c r="GAF214" s="214"/>
      <c r="GAG214" s="214"/>
      <c r="GAH214" s="214"/>
      <c r="GAI214" s="214"/>
      <c r="GAJ214" s="214"/>
      <c r="GAK214" s="214"/>
      <c r="GAL214" s="214"/>
      <c r="GAM214" s="214"/>
      <c r="GAN214" s="214"/>
      <c r="GAO214" s="214"/>
      <c r="GAP214" s="214"/>
      <c r="GAQ214" s="214"/>
      <c r="GAR214" s="214"/>
      <c r="GAS214" s="214"/>
      <c r="GAT214" s="214"/>
      <c r="GAU214" s="214"/>
      <c r="GAV214" s="214"/>
      <c r="GAW214" s="214"/>
      <c r="GAX214" s="214"/>
      <c r="GAY214" s="214"/>
      <c r="GAZ214" s="214"/>
      <c r="GBA214" s="214"/>
      <c r="GBB214" s="214"/>
      <c r="GBC214" s="214"/>
      <c r="GBD214" s="214"/>
      <c r="GBE214" s="214"/>
      <c r="GBF214" s="214"/>
      <c r="GBG214" s="214"/>
      <c r="GBH214" s="214"/>
      <c r="GBI214" s="214"/>
      <c r="GBJ214" s="214"/>
      <c r="GBK214" s="214"/>
      <c r="GBL214" s="214"/>
      <c r="GBM214" s="214"/>
      <c r="GBN214" s="214"/>
      <c r="GBO214" s="214"/>
      <c r="GBP214" s="214"/>
      <c r="GBQ214" s="214"/>
      <c r="GBR214" s="214"/>
      <c r="GBS214" s="214"/>
      <c r="GBT214" s="214"/>
      <c r="GBU214" s="214"/>
      <c r="GBV214" s="214"/>
      <c r="GBW214" s="214"/>
      <c r="GBX214" s="214"/>
      <c r="GBY214" s="214"/>
      <c r="GBZ214" s="214"/>
      <c r="GCA214" s="214"/>
      <c r="GCB214" s="214"/>
      <c r="GCC214" s="214"/>
      <c r="GCD214" s="214"/>
      <c r="GCE214" s="214"/>
      <c r="GCF214" s="214"/>
      <c r="GCG214" s="214"/>
      <c r="GCH214" s="214"/>
      <c r="GCI214" s="214"/>
      <c r="GCJ214" s="214"/>
      <c r="GCK214" s="214"/>
      <c r="GCL214" s="214"/>
      <c r="GCM214" s="214"/>
      <c r="GCN214" s="214"/>
      <c r="GCO214" s="214"/>
      <c r="GCP214" s="214"/>
      <c r="GCQ214" s="214"/>
      <c r="GCR214" s="214"/>
      <c r="GCS214" s="214"/>
      <c r="GCT214" s="214"/>
      <c r="GCU214" s="214"/>
      <c r="GCV214" s="214"/>
      <c r="GCW214" s="214"/>
      <c r="GCX214" s="214"/>
      <c r="GCY214" s="214"/>
      <c r="GCZ214" s="214"/>
      <c r="GDA214" s="214"/>
      <c r="GDB214" s="214"/>
      <c r="GDC214" s="214"/>
      <c r="GDD214" s="214"/>
      <c r="GDE214" s="214"/>
      <c r="GDF214" s="214"/>
      <c r="GDG214" s="214"/>
      <c r="GDH214" s="214"/>
      <c r="GDI214" s="214"/>
      <c r="GDJ214" s="214"/>
      <c r="GDK214" s="214"/>
      <c r="GDL214" s="214"/>
      <c r="GDM214" s="214"/>
      <c r="GDN214" s="214"/>
      <c r="GDO214" s="214"/>
      <c r="GDP214" s="214"/>
      <c r="GDQ214" s="214"/>
      <c r="GDR214" s="214"/>
      <c r="GDS214" s="214"/>
      <c r="GDT214" s="214"/>
      <c r="GDU214" s="214"/>
      <c r="GDV214" s="214"/>
      <c r="GDW214" s="214"/>
      <c r="GDX214" s="214"/>
      <c r="GDY214" s="214"/>
      <c r="GDZ214" s="214"/>
      <c r="GEA214" s="214"/>
      <c r="GEB214" s="214"/>
      <c r="GEC214" s="214"/>
      <c r="GED214" s="214"/>
      <c r="GEE214" s="214"/>
      <c r="GEF214" s="214"/>
      <c r="GEG214" s="214"/>
      <c r="GEH214" s="214"/>
      <c r="GEI214" s="214"/>
      <c r="GEJ214" s="214"/>
      <c r="GEK214" s="214"/>
      <c r="GEL214" s="214"/>
      <c r="GEM214" s="214"/>
      <c r="GEN214" s="214"/>
      <c r="GEO214" s="214"/>
      <c r="GEP214" s="214"/>
      <c r="GEQ214" s="214"/>
      <c r="GER214" s="214"/>
      <c r="GES214" s="214"/>
      <c r="GET214" s="214"/>
      <c r="GEU214" s="214"/>
      <c r="GEV214" s="214"/>
      <c r="GEW214" s="214"/>
      <c r="GEX214" s="214"/>
      <c r="GEY214" s="214"/>
      <c r="GEZ214" s="214"/>
      <c r="GFA214" s="214"/>
      <c r="GFB214" s="214"/>
      <c r="GFC214" s="214"/>
      <c r="GFD214" s="214"/>
      <c r="GFE214" s="214"/>
      <c r="GFF214" s="214"/>
      <c r="GFG214" s="214"/>
      <c r="GFH214" s="214"/>
      <c r="GFI214" s="214"/>
      <c r="GFJ214" s="214"/>
      <c r="GFK214" s="214"/>
      <c r="GFL214" s="214"/>
      <c r="GFM214" s="214"/>
      <c r="GFN214" s="214"/>
      <c r="GFO214" s="214"/>
      <c r="GFP214" s="214"/>
      <c r="GFQ214" s="214"/>
      <c r="GFR214" s="214"/>
      <c r="GFS214" s="214"/>
      <c r="GFT214" s="214"/>
      <c r="GFU214" s="214"/>
      <c r="GFV214" s="214"/>
      <c r="GFW214" s="214"/>
      <c r="GFX214" s="214"/>
      <c r="GFY214" s="214"/>
      <c r="GFZ214" s="214"/>
      <c r="GGA214" s="214"/>
      <c r="GGB214" s="214"/>
      <c r="GGC214" s="214"/>
      <c r="GGD214" s="214"/>
      <c r="GGE214" s="214"/>
      <c r="GGF214" s="214"/>
      <c r="GGG214" s="214"/>
      <c r="GGH214" s="214"/>
      <c r="GGI214" s="214"/>
      <c r="GGJ214" s="214"/>
      <c r="GGK214" s="214"/>
      <c r="GGL214" s="214"/>
      <c r="GGM214" s="214"/>
      <c r="GGN214" s="214"/>
      <c r="GGO214" s="214"/>
      <c r="GGP214" s="214"/>
      <c r="GGQ214" s="214"/>
      <c r="GGR214" s="214"/>
      <c r="GGS214" s="214"/>
      <c r="GGT214" s="214"/>
      <c r="GGU214" s="214"/>
      <c r="GGV214" s="214"/>
      <c r="GGW214" s="214"/>
      <c r="GGX214" s="214"/>
      <c r="GGY214" s="214"/>
      <c r="GGZ214" s="214"/>
      <c r="GHA214" s="214"/>
      <c r="GHB214" s="214"/>
      <c r="GHC214" s="214"/>
      <c r="GHD214" s="214"/>
      <c r="GHE214" s="214"/>
      <c r="GHF214" s="214"/>
      <c r="GHG214" s="214"/>
      <c r="GHH214" s="214"/>
      <c r="GHI214" s="214"/>
      <c r="GHJ214" s="214"/>
      <c r="GHK214" s="214"/>
      <c r="GHL214" s="214"/>
      <c r="GHM214" s="214"/>
      <c r="GHN214" s="214"/>
      <c r="GHO214" s="214"/>
      <c r="GHP214" s="214"/>
      <c r="GHQ214" s="214"/>
      <c r="GHR214" s="214"/>
      <c r="GHS214" s="214"/>
      <c r="GHT214" s="214"/>
      <c r="GHU214" s="214"/>
      <c r="GHV214" s="214"/>
      <c r="GHW214" s="214"/>
      <c r="GHX214" s="214"/>
      <c r="GHY214" s="214"/>
      <c r="GHZ214" s="214"/>
      <c r="GIA214" s="214"/>
      <c r="GIB214" s="214"/>
      <c r="GIC214" s="214"/>
      <c r="GID214" s="214"/>
      <c r="GIE214" s="214"/>
      <c r="GIF214" s="214"/>
      <c r="GIG214" s="214"/>
      <c r="GIH214" s="214"/>
      <c r="GII214" s="214"/>
      <c r="GIJ214" s="214"/>
      <c r="GIK214" s="214"/>
      <c r="GIL214" s="214"/>
      <c r="GIM214" s="214"/>
      <c r="GIN214" s="214"/>
      <c r="GIO214" s="214"/>
      <c r="GIP214" s="214"/>
      <c r="GIQ214" s="214"/>
      <c r="GIR214" s="214"/>
      <c r="GIS214" s="214"/>
      <c r="GIT214" s="214"/>
      <c r="GIU214" s="214"/>
      <c r="GIV214" s="214"/>
      <c r="GIW214" s="214"/>
      <c r="GIX214" s="214"/>
      <c r="GIY214" s="214"/>
      <c r="GIZ214" s="214"/>
      <c r="GJA214" s="214"/>
      <c r="GJB214" s="214"/>
      <c r="GJC214" s="214"/>
      <c r="GJD214" s="214"/>
      <c r="GJE214" s="214"/>
      <c r="GJF214" s="214"/>
      <c r="GJG214" s="214"/>
      <c r="GJH214" s="214"/>
      <c r="GJI214" s="214"/>
      <c r="GJJ214" s="214"/>
      <c r="GJK214" s="214"/>
      <c r="GJL214" s="214"/>
      <c r="GJM214" s="214"/>
      <c r="GJN214" s="214"/>
      <c r="GJO214" s="214"/>
      <c r="GJP214" s="214"/>
      <c r="GJQ214" s="214"/>
      <c r="GJR214" s="214"/>
      <c r="GJS214" s="214"/>
      <c r="GJT214" s="214"/>
      <c r="GJU214" s="214"/>
      <c r="GJV214" s="214"/>
      <c r="GJW214" s="214"/>
      <c r="GJX214" s="214"/>
      <c r="GJY214" s="214"/>
      <c r="GJZ214" s="214"/>
      <c r="GKA214" s="214"/>
      <c r="GKB214" s="214"/>
      <c r="GKC214" s="214"/>
      <c r="GKD214" s="214"/>
      <c r="GKE214" s="214"/>
      <c r="GKF214" s="214"/>
      <c r="GKG214" s="214"/>
      <c r="GKH214" s="214"/>
      <c r="GKI214" s="214"/>
      <c r="GKJ214" s="214"/>
      <c r="GKK214" s="214"/>
      <c r="GKL214" s="214"/>
      <c r="GKM214" s="214"/>
      <c r="GKN214" s="214"/>
      <c r="GKO214" s="214"/>
      <c r="GKP214" s="214"/>
      <c r="GKQ214" s="214"/>
      <c r="GKR214" s="214"/>
      <c r="GKS214" s="214"/>
      <c r="GKT214" s="214"/>
      <c r="GKU214" s="214"/>
      <c r="GKV214" s="214"/>
      <c r="GKW214" s="214"/>
      <c r="GKX214" s="214"/>
      <c r="GKY214" s="214"/>
      <c r="GKZ214" s="214"/>
      <c r="GLA214" s="214"/>
      <c r="GLB214" s="214"/>
      <c r="GLC214" s="214"/>
      <c r="GLD214" s="214"/>
      <c r="GLE214" s="214"/>
      <c r="GLF214" s="214"/>
      <c r="GLG214" s="214"/>
      <c r="GLH214" s="214"/>
      <c r="GLI214" s="214"/>
      <c r="GLJ214" s="214"/>
      <c r="GLK214" s="214"/>
      <c r="GLL214" s="214"/>
      <c r="GLM214" s="214"/>
      <c r="GLN214" s="214"/>
      <c r="GLO214" s="214"/>
      <c r="GLP214" s="214"/>
      <c r="GLQ214" s="214"/>
      <c r="GLR214" s="214"/>
      <c r="GLS214" s="214"/>
      <c r="GLT214" s="214"/>
      <c r="GLU214" s="214"/>
      <c r="GLV214" s="214"/>
      <c r="GLW214" s="214"/>
      <c r="GLX214" s="214"/>
      <c r="GLY214" s="214"/>
      <c r="GLZ214" s="214"/>
      <c r="GMA214" s="214"/>
      <c r="GMB214" s="214"/>
      <c r="GMC214" s="214"/>
      <c r="GMD214" s="214"/>
      <c r="GME214" s="214"/>
      <c r="GMF214" s="214"/>
      <c r="GMG214" s="214"/>
      <c r="GMH214" s="214"/>
      <c r="GMI214" s="214"/>
      <c r="GMJ214" s="214"/>
      <c r="GMK214" s="214"/>
      <c r="GML214" s="214"/>
      <c r="GMM214" s="214"/>
      <c r="GMN214" s="214"/>
      <c r="GMO214" s="214"/>
      <c r="GMP214" s="214"/>
      <c r="GMQ214" s="214"/>
      <c r="GMR214" s="214"/>
      <c r="GMS214" s="214"/>
      <c r="GMT214" s="214"/>
      <c r="GMU214" s="214"/>
      <c r="GMV214" s="214"/>
      <c r="GMW214" s="214"/>
      <c r="GMX214" s="214"/>
      <c r="GMY214" s="214"/>
      <c r="GMZ214" s="214"/>
      <c r="GNA214" s="214"/>
      <c r="GNB214" s="214"/>
      <c r="GNC214" s="214"/>
      <c r="GND214" s="214"/>
      <c r="GNE214" s="214"/>
      <c r="GNF214" s="214"/>
      <c r="GNG214" s="214"/>
      <c r="GNH214" s="214"/>
      <c r="GNI214" s="214"/>
      <c r="GNJ214" s="214"/>
      <c r="GNK214" s="214"/>
      <c r="GNL214" s="214"/>
      <c r="GNM214" s="214"/>
      <c r="GNN214" s="214"/>
      <c r="GNO214" s="214"/>
      <c r="GNP214" s="214"/>
      <c r="GNQ214" s="214"/>
      <c r="GNR214" s="214"/>
      <c r="GNS214" s="214"/>
      <c r="GNT214" s="214"/>
      <c r="GNU214" s="214"/>
      <c r="GNV214" s="214"/>
      <c r="GNW214" s="214"/>
      <c r="GNX214" s="214"/>
      <c r="GNY214" s="214"/>
      <c r="GNZ214" s="214"/>
      <c r="GOA214" s="214"/>
      <c r="GOB214" s="214"/>
      <c r="GOC214" s="214"/>
      <c r="GOD214" s="214"/>
      <c r="GOE214" s="214"/>
      <c r="GOF214" s="214"/>
      <c r="GOG214" s="214"/>
      <c r="GOH214" s="214"/>
      <c r="GOI214" s="214"/>
      <c r="GOJ214" s="214"/>
      <c r="GOK214" s="214"/>
      <c r="GOL214" s="214"/>
      <c r="GOM214" s="214"/>
      <c r="GON214" s="214"/>
      <c r="GOO214" s="214"/>
      <c r="GOP214" s="214"/>
      <c r="GOQ214" s="214"/>
      <c r="GOR214" s="214"/>
      <c r="GOS214" s="214"/>
      <c r="GOT214" s="214"/>
      <c r="GOU214" s="214"/>
      <c r="GOV214" s="214"/>
      <c r="GOW214" s="214"/>
      <c r="GOX214" s="214"/>
      <c r="GOY214" s="214"/>
      <c r="GOZ214" s="214"/>
      <c r="GPA214" s="214"/>
      <c r="GPB214" s="214"/>
      <c r="GPC214" s="214"/>
      <c r="GPD214" s="214"/>
      <c r="GPE214" s="214"/>
      <c r="GPF214" s="214"/>
      <c r="GPG214" s="214"/>
      <c r="GPH214" s="214"/>
      <c r="GPI214" s="214"/>
      <c r="GPJ214" s="214"/>
      <c r="GPK214" s="214"/>
      <c r="GPL214" s="214"/>
      <c r="GPM214" s="214"/>
      <c r="GPN214" s="214"/>
      <c r="GPO214" s="214"/>
      <c r="GPP214" s="214"/>
      <c r="GPQ214" s="214"/>
      <c r="GPR214" s="214"/>
      <c r="GPS214" s="214"/>
      <c r="GPT214" s="214"/>
      <c r="GPU214" s="214"/>
      <c r="GPV214" s="214"/>
      <c r="GPW214" s="214"/>
      <c r="GPX214" s="214"/>
      <c r="GPY214" s="214"/>
      <c r="GPZ214" s="214"/>
      <c r="GQA214" s="214"/>
      <c r="GQB214" s="214"/>
      <c r="GQC214" s="214"/>
      <c r="GQD214" s="214"/>
      <c r="GQE214" s="214"/>
      <c r="GQF214" s="214"/>
      <c r="GQG214" s="214"/>
      <c r="GQH214" s="214"/>
      <c r="GQI214" s="214"/>
      <c r="GQJ214" s="214"/>
      <c r="GQK214" s="214"/>
      <c r="GQL214" s="214"/>
      <c r="GQM214" s="214"/>
      <c r="GQN214" s="214"/>
      <c r="GQO214" s="214"/>
      <c r="GQP214" s="214"/>
      <c r="GQQ214" s="214"/>
      <c r="GQR214" s="214"/>
      <c r="GQS214" s="214"/>
      <c r="GQT214" s="214"/>
      <c r="GQU214" s="214"/>
      <c r="GQV214" s="214"/>
      <c r="GQW214" s="214"/>
      <c r="GQX214" s="214"/>
      <c r="GQY214" s="214"/>
      <c r="GQZ214" s="214"/>
      <c r="GRA214" s="214"/>
      <c r="GRB214" s="214"/>
      <c r="GRC214" s="214"/>
      <c r="GRD214" s="214"/>
      <c r="GRE214" s="214"/>
      <c r="GRF214" s="214"/>
      <c r="GRG214" s="214"/>
      <c r="GRH214" s="214"/>
      <c r="GRI214" s="214"/>
      <c r="GRJ214" s="214"/>
      <c r="GRK214" s="214"/>
      <c r="GRL214" s="214"/>
      <c r="GRM214" s="214"/>
      <c r="GRN214" s="214"/>
      <c r="GRO214" s="214"/>
      <c r="GRP214" s="214"/>
      <c r="GRQ214" s="214"/>
      <c r="GRR214" s="214"/>
      <c r="GRS214" s="214"/>
      <c r="GRT214" s="214"/>
      <c r="GRU214" s="214"/>
      <c r="GRV214" s="214"/>
      <c r="GRW214" s="214"/>
      <c r="GRX214" s="214"/>
      <c r="GRY214" s="214"/>
      <c r="GRZ214" s="214"/>
      <c r="GSA214" s="214"/>
      <c r="GSB214" s="214"/>
      <c r="GSC214" s="214"/>
      <c r="GSD214" s="214"/>
      <c r="GSE214" s="214"/>
      <c r="GSF214" s="214"/>
      <c r="GSG214" s="214"/>
      <c r="GSH214" s="214"/>
      <c r="GSI214" s="214"/>
      <c r="GSJ214" s="214"/>
      <c r="GSK214" s="214"/>
      <c r="GSL214" s="214"/>
      <c r="GSM214" s="214"/>
      <c r="GSN214" s="214"/>
      <c r="GSO214" s="214"/>
      <c r="GSP214" s="214"/>
      <c r="GSQ214" s="214"/>
      <c r="GSR214" s="214"/>
      <c r="GSS214" s="214"/>
      <c r="GST214" s="214"/>
      <c r="GSU214" s="214"/>
      <c r="GSV214" s="214"/>
      <c r="GSW214" s="214"/>
      <c r="GSX214" s="214"/>
      <c r="GSY214" s="214"/>
      <c r="GSZ214" s="214"/>
      <c r="GTA214" s="214"/>
      <c r="GTB214" s="214"/>
      <c r="GTC214" s="214"/>
      <c r="GTD214" s="214"/>
      <c r="GTE214" s="214"/>
      <c r="GTF214" s="214"/>
      <c r="GTG214" s="214"/>
      <c r="GTH214" s="214"/>
      <c r="GTI214" s="214"/>
      <c r="GTJ214" s="214"/>
      <c r="GTK214" s="214"/>
      <c r="GTL214" s="214"/>
      <c r="GTM214" s="214"/>
      <c r="GTN214" s="214"/>
      <c r="GTO214" s="214"/>
      <c r="GTP214" s="214"/>
      <c r="GTQ214" s="214"/>
      <c r="GTR214" s="214"/>
      <c r="GTS214" s="214"/>
      <c r="GTT214" s="214"/>
      <c r="GTU214" s="214"/>
      <c r="GTV214" s="214"/>
      <c r="GTW214" s="214"/>
      <c r="GTX214" s="214"/>
      <c r="GTY214" s="214"/>
      <c r="GTZ214" s="214"/>
      <c r="GUA214" s="214"/>
      <c r="GUB214" s="214"/>
      <c r="GUC214" s="214"/>
      <c r="GUD214" s="214"/>
      <c r="GUE214" s="214"/>
      <c r="GUF214" s="214"/>
      <c r="GUG214" s="214"/>
      <c r="GUH214" s="214"/>
      <c r="GUI214" s="214"/>
      <c r="GUJ214" s="214"/>
      <c r="GUK214" s="214"/>
      <c r="GUL214" s="214"/>
      <c r="GUM214" s="214"/>
      <c r="GUN214" s="214"/>
      <c r="GUO214" s="214"/>
      <c r="GUP214" s="214"/>
      <c r="GUQ214" s="214"/>
      <c r="GUR214" s="214"/>
      <c r="GUS214" s="214"/>
      <c r="GUT214" s="214"/>
      <c r="GUU214" s="214"/>
      <c r="GUV214" s="214"/>
      <c r="GUW214" s="214"/>
      <c r="GUX214" s="214"/>
      <c r="GUY214" s="214"/>
      <c r="GUZ214" s="214"/>
      <c r="GVA214" s="214"/>
      <c r="GVB214" s="214"/>
      <c r="GVC214" s="214"/>
      <c r="GVD214" s="214"/>
      <c r="GVE214" s="214"/>
      <c r="GVF214" s="214"/>
      <c r="GVG214" s="214"/>
      <c r="GVH214" s="214"/>
      <c r="GVI214" s="214"/>
      <c r="GVJ214" s="214"/>
      <c r="GVK214" s="214"/>
      <c r="GVL214" s="214"/>
      <c r="GVM214" s="214"/>
      <c r="GVN214" s="214"/>
      <c r="GVO214" s="214"/>
      <c r="GVP214" s="214"/>
      <c r="GVQ214" s="214"/>
      <c r="GVR214" s="214"/>
      <c r="GVS214" s="214"/>
      <c r="GVT214" s="214"/>
      <c r="GVU214" s="214"/>
      <c r="GVV214" s="214"/>
      <c r="GVW214" s="214"/>
      <c r="GVX214" s="214"/>
      <c r="GVY214" s="214"/>
      <c r="GVZ214" s="214"/>
      <c r="GWA214" s="214"/>
      <c r="GWB214" s="214"/>
      <c r="GWC214" s="214"/>
      <c r="GWD214" s="214"/>
      <c r="GWE214" s="214"/>
      <c r="GWF214" s="214"/>
      <c r="GWG214" s="214"/>
      <c r="GWH214" s="214"/>
      <c r="GWI214" s="214"/>
      <c r="GWJ214" s="214"/>
      <c r="GWK214" s="214"/>
      <c r="GWL214" s="214"/>
      <c r="GWM214" s="214"/>
      <c r="GWN214" s="214"/>
      <c r="GWO214" s="214"/>
      <c r="GWP214" s="214"/>
      <c r="GWQ214" s="214"/>
      <c r="GWR214" s="214"/>
      <c r="GWS214" s="214"/>
      <c r="GWT214" s="214"/>
      <c r="GWU214" s="214"/>
      <c r="GWV214" s="214"/>
      <c r="GWW214" s="214"/>
      <c r="GWX214" s="214"/>
      <c r="GWY214" s="214"/>
      <c r="GWZ214" s="214"/>
      <c r="GXA214" s="214"/>
      <c r="GXB214" s="214"/>
      <c r="GXC214" s="214"/>
      <c r="GXD214" s="214"/>
      <c r="GXE214" s="214"/>
      <c r="GXF214" s="214"/>
      <c r="GXG214" s="214"/>
      <c r="GXH214" s="214"/>
      <c r="GXI214" s="214"/>
      <c r="GXJ214" s="214"/>
      <c r="GXK214" s="214"/>
      <c r="GXL214" s="214"/>
      <c r="GXM214" s="214"/>
      <c r="GXN214" s="214"/>
      <c r="GXO214" s="214"/>
      <c r="GXP214" s="214"/>
      <c r="GXQ214" s="214"/>
      <c r="GXR214" s="214"/>
      <c r="GXS214" s="214"/>
      <c r="GXT214" s="214"/>
      <c r="GXU214" s="214"/>
      <c r="GXV214" s="214"/>
      <c r="GXW214" s="214"/>
      <c r="GXX214" s="214"/>
      <c r="GXY214" s="214"/>
      <c r="GXZ214" s="214"/>
      <c r="GYA214" s="214"/>
      <c r="GYB214" s="214"/>
      <c r="GYC214" s="214"/>
      <c r="GYD214" s="214"/>
      <c r="GYE214" s="214"/>
      <c r="GYF214" s="214"/>
      <c r="GYG214" s="214"/>
      <c r="GYH214" s="214"/>
      <c r="GYI214" s="214"/>
      <c r="GYJ214" s="214"/>
      <c r="GYK214" s="214"/>
      <c r="GYL214" s="214"/>
      <c r="GYM214" s="214"/>
      <c r="GYN214" s="214"/>
      <c r="GYO214" s="214"/>
      <c r="GYP214" s="214"/>
      <c r="GYQ214" s="214"/>
      <c r="GYR214" s="214"/>
      <c r="GYS214" s="214"/>
      <c r="GYT214" s="214"/>
      <c r="GYU214" s="214"/>
      <c r="GYV214" s="214"/>
      <c r="GYW214" s="214"/>
      <c r="GYX214" s="214"/>
      <c r="GYY214" s="214"/>
      <c r="GYZ214" s="214"/>
      <c r="GZA214" s="214"/>
      <c r="GZB214" s="214"/>
      <c r="GZC214" s="214"/>
      <c r="GZD214" s="214"/>
      <c r="GZE214" s="214"/>
      <c r="GZF214" s="214"/>
      <c r="GZG214" s="214"/>
      <c r="GZH214" s="214"/>
      <c r="GZI214" s="214"/>
      <c r="GZJ214" s="214"/>
      <c r="GZK214" s="214"/>
      <c r="GZL214" s="214"/>
      <c r="GZM214" s="214"/>
      <c r="GZN214" s="214"/>
      <c r="GZO214" s="214"/>
      <c r="GZP214" s="214"/>
      <c r="GZQ214" s="214"/>
      <c r="GZR214" s="214"/>
      <c r="GZS214" s="214"/>
      <c r="GZT214" s="214"/>
      <c r="GZU214" s="214"/>
      <c r="GZV214" s="214"/>
      <c r="GZW214" s="214"/>
      <c r="GZX214" s="214"/>
      <c r="GZY214" s="214"/>
      <c r="GZZ214" s="214"/>
      <c r="HAA214" s="214"/>
      <c r="HAB214" s="214"/>
      <c r="HAC214" s="214"/>
      <c r="HAD214" s="214"/>
      <c r="HAE214" s="214"/>
      <c r="HAF214" s="214"/>
      <c r="HAG214" s="214"/>
      <c r="HAH214" s="214"/>
      <c r="HAI214" s="214"/>
      <c r="HAJ214" s="214"/>
      <c r="HAK214" s="214"/>
      <c r="HAL214" s="214"/>
      <c r="HAM214" s="214"/>
      <c r="HAN214" s="214"/>
      <c r="HAO214" s="214"/>
      <c r="HAP214" s="214"/>
      <c r="HAQ214" s="214"/>
      <c r="HAR214" s="214"/>
      <c r="HAS214" s="214"/>
      <c r="HAT214" s="214"/>
      <c r="HAU214" s="214"/>
      <c r="HAV214" s="214"/>
      <c r="HAW214" s="214"/>
      <c r="HAX214" s="214"/>
      <c r="HAY214" s="214"/>
      <c r="HAZ214" s="214"/>
      <c r="HBA214" s="214"/>
      <c r="HBB214" s="214"/>
      <c r="HBC214" s="214"/>
      <c r="HBD214" s="214"/>
      <c r="HBE214" s="214"/>
      <c r="HBF214" s="214"/>
      <c r="HBG214" s="214"/>
      <c r="HBH214" s="214"/>
      <c r="HBI214" s="214"/>
      <c r="HBJ214" s="214"/>
      <c r="HBK214" s="214"/>
      <c r="HBL214" s="214"/>
      <c r="HBM214" s="214"/>
      <c r="HBN214" s="214"/>
      <c r="HBO214" s="214"/>
      <c r="HBP214" s="214"/>
      <c r="HBQ214" s="214"/>
      <c r="HBR214" s="214"/>
      <c r="HBS214" s="214"/>
      <c r="HBT214" s="214"/>
      <c r="HBU214" s="214"/>
      <c r="HBV214" s="214"/>
      <c r="HBW214" s="214"/>
      <c r="HBX214" s="214"/>
      <c r="HBY214" s="214"/>
      <c r="HBZ214" s="214"/>
      <c r="HCA214" s="214"/>
      <c r="HCB214" s="214"/>
      <c r="HCC214" s="214"/>
      <c r="HCD214" s="214"/>
      <c r="HCE214" s="214"/>
      <c r="HCF214" s="214"/>
      <c r="HCG214" s="214"/>
      <c r="HCH214" s="214"/>
      <c r="HCI214" s="214"/>
      <c r="HCJ214" s="214"/>
      <c r="HCK214" s="214"/>
      <c r="HCL214" s="214"/>
      <c r="HCM214" s="214"/>
      <c r="HCN214" s="214"/>
      <c r="HCO214" s="214"/>
      <c r="HCP214" s="214"/>
      <c r="HCQ214" s="214"/>
      <c r="HCR214" s="214"/>
      <c r="HCS214" s="214"/>
      <c r="HCT214" s="214"/>
      <c r="HCU214" s="214"/>
      <c r="HCV214" s="214"/>
      <c r="HCW214" s="214"/>
      <c r="HCX214" s="214"/>
      <c r="HCY214" s="214"/>
      <c r="HCZ214" s="214"/>
      <c r="HDA214" s="214"/>
      <c r="HDB214" s="214"/>
      <c r="HDC214" s="214"/>
      <c r="HDD214" s="214"/>
      <c r="HDE214" s="214"/>
      <c r="HDF214" s="214"/>
      <c r="HDG214" s="214"/>
      <c r="HDH214" s="214"/>
      <c r="HDI214" s="214"/>
      <c r="HDJ214" s="214"/>
      <c r="HDK214" s="214"/>
      <c r="HDL214" s="214"/>
      <c r="HDM214" s="214"/>
      <c r="HDN214" s="214"/>
      <c r="HDO214" s="214"/>
      <c r="HDP214" s="214"/>
      <c r="HDQ214" s="214"/>
      <c r="HDR214" s="214"/>
      <c r="HDS214" s="214"/>
      <c r="HDT214" s="214"/>
      <c r="HDU214" s="214"/>
      <c r="HDV214" s="214"/>
      <c r="HDW214" s="214"/>
      <c r="HDX214" s="214"/>
      <c r="HDY214" s="214"/>
      <c r="HDZ214" s="214"/>
      <c r="HEA214" s="214"/>
      <c r="HEB214" s="214"/>
      <c r="HEC214" s="214"/>
      <c r="HED214" s="214"/>
      <c r="HEE214" s="214"/>
      <c r="HEF214" s="214"/>
      <c r="HEG214" s="214"/>
      <c r="HEH214" s="214"/>
      <c r="HEI214" s="214"/>
      <c r="HEJ214" s="214"/>
      <c r="HEK214" s="214"/>
      <c r="HEL214" s="214"/>
      <c r="HEM214" s="214"/>
      <c r="HEN214" s="214"/>
      <c r="HEO214" s="214"/>
      <c r="HEP214" s="214"/>
      <c r="HEQ214" s="214"/>
      <c r="HER214" s="214"/>
      <c r="HES214" s="214"/>
      <c r="HET214" s="214"/>
      <c r="HEU214" s="214"/>
      <c r="HEV214" s="214"/>
      <c r="HEW214" s="214"/>
      <c r="HEX214" s="214"/>
      <c r="HEY214" s="214"/>
      <c r="HEZ214" s="214"/>
      <c r="HFA214" s="214"/>
      <c r="HFB214" s="214"/>
      <c r="HFC214" s="214"/>
      <c r="HFD214" s="214"/>
      <c r="HFE214" s="214"/>
      <c r="HFF214" s="214"/>
      <c r="HFG214" s="214"/>
      <c r="HFH214" s="214"/>
      <c r="HFI214" s="214"/>
      <c r="HFJ214" s="214"/>
      <c r="HFK214" s="214"/>
      <c r="HFL214" s="214"/>
      <c r="HFM214" s="214"/>
      <c r="HFN214" s="214"/>
      <c r="HFO214" s="214"/>
      <c r="HFP214" s="214"/>
      <c r="HFQ214" s="214"/>
      <c r="HFR214" s="214"/>
      <c r="HFS214" s="214"/>
      <c r="HFT214" s="214"/>
      <c r="HFU214" s="214"/>
      <c r="HFV214" s="214"/>
      <c r="HFW214" s="214"/>
      <c r="HFX214" s="214"/>
      <c r="HFY214" s="214"/>
      <c r="HFZ214" s="214"/>
      <c r="HGA214" s="214"/>
      <c r="HGB214" s="214"/>
      <c r="HGC214" s="214"/>
      <c r="HGD214" s="214"/>
      <c r="HGE214" s="214"/>
      <c r="HGF214" s="214"/>
      <c r="HGG214" s="214"/>
      <c r="HGH214" s="214"/>
      <c r="HGI214" s="214"/>
      <c r="HGJ214" s="214"/>
      <c r="HGK214" s="214"/>
      <c r="HGL214" s="214"/>
      <c r="HGM214" s="214"/>
      <c r="HGN214" s="214"/>
      <c r="HGO214" s="214"/>
      <c r="HGP214" s="214"/>
      <c r="HGQ214" s="214"/>
      <c r="HGR214" s="214"/>
      <c r="HGS214" s="214"/>
      <c r="HGT214" s="214"/>
      <c r="HGU214" s="214"/>
      <c r="HGV214" s="214"/>
      <c r="HGW214" s="214"/>
      <c r="HGX214" s="214"/>
      <c r="HGY214" s="214"/>
      <c r="HGZ214" s="214"/>
      <c r="HHA214" s="214"/>
      <c r="HHB214" s="214"/>
      <c r="HHC214" s="214"/>
      <c r="HHD214" s="214"/>
      <c r="HHE214" s="214"/>
      <c r="HHF214" s="214"/>
      <c r="HHG214" s="214"/>
      <c r="HHH214" s="214"/>
      <c r="HHI214" s="214"/>
      <c r="HHJ214" s="214"/>
      <c r="HHK214" s="214"/>
      <c r="HHL214" s="214"/>
      <c r="HHM214" s="214"/>
      <c r="HHN214" s="214"/>
      <c r="HHO214" s="214"/>
      <c r="HHP214" s="214"/>
      <c r="HHQ214" s="214"/>
      <c r="HHR214" s="214"/>
      <c r="HHS214" s="214"/>
      <c r="HHT214" s="214"/>
      <c r="HHU214" s="214"/>
      <c r="HHV214" s="214"/>
      <c r="HHW214" s="214"/>
      <c r="HHX214" s="214"/>
      <c r="HHY214" s="214"/>
      <c r="HHZ214" s="214"/>
      <c r="HIA214" s="214"/>
      <c r="HIB214" s="214"/>
      <c r="HIC214" s="214"/>
      <c r="HID214" s="214"/>
      <c r="HIE214" s="214"/>
      <c r="HIF214" s="214"/>
      <c r="HIG214" s="214"/>
      <c r="HIH214" s="214"/>
      <c r="HII214" s="214"/>
      <c r="HIJ214" s="214"/>
      <c r="HIK214" s="214"/>
      <c r="HIL214" s="214"/>
      <c r="HIM214" s="214"/>
      <c r="HIN214" s="214"/>
      <c r="HIO214" s="214"/>
      <c r="HIP214" s="214"/>
      <c r="HIQ214" s="214"/>
      <c r="HIR214" s="214"/>
      <c r="HIS214" s="214"/>
      <c r="HIT214" s="214"/>
      <c r="HIU214" s="214"/>
      <c r="HIV214" s="214"/>
      <c r="HIW214" s="214"/>
      <c r="HIX214" s="214"/>
      <c r="HIY214" s="214"/>
      <c r="HIZ214" s="214"/>
      <c r="HJA214" s="214"/>
      <c r="HJB214" s="214"/>
      <c r="HJC214" s="214"/>
      <c r="HJD214" s="214"/>
      <c r="HJE214" s="214"/>
      <c r="HJF214" s="214"/>
      <c r="HJG214" s="214"/>
      <c r="HJH214" s="214"/>
      <c r="HJI214" s="214"/>
      <c r="HJJ214" s="214"/>
      <c r="HJK214" s="214"/>
      <c r="HJL214" s="214"/>
      <c r="HJM214" s="214"/>
      <c r="HJN214" s="214"/>
      <c r="HJO214" s="214"/>
      <c r="HJP214" s="214"/>
      <c r="HJQ214" s="214"/>
      <c r="HJR214" s="214"/>
      <c r="HJS214" s="214"/>
      <c r="HJT214" s="214"/>
      <c r="HJU214" s="214"/>
      <c r="HJV214" s="214"/>
      <c r="HJW214" s="214"/>
      <c r="HJX214" s="214"/>
      <c r="HJY214" s="214"/>
      <c r="HJZ214" s="214"/>
      <c r="HKA214" s="214"/>
      <c r="HKB214" s="214"/>
      <c r="HKC214" s="214"/>
      <c r="HKD214" s="214"/>
      <c r="HKE214" s="214"/>
      <c r="HKF214" s="214"/>
      <c r="HKG214" s="214"/>
      <c r="HKH214" s="214"/>
      <c r="HKI214" s="214"/>
      <c r="HKJ214" s="214"/>
      <c r="HKK214" s="214"/>
      <c r="HKL214" s="214"/>
      <c r="HKM214" s="214"/>
      <c r="HKN214" s="214"/>
      <c r="HKO214" s="214"/>
      <c r="HKP214" s="214"/>
      <c r="HKQ214" s="214"/>
      <c r="HKR214" s="214"/>
      <c r="HKS214" s="214"/>
      <c r="HKT214" s="214"/>
      <c r="HKU214" s="214"/>
      <c r="HKV214" s="214"/>
      <c r="HKW214" s="214"/>
      <c r="HKX214" s="214"/>
      <c r="HKY214" s="214"/>
      <c r="HKZ214" s="214"/>
      <c r="HLA214" s="214"/>
      <c r="HLB214" s="214"/>
      <c r="HLC214" s="214"/>
      <c r="HLD214" s="214"/>
      <c r="HLE214" s="214"/>
      <c r="HLF214" s="214"/>
      <c r="HLG214" s="214"/>
      <c r="HLH214" s="214"/>
      <c r="HLI214" s="214"/>
      <c r="HLJ214" s="214"/>
      <c r="HLK214" s="214"/>
      <c r="HLL214" s="214"/>
      <c r="HLM214" s="214"/>
      <c r="HLN214" s="214"/>
      <c r="HLO214" s="214"/>
      <c r="HLP214" s="214"/>
      <c r="HLQ214" s="214"/>
      <c r="HLR214" s="214"/>
      <c r="HLS214" s="214"/>
      <c r="HLT214" s="214"/>
      <c r="HLU214" s="214"/>
      <c r="HLV214" s="214"/>
      <c r="HLW214" s="214"/>
      <c r="HLX214" s="214"/>
      <c r="HLY214" s="214"/>
      <c r="HLZ214" s="214"/>
      <c r="HMA214" s="214"/>
      <c r="HMB214" s="214"/>
      <c r="HMC214" s="214"/>
      <c r="HMD214" s="214"/>
      <c r="HME214" s="214"/>
      <c r="HMF214" s="214"/>
      <c r="HMG214" s="214"/>
      <c r="HMH214" s="214"/>
      <c r="HMI214" s="214"/>
      <c r="HMJ214" s="214"/>
      <c r="HMK214" s="214"/>
      <c r="HML214" s="214"/>
      <c r="HMM214" s="214"/>
      <c r="HMN214" s="214"/>
      <c r="HMO214" s="214"/>
      <c r="HMP214" s="214"/>
      <c r="HMQ214" s="214"/>
      <c r="HMR214" s="214"/>
      <c r="HMS214" s="214"/>
      <c r="HMT214" s="214"/>
      <c r="HMU214" s="214"/>
      <c r="HMV214" s="214"/>
      <c r="HMW214" s="214"/>
      <c r="HMX214" s="214"/>
      <c r="HMY214" s="214"/>
      <c r="HMZ214" s="214"/>
      <c r="HNA214" s="214"/>
      <c r="HNB214" s="214"/>
      <c r="HNC214" s="214"/>
      <c r="HND214" s="214"/>
      <c r="HNE214" s="214"/>
      <c r="HNF214" s="214"/>
      <c r="HNG214" s="214"/>
      <c r="HNH214" s="214"/>
      <c r="HNI214" s="214"/>
      <c r="HNJ214" s="214"/>
      <c r="HNK214" s="214"/>
      <c r="HNL214" s="214"/>
      <c r="HNM214" s="214"/>
      <c r="HNN214" s="214"/>
      <c r="HNO214" s="214"/>
      <c r="HNP214" s="214"/>
      <c r="HNQ214" s="214"/>
      <c r="HNR214" s="214"/>
      <c r="HNS214" s="214"/>
      <c r="HNT214" s="214"/>
      <c r="HNU214" s="214"/>
      <c r="HNV214" s="214"/>
      <c r="HNW214" s="214"/>
      <c r="HNX214" s="214"/>
      <c r="HNY214" s="214"/>
      <c r="HNZ214" s="214"/>
      <c r="HOA214" s="214"/>
      <c r="HOB214" s="214"/>
      <c r="HOC214" s="214"/>
      <c r="HOD214" s="214"/>
      <c r="HOE214" s="214"/>
      <c r="HOF214" s="214"/>
      <c r="HOG214" s="214"/>
      <c r="HOH214" s="214"/>
      <c r="HOI214" s="214"/>
      <c r="HOJ214" s="214"/>
      <c r="HOK214" s="214"/>
      <c r="HOL214" s="214"/>
      <c r="HOM214" s="214"/>
      <c r="HON214" s="214"/>
      <c r="HOO214" s="214"/>
      <c r="HOP214" s="214"/>
      <c r="HOQ214" s="214"/>
      <c r="HOR214" s="214"/>
      <c r="HOS214" s="214"/>
      <c r="HOT214" s="214"/>
      <c r="HOU214" s="214"/>
      <c r="HOV214" s="214"/>
      <c r="HOW214" s="214"/>
      <c r="HOX214" s="214"/>
      <c r="HOY214" s="214"/>
      <c r="HOZ214" s="214"/>
      <c r="HPA214" s="214"/>
      <c r="HPB214" s="214"/>
      <c r="HPC214" s="214"/>
      <c r="HPD214" s="214"/>
      <c r="HPE214" s="214"/>
      <c r="HPF214" s="214"/>
      <c r="HPG214" s="214"/>
      <c r="HPH214" s="214"/>
      <c r="HPI214" s="214"/>
      <c r="HPJ214" s="214"/>
      <c r="HPK214" s="214"/>
      <c r="HPL214" s="214"/>
      <c r="HPM214" s="214"/>
      <c r="HPN214" s="214"/>
      <c r="HPO214" s="214"/>
      <c r="HPP214" s="214"/>
      <c r="HPQ214" s="214"/>
      <c r="HPR214" s="214"/>
      <c r="HPS214" s="214"/>
      <c r="HPT214" s="214"/>
      <c r="HPU214" s="214"/>
      <c r="HPV214" s="214"/>
      <c r="HPW214" s="214"/>
      <c r="HPX214" s="214"/>
      <c r="HPY214" s="214"/>
      <c r="HPZ214" s="214"/>
      <c r="HQA214" s="214"/>
      <c r="HQB214" s="214"/>
      <c r="HQC214" s="214"/>
      <c r="HQD214" s="214"/>
      <c r="HQE214" s="214"/>
      <c r="HQF214" s="214"/>
      <c r="HQG214" s="214"/>
      <c r="HQH214" s="214"/>
      <c r="HQI214" s="214"/>
      <c r="HQJ214" s="214"/>
      <c r="HQK214" s="214"/>
      <c r="HQL214" s="214"/>
      <c r="HQM214" s="214"/>
      <c r="HQN214" s="214"/>
      <c r="HQO214" s="214"/>
      <c r="HQP214" s="214"/>
      <c r="HQQ214" s="214"/>
      <c r="HQR214" s="214"/>
      <c r="HQS214" s="214"/>
      <c r="HQT214" s="214"/>
      <c r="HQU214" s="214"/>
      <c r="HQV214" s="214"/>
      <c r="HQW214" s="214"/>
      <c r="HQX214" s="214"/>
      <c r="HQY214" s="214"/>
      <c r="HQZ214" s="214"/>
      <c r="HRA214" s="214"/>
      <c r="HRB214" s="214"/>
      <c r="HRC214" s="214"/>
      <c r="HRD214" s="214"/>
      <c r="HRE214" s="214"/>
      <c r="HRF214" s="214"/>
      <c r="HRG214" s="214"/>
      <c r="HRH214" s="214"/>
      <c r="HRI214" s="214"/>
      <c r="HRJ214" s="214"/>
      <c r="HRK214" s="214"/>
      <c r="HRL214" s="214"/>
      <c r="HRM214" s="214"/>
      <c r="HRN214" s="214"/>
      <c r="HRO214" s="214"/>
      <c r="HRP214" s="214"/>
      <c r="HRQ214" s="214"/>
      <c r="HRR214" s="214"/>
      <c r="HRS214" s="214"/>
      <c r="HRT214" s="214"/>
      <c r="HRU214" s="214"/>
      <c r="HRV214" s="214"/>
      <c r="HRW214" s="214"/>
      <c r="HRX214" s="214"/>
      <c r="HRY214" s="214"/>
      <c r="HRZ214" s="214"/>
      <c r="HSA214" s="214"/>
      <c r="HSB214" s="214"/>
      <c r="HSC214" s="214"/>
      <c r="HSD214" s="214"/>
      <c r="HSE214" s="214"/>
      <c r="HSF214" s="214"/>
      <c r="HSG214" s="214"/>
      <c r="HSH214" s="214"/>
      <c r="HSI214" s="214"/>
      <c r="HSJ214" s="214"/>
      <c r="HSK214" s="214"/>
      <c r="HSL214" s="214"/>
      <c r="HSM214" s="214"/>
      <c r="HSN214" s="214"/>
      <c r="HSO214" s="214"/>
      <c r="HSP214" s="214"/>
      <c r="HSQ214" s="214"/>
      <c r="HSR214" s="214"/>
      <c r="HSS214" s="214"/>
      <c r="HST214" s="214"/>
      <c r="HSU214" s="214"/>
      <c r="HSV214" s="214"/>
      <c r="HSW214" s="214"/>
      <c r="HSX214" s="214"/>
      <c r="HSY214" s="214"/>
      <c r="HSZ214" s="214"/>
      <c r="HTA214" s="214"/>
      <c r="HTB214" s="214"/>
      <c r="HTC214" s="214"/>
      <c r="HTD214" s="214"/>
      <c r="HTE214" s="214"/>
      <c r="HTF214" s="214"/>
      <c r="HTG214" s="214"/>
      <c r="HTH214" s="214"/>
      <c r="HTI214" s="214"/>
      <c r="HTJ214" s="214"/>
      <c r="HTK214" s="214"/>
      <c r="HTL214" s="214"/>
      <c r="HTM214" s="214"/>
      <c r="HTN214" s="214"/>
      <c r="HTO214" s="214"/>
      <c r="HTP214" s="214"/>
      <c r="HTQ214" s="214"/>
      <c r="HTR214" s="214"/>
      <c r="HTS214" s="214"/>
      <c r="HTT214" s="214"/>
      <c r="HTU214" s="214"/>
      <c r="HTV214" s="214"/>
      <c r="HTW214" s="214"/>
      <c r="HTX214" s="214"/>
      <c r="HTY214" s="214"/>
      <c r="HTZ214" s="214"/>
      <c r="HUA214" s="214"/>
      <c r="HUB214" s="214"/>
      <c r="HUC214" s="214"/>
      <c r="HUD214" s="214"/>
      <c r="HUE214" s="214"/>
      <c r="HUF214" s="214"/>
      <c r="HUG214" s="214"/>
      <c r="HUH214" s="214"/>
      <c r="HUI214" s="214"/>
      <c r="HUJ214" s="214"/>
      <c r="HUK214" s="214"/>
      <c r="HUL214" s="214"/>
      <c r="HUM214" s="214"/>
      <c r="HUN214" s="214"/>
      <c r="HUO214" s="214"/>
      <c r="HUP214" s="214"/>
      <c r="HUQ214" s="214"/>
      <c r="HUR214" s="214"/>
      <c r="HUS214" s="214"/>
      <c r="HUT214" s="214"/>
      <c r="HUU214" s="214"/>
      <c r="HUV214" s="214"/>
      <c r="HUW214" s="214"/>
      <c r="HUX214" s="214"/>
      <c r="HUY214" s="214"/>
      <c r="HUZ214" s="214"/>
      <c r="HVA214" s="214"/>
      <c r="HVB214" s="214"/>
      <c r="HVC214" s="214"/>
      <c r="HVD214" s="214"/>
      <c r="HVE214" s="214"/>
      <c r="HVF214" s="214"/>
      <c r="HVG214" s="214"/>
      <c r="HVH214" s="214"/>
      <c r="HVI214" s="214"/>
      <c r="HVJ214" s="214"/>
      <c r="HVK214" s="214"/>
      <c r="HVL214" s="214"/>
      <c r="HVM214" s="214"/>
      <c r="HVN214" s="214"/>
      <c r="HVO214" s="214"/>
      <c r="HVP214" s="214"/>
      <c r="HVQ214" s="214"/>
      <c r="HVR214" s="214"/>
      <c r="HVS214" s="214"/>
      <c r="HVT214" s="214"/>
      <c r="HVU214" s="214"/>
      <c r="HVV214" s="214"/>
      <c r="HVW214" s="214"/>
      <c r="HVX214" s="214"/>
      <c r="HVY214" s="214"/>
      <c r="HVZ214" s="214"/>
      <c r="HWA214" s="214"/>
      <c r="HWB214" s="214"/>
      <c r="HWC214" s="214"/>
      <c r="HWD214" s="214"/>
      <c r="HWE214" s="214"/>
      <c r="HWF214" s="214"/>
      <c r="HWG214" s="214"/>
      <c r="HWH214" s="214"/>
      <c r="HWI214" s="214"/>
      <c r="HWJ214" s="214"/>
      <c r="HWK214" s="214"/>
      <c r="HWL214" s="214"/>
      <c r="HWM214" s="214"/>
      <c r="HWN214" s="214"/>
      <c r="HWO214" s="214"/>
      <c r="HWP214" s="214"/>
      <c r="HWQ214" s="214"/>
      <c r="HWR214" s="214"/>
      <c r="HWS214" s="214"/>
      <c r="HWT214" s="214"/>
      <c r="HWU214" s="214"/>
      <c r="HWV214" s="214"/>
      <c r="HWW214" s="214"/>
      <c r="HWX214" s="214"/>
      <c r="HWY214" s="214"/>
      <c r="HWZ214" s="214"/>
      <c r="HXA214" s="214"/>
      <c r="HXB214" s="214"/>
      <c r="HXC214" s="214"/>
      <c r="HXD214" s="214"/>
      <c r="HXE214" s="214"/>
      <c r="HXF214" s="214"/>
      <c r="HXG214" s="214"/>
      <c r="HXH214" s="214"/>
      <c r="HXI214" s="214"/>
      <c r="HXJ214" s="214"/>
      <c r="HXK214" s="214"/>
      <c r="HXL214" s="214"/>
      <c r="HXM214" s="214"/>
      <c r="HXN214" s="214"/>
      <c r="HXO214" s="214"/>
      <c r="HXP214" s="214"/>
      <c r="HXQ214" s="214"/>
      <c r="HXR214" s="214"/>
      <c r="HXS214" s="214"/>
      <c r="HXT214" s="214"/>
      <c r="HXU214" s="214"/>
      <c r="HXV214" s="214"/>
      <c r="HXW214" s="214"/>
      <c r="HXX214" s="214"/>
      <c r="HXY214" s="214"/>
      <c r="HXZ214" s="214"/>
      <c r="HYA214" s="214"/>
      <c r="HYB214" s="214"/>
      <c r="HYC214" s="214"/>
      <c r="HYD214" s="214"/>
      <c r="HYE214" s="214"/>
      <c r="HYF214" s="214"/>
      <c r="HYG214" s="214"/>
      <c r="HYH214" s="214"/>
      <c r="HYI214" s="214"/>
      <c r="HYJ214" s="214"/>
      <c r="HYK214" s="214"/>
      <c r="HYL214" s="214"/>
      <c r="HYM214" s="214"/>
      <c r="HYN214" s="214"/>
      <c r="HYO214" s="214"/>
      <c r="HYP214" s="214"/>
      <c r="HYQ214" s="214"/>
      <c r="HYR214" s="214"/>
      <c r="HYS214" s="214"/>
      <c r="HYT214" s="214"/>
      <c r="HYU214" s="214"/>
      <c r="HYV214" s="214"/>
      <c r="HYW214" s="214"/>
      <c r="HYX214" s="214"/>
      <c r="HYY214" s="214"/>
      <c r="HYZ214" s="214"/>
      <c r="HZA214" s="214"/>
      <c r="HZB214" s="214"/>
      <c r="HZC214" s="214"/>
      <c r="HZD214" s="214"/>
      <c r="HZE214" s="214"/>
      <c r="HZF214" s="214"/>
      <c r="HZG214" s="214"/>
      <c r="HZH214" s="214"/>
      <c r="HZI214" s="214"/>
      <c r="HZJ214" s="214"/>
      <c r="HZK214" s="214"/>
      <c r="HZL214" s="214"/>
      <c r="HZM214" s="214"/>
      <c r="HZN214" s="214"/>
      <c r="HZO214" s="214"/>
      <c r="HZP214" s="214"/>
      <c r="HZQ214" s="214"/>
      <c r="HZR214" s="214"/>
      <c r="HZS214" s="214"/>
      <c r="HZT214" s="214"/>
      <c r="HZU214" s="214"/>
      <c r="HZV214" s="214"/>
      <c r="HZW214" s="214"/>
      <c r="HZX214" s="214"/>
      <c r="HZY214" s="214"/>
      <c r="HZZ214" s="214"/>
      <c r="IAA214" s="214"/>
      <c r="IAB214" s="214"/>
      <c r="IAC214" s="214"/>
      <c r="IAD214" s="214"/>
      <c r="IAE214" s="214"/>
      <c r="IAF214" s="214"/>
      <c r="IAG214" s="214"/>
      <c r="IAH214" s="214"/>
      <c r="IAI214" s="214"/>
      <c r="IAJ214" s="214"/>
      <c r="IAK214" s="214"/>
      <c r="IAL214" s="214"/>
      <c r="IAM214" s="214"/>
      <c r="IAN214" s="214"/>
      <c r="IAO214" s="214"/>
      <c r="IAP214" s="214"/>
      <c r="IAQ214" s="214"/>
      <c r="IAR214" s="214"/>
      <c r="IAS214" s="214"/>
      <c r="IAT214" s="214"/>
      <c r="IAU214" s="214"/>
      <c r="IAV214" s="214"/>
      <c r="IAW214" s="214"/>
      <c r="IAX214" s="214"/>
      <c r="IAY214" s="214"/>
      <c r="IAZ214" s="214"/>
      <c r="IBA214" s="214"/>
      <c r="IBB214" s="214"/>
      <c r="IBC214" s="214"/>
      <c r="IBD214" s="214"/>
      <c r="IBE214" s="214"/>
      <c r="IBF214" s="214"/>
      <c r="IBG214" s="214"/>
      <c r="IBH214" s="214"/>
      <c r="IBI214" s="214"/>
      <c r="IBJ214" s="214"/>
      <c r="IBK214" s="214"/>
      <c r="IBL214" s="214"/>
      <c r="IBM214" s="214"/>
      <c r="IBN214" s="214"/>
      <c r="IBO214" s="214"/>
      <c r="IBP214" s="214"/>
      <c r="IBQ214" s="214"/>
      <c r="IBR214" s="214"/>
      <c r="IBS214" s="214"/>
      <c r="IBT214" s="214"/>
      <c r="IBU214" s="214"/>
      <c r="IBV214" s="214"/>
      <c r="IBW214" s="214"/>
      <c r="IBX214" s="214"/>
      <c r="IBY214" s="214"/>
      <c r="IBZ214" s="214"/>
      <c r="ICA214" s="214"/>
      <c r="ICB214" s="214"/>
      <c r="ICC214" s="214"/>
      <c r="ICD214" s="214"/>
      <c r="ICE214" s="214"/>
      <c r="ICF214" s="214"/>
      <c r="ICG214" s="214"/>
      <c r="ICH214" s="214"/>
      <c r="ICI214" s="214"/>
      <c r="ICJ214" s="214"/>
      <c r="ICK214" s="214"/>
      <c r="ICL214" s="214"/>
      <c r="ICM214" s="214"/>
      <c r="ICN214" s="214"/>
      <c r="ICO214" s="214"/>
      <c r="ICP214" s="214"/>
      <c r="ICQ214" s="214"/>
      <c r="ICR214" s="214"/>
      <c r="ICS214" s="214"/>
      <c r="ICT214" s="214"/>
      <c r="ICU214" s="214"/>
      <c r="ICV214" s="214"/>
      <c r="ICW214" s="214"/>
      <c r="ICX214" s="214"/>
      <c r="ICY214" s="214"/>
      <c r="ICZ214" s="214"/>
      <c r="IDA214" s="214"/>
      <c r="IDB214" s="214"/>
      <c r="IDC214" s="214"/>
      <c r="IDD214" s="214"/>
      <c r="IDE214" s="214"/>
      <c r="IDF214" s="214"/>
      <c r="IDG214" s="214"/>
      <c r="IDH214" s="214"/>
      <c r="IDI214" s="214"/>
      <c r="IDJ214" s="214"/>
      <c r="IDK214" s="214"/>
      <c r="IDL214" s="214"/>
      <c r="IDM214" s="214"/>
      <c r="IDN214" s="214"/>
      <c r="IDO214" s="214"/>
      <c r="IDP214" s="214"/>
      <c r="IDQ214" s="214"/>
      <c r="IDR214" s="214"/>
      <c r="IDS214" s="214"/>
      <c r="IDT214" s="214"/>
      <c r="IDU214" s="214"/>
      <c r="IDV214" s="214"/>
      <c r="IDW214" s="214"/>
      <c r="IDX214" s="214"/>
      <c r="IDY214" s="214"/>
      <c r="IDZ214" s="214"/>
      <c r="IEA214" s="214"/>
      <c r="IEB214" s="214"/>
      <c r="IEC214" s="214"/>
      <c r="IED214" s="214"/>
      <c r="IEE214" s="214"/>
      <c r="IEF214" s="214"/>
      <c r="IEG214" s="214"/>
      <c r="IEH214" s="214"/>
      <c r="IEI214" s="214"/>
      <c r="IEJ214" s="214"/>
      <c r="IEK214" s="214"/>
      <c r="IEL214" s="214"/>
      <c r="IEM214" s="214"/>
      <c r="IEN214" s="214"/>
      <c r="IEO214" s="214"/>
      <c r="IEP214" s="214"/>
      <c r="IEQ214" s="214"/>
      <c r="IER214" s="214"/>
      <c r="IES214" s="214"/>
      <c r="IET214" s="214"/>
      <c r="IEU214" s="214"/>
      <c r="IEV214" s="214"/>
      <c r="IEW214" s="214"/>
      <c r="IEX214" s="214"/>
      <c r="IEY214" s="214"/>
      <c r="IEZ214" s="214"/>
      <c r="IFA214" s="214"/>
      <c r="IFB214" s="214"/>
      <c r="IFC214" s="214"/>
      <c r="IFD214" s="214"/>
      <c r="IFE214" s="214"/>
      <c r="IFF214" s="214"/>
      <c r="IFG214" s="214"/>
      <c r="IFH214" s="214"/>
      <c r="IFI214" s="214"/>
      <c r="IFJ214" s="214"/>
      <c r="IFK214" s="214"/>
      <c r="IFL214" s="214"/>
      <c r="IFM214" s="214"/>
      <c r="IFN214" s="214"/>
      <c r="IFO214" s="214"/>
      <c r="IFP214" s="214"/>
      <c r="IFQ214" s="214"/>
      <c r="IFR214" s="214"/>
      <c r="IFS214" s="214"/>
      <c r="IFT214" s="214"/>
      <c r="IFU214" s="214"/>
      <c r="IFV214" s="214"/>
      <c r="IFW214" s="214"/>
      <c r="IFX214" s="214"/>
      <c r="IFY214" s="214"/>
      <c r="IFZ214" s="214"/>
      <c r="IGA214" s="214"/>
      <c r="IGB214" s="214"/>
      <c r="IGC214" s="214"/>
      <c r="IGD214" s="214"/>
      <c r="IGE214" s="214"/>
      <c r="IGF214" s="214"/>
      <c r="IGG214" s="214"/>
      <c r="IGH214" s="214"/>
      <c r="IGI214" s="214"/>
      <c r="IGJ214" s="214"/>
      <c r="IGK214" s="214"/>
      <c r="IGL214" s="214"/>
      <c r="IGM214" s="214"/>
      <c r="IGN214" s="214"/>
      <c r="IGO214" s="214"/>
      <c r="IGP214" s="214"/>
      <c r="IGQ214" s="214"/>
      <c r="IGR214" s="214"/>
      <c r="IGS214" s="214"/>
      <c r="IGT214" s="214"/>
      <c r="IGU214" s="214"/>
      <c r="IGV214" s="214"/>
      <c r="IGW214" s="214"/>
      <c r="IGX214" s="214"/>
      <c r="IGY214" s="214"/>
      <c r="IGZ214" s="214"/>
      <c r="IHA214" s="214"/>
      <c r="IHB214" s="214"/>
      <c r="IHC214" s="214"/>
      <c r="IHD214" s="214"/>
      <c r="IHE214" s="214"/>
      <c r="IHF214" s="214"/>
      <c r="IHG214" s="214"/>
      <c r="IHH214" s="214"/>
      <c r="IHI214" s="214"/>
      <c r="IHJ214" s="214"/>
      <c r="IHK214" s="214"/>
      <c r="IHL214" s="214"/>
      <c r="IHM214" s="214"/>
      <c r="IHN214" s="214"/>
      <c r="IHO214" s="214"/>
      <c r="IHP214" s="214"/>
      <c r="IHQ214" s="214"/>
      <c r="IHR214" s="214"/>
      <c r="IHS214" s="214"/>
      <c r="IHT214" s="214"/>
      <c r="IHU214" s="214"/>
      <c r="IHV214" s="214"/>
      <c r="IHW214" s="214"/>
      <c r="IHX214" s="214"/>
      <c r="IHY214" s="214"/>
      <c r="IHZ214" s="214"/>
      <c r="IIA214" s="214"/>
      <c r="IIB214" s="214"/>
      <c r="IIC214" s="214"/>
      <c r="IID214" s="214"/>
      <c r="IIE214" s="214"/>
      <c r="IIF214" s="214"/>
      <c r="IIG214" s="214"/>
      <c r="IIH214" s="214"/>
      <c r="III214" s="214"/>
      <c r="IIJ214" s="214"/>
      <c r="IIK214" s="214"/>
      <c r="IIL214" s="214"/>
      <c r="IIM214" s="214"/>
      <c r="IIN214" s="214"/>
      <c r="IIO214" s="214"/>
      <c r="IIP214" s="214"/>
      <c r="IIQ214" s="214"/>
      <c r="IIR214" s="214"/>
      <c r="IIS214" s="214"/>
      <c r="IIT214" s="214"/>
      <c r="IIU214" s="214"/>
      <c r="IIV214" s="214"/>
      <c r="IIW214" s="214"/>
      <c r="IIX214" s="214"/>
      <c r="IIY214" s="214"/>
      <c r="IIZ214" s="214"/>
      <c r="IJA214" s="214"/>
      <c r="IJB214" s="214"/>
      <c r="IJC214" s="214"/>
      <c r="IJD214" s="214"/>
      <c r="IJE214" s="214"/>
      <c r="IJF214" s="214"/>
      <c r="IJG214" s="214"/>
      <c r="IJH214" s="214"/>
      <c r="IJI214" s="214"/>
      <c r="IJJ214" s="214"/>
      <c r="IJK214" s="214"/>
      <c r="IJL214" s="214"/>
      <c r="IJM214" s="214"/>
      <c r="IJN214" s="214"/>
      <c r="IJO214" s="214"/>
      <c r="IJP214" s="214"/>
      <c r="IJQ214" s="214"/>
      <c r="IJR214" s="214"/>
      <c r="IJS214" s="214"/>
      <c r="IJT214" s="214"/>
      <c r="IJU214" s="214"/>
      <c r="IJV214" s="214"/>
      <c r="IJW214" s="214"/>
      <c r="IJX214" s="214"/>
      <c r="IJY214" s="214"/>
      <c r="IJZ214" s="214"/>
      <c r="IKA214" s="214"/>
      <c r="IKB214" s="214"/>
      <c r="IKC214" s="214"/>
      <c r="IKD214" s="214"/>
      <c r="IKE214" s="214"/>
      <c r="IKF214" s="214"/>
      <c r="IKG214" s="214"/>
      <c r="IKH214" s="214"/>
      <c r="IKI214" s="214"/>
      <c r="IKJ214" s="214"/>
      <c r="IKK214" s="214"/>
      <c r="IKL214" s="214"/>
      <c r="IKM214" s="214"/>
      <c r="IKN214" s="214"/>
      <c r="IKO214" s="214"/>
      <c r="IKP214" s="214"/>
      <c r="IKQ214" s="214"/>
      <c r="IKR214" s="214"/>
      <c r="IKS214" s="214"/>
      <c r="IKT214" s="214"/>
      <c r="IKU214" s="214"/>
      <c r="IKV214" s="214"/>
      <c r="IKW214" s="214"/>
      <c r="IKX214" s="214"/>
      <c r="IKY214" s="214"/>
      <c r="IKZ214" s="214"/>
      <c r="ILA214" s="214"/>
      <c r="ILB214" s="214"/>
      <c r="ILC214" s="214"/>
      <c r="ILD214" s="214"/>
      <c r="ILE214" s="214"/>
      <c r="ILF214" s="214"/>
      <c r="ILG214" s="214"/>
      <c r="ILH214" s="214"/>
      <c r="ILI214" s="214"/>
      <c r="ILJ214" s="214"/>
      <c r="ILK214" s="214"/>
      <c r="ILL214" s="214"/>
      <c r="ILM214" s="214"/>
      <c r="ILN214" s="214"/>
      <c r="ILO214" s="214"/>
      <c r="ILP214" s="214"/>
      <c r="ILQ214" s="214"/>
      <c r="ILR214" s="214"/>
      <c r="ILS214" s="214"/>
      <c r="ILT214" s="214"/>
      <c r="ILU214" s="214"/>
      <c r="ILV214" s="214"/>
      <c r="ILW214" s="214"/>
      <c r="ILX214" s="214"/>
      <c r="ILY214" s="214"/>
      <c r="ILZ214" s="214"/>
      <c r="IMA214" s="214"/>
      <c r="IMB214" s="214"/>
      <c r="IMC214" s="214"/>
      <c r="IMD214" s="214"/>
      <c r="IME214" s="214"/>
      <c r="IMF214" s="214"/>
      <c r="IMG214" s="214"/>
      <c r="IMH214" s="214"/>
      <c r="IMI214" s="214"/>
      <c r="IMJ214" s="214"/>
      <c r="IMK214" s="214"/>
      <c r="IML214" s="214"/>
      <c r="IMM214" s="214"/>
      <c r="IMN214" s="214"/>
      <c r="IMO214" s="214"/>
      <c r="IMP214" s="214"/>
      <c r="IMQ214" s="214"/>
      <c r="IMR214" s="214"/>
      <c r="IMS214" s="214"/>
      <c r="IMT214" s="214"/>
      <c r="IMU214" s="214"/>
      <c r="IMV214" s="214"/>
      <c r="IMW214" s="214"/>
      <c r="IMX214" s="214"/>
      <c r="IMY214" s="214"/>
      <c r="IMZ214" s="214"/>
      <c r="INA214" s="214"/>
      <c r="INB214" s="214"/>
      <c r="INC214" s="214"/>
      <c r="IND214" s="214"/>
      <c r="INE214" s="214"/>
      <c r="INF214" s="214"/>
      <c r="ING214" s="214"/>
      <c r="INH214" s="214"/>
      <c r="INI214" s="214"/>
      <c r="INJ214" s="214"/>
      <c r="INK214" s="214"/>
      <c r="INL214" s="214"/>
      <c r="INM214" s="214"/>
      <c r="INN214" s="214"/>
      <c r="INO214" s="214"/>
      <c r="INP214" s="214"/>
      <c r="INQ214" s="214"/>
      <c r="INR214" s="214"/>
      <c r="INS214" s="214"/>
      <c r="INT214" s="214"/>
      <c r="INU214" s="214"/>
      <c r="INV214" s="214"/>
      <c r="INW214" s="214"/>
      <c r="INX214" s="214"/>
      <c r="INY214" s="214"/>
      <c r="INZ214" s="214"/>
      <c r="IOA214" s="214"/>
      <c r="IOB214" s="214"/>
      <c r="IOC214" s="214"/>
      <c r="IOD214" s="214"/>
      <c r="IOE214" s="214"/>
      <c r="IOF214" s="214"/>
      <c r="IOG214" s="214"/>
      <c r="IOH214" s="214"/>
      <c r="IOI214" s="214"/>
      <c r="IOJ214" s="214"/>
      <c r="IOK214" s="214"/>
      <c r="IOL214" s="214"/>
      <c r="IOM214" s="214"/>
      <c r="ION214" s="214"/>
      <c r="IOO214" s="214"/>
      <c r="IOP214" s="214"/>
      <c r="IOQ214" s="214"/>
      <c r="IOR214" s="214"/>
      <c r="IOS214" s="214"/>
      <c r="IOT214" s="214"/>
      <c r="IOU214" s="214"/>
      <c r="IOV214" s="214"/>
      <c r="IOW214" s="214"/>
      <c r="IOX214" s="214"/>
      <c r="IOY214" s="214"/>
      <c r="IOZ214" s="214"/>
      <c r="IPA214" s="214"/>
      <c r="IPB214" s="214"/>
      <c r="IPC214" s="214"/>
      <c r="IPD214" s="214"/>
      <c r="IPE214" s="214"/>
      <c r="IPF214" s="214"/>
      <c r="IPG214" s="214"/>
      <c r="IPH214" s="214"/>
      <c r="IPI214" s="214"/>
      <c r="IPJ214" s="214"/>
      <c r="IPK214" s="214"/>
      <c r="IPL214" s="214"/>
      <c r="IPM214" s="214"/>
      <c r="IPN214" s="214"/>
      <c r="IPO214" s="214"/>
      <c r="IPP214" s="214"/>
      <c r="IPQ214" s="214"/>
      <c r="IPR214" s="214"/>
      <c r="IPS214" s="214"/>
      <c r="IPT214" s="214"/>
      <c r="IPU214" s="214"/>
      <c r="IPV214" s="214"/>
      <c r="IPW214" s="214"/>
      <c r="IPX214" s="214"/>
      <c r="IPY214" s="214"/>
      <c r="IPZ214" s="214"/>
      <c r="IQA214" s="214"/>
      <c r="IQB214" s="214"/>
      <c r="IQC214" s="214"/>
      <c r="IQD214" s="214"/>
      <c r="IQE214" s="214"/>
      <c r="IQF214" s="214"/>
      <c r="IQG214" s="214"/>
      <c r="IQH214" s="214"/>
      <c r="IQI214" s="214"/>
      <c r="IQJ214" s="214"/>
      <c r="IQK214" s="214"/>
      <c r="IQL214" s="214"/>
      <c r="IQM214" s="214"/>
      <c r="IQN214" s="214"/>
      <c r="IQO214" s="214"/>
      <c r="IQP214" s="214"/>
      <c r="IQQ214" s="214"/>
      <c r="IQR214" s="214"/>
      <c r="IQS214" s="214"/>
      <c r="IQT214" s="214"/>
      <c r="IQU214" s="214"/>
      <c r="IQV214" s="214"/>
      <c r="IQW214" s="214"/>
      <c r="IQX214" s="214"/>
      <c r="IQY214" s="214"/>
      <c r="IQZ214" s="214"/>
      <c r="IRA214" s="214"/>
      <c r="IRB214" s="214"/>
      <c r="IRC214" s="214"/>
      <c r="IRD214" s="214"/>
      <c r="IRE214" s="214"/>
      <c r="IRF214" s="214"/>
      <c r="IRG214" s="214"/>
      <c r="IRH214" s="214"/>
      <c r="IRI214" s="214"/>
      <c r="IRJ214" s="214"/>
      <c r="IRK214" s="214"/>
      <c r="IRL214" s="214"/>
      <c r="IRM214" s="214"/>
      <c r="IRN214" s="214"/>
      <c r="IRO214" s="214"/>
      <c r="IRP214" s="214"/>
      <c r="IRQ214" s="214"/>
      <c r="IRR214" s="214"/>
      <c r="IRS214" s="214"/>
      <c r="IRT214" s="214"/>
      <c r="IRU214" s="214"/>
      <c r="IRV214" s="214"/>
      <c r="IRW214" s="214"/>
      <c r="IRX214" s="214"/>
      <c r="IRY214" s="214"/>
      <c r="IRZ214" s="214"/>
      <c r="ISA214" s="214"/>
      <c r="ISB214" s="214"/>
      <c r="ISC214" s="214"/>
      <c r="ISD214" s="214"/>
      <c r="ISE214" s="214"/>
      <c r="ISF214" s="214"/>
      <c r="ISG214" s="214"/>
      <c r="ISH214" s="214"/>
      <c r="ISI214" s="214"/>
      <c r="ISJ214" s="214"/>
      <c r="ISK214" s="214"/>
      <c r="ISL214" s="214"/>
      <c r="ISM214" s="214"/>
      <c r="ISN214" s="214"/>
      <c r="ISO214" s="214"/>
      <c r="ISP214" s="214"/>
      <c r="ISQ214" s="214"/>
      <c r="ISR214" s="214"/>
      <c r="ISS214" s="214"/>
      <c r="IST214" s="214"/>
      <c r="ISU214" s="214"/>
      <c r="ISV214" s="214"/>
      <c r="ISW214" s="214"/>
      <c r="ISX214" s="214"/>
      <c r="ISY214" s="214"/>
      <c r="ISZ214" s="214"/>
      <c r="ITA214" s="214"/>
      <c r="ITB214" s="214"/>
      <c r="ITC214" s="214"/>
      <c r="ITD214" s="214"/>
      <c r="ITE214" s="214"/>
      <c r="ITF214" s="214"/>
      <c r="ITG214" s="214"/>
      <c r="ITH214" s="214"/>
      <c r="ITI214" s="214"/>
      <c r="ITJ214" s="214"/>
      <c r="ITK214" s="214"/>
      <c r="ITL214" s="214"/>
      <c r="ITM214" s="214"/>
      <c r="ITN214" s="214"/>
      <c r="ITO214" s="214"/>
      <c r="ITP214" s="214"/>
      <c r="ITQ214" s="214"/>
      <c r="ITR214" s="214"/>
      <c r="ITS214" s="214"/>
      <c r="ITT214" s="214"/>
      <c r="ITU214" s="214"/>
      <c r="ITV214" s="214"/>
      <c r="ITW214" s="214"/>
      <c r="ITX214" s="214"/>
      <c r="ITY214" s="214"/>
      <c r="ITZ214" s="214"/>
      <c r="IUA214" s="214"/>
      <c r="IUB214" s="214"/>
      <c r="IUC214" s="214"/>
      <c r="IUD214" s="214"/>
      <c r="IUE214" s="214"/>
      <c r="IUF214" s="214"/>
      <c r="IUG214" s="214"/>
      <c r="IUH214" s="214"/>
      <c r="IUI214" s="214"/>
      <c r="IUJ214" s="214"/>
      <c r="IUK214" s="214"/>
      <c r="IUL214" s="214"/>
      <c r="IUM214" s="214"/>
      <c r="IUN214" s="214"/>
      <c r="IUO214" s="214"/>
      <c r="IUP214" s="214"/>
      <c r="IUQ214" s="214"/>
      <c r="IUR214" s="214"/>
      <c r="IUS214" s="214"/>
      <c r="IUT214" s="214"/>
      <c r="IUU214" s="214"/>
      <c r="IUV214" s="214"/>
      <c r="IUW214" s="214"/>
      <c r="IUX214" s="214"/>
      <c r="IUY214" s="214"/>
      <c r="IUZ214" s="214"/>
      <c r="IVA214" s="214"/>
      <c r="IVB214" s="214"/>
      <c r="IVC214" s="214"/>
      <c r="IVD214" s="214"/>
      <c r="IVE214" s="214"/>
      <c r="IVF214" s="214"/>
      <c r="IVG214" s="214"/>
      <c r="IVH214" s="214"/>
      <c r="IVI214" s="214"/>
      <c r="IVJ214" s="214"/>
      <c r="IVK214" s="214"/>
      <c r="IVL214" s="214"/>
      <c r="IVM214" s="214"/>
      <c r="IVN214" s="214"/>
      <c r="IVO214" s="214"/>
      <c r="IVP214" s="214"/>
      <c r="IVQ214" s="214"/>
      <c r="IVR214" s="214"/>
      <c r="IVS214" s="214"/>
      <c r="IVT214" s="214"/>
      <c r="IVU214" s="214"/>
      <c r="IVV214" s="214"/>
      <c r="IVW214" s="214"/>
      <c r="IVX214" s="214"/>
      <c r="IVY214" s="214"/>
      <c r="IVZ214" s="214"/>
      <c r="IWA214" s="214"/>
      <c r="IWB214" s="214"/>
      <c r="IWC214" s="214"/>
      <c r="IWD214" s="214"/>
      <c r="IWE214" s="214"/>
      <c r="IWF214" s="214"/>
      <c r="IWG214" s="214"/>
      <c r="IWH214" s="214"/>
      <c r="IWI214" s="214"/>
      <c r="IWJ214" s="214"/>
      <c r="IWK214" s="214"/>
      <c r="IWL214" s="214"/>
      <c r="IWM214" s="214"/>
      <c r="IWN214" s="214"/>
      <c r="IWO214" s="214"/>
      <c r="IWP214" s="214"/>
      <c r="IWQ214" s="214"/>
      <c r="IWR214" s="214"/>
      <c r="IWS214" s="214"/>
      <c r="IWT214" s="214"/>
      <c r="IWU214" s="214"/>
      <c r="IWV214" s="214"/>
      <c r="IWW214" s="214"/>
      <c r="IWX214" s="214"/>
      <c r="IWY214" s="214"/>
      <c r="IWZ214" s="214"/>
      <c r="IXA214" s="214"/>
      <c r="IXB214" s="214"/>
      <c r="IXC214" s="214"/>
      <c r="IXD214" s="214"/>
      <c r="IXE214" s="214"/>
      <c r="IXF214" s="214"/>
      <c r="IXG214" s="214"/>
      <c r="IXH214" s="214"/>
      <c r="IXI214" s="214"/>
      <c r="IXJ214" s="214"/>
      <c r="IXK214" s="214"/>
      <c r="IXL214" s="214"/>
      <c r="IXM214" s="214"/>
      <c r="IXN214" s="214"/>
      <c r="IXO214" s="214"/>
      <c r="IXP214" s="214"/>
      <c r="IXQ214" s="214"/>
      <c r="IXR214" s="214"/>
      <c r="IXS214" s="214"/>
      <c r="IXT214" s="214"/>
      <c r="IXU214" s="214"/>
      <c r="IXV214" s="214"/>
      <c r="IXW214" s="214"/>
      <c r="IXX214" s="214"/>
      <c r="IXY214" s="214"/>
      <c r="IXZ214" s="214"/>
      <c r="IYA214" s="214"/>
      <c r="IYB214" s="214"/>
      <c r="IYC214" s="214"/>
      <c r="IYD214" s="214"/>
      <c r="IYE214" s="214"/>
      <c r="IYF214" s="214"/>
      <c r="IYG214" s="214"/>
      <c r="IYH214" s="214"/>
      <c r="IYI214" s="214"/>
      <c r="IYJ214" s="214"/>
      <c r="IYK214" s="214"/>
      <c r="IYL214" s="214"/>
      <c r="IYM214" s="214"/>
      <c r="IYN214" s="214"/>
      <c r="IYO214" s="214"/>
      <c r="IYP214" s="214"/>
      <c r="IYQ214" s="214"/>
      <c r="IYR214" s="214"/>
      <c r="IYS214" s="214"/>
      <c r="IYT214" s="214"/>
      <c r="IYU214" s="214"/>
      <c r="IYV214" s="214"/>
      <c r="IYW214" s="214"/>
      <c r="IYX214" s="214"/>
      <c r="IYY214" s="214"/>
      <c r="IYZ214" s="214"/>
      <c r="IZA214" s="214"/>
      <c r="IZB214" s="214"/>
      <c r="IZC214" s="214"/>
      <c r="IZD214" s="214"/>
      <c r="IZE214" s="214"/>
      <c r="IZF214" s="214"/>
      <c r="IZG214" s="214"/>
      <c r="IZH214" s="214"/>
      <c r="IZI214" s="214"/>
      <c r="IZJ214" s="214"/>
      <c r="IZK214" s="214"/>
      <c r="IZL214" s="214"/>
      <c r="IZM214" s="214"/>
      <c r="IZN214" s="214"/>
      <c r="IZO214" s="214"/>
      <c r="IZP214" s="214"/>
      <c r="IZQ214" s="214"/>
      <c r="IZR214" s="214"/>
      <c r="IZS214" s="214"/>
      <c r="IZT214" s="214"/>
      <c r="IZU214" s="214"/>
      <c r="IZV214" s="214"/>
      <c r="IZW214" s="214"/>
      <c r="IZX214" s="214"/>
      <c r="IZY214" s="214"/>
      <c r="IZZ214" s="214"/>
      <c r="JAA214" s="214"/>
      <c r="JAB214" s="214"/>
      <c r="JAC214" s="214"/>
      <c r="JAD214" s="214"/>
      <c r="JAE214" s="214"/>
      <c r="JAF214" s="214"/>
      <c r="JAG214" s="214"/>
      <c r="JAH214" s="214"/>
      <c r="JAI214" s="214"/>
      <c r="JAJ214" s="214"/>
      <c r="JAK214" s="214"/>
      <c r="JAL214" s="214"/>
      <c r="JAM214" s="214"/>
      <c r="JAN214" s="214"/>
      <c r="JAO214" s="214"/>
      <c r="JAP214" s="214"/>
      <c r="JAQ214" s="214"/>
      <c r="JAR214" s="214"/>
      <c r="JAS214" s="214"/>
      <c r="JAT214" s="214"/>
      <c r="JAU214" s="214"/>
      <c r="JAV214" s="214"/>
      <c r="JAW214" s="214"/>
      <c r="JAX214" s="214"/>
      <c r="JAY214" s="214"/>
      <c r="JAZ214" s="214"/>
      <c r="JBA214" s="214"/>
      <c r="JBB214" s="214"/>
      <c r="JBC214" s="214"/>
      <c r="JBD214" s="214"/>
      <c r="JBE214" s="214"/>
      <c r="JBF214" s="214"/>
      <c r="JBG214" s="214"/>
      <c r="JBH214" s="214"/>
      <c r="JBI214" s="214"/>
      <c r="JBJ214" s="214"/>
      <c r="JBK214" s="214"/>
      <c r="JBL214" s="214"/>
      <c r="JBM214" s="214"/>
      <c r="JBN214" s="214"/>
      <c r="JBO214" s="214"/>
      <c r="JBP214" s="214"/>
      <c r="JBQ214" s="214"/>
      <c r="JBR214" s="214"/>
      <c r="JBS214" s="214"/>
      <c r="JBT214" s="214"/>
      <c r="JBU214" s="214"/>
      <c r="JBV214" s="214"/>
      <c r="JBW214" s="214"/>
      <c r="JBX214" s="214"/>
      <c r="JBY214" s="214"/>
      <c r="JBZ214" s="214"/>
      <c r="JCA214" s="214"/>
      <c r="JCB214" s="214"/>
      <c r="JCC214" s="214"/>
      <c r="JCD214" s="214"/>
      <c r="JCE214" s="214"/>
      <c r="JCF214" s="214"/>
      <c r="JCG214" s="214"/>
      <c r="JCH214" s="214"/>
      <c r="JCI214" s="214"/>
      <c r="JCJ214" s="214"/>
      <c r="JCK214" s="214"/>
      <c r="JCL214" s="214"/>
      <c r="JCM214" s="214"/>
      <c r="JCN214" s="214"/>
      <c r="JCO214" s="214"/>
      <c r="JCP214" s="214"/>
      <c r="JCQ214" s="214"/>
      <c r="JCR214" s="214"/>
      <c r="JCS214" s="214"/>
      <c r="JCT214" s="214"/>
      <c r="JCU214" s="214"/>
      <c r="JCV214" s="214"/>
      <c r="JCW214" s="214"/>
      <c r="JCX214" s="214"/>
      <c r="JCY214" s="214"/>
      <c r="JCZ214" s="214"/>
      <c r="JDA214" s="214"/>
      <c r="JDB214" s="214"/>
      <c r="JDC214" s="214"/>
      <c r="JDD214" s="214"/>
      <c r="JDE214" s="214"/>
      <c r="JDF214" s="214"/>
      <c r="JDG214" s="214"/>
      <c r="JDH214" s="214"/>
      <c r="JDI214" s="214"/>
      <c r="JDJ214" s="214"/>
      <c r="JDK214" s="214"/>
      <c r="JDL214" s="214"/>
      <c r="JDM214" s="214"/>
      <c r="JDN214" s="214"/>
      <c r="JDO214" s="214"/>
      <c r="JDP214" s="214"/>
      <c r="JDQ214" s="214"/>
      <c r="JDR214" s="214"/>
      <c r="JDS214" s="214"/>
      <c r="JDT214" s="214"/>
      <c r="JDU214" s="214"/>
      <c r="JDV214" s="214"/>
      <c r="JDW214" s="214"/>
      <c r="JDX214" s="214"/>
      <c r="JDY214" s="214"/>
      <c r="JDZ214" s="214"/>
      <c r="JEA214" s="214"/>
      <c r="JEB214" s="214"/>
      <c r="JEC214" s="214"/>
      <c r="JED214" s="214"/>
      <c r="JEE214" s="214"/>
      <c r="JEF214" s="214"/>
      <c r="JEG214" s="214"/>
      <c r="JEH214" s="214"/>
      <c r="JEI214" s="214"/>
      <c r="JEJ214" s="214"/>
      <c r="JEK214" s="214"/>
      <c r="JEL214" s="214"/>
      <c r="JEM214" s="214"/>
      <c r="JEN214" s="214"/>
      <c r="JEO214" s="214"/>
      <c r="JEP214" s="214"/>
      <c r="JEQ214" s="214"/>
      <c r="JER214" s="214"/>
      <c r="JES214" s="214"/>
      <c r="JET214" s="214"/>
      <c r="JEU214" s="214"/>
      <c r="JEV214" s="214"/>
      <c r="JEW214" s="214"/>
      <c r="JEX214" s="214"/>
      <c r="JEY214" s="214"/>
      <c r="JEZ214" s="214"/>
      <c r="JFA214" s="214"/>
      <c r="JFB214" s="214"/>
      <c r="JFC214" s="214"/>
      <c r="JFD214" s="214"/>
      <c r="JFE214" s="214"/>
      <c r="JFF214" s="214"/>
      <c r="JFG214" s="214"/>
      <c r="JFH214" s="214"/>
      <c r="JFI214" s="214"/>
      <c r="JFJ214" s="214"/>
      <c r="JFK214" s="214"/>
      <c r="JFL214" s="214"/>
      <c r="JFM214" s="214"/>
      <c r="JFN214" s="214"/>
      <c r="JFO214" s="214"/>
      <c r="JFP214" s="214"/>
      <c r="JFQ214" s="214"/>
      <c r="JFR214" s="214"/>
      <c r="JFS214" s="214"/>
      <c r="JFT214" s="214"/>
      <c r="JFU214" s="214"/>
      <c r="JFV214" s="214"/>
      <c r="JFW214" s="214"/>
      <c r="JFX214" s="214"/>
      <c r="JFY214" s="214"/>
      <c r="JFZ214" s="214"/>
      <c r="JGA214" s="214"/>
      <c r="JGB214" s="214"/>
      <c r="JGC214" s="214"/>
      <c r="JGD214" s="214"/>
      <c r="JGE214" s="214"/>
      <c r="JGF214" s="214"/>
      <c r="JGG214" s="214"/>
      <c r="JGH214" s="214"/>
      <c r="JGI214" s="214"/>
      <c r="JGJ214" s="214"/>
      <c r="JGK214" s="214"/>
      <c r="JGL214" s="214"/>
      <c r="JGM214" s="214"/>
      <c r="JGN214" s="214"/>
      <c r="JGO214" s="214"/>
      <c r="JGP214" s="214"/>
      <c r="JGQ214" s="214"/>
      <c r="JGR214" s="214"/>
      <c r="JGS214" s="214"/>
      <c r="JGT214" s="214"/>
      <c r="JGU214" s="214"/>
      <c r="JGV214" s="214"/>
      <c r="JGW214" s="214"/>
      <c r="JGX214" s="214"/>
      <c r="JGY214" s="214"/>
      <c r="JGZ214" s="214"/>
      <c r="JHA214" s="214"/>
      <c r="JHB214" s="214"/>
      <c r="JHC214" s="214"/>
      <c r="JHD214" s="214"/>
      <c r="JHE214" s="214"/>
      <c r="JHF214" s="214"/>
      <c r="JHG214" s="214"/>
      <c r="JHH214" s="214"/>
      <c r="JHI214" s="214"/>
      <c r="JHJ214" s="214"/>
      <c r="JHK214" s="214"/>
      <c r="JHL214" s="214"/>
      <c r="JHM214" s="214"/>
      <c r="JHN214" s="214"/>
      <c r="JHO214" s="214"/>
      <c r="JHP214" s="214"/>
      <c r="JHQ214" s="214"/>
      <c r="JHR214" s="214"/>
      <c r="JHS214" s="214"/>
      <c r="JHT214" s="214"/>
      <c r="JHU214" s="214"/>
      <c r="JHV214" s="214"/>
      <c r="JHW214" s="214"/>
      <c r="JHX214" s="214"/>
      <c r="JHY214" s="214"/>
      <c r="JHZ214" s="214"/>
      <c r="JIA214" s="214"/>
      <c r="JIB214" s="214"/>
      <c r="JIC214" s="214"/>
      <c r="JID214" s="214"/>
      <c r="JIE214" s="214"/>
      <c r="JIF214" s="214"/>
      <c r="JIG214" s="214"/>
      <c r="JIH214" s="214"/>
      <c r="JII214" s="214"/>
      <c r="JIJ214" s="214"/>
      <c r="JIK214" s="214"/>
      <c r="JIL214" s="214"/>
      <c r="JIM214" s="214"/>
      <c r="JIN214" s="214"/>
      <c r="JIO214" s="214"/>
      <c r="JIP214" s="214"/>
      <c r="JIQ214" s="214"/>
      <c r="JIR214" s="214"/>
      <c r="JIS214" s="214"/>
      <c r="JIT214" s="214"/>
      <c r="JIU214" s="214"/>
      <c r="JIV214" s="214"/>
      <c r="JIW214" s="214"/>
      <c r="JIX214" s="214"/>
      <c r="JIY214" s="214"/>
      <c r="JIZ214" s="214"/>
      <c r="JJA214" s="214"/>
      <c r="JJB214" s="214"/>
      <c r="JJC214" s="214"/>
      <c r="JJD214" s="214"/>
      <c r="JJE214" s="214"/>
      <c r="JJF214" s="214"/>
      <c r="JJG214" s="214"/>
      <c r="JJH214" s="214"/>
      <c r="JJI214" s="214"/>
      <c r="JJJ214" s="214"/>
      <c r="JJK214" s="214"/>
      <c r="JJL214" s="214"/>
      <c r="JJM214" s="214"/>
      <c r="JJN214" s="214"/>
      <c r="JJO214" s="214"/>
      <c r="JJP214" s="214"/>
      <c r="JJQ214" s="214"/>
      <c r="JJR214" s="214"/>
      <c r="JJS214" s="214"/>
      <c r="JJT214" s="214"/>
      <c r="JJU214" s="214"/>
      <c r="JJV214" s="214"/>
      <c r="JJW214" s="214"/>
      <c r="JJX214" s="214"/>
      <c r="JJY214" s="214"/>
      <c r="JJZ214" s="214"/>
      <c r="JKA214" s="214"/>
      <c r="JKB214" s="214"/>
      <c r="JKC214" s="214"/>
      <c r="JKD214" s="214"/>
      <c r="JKE214" s="214"/>
      <c r="JKF214" s="214"/>
      <c r="JKG214" s="214"/>
      <c r="JKH214" s="214"/>
      <c r="JKI214" s="214"/>
      <c r="JKJ214" s="214"/>
      <c r="JKK214" s="214"/>
      <c r="JKL214" s="214"/>
      <c r="JKM214" s="214"/>
      <c r="JKN214" s="214"/>
      <c r="JKO214" s="214"/>
      <c r="JKP214" s="214"/>
      <c r="JKQ214" s="214"/>
      <c r="JKR214" s="214"/>
      <c r="JKS214" s="214"/>
      <c r="JKT214" s="214"/>
      <c r="JKU214" s="214"/>
      <c r="JKV214" s="214"/>
      <c r="JKW214" s="214"/>
      <c r="JKX214" s="214"/>
      <c r="JKY214" s="214"/>
      <c r="JKZ214" s="214"/>
      <c r="JLA214" s="214"/>
      <c r="JLB214" s="214"/>
      <c r="JLC214" s="214"/>
      <c r="JLD214" s="214"/>
      <c r="JLE214" s="214"/>
      <c r="JLF214" s="214"/>
      <c r="JLG214" s="214"/>
      <c r="JLH214" s="214"/>
      <c r="JLI214" s="214"/>
      <c r="JLJ214" s="214"/>
      <c r="JLK214" s="214"/>
      <c r="JLL214" s="214"/>
      <c r="JLM214" s="214"/>
      <c r="JLN214" s="214"/>
      <c r="JLO214" s="214"/>
      <c r="JLP214" s="214"/>
      <c r="JLQ214" s="214"/>
      <c r="JLR214" s="214"/>
      <c r="JLS214" s="214"/>
      <c r="JLT214" s="214"/>
      <c r="JLU214" s="214"/>
      <c r="JLV214" s="214"/>
      <c r="JLW214" s="214"/>
      <c r="JLX214" s="214"/>
      <c r="JLY214" s="214"/>
      <c r="JLZ214" s="214"/>
      <c r="JMA214" s="214"/>
      <c r="JMB214" s="214"/>
      <c r="JMC214" s="214"/>
      <c r="JMD214" s="214"/>
      <c r="JME214" s="214"/>
      <c r="JMF214" s="214"/>
      <c r="JMG214" s="214"/>
      <c r="JMH214" s="214"/>
      <c r="JMI214" s="214"/>
      <c r="JMJ214" s="214"/>
      <c r="JMK214" s="214"/>
      <c r="JML214" s="214"/>
      <c r="JMM214" s="214"/>
      <c r="JMN214" s="214"/>
      <c r="JMO214" s="214"/>
      <c r="JMP214" s="214"/>
      <c r="JMQ214" s="214"/>
      <c r="JMR214" s="214"/>
      <c r="JMS214" s="214"/>
      <c r="JMT214" s="214"/>
      <c r="JMU214" s="214"/>
      <c r="JMV214" s="214"/>
      <c r="JMW214" s="214"/>
      <c r="JMX214" s="214"/>
      <c r="JMY214" s="214"/>
      <c r="JMZ214" s="214"/>
      <c r="JNA214" s="214"/>
      <c r="JNB214" s="214"/>
      <c r="JNC214" s="214"/>
      <c r="JND214" s="214"/>
      <c r="JNE214" s="214"/>
      <c r="JNF214" s="214"/>
      <c r="JNG214" s="214"/>
      <c r="JNH214" s="214"/>
      <c r="JNI214" s="214"/>
      <c r="JNJ214" s="214"/>
      <c r="JNK214" s="214"/>
      <c r="JNL214" s="214"/>
      <c r="JNM214" s="214"/>
      <c r="JNN214" s="214"/>
      <c r="JNO214" s="214"/>
      <c r="JNP214" s="214"/>
      <c r="JNQ214" s="214"/>
      <c r="JNR214" s="214"/>
      <c r="JNS214" s="214"/>
      <c r="JNT214" s="214"/>
      <c r="JNU214" s="214"/>
      <c r="JNV214" s="214"/>
      <c r="JNW214" s="214"/>
      <c r="JNX214" s="214"/>
      <c r="JNY214" s="214"/>
      <c r="JNZ214" s="214"/>
      <c r="JOA214" s="214"/>
      <c r="JOB214" s="214"/>
      <c r="JOC214" s="214"/>
      <c r="JOD214" s="214"/>
      <c r="JOE214" s="214"/>
      <c r="JOF214" s="214"/>
      <c r="JOG214" s="214"/>
      <c r="JOH214" s="214"/>
      <c r="JOI214" s="214"/>
      <c r="JOJ214" s="214"/>
      <c r="JOK214" s="214"/>
      <c r="JOL214" s="214"/>
      <c r="JOM214" s="214"/>
      <c r="JON214" s="214"/>
      <c r="JOO214" s="214"/>
      <c r="JOP214" s="214"/>
      <c r="JOQ214" s="214"/>
      <c r="JOR214" s="214"/>
      <c r="JOS214" s="214"/>
      <c r="JOT214" s="214"/>
      <c r="JOU214" s="214"/>
      <c r="JOV214" s="214"/>
      <c r="JOW214" s="214"/>
      <c r="JOX214" s="214"/>
      <c r="JOY214" s="214"/>
      <c r="JOZ214" s="214"/>
      <c r="JPA214" s="214"/>
      <c r="JPB214" s="214"/>
      <c r="JPC214" s="214"/>
      <c r="JPD214" s="214"/>
      <c r="JPE214" s="214"/>
      <c r="JPF214" s="214"/>
      <c r="JPG214" s="214"/>
      <c r="JPH214" s="214"/>
      <c r="JPI214" s="214"/>
      <c r="JPJ214" s="214"/>
      <c r="JPK214" s="214"/>
      <c r="JPL214" s="214"/>
      <c r="JPM214" s="214"/>
      <c r="JPN214" s="214"/>
      <c r="JPO214" s="214"/>
      <c r="JPP214" s="214"/>
      <c r="JPQ214" s="214"/>
      <c r="JPR214" s="214"/>
      <c r="JPS214" s="214"/>
      <c r="JPT214" s="214"/>
      <c r="JPU214" s="214"/>
      <c r="JPV214" s="214"/>
      <c r="JPW214" s="214"/>
      <c r="JPX214" s="214"/>
      <c r="JPY214" s="214"/>
      <c r="JPZ214" s="214"/>
      <c r="JQA214" s="214"/>
      <c r="JQB214" s="214"/>
      <c r="JQC214" s="214"/>
      <c r="JQD214" s="214"/>
      <c r="JQE214" s="214"/>
      <c r="JQF214" s="214"/>
      <c r="JQG214" s="214"/>
      <c r="JQH214" s="214"/>
      <c r="JQI214" s="214"/>
      <c r="JQJ214" s="214"/>
      <c r="JQK214" s="214"/>
      <c r="JQL214" s="214"/>
      <c r="JQM214" s="214"/>
      <c r="JQN214" s="214"/>
      <c r="JQO214" s="214"/>
      <c r="JQP214" s="214"/>
      <c r="JQQ214" s="214"/>
      <c r="JQR214" s="214"/>
      <c r="JQS214" s="214"/>
      <c r="JQT214" s="214"/>
      <c r="JQU214" s="214"/>
      <c r="JQV214" s="214"/>
      <c r="JQW214" s="214"/>
      <c r="JQX214" s="214"/>
      <c r="JQY214" s="214"/>
      <c r="JQZ214" s="214"/>
      <c r="JRA214" s="214"/>
      <c r="JRB214" s="214"/>
      <c r="JRC214" s="214"/>
      <c r="JRD214" s="214"/>
      <c r="JRE214" s="214"/>
      <c r="JRF214" s="214"/>
      <c r="JRG214" s="214"/>
      <c r="JRH214" s="214"/>
      <c r="JRI214" s="214"/>
      <c r="JRJ214" s="214"/>
      <c r="JRK214" s="214"/>
      <c r="JRL214" s="214"/>
      <c r="JRM214" s="214"/>
      <c r="JRN214" s="214"/>
      <c r="JRO214" s="214"/>
      <c r="JRP214" s="214"/>
      <c r="JRQ214" s="214"/>
      <c r="JRR214" s="214"/>
      <c r="JRS214" s="214"/>
      <c r="JRT214" s="214"/>
      <c r="JRU214" s="214"/>
      <c r="JRV214" s="214"/>
      <c r="JRW214" s="214"/>
      <c r="JRX214" s="214"/>
      <c r="JRY214" s="214"/>
      <c r="JRZ214" s="214"/>
      <c r="JSA214" s="214"/>
      <c r="JSB214" s="214"/>
      <c r="JSC214" s="214"/>
      <c r="JSD214" s="214"/>
      <c r="JSE214" s="214"/>
      <c r="JSF214" s="214"/>
      <c r="JSG214" s="214"/>
      <c r="JSH214" s="214"/>
      <c r="JSI214" s="214"/>
      <c r="JSJ214" s="214"/>
      <c r="JSK214" s="214"/>
      <c r="JSL214" s="214"/>
      <c r="JSM214" s="214"/>
      <c r="JSN214" s="214"/>
      <c r="JSO214" s="214"/>
      <c r="JSP214" s="214"/>
      <c r="JSQ214" s="214"/>
      <c r="JSR214" s="214"/>
      <c r="JSS214" s="214"/>
      <c r="JST214" s="214"/>
      <c r="JSU214" s="214"/>
      <c r="JSV214" s="214"/>
      <c r="JSW214" s="214"/>
      <c r="JSX214" s="214"/>
      <c r="JSY214" s="214"/>
      <c r="JSZ214" s="214"/>
      <c r="JTA214" s="214"/>
      <c r="JTB214" s="214"/>
      <c r="JTC214" s="214"/>
      <c r="JTD214" s="214"/>
      <c r="JTE214" s="214"/>
      <c r="JTF214" s="214"/>
      <c r="JTG214" s="214"/>
      <c r="JTH214" s="214"/>
      <c r="JTI214" s="214"/>
      <c r="JTJ214" s="214"/>
      <c r="JTK214" s="214"/>
      <c r="JTL214" s="214"/>
      <c r="JTM214" s="214"/>
      <c r="JTN214" s="214"/>
      <c r="JTO214" s="214"/>
      <c r="JTP214" s="214"/>
      <c r="JTQ214" s="214"/>
      <c r="JTR214" s="214"/>
      <c r="JTS214" s="214"/>
      <c r="JTT214" s="214"/>
      <c r="JTU214" s="214"/>
      <c r="JTV214" s="214"/>
      <c r="JTW214" s="214"/>
      <c r="JTX214" s="214"/>
      <c r="JTY214" s="214"/>
      <c r="JTZ214" s="214"/>
      <c r="JUA214" s="214"/>
      <c r="JUB214" s="214"/>
      <c r="JUC214" s="214"/>
      <c r="JUD214" s="214"/>
      <c r="JUE214" s="214"/>
      <c r="JUF214" s="214"/>
      <c r="JUG214" s="214"/>
      <c r="JUH214" s="214"/>
      <c r="JUI214" s="214"/>
      <c r="JUJ214" s="214"/>
      <c r="JUK214" s="214"/>
      <c r="JUL214" s="214"/>
      <c r="JUM214" s="214"/>
      <c r="JUN214" s="214"/>
      <c r="JUO214" s="214"/>
      <c r="JUP214" s="214"/>
      <c r="JUQ214" s="214"/>
      <c r="JUR214" s="214"/>
      <c r="JUS214" s="214"/>
      <c r="JUT214" s="214"/>
      <c r="JUU214" s="214"/>
      <c r="JUV214" s="214"/>
      <c r="JUW214" s="214"/>
      <c r="JUX214" s="214"/>
      <c r="JUY214" s="214"/>
      <c r="JUZ214" s="214"/>
      <c r="JVA214" s="214"/>
      <c r="JVB214" s="214"/>
      <c r="JVC214" s="214"/>
      <c r="JVD214" s="214"/>
      <c r="JVE214" s="214"/>
      <c r="JVF214" s="214"/>
      <c r="JVG214" s="214"/>
      <c r="JVH214" s="214"/>
      <c r="JVI214" s="214"/>
      <c r="JVJ214" s="214"/>
      <c r="JVK214" s="214"/>
      <c r="JVL214" s="214"/>
      <c r="JVM214" s="214"/>
      <c r="JVN214" s="214"/>
      <c r="JVO214" s="214"/>
      <c r="JVP214" s="214"/>
      <c r="JVQ214" s="214"/>
      <c r="JVR214" s="214"/>
      <c r="JVS214" s="214"/>
      <c r="JVT214" s="214"/>
      <c r="JVU214" s="214"/>
      <c r="JVV214" s="214"/>
      <c r="JVW214" s="214"/>
      <c r="JVX214" s="214"/>
      <c r="JVY214" s="214"/>
      <c r="JVZ214" s="214"/>
      <c r="JWA214" s="214"/>
      <c r="JWB214" s="214"/>
      <c r="JWC214" s="214"/>
      <c r="JWD214" s="214"/>
      <c r="JWE214" s="214"/>
      <c r="JWF214" s="214"/>
      <c r="JWG214" s="214"/>
      <c r="JWH214" s="214"/>
      <c r="JWI214" s="214"/>
      <c r="JWJ214" s="214"/>
      <c r="JWK214" s="214"/>
      <c r="JWL214" s="214"/>
      <c r="JWM214" s="214"/>
      <c r="JWN214" s="214"/>
      <c r="JWO214" s="214"/>
      <c r="JWP214" s="214"/>
      <c r="JWQ214" s="214"/>
      <c r="JWR214" s="214"/>
      <c r="JWS214" s="214"/>
      <c r="JWT214" s="214"/>
      <c r="JWU214" s="214"/>
      <c r="JWV214" s="214"/>
      <c r="JWW214" s="214"/>
      <c r="JWX214" s="214"/>
      <c r="JWY214" s="214"/>
      <c r="JWZ214" s="214"/>
      <c r="JXA214" s="214"/>
      <c r="JXB214" s="214"/>
      <c r="JXC214" s="214"/>
      <c r="JXD214" s="214"/>
      <c r="JXE214" s="214"/>
      <c r="JXF214" s="214"/>
      <c r="JXG214" s="214"/>
      <c r="JXH214" s="214"/>
      <c r="JXI214" s="214"/>
      <c r="JXJ214" s="214"/>
      <c r="JXK214" s="214"/>
      <c r="JXL214" s="214"/>
      <c r="JXM214" s="214"/>
      <c r="JXN214" s="214"/>
      <c r="JXO214" s="214"/>
      <c r="JXP214" s="214"/>
      <c r="JXQ214" s="214"/>
      <c r="JXR214" s="214"/>
      <c r="JXS214" s="214"/>
      <c r="JXT214" s="214"/>
      <c r="JXU214" s="214"/>
      <c r="JXV214" s="214"/>
      <c r="JXW214" s="214"/>
      <c r="JXX214" s="214"/>
      <c r="JXY214" s="214"/>
      <c r="JXZ214" s="214"/>
      <c r="JYA214" s="214"/>
      <c r="JYB214" s="214"/>
      <c r="JYC214" s="214"/>
      <c r="JYD214" s="214"/>
      <c r="JYE214" s="214"/>
      <c r="JYF214" s="214"/>
      <c r="JYG214" s="214"/>
      <c r="JYH214" s="214"/>
      <c r="JYI214" s="214"/>
      <c r="JYJ214" s="214"/>
      <c r="JYK214" s="214"/>
      <c r="JYL214" s="214"/>
      <c r="JYM214" s="214"/>
      <c r="JYN214" s="214"/>
      <c r="JYO214" s="214"/>
      <c r="JYP214" s="214"/>
      <c r="JYQ214" s="214"/>
      <c r="JYR214" s="214"/>
      <c r="JYS214" s="214"/>
      <c r="JYT214" s="214"/>
      <c r="JYU214" s="214"/>
      <c r="JYV214" s="214"/>
      <c r="JYW214" s="214"/>
      <c r="JYX214" s="214"/>
      <c r="JYY214" s="214"/>
      <c r="JYZ214" s="214"/>
      <c r="JZA214" s="214"/>
      <c r="JZB214" s="214"/>
      <c r="JZC214" s="214"/>
      <c r="JZD214" s="214"/>
      <c r="JZE214" s="214"/>
      <c r="JZF214" s="214"/>
      <c r="JZG214" s="214"/>
      <c r="JZH214" s="214"/>
      <c r="JZI214" s="214"/>
      <c r="JZJ214" s="214"/>
      <c r="JZK214" s="214"/>
      <c r="JZL214" s="214"/>
      <c r="JZM214" s="214"/>
      <c r="JZN214" s="214"/>
      <c r="JZO214" s="214"/>
      <c r="JZP214" s="214"/>
      <c r="JZQ214" s="214"/>
      <c r="JZR214" s="214"/>
      <c r="JZS214" s="214"/>
      <c r="JZT214" s="214"/>
      <c r="JZU214" s="214"/>
      <c r="JZV214" s="214"/>
      <c r="JZW214" s="214"/>
      <c r="JZX214" s="214"/>
      <c r="JZY214" s="214"/>
      <c r="JZZ214" s="214"/>
      <c r="KAA214" s="214"/>
      <c r="KAB214" s="214"/>
      <c r="KAC214" s="214"/>
      <c r="KAD214" s="214"/>
      <c r="KAE214" s="214"/>
      <c r="KAF214" s="214"/>
      <c r="KAG214" s="214"/>
      <c r="KAH214" s="214"/>
      <c r="KAI214" s="214"/>
      <c r="KAJ214" s="214"/>
      <c r="KAK214" s="214"/>
      <c r="KAL214" s="214"/>
      <c r="KAM214" s="214"/>
      <c r="KAN214" s="214"/>
      <c r="KAO214" s="214"/>
      <c r="KAP214" s="214"/>
      <c r="KAQ214" s="214"/>
      <c r="KAR214" s="214"/>
      <c r="KAS214" s="214"/>
      <c r="KAT214" s="214"/>
      <c r="KAU214" s="214"/>
      <c r="KAV214" s="214"/>
      <c r="KAW214" s="214"/>
      <c r="KAX214" s="214"/>
      <c r="KAY214" s="214"/>
      <c r="KAZ214" s="214"/>
      <c r="KBA214" s="214"/>
      <c r="KBB214" s="214"/>
      <c r="KBC214" s="214"/>
      <c r="KBD214" s="214"/>
      <c r="KBE214" s="214"/>
      <c r="KBF214" s="214"/>
      <c r="KBG214" s="214"/>
      <c r="KBH214" s="214"/>
      <c r="KBI214" s="214"/>
      <c r="KBJ214" s="214"/>
      <c r="KBK214" s="214"/>
      <c r="KBL214" s="214"/>
      <c r="KBM214" s="214"/>
      <c r="KBN214" s="214"/>
      <c r="KBO214" s="214"/>
      <c r="KBP214" s="214"/>
      <c r="KBQ214" s="214"/>
      <c r="KBR214" s="214"/>
      <c r="KBS214" s="214"/>
      <c r="KBT214" s="214"/>
      <c r="KBU214" s="214"/>
      <c r="KBV214" s="214"/>
      <c r="KBW214" s="214"/>
      <c r="KBX214" s="214"/>
      <c r="KBY214" s="214"/>
      <c r="KBZ214" s="214"/>
      <c r="KCA214" s="214"/>
      <c r="KCB214" s="214"/>
      <c r="KCC214" s="214"/>
      <c r="KCD214" s="214"/>
      <c r="KCE214" s="214"/>
      <c r="KCF214" s="214"/>
      <c r="KCG214" s="214"/>
      <c r="KCH214" s="214"/>
      <c r="KCI214" s="214"/>
      <c r="KCJ214" s="214"/>
      <c r="KCK214" s="214"/>
      <c r="KCL214" s="214"/>
      <c r="KCM214" s="214"/>
      <c r="KCN214" s="214"/>
      <c r="KCO214" s="214"/>
      <c r="KCP214" s="214"/>
      <c r="KCQ214" s="214"/>
      <c r="KCR214" s="214"/>
      <c r="KCS214" s="214"/>
      <c r="KCT214" s="214"/>
      <c r="KCU214" s="214"/>
      <c r="KCV214" s="214"/>
      <c r="KCW214" s="214"/>
      <c r="KCX214" s="214"/>
      <c r="KCY214" s="214"/>
      <c r="KCZ214" s="214"/>
      <c r="KDA214" s="214"/>
      <c r="KDB214" s="214"/>
      <c r="KDC214" s="214"/>
      <c r="KDD214" s="214"/>
      <c r="KDE214" s="214"/>
      <c r="KDF214" s="214"/>
      <c r="KDG214" s="214"/>
      <c r="KDH214" s="214"/>
      <c r="KDI214" s="214"/>
      <c r="KDJ214" s="214"/>
      <c r="KDK214" s="214"/>
      <c r="KDL214" s="214"/>
      <c r="KDM214" s="214"/>
      <c r="KDN214" s="214"/>
      <c r="KDO214" s="214"/>
      <c r="KDP214" s="214"/>
      <c r="KDQ214" s="214"/>
      <c r="KDR214" s="214"/>
      <c r="KDS214" s="214"/>
      <c r="KDT214" s="214"/>
      <c r="KDU214" s="214"/>
      <c r="KDV214" s="214"/>
      <c r="KDW214" s="214"/>
      <c r="KDX214" s="214"/>
      <c r="KDY214" s="214"/>
      <c r="KDZ214" s="214"/>
      <c r="KEA214" s="214"/>
      <c r="KEB214" s="214"/>
      <c r="KEC214" s="214"/>
      <c r="KED214" s="214"/>
      <c r="KEE214" s="214"/>
      <c r="KEF214" s="214"/>
      <c r="KEG214" s="214"/>
      <c r="KEH214" s="214"/>
      <c r="KEI214" s="214"/>
      <c r="KEJ214" s="214"/>
      <c r="KEK214" s="214"/>
      <c r="KEL214" s="214"/>
      <c r="KEM214" s="214"/>
      <c r="KEN214" s="214"/>
      <c r="KEO214" s="214"/>
      <c r="KEP214" s="214"/>
      <c r="KEQ214" s="214"/>
      <c r="KER214" s="214"/>
      <c r="KES214" s="214"/>
      <c r="KET214" s="214"/>
      <c r="KEU214" s="214"/>
      <c r="KEV214" s="214"/>
      <c r="KEW214" s="214"/>
      <c r="KEX214" s="214"/>
      <c r="KEY214" s="214"/>
      <c r="KEZ214" s="214"/>
      <c r="KFA214" s="214"/>
      <c r="KFB214" s="214"/>
      <c r="KFC214" s="214"/>
      <c r="KFD214" s="214"/>
      <c r="KFE214" s="214"/>
      <c r="KFF214" s="214"/>
      <c r="KFG214" s="214"/>
      <c r="KFH214" s="214"/>
      <c r="KFI214" s="214"/>
      <c r="KFJ214" s="214"/>
      <c r="KFK214" s="214"/>
      <c r="KFL214" s="214"/>
      <c r="KFM214" s="214"/>
      <c r="KFN214" s="214"/>
      <c r="KFO214" s="214"/>
      <c r="KFP214" s="214"/>
      <c r="KFQ214" s="214"/>
      <c r="KFR214" s="214"/>
      <c r="KFS214" s="214"/>
      <c r="KFT214" s="214"/>
      <c r="KFU214" s="214"/>
      <c r="KFV214" s="214"/>
      <c r="KFW214" s="214"/>
      <c r="KFX214" s="214"/>
      <c r="KFY214" s="214"/>
      <c r="KFZ214" s="214"/>
      <c r="KGA214" s="214"/>
      <c r="KGB214" s="214"/>
      <c r="KGC214" s="214"/>
      <c r="KGD214" s="214"/>
      <c r="KGE214" s="214"/>
      <c r="KGF214" s="214"/>
      <c r="KGG214" s="214"/>
      <c r="KGH214" s="214"/>
      <c r="KGI214" s="214"/>
      <c r="KGJ214" s="214"/>
      <c r="KGK214" s="214"/>
      <c r="KGL214" s="214"/>
      <c r="KGM214" s="214"/>
      <c r="KGN214" s="214"/>
      <c r="KGO214" s="214"/>
      <c r="KGP214" s="214"/>
      <c r="KGQ214" s="214"/>
      <c r="KGR214" s="214"/>
      <c r="KGS214" s="214"/>
      <c r="KGT214" s="214"/>
      <c r="KGU214" s="214"/>
      <c r="KGV214" s="214"/>
      <c r="KGW214" s="214"/>
      <c r="KGX214" s="214"/>
      <c r="KGY214" s="214"/>
      <c r="KGZ214" s="214"/>
      <c r="KHA214" s="214"/>
      <c r="KHB214" s="214"/>
      <c r="KHC214" s="214"/>
      <c r="KHD214" s="214"/>
      <c r="KHE214" s="214"/>
      <c r="KHF214" s="214"/>
      <c r="KHG214" s="214"/>
      <c r="KHH214" s="214"/>
      <c r="KHI214" s="214"/>
      <c r="KHJ214" s="214"/>
      <c r="KHK214" s="214"/>
      <c r="KHL214" s="214"/>
      <c r="KHM214" s="214"/>
      <c r="KHN214" s="214"/>
      <c r="KHO214" s="214"/>
      <c r="KHP214" s="214"/>
      <c r="KHQ214" s="214"/>
      <c r="KHR214" s="214"/>
      <c r="KHS214" s="214"/>
      <c r="KHT214" s="214"/>
      <c r="KHU214" s="214"/>
      <c r="KHV214" s="214"/>
      <c r="KHW214" s="214"/>
      <c r="KHX214" s="214"/>
      <c r="KHY214" s="214"/>
      <c r="KHZ214" s="214"/>
      <c r="KIA214" s="214"/>
      <c r="KIB214" s="214"/>
      <c r="KIC214" s="214"/>
      <c r="KID214" s="214"/>
      <c r="KIE214" s="214"/>
      <c r="KIF214" s="214"/>
      <c r="KIG214" s="214"/>
      <c r="KIH214" s="214"/>
      <c r="KII214" s="214"/>
      <c r="KIJ214" s="214"/>
      <c r="KIK214" s="214"/>
      <c r="KIL214" s="214"/>
      <c r="KIM214" s="214"/>
      <c r="KIN214" s="214"/>
      <c r="KIO214" s="214"/>
      <c r="KIP214" s="214"/>
      <c r="KIQ214" s="214"/>
      <c r="KIR214" s="214"/>
      <c r="KIS214" s="214"/>
      <c r="KIT214" s="214"/>
      <c r="KIU214" s="214"/>
      <c r="KIV214" s="214"/>
      <c r="KIW214" s="214"/>
      <c r="KIX214" s="214"/>
      <c r="KIY214" s="214"/>
      <c r="KIZ214" s="214"/>
      <c r="KJA214" s="214"/>
      <c r="KJB214" s="214"/>
      <c r="KJC214" s="214"/>
      <c r="KJD214" s="214"/>
      <c r="KJE214" s="214"/>
      <c r="KJF214" s="214"/>
      <c r="KJG214" s="214"/>
      <c r="KJH214" s="214"/>
      <c r="KJI214" s="214"/>
      <c r="KJJ214" s="214"/>
      <c r="KJK214" s="214"/>
      <c r="KJL214" s="214"/>
      <c r="KJM214" s="214"/>
      <c r="KJN214" s="214"/>
      <c r="KJO214" s="214"/>
      <c r="KJP214" s="214"/>
      <c r="KJQ214" s="214"/>
      <c r="KJR214" s="214"/>
      <c r="KJS214" s="214"/>
      <c r="KJT214" s="214"/>
      <c r="KJU214" s="214"/>
      <c r="KJV214" s="214"/>
      <c r="KJW214" s="214"/>
      <c r="KJX214" s="214"/>
      <c r="KJY214" s="214"/>
      <c r="KJZ214" s="214"/>
      <c r="KKA214" s="214"/>
      <c r="KKB214" s="214"/>
      <c r="KKC214" s="214"/>
      <c r="KKD214" s="214"/>
      <c r="KKE214" s="214"/>
      <c r="KKF214" s="214"/>
      <c r="KKG214" s="214"/>
      <c r="KKH214" s="214"/>
      <c r="KKI214" s="214"/>
      <c r="KKJ214" s="214"/>
      <c r="KKK214" s="214"/>
      <c r="KKL214" s="214"/>
      <c r="KKM214" s="214"/>
      <c r="KKN214" s="214"/>
      <c r="KKO214" s="214"/>
      <c r="KKP214" s="214"/>
      <c r="KKQ214" s="214"/>
      <c r="KKR214" s="214"/>
      <c r="KKS214" s="214"/>
      <c r="KKT214" s="214"/>
      <c r="KKU214" s="214"/>
      <c r="KKV214" s="214"/>
      <c r="KKW214" s="214"/>
      <c r="KKX214" s="214"/>
      <c r="KKY214" s="214"/>
      <c r="KKZ214" s="214"/>
      <c r="KLA214" s="214"/>
      <c r="KLB214" s="214"/>
      <c r="KLC214" s="214"/>
      <c r="KLD214" s="214"/>
      <c r="KLE214" s="214"/>
      <c r="KLF214" s="214"/>
      <c r="KLG214" s="214"/>
      <c r="KLH214" s="214"/>
      <c r="KLI214" s="214"/>
      <c r="KLJ214" s="214"/>
      <c r="KLK214" s="214"/>
      <c r="KLL214" s="214"/>
      <c r="KLM214" s="214"/>
      <c r="KLN214" s="214"/>
      <c r="KLO214" s="214"/>
      <c r="KLP214" s="214"/>
      <c r="KLQ214" s="214"/>
      <c r="KLR214" s="214"/>
      <c r="KLS214" s="214"/>
      <c r="KLT214" s="214"/>
      <c r="KLU214" s="214"/>
      <c r="KLV214" s="214"/>
      <c r="KLW214" s="214"/>
      <c r="KLX214" s="214"/>
      <c r="KLY214" s="214"/>
      <c r="KLZ214" s="214"/>
      <c r="KMA214" s="214"/>
      <c r="KMB214" s="214"/>
      <c r="KMC214" s="214"/>
      <c r="KMD214" s="214"/>
      <c r="KME214" s="214"/>
      <c r="KMF214" s="214"/>
      <c r="KMG214" s="214"/>
      <c r="KMH214" s="214"/>
      <c r="KMI214" s="214"/>
      <c r="KMJ214" s="214"/>
      <c r="KMK214" s="214"/>
      <c r="KML214" s="214"/>
      <c r="KMM214" s="214"/>
      <c r="KMN214" s="214"/>
      <c r="KMO214" s="214"/>
      <c r="KMP214" s="214"/>
      <c r="KMQ214" s="214"/>
      <c r="KMR214" s="214"/>
      <c r="KMS214" s="214"/>
      <c r="KMT214" s="214"/>
      <c r="KMU214" s="214"/>
      <c r="KMV214" s="214"/>
      <c r="KMW214" s="214"/>
      <c r="KMX214" s="214"/>
      <c r="KMY214" s="214"/>
      <c r="KMZ214" s="214"/>
      <c r="KNA214" s="214"/>
      <c r="KNB214" s="214"/>
      <c r="KNC214" s="214"/>
      <c r="KND214" s="214"/>
      <c r="KNE214" s="214"/>
      <c r="KNF214" s="214"/>
      <c r="KNG214" s="214"/>
      <c r="KNH214" s="214"/>
      <c r="KNI214" s="214"/>
      <c r="KNJ214" s="214"/>
      <c r="KNK214" s="214"/>
      <c r="KNL214" s="214"/>
      <c r="KNM214" s="214"/>
      <c r="KNN214" s="214"/>
      <c r="KNO214" s="214"/>
      <c r="KNP214" s="214"/>
      <c r="KNQ214" s="214"/>
      <c r="KNR214" s="214"/>
      <c r="KNS214" s="214"/>
      <c r="KNT214" s="214"/>
      <c r="KNU214" s="214"/>
      <c r="KNV214" s="214"/>
      <c r="KNW214" s="214"/>
      <c r="KNX214" s="214"/>
      <c r="KNY214" s="214"/>
      <c r="KNZ214" s="214"/>
      <c r="KOA214" s="214"/>
      <c r="KOB214" s="214"/>
      <c r="KOC214" s="214"/>
      <c r="KOD214" s="214"/>
      <c r="KOE214" s="214"/>
      <c r="KOF214" s="214"/>
      <c r="KOG214" s="214"/>
      <c r="KOH214" s="214"/>
      <c r="KOI214" s="214"/>
      <c r="KOJ214" s="214"/>
      <c r="KOK214" s="214"/>
      <c r="KOL214" s="214"/>
      <c r="KOM214" s="214"/>
      <c r="KON214" s="214"/>
      <c r="KOO214" s="214"/>
      <c r="KOP214" s="214"/>
      <c r="KOQ214" s="214"/>
      <c r="KOR214" s="214"/>
      <c r="KOS214" s="214"/>
      <c r="KOT214" s="214"/>
      <c r="KOU214" s="214"/>
      <c r="KOV214" s="214"/>
      <c r="KOW214" s="214"/>
      <c r="KOX214" s="214"/>
      <c r="KOY214" s="214"/>
      <c r="KOZ214" s="214"/>
      <c r="KPA214" s="214"/>
      <c r="KPB214" s="214"/>
      <c r="KPC214" s="214"/>
      <c r="KPD214" s="214"/>
      <c r="KPE214" s="214"/>
      <c r="KPF214" s="214"/>
      <c r="KPG214" s="214"/>
      <c r="KPH214" s="214"/>
      <c r="KPI214" s="214"/>
      <c r="KPJ214" s="214"/>
      <c r="KPK214" s="214"/>
      <c r="KPL214" s="214"/>
      <c r="KPM214" s="214"/>
      <c r="KPN214" s="214"/>
      <c r="KPO214" s="214"/>
      <c r="KPP214" s="214"/>
      <c r="KPQ214" s="214"/>
      <c r="KPR214" s="214"/>
      <c r="KPS214" s="214"/>
      <c r="KPT214" s="214"/>
      <c r="KPU214" s="214"/>
      <c r="KPV214" s="214"/>
      <c r="KPW214" s="214"/>
      <c r="KPX214" s="214"/>
      <c r="KPY214" s="214"/>
      <c r="KPZ214" s="214"/>
      <c r="KQA214" s="214"/>
      <c r="KQB214" s="214"/>
      <c r="KQC214" s="214"/>
      <c r="KQD214" s="214"/>
      <c r="KQE214" s="214"/>
      <c r="KQF214" s="214"/>
      <c r="KQG214" s="214"/>
      <c r="KQH214" s="214"/>
      <c r="KQI214" s="214"/>
      <c r="KQJ214" s="214"/>
      <c r="KQK214" s="214"/>
      <c r="KQL214" s="214"/>
      <c r="KQM214" s="214"/>
      <c r="KQN214" s="214"/>
      <c r="KQO214" s="214"/>
      <c r="KQP214" s="214"/>
      <c r="KQQ214" s="214"/>
      <c r="KQR214" s="214"/>
      <c r="KQS214" s="214"/>
      <c r="KQT214" s="214"/>
      <c r="KQU214" s="214"/>
      <c r="KQV214" s="214"/>
      <c r="KQW214" s="214"/>
      <c r="KQX214" s="214"/>
      <c r="KQY214" s="214"/>
      <c r="KQZ214" s="214"/>
      <c r="KRA214" s="214"/>
      <c r="KRB214" s="214"/>
      <c r="KRC214" s="214"/>
      <c r="KRD214" s="214"/>
      <c r="KRE214" s="214"/>
      <c r="KRF214" s="214"/>
      <c r="KRG214" s="214"/>
      <c r="KRH214" s="214"/>
      <c r="KRI214" s="214"/>
      <c r="KRJ214" s="214"/>
      <c r="KRK214" s="214"/>
      <c r="KRL214" s="214"/>
      <c r="KRM214" s="214"/>
      <c r="KRN214" s="214"/>
      <c r="KRO214" s="214"/>
      <c r="KRP214" s="214"/>
      <c r="KRQ214" s="214"/>
      <c r="KRR214" s="214"/>
      <c r="KRS214" s="214"/>
      <c r="KRT214" s="214"/>
      <c r="KRU214" s="214"/>
      <c r="KRV214" s="214"/>
      <c r="KRW214" s="214"/>
      <c r="KRX214" s="214"/>
      <c r="KRY214" s="214"/>
      <c r="KRZ214" s="214"/>
      <c r="KSA214" s="214"/>
      <c r="KSB214" s="214"/>
      <c r="KSC214" s="214"/>
      <c r="KSD214" s="214"/>
      <c r="KSE214" s="214"/>
      <c r="KSF214" s="214"/>
      <c r="KSG214" s="214"/>
      <c r="KSH214" s="214"/>
      <c r="KSI214" s="214"/>
      <c r="KSJ214" s="214"/>
      <c r="KSK214" s="214"/>
      <c r="KSL214" s="214"/>
      <c r="KSM214" s="214"/>
      <c r="KSN214" s="214"/>
      <c r="KSO214" s="214"/>
      <c r="KSP214" s="214"/>
      <c r="KSQ214" s="214"/>
      <c r="KSR214" s="214"/>
      <c r="KSS214" s="214"/>
      <c r="KST214" s="214"/>
      <c r="KSU214" s="214"/>
      <c r="KSV214" s="214"/>
      <c r="KSW214" s="214"/>
      <c r="KSX214" s="214"/>
      <c r="KSY214" s="214"/>
      <c r="KSZ214" s="214"/>
      <c r="KTA214" s="214"/>
      <c r="KTB214" s="214"/>
      <c r="KTC214" s="214"/>
      <c r="KTD214" s="214"/>
      <c r="KTE214" s="214"/>
      <c r="KTF214" s="214"/>
      <c r="KTG214" s="214"/>
      <c r="KTH214" s="214"/>
      <c r="KTI214" s="214"/>
      <c r="KTJ214" s="214"/>
      <c r="KTK214" s="214"/>
      <c r="KTL214" s="214"/>
      <c r="KTM214" s="214"/>
      <c r="KTN214" s="214"/>
      <c r="KTO214" s="214"/>
      <c r="KTP214" s="214"/>
      <c r="KTQ214" s="214"/>
      <c r="KTR214" s="214"/>
      <c r="KTS214" s="214"/>
      <c r="KTT214" s="214"/>
      <c r="KTU214" s="214"/>
      <c r="KTV214" s="214"/>
      <c r="KTW214" s="214"/>
      <c r="KTX214" s="214"/>
      <c r="KTY214" s="214"/>
      <c r="KTZ214" s="214"/>
      <c r="KUA214" s="214"/>
      <c r="KUB214" s="214"/>
      <c r="KUC214" s="214"/>
      <c r="KUD214" s="214"/>
      <c r="KUE214" s="214"/>
      <c r="KUF214" s="214"/>
      <c r="KUG214" s="214"/>
      <c r="KUH214" s="214"/>
      <c r="KUI214" s="214"/>
      <c r="KUJ214" s="214"/>
      <c r="KUK214" s="214"/>
      <c r="KUL214" s="214"/>
      <c r="KUM214" s="214"/>
      <c r="KUN214" s="214"/>
      <c r="KUO214" s="214"/>
      <c r="KUP214" s="214"/>
      <c r="KUQ214" s="214"/>
      <c r="KUR214" s="214"/>
      <c r="KUS214" s="214"/>
      <c r="KUT214" s="214"/>
      <c r="KUU214" s="214"/>
      <c r="KUV214" s="214"/>
      <c r="KUW214" s="214"/>
      <c r="KUX214" s="214"/>
      <c r="KUY214" s="214"/>
      <c r="KUZ214" s="214"/>
      <c r="KVA214" s="214"/>
      <c r="KVB214" s="214"/>
      <c r="KVC214" s="214"/>
      <c r="KVD214" s="214"/>
      <c r="KVE214" s="214"/>
      <c r="KVF214" s="214"/>
      <c r="KVG214" s="214"/>
      <c r="KVH214" s="214"/>
      <c r="KVI214" s="214"/>
      <c r="KVJ214" s="214"/>
      <c r="KVK214" s="214"/>
      <c r="KVL214" s="214"/>
      <c r="KVM214" s="214"/>
      <c r="KVN214" s="214"/>
      <c r="KVO214" s="214"/>
      <c r="KVP214" s="214"/>
      <c r="KVQ214" s="214"/>
      <c r="KVR214" s="214"/>
      <c r="KVS214" s="214"/>
      <c r="KVT214" s="214"/>
      <c r="KVU214" s="214"/>
      <c r="KVV214" s="214"/>
      <c r="KVW214" s="214"/>
      <c r="KVX214" s="214"/>
      <c r="KVY214" s="214"/>
      <c r="KVZ214" s="214"/>
      <c r="KWA214" s="214"/>
      <c r="KWB214" s="214"/>
      <c r="KWC214" s="214"/>
      <c r="KWD214" s="214"/>
      <c r="KWE214" s="214"/>
      <c r="KWF214" s="214"/>
      <c r="KWG214" s="214"/>
      <c r="KWH214" s="214"/>
      <c r="KWI214" s="214"/>
      <c r="KWJ214" s="214"/>
      <c r="KWK214" s="214"/>
      <c r="KWL214" s="214"/>
      <c r="KWM214" s="214"/>
      <c r="KWN214" s="214"/>
      <c r="KWO214" s="214"/>
      <c r="KWP214" s="214"/>
      <c r="KWQ214" s="214"/>
      <c r="KWR214" s="214"/>
      <c r="KWS214" s="214"/>
      <c r="KWT214" s="214"/>
      <c r="KWU214" s="214"/>
      <c r="KWV214" s="214"/>
      <c r="KWW214" s="214"/>
      <c r="KWX214" s="214"/>
      <c r="KWY214" s="214"/>
      <c r="KWZ214" s="214"/>
      <c r="KXA214" s="214"/>
      <c r="KXB214" s="214"/>
      <c r="KXC214" s="214"/>
      <c r="KXD214" s="214"/>
      <c r="KXE214" s="214"/>
      <c r="KXF214" s="214"/>
      <c r="KXG214" s="214"/>
      <c r="KXH214" s="214"/>
      <c r="KXI214" s="214"/>
      <c r="KXJ214" s="214"/>
      <c r="KXK214" s="214"/>
      <c r="KXL214" s="214"/>
      <c r="KXM214" s="214"/>
      <c r="KXN214" s="214"/>
      <c r="KXO214" s="214"/>
      <c r="KXP214" s="214"/>
      <c r="KXQ214" s="214"/>
      <c r="KXR214" s="214"/>
      <c r="KXS214" s="214"/>
      <c r="KXT214" s="214"/>
      <c r="KXU214" s="214"/>
      <c r="KXV214" s="214"/>
      <c r="KXW214" s="214"/>
      <c r="KXX214" s="214"/>
      <c r="KXY214" s="214"/>
      <c r="KXZ214" s="214"/>
      <c r="KYA214" s="214"/>
      <c r="KYB214" s="214"/>
      <c r="KYC214" s="214"/>
      <c r="KYD214" s="214"/>
      <c r="KYE214" s="214"/>
      <c r="KYF214" s="214"/>
      <c r="KYG214" s="214"/>
      <c r="KYH214" s="214"/>
      <c r="KYI214" s="214"/>
      <c r="KYJ214" s="214"/>
      <c r="KYK214" s="214"/>
      <c r="KYL214" s="214"/>
      <c r="KYM214" s="214"/>
      <c r="KYN214" s="214"/>
      <c r="KYO214" s="214"/>
      <c r="KYP214" s="214"/>
      <c r="KYQ214" s="214"/>
      <c r="KYR214" s="214"/>
      <c r="KYS214" s="214"/>
      <c r="KYT214" s="214"/>
      <c r="KYU214" s="214"/>
      <c r="KYV214" s="214"/>
      <c r="KYW214" s="214"/>
      <c r="KYX214" s="214"/>
      <c r="KYY214" s="214"/>
      <c r="KYZ214" s="214"/>
      <c r="KZA214" s="214"/>
      <c r="KZB214" s="214"/>
      <c r="KZC214" s="214"/>
      <c r="KZD214" s="214"/>
      <c r="KZE214" s="214"/>
      <c r="KZF214" s="214"/>
      <c r="KZG214" s="214"/>
      <c r="KZH214" s="214"/>
      <c r="KZI214" s="214"/>
      <c r="KZJ214" s="214"/>
      <c r="KZK214" s="214"/>
      <c r="KZL214" s="214"/>
      <c r="KZM214" s="214"/>
      <c r="KZN214" s="214"/>
      <c r="KZO214" s="214"/>
      <c r="KZP214" s="214"/>
      <c r="KZQ214" s="214"/>
      <c r="KZR214" s="214"/>
      <c r="KZS214" s="214"/>
      <c r="KZT214" s="214"/>
      <c r="KZU214" s="214"/>
      <c r="KZV214" s="214"/>
      <c r="KZW214" s="214"/>
      <c r="KZX214" s="214"/>
      <c r="KZY214" s="214"/>
      <c r="KZZ214" s="214"/>
      <c r="LAA214" s="214"/>
      <c r="LAB214" s="214"/>
      <c r="LAC214" s="214"/>
      <c r="LAD214" s="214"/>
      <c r="LAE214" s="214"/>
      <c r="LAF214" s="214"/>
      <c r="LAG214" s="214"/>
      <c r="LAH214" s="214"/>
      <c r="LAI214" s="214"/>
      <c r="LAJ214" s="214"/>
      <c r="LAK214" s="214"/>
      <c r="LAL214" s="214"/>
      <c r="LAM214" s="214"/>
      <c r="LAN214" s="214"/>
      <c r="LAO214" s="214"/>
      <c r="LAP214" s="214"/>
      <c r="LAQ214" s="214"/>
      <c r="LAR214" s="214"/>
      <c r="LAS214" s="214"/>
      <c r="LAT214" s="214"/>
      <c r="LAU214" s="214"/>
      <c r="LAV214" s="214"/>
      <c r="LAW214" s="214"/>
      <c r="LAX214" s="214"/>
      <c r="LAY214" s="214"/>
      <c r="LAZ214" s="214"/>
      <c r="LBA214" s="214"/>
      <c r="LBB214" s="214"/>
      <c r="LBC214" s="214"/>
      <c r="LBD214" s="214"/>
      <c r="LBE214" s="214"/>
      <c r="LBF214" s="214"/>
      <c r="LBG214" s="214"/>
      <c r="LBH214" s="214"/>
      <c r="LBI214" s="214"/>
      <c r="LBJ214" s="214"/>
      <c r="LBK214" s="214"/>
      <c r="LBL214" s="214"/>
      <c r="LBM214" s="214"/>
      <c r="LBN214" s="214"/>
      <c r="LBO214" s="214"/>
      <c r="LBP214" s="214"/>
      <c r="LBQ214" s="214"/>
      <c r="LBR214" s="214"/>
      <c r="LBS214" s="214"/>
      <c r="LBT214" s="214"/>
      <c r="LBU214" s="214"/>
      <c r="LBV214" s="214"/>
      <c r="LBW214" s="214"/>
      <c r="LBX214" s="214"/>
      <c r="LBY214" s="214"/>
      <c r="LBZ214" s="214"/>
      <c r="LCA214" s="214"/>
      <c r="LCB214" s="214"/>
      <c r="LCC214" s="214"/>
      <c r="LCD214" s="214"/>
      <c r="LCE214" s="214"/>
      <c r="LCF214" s="214"/>
      <c r="LCG214" s="214"/>
      <c r="LCH214" s="214"/>
      <c r="LCI214" s="214"/>
      <c r="LCJ214" s="214"/>
      <c r="LCK214" s="214"/>
      <c r="LCL214" s="214"/>
      <c r="LCM214" s="214"/>
      <c r="LCN214" s="214"/>
      <c r="LCO214" s="214"/>
      <c r="LCP214" s="214"/>
      <c r="LCQ214" s="214"/>
      <c r="LCR214" s="214"/>
      <c r="LCS214" s="214"/>
      <c r="LCT214" s="214"/>
      <c r="LCU214" s="214"/>
      <c r="LCV214" s="214"/>
      <c r="LCW214" s="214"/>
      <c r="LCX214" s="214"/>
      <c r="LCY214" s="214"/>
      <c r="LCZ214" s="214"/>
      <c r="LDA214" s="214"/>
      <c r="LDB214" s="214"/>
      <c r="LDC214" s="214"/>
      <c r="LDD214" s="214"/>
      <c r="LDE214" s="214"/>
      <c r="LDF214" s="214"/>
      <c r="LDG214" s="214"/>
      <c r="LDH214" s="214"/>
      <c r="LDI214" s="214"/>
      <c r="LDJ214" s="214"/>
      <c r="LDK214" s="214"/>
      <c r="LDL214" s="214"/>
      <c r="LDM214" s="214"/>
      <c r="LDN214" s="214"/>
      <c r="LDO214" s="214"/>
      <c r="LDP214" s="214"/>
      <c r="LDQ214" s="214"/>
      <c r="LDR214" s="214"/>
      <c r="LDS214" s="214"/>
      <c r="LDT214" s="214"/>
      <c r="LDU214" s="214"/>
      <c r="LDV214" s="214"/>
      <c r="LDW214" s="214"/>
      <c r="LDX214" s="214"/>
      <c r="LDY214" s="214"/>
      <c r="LDZ214" s="214"/>
      <c r="LEA214" s="214"/>
      <c r="LEB214" s="214"/>
      <c r="LEC214" s="214"/>
      <c r="LED214" s="214"/>
      <c r="LEE214" s="214"/>
      <c r="LEF214" s="214"/>
      <c r="LEG214" s="214"/>
      <c r="LEH214" s="214"/>
      <c r="LEI214" s="214"/>
      <c r="LEJ214" s="214"/>
      <c r="LEK214" s="214"/>
      <c r="LEL214" s="214"/>
      <c r="LEM214" s="214"/>
      <c r="LEN214" s="214"/>
      <c r="LEO214" s="214"/>
      <c r="LEP214" s="214"/>
      <c r="LEQ214" s="214"/>
      <c r="LER214" s="214"/>
      <c r="LES214" s="214"/>
      <c r="LET214" s="214"/>
      <c r="LEU214" s="214"/>
      <c r="LEV214" s="214"/>
      <c r="LEW214" s="214"/>
      <c r="LEX214" s="214"/>
      <c r="LEY214" s="214"/>
      <c r="LEZ214" s="214"/>
      <c r="LFA214" s="214"/>
      <c r="LFB214" s="214"/>
      <c r="LFC214" s="214"/>
      <c r="LFD214" s="214"/>
      <c r="LFE214" s="214"/>
      <c r="LFF214" s="214"/>
      <c r="LFG214" s="214"/>
      <c r="LFH214" s="214"/>
      <c r="LFI214" s="214"/>
      <c r="LFJ214" s="214"/>
      <c r="LFK214" s="214"/>
      <c r="LFL214" s="214"/>
      <c r="LFM214" s="214"/>
      <c r="LFN214" s="214"/>
      <c r="LFO214" s="214"/>
      <c r="LFP214" s="214"/>
      <c r="LFQ214" s="214"/>
      <c r="LFR214" s="214"/>
      <c r="LFS214" s="214"/>
      <c r="LFT214" s="214"/>
      <c r="LFU214" s="214"/>
      <c r="LFV214" s="214"/>
      <c r="LFW214" s="214"/>
      <c r="LFX214" s="214"/>
      <c r="LFY214" s="214"/>
      <c r="LFZ214" s="214"/>
      <c r="LGA214" s="214"/>
      <c r="LGB214" s="214"/>
      <c r="LGC214" s="214"/>
      <c r="LGD214" s="214"/>
      <c r="LGE214" s="214"/>
      <c r="LGF214" s="214"/>
      <c r="LGG214" s="214"/>
      <c r="LGH214" s="214"/>
      <c r="LGI214" s="214"/>
      <c r="LGJ214" s="214"/>
      <c r="LGK214" s="214"/>
      <c r="LGL214" s="214"/>
      <c r="LGM214" s="214"/>
      <c r="LGN214" s="214"/>
      <c r="LGO214" s="214"/>
      <c r="LGP214" s="214"/>
      <c r="LGQ214" s="214"/>
      <c r="LGR214" s="214"/>
      <c r="LGS214" s="214"/>
      <c r="LGT214" s="214"/>
      <c r="LGU214" s="214"/>
      <c r="LGV214" s="214"/>
      <c r="LGW214" s="214"/>
      <c r="LGX214" s="214"/>
      <c r="LGY214" s="214"/>
      <c r="LGZ214" s="214"/>
      <c r="LHA214" s="214"/>
      <c r="LHB214" s="214"/>
      <c r="LHC214" s="214"/>
      <c r="LHD214" s="214"/>
      <c r="LHE214" s="214"/>
      <c r="LHF214" s="214"/>
      <c r="LHG214" s="214"/>
      <c r="LHH214" s="214"/>
      <c r="LHI214" s="214"/>
      <c r="LHJ214" s="214"/>
      <c r="LHK214" s="214"/>
      <c r="LHL214" s="214"/>
      <c r="LHM214" s="214"/>
      <c r="LHN214" s="214"/>
      <c r="LHO214" s="214"/>
      <c r="LHP214" s="214"/>
      <c r="LHQ214" s="214"/>
      <c r="LHR214" s="214"/>
      <c r="LHS214" s="214"/>
      <c r="LHT214" s="214"/>
      <c r="LHU214" s="214"/>
      <c r="LHV214" s="214"/>
      <c r="LHW214" s="214"/>
      <c r="LHX214" s="214"/>
      <c r="LHY214" s="214"/>
      <c r="LHZ214" s="214"/>
      <c r="LIA214" s="214"/>
      <c r="LIB214" s="214"/>
      <c r="LIC214" s="214"/>
      <c r="LID214" s="214"/>
      <c r="LIE214" s="214"/>
      <c r="LIF214" s="214"/>
      <c r="LIG214" s="214"/>
      <c r="LIH214" s="214"/>
      <c r="LII214" s="214"/>
      <c r="LIJ214" s="214"/>
      <c r="LIK214" s="214"/>
      <c r="LIL214" s="214"/>
      <c r="LIM214" s="214"/>
      <c r="LIN214" s="214"/>
      <c r="LIO214" s="214"/>
      <c r="LIP214" s="214"/>
      <c r="LIQ214" s="214"/>
      <c r="LIR214" s="214"/>
      <c r="LIS214" s="214"/>
      <c r="LIT214" s="214"/>
      <c r="LIU214" s="214"/>
      <c r="LIV214" s="214"/>
      <c r="LIW214" s="214"/>
      <c r="LIX214" s="214"/>
      <c r="LIY214" s="214"/>
      <c r="LIZ214" s="214"/>
      <c r="LJA214" s="214"/>
      <c r="LJB214" s="214"/>
      <c r="LJC214" s="214"/>
      <c r="LJD214" s="214"/>
      <c r="LJE214" s="214"/>
      <c r="LJF214" s="214"/>
      <c r="LJG214" s="214"/>
      <c r="LJH214" s="214"/>
      <c r="LJI214" s="214"/>
      <c r="LJJ214" s="214"/>
      <c r="LJK214" s="214"/>
      <c r="LJL214" s="214"/>
      <c r="LJM214" s="214"/>
      <c r="LJN214" s="214"/>
      <c r="LJO214" s="214"/>
      <c r="LJP214" s="214"/>
      <c r="LJQ214" s="214"/>
      <c r="LJR214" s="214"/>
      <c r="LJS214" s="214"/>
      <c r="LJT214" s="214"/>
      <c r="LJU214" s="214"/>
      <c r="LJV214" s="214"/>
      <c r="LJW214" s="214"/>
      <c r="LJX214" s="214"/>
      <c r="LJY214" s="214"/>
      <c r="LJZ214" s="214"/>
      <c r="LKA214" s="214"/>
      <c r="LKB214" s="214"/>
      <c r="LKC214" s="214"/>
      <c r="LKD214" s="214"/>
      <c r="LKE214" s="214"/>
      <c r="LKF214" s="214"/>
      <c r="LKG214" s="214"/>
      <c r="LKH214" s="214"/>
      <c r="LKI214" s="214"/>
      <c r="LKJ214" s="214"/>
      <c r="LKK214" s="214"/>
      <c r="LKL214" s="214"/>
      <c r="LKM214" s="214"/>
      <c r="LKN214" s="214"/>
      <c r="LKO214" s="214"/>
      <c r="LKP214" s="214"/>
      <c r="LKQ214" s="214"/>
      <c r="LKR214" s="214"/>
      <c r="LKS214" s="214"/>
      <c r="LKT214" s="214"/>
      <c r="LKU214" s="214"/>
      <c r="LKV214" s="214"/>
      <c r="LKW214" s="214"/>
      <c r="LKX214" s="214"/>
      <c r="LKY214" s="214"/>
      <c r="LKZ214" s="214"/>
      <c r="LLA214" s="214"/>
      <c r="LLB214" s="214"/>
      <c r="LLC214" s="214"/>
      <c r="LLD214" s="214"/>
      <c r="LLE214" s="214"/>
      <c r="LLF214" s="214"/>
      <c r="LLG214" s="214"/>
      <c r="LLH214" s="214"/>
      <c r="LLI214" s="214"/>
      <c r="LLJ214" s="214"/>
      <c r="LLK214" s="214"/>
      <c r="LLL214" s="214"/>
      <c r="LLM214" s="214"/>
      <c r="LLN214" s="214"/>
      <c r="LLO214" s="214"/>
      <c r="LLP214" s="214"/>
      <c r="LLQ214" s="214"/>
      <c r="LLR214" s="214"/>
      <c r="LLS214" s="214"/>
      <c r="LLT214" s="214"/>
      <c r="LLU214" s="214"/>
      <c r="LLV214" s="214"/>
      <c r="LLW214" s="214"/>
      <c r="LLX214" s="214"/>
      <c r="LLY214" s="214"/>
      <c r="LLZ214" s="214"/>
      <c r="LMA214" s="214"/>
      <c r="LMB214" s="214"/>
      <c r="LMC214" s="214"/>
      <c r="LMD214" s="214"/>
      <c r="LME214" s="214"/>
      <c r="LMF214" s="214"/>
      <c r="LMG214" s="214"/>
      <c r="LMH214" s="214"/>
      <c r="LMI214" s="214"/>
      <c r="LMJ214" s="214"/>
      <c r="LMK214" s="214"/>
      <c r="LML214" s="214"/>
      <c r="LMM214" s="214"/>
      <c r="LMN214" s="214"/>
      <c r="LMO214" s="214"/>
      <c r="LMP214" s="214"/>
      <c r="LMQ214" s="214"/>
      <c r="LMR214" s="214"/>
      <c r="LMS214" s="214"/>
      <c r="LMT214" s="214"/>
      <c r="LMU214" s="214"/>
      <c r="LMV214" s="214"/>
      <c r="LMW214" s="214"/>
      <c r="LMX214" s="214"/>
      <c r="LMY214" s="214"/>
      <c r="LMZ214" s="214"/>
      <c r="LNA214" s="214"/>
      <c r="LNB214" s="214"/>
      <c r="LNC214" s="214"/>
      <c r="LND214" s="214"/>
      <c r="LNE214" s="214"/>
      <c r="LNF214" s="214"/>
      <c r="LNG214" s="214"/>
      <c r="LNH214" s="214"/>
      <c r="LNI214" s="214"/>
      <c r="LNJ214" s="214"/>
      <c r="LNK214" s="214"/>
      <c r="LNL214" s="214"/>
      <c r="LNM214" s="214"/>
      <c r="LNN214" s="214"/>
      <c r="LNO214" s="214"/>
      <c r="LNP214" s="214"/>
      <c r="LNQ214" s="214"/>
      <c r="LNR214" s="214"/>
      <c r="LNS214" s="214"/>
      <c r="LNT214" s="214"/>
      <c r="LNU214" s="214"/>
      <c r="LNV214" s="214"/>
      <c r="LNW214" s="214"/>
      <c r="LNX214" s="214"/>
      <c r="LNY214" s="214"/>
      <c r="LNZ214" s="214"/>
      <c r="LOA214" s="214"/>
      <c r="LOB214" s="214"/>
      <c r="LOC214" s="214"/>
      <c r="LOD214" s="214"/>
      <c r="LOE214" s="214"/>
      <c r="LOF214" s="214"/>
      <c r="LOG214" s="214"/>
      <c r="LOH214" s="214"/>
      <c r="LOI214" s="214"/>
      <c r="LOJ214" s="214"/>
      <c r="LOK214" s="214"/>
      <c r="LOL214" s="214"/>
      <c r="LOM214" s="214"/>
      <c r="LON214" s="214"/>
      <c r="LOO214" s="214"/>
      <c r="LOP214" s="214"/>
      <c r="LOQ214" s="214"/>
      <c r="LOR214" s="214"/>
      <c r="LOS214" s="214"/>
      <c r="LOT214" s="214"/>
      <c r="LOU214" s="214"/>
      <c r="LOV214" s="214"/>
      <c r="LOW214" s="214"/>
      <c r="LOX214" s="214"/>
      <c r="LOY214" s="214"/>
      <c r="LOZ214" s="214"/>
      <c r="LPA214" s="214"/>
      <c r="LPB214" s="214"/>
      <c r="LPC214" s="214"/>
      <c r="LPD214" s="214"/>
      <c r="LPE214" s="214"/>
      <c r="LPF214" s="214"/>
      <c r="LPG214" s="214"/>
      <c r="LPH214" s="214"/>
      <c r="LPI214" s="214"/>
      <c r="LPJ214" s="214"/>
      <c r="LPK214" s="214"/>
      <c r="LPL214" s="214"/>
      <c r="LPM214" s="214"/>
      <c r="LPN214" s="214"/>
      <c r="LPO214" s="214"/>
      <c r="LPP214" s="214"/>
      <c r="LPQ214" s="214"/>
      <c r="LPR214" s="214"/>
      <c r="LPS214" s="214"/>
      <c r="LPT214" s="214"/>
      <c r="LPU214" s="214"/>
      <c r="LPV214" s="214"/>
      <c r="LPW214" s="214"/>
      <c r="LPX214" s="214"/>
      <c r="LPY214" s="214"/>
      <c r="LPZ214" s="214"/>
      <c r="LQA214" s="214"/>
      <c r="LQB214" s="214"/>
      <c r="LQC214" s="214"/>
      <c r="LQD214" s="214"/>
      <c r="LQE214" s="214"/>
      <c r="LQF214" s="214"/>
      <c r="LQG214" s="214"/>
      <c r="LQH214" s="214"/>
      <c r="LQI214" s="214"/>
      <c r="LQJ214" s="214"/>
      <c r="LQK214" s="214"/>
      <c r="LQL214" s="214"/>
      <c r="LQM214" s="214"/>
      <c r="LQN214" s="214"/>
      <c r="LQO214" s="214"/>
      <c r="LQP214" s="214"/>
      <c r="LQQ214" s="214"/>
      <c r="LQR214" s="214"/>
      <c r="LQS214" s="214"/>
      <c r="LQT214" s="214"/>
      <c r="LQU214" s="214"/>
      <c r="LQV214" s="214"/>
      <c r="LQW214" s="214"/>
      <c r="LQX214" s="214"/>
      <c r="LQY214" s="214"/>
      <c r="LQZ214" s="214"/>
      <c r="LRA214" s="214"/>
      <c r="LRB214" s="214"/>
      <c r="LRC214" s="214"/>
      <c r="LRD214" s="214"/>
      <c r="LRE214" s="214"/>
      <c r="LRF214" s="214"/>
      <c r="LRG214" s="214"/>
      <c r="LRH214" s="214"/>
      <c r="LRI214" s="214"/>
      <c r="LRJ214" s="214"/>
      <c r="LRK214" s="214"/>
      <c r="LRL214" s="214"/>
      <c r="LRM214" s="214"/>
      <c r="LRN214" s="214"/>
      <c r="LRO214" s="214"/>
      <c r="LRP214" s="214"/>
      <c r="LRQ214" s="214"/>
      <c r="LRR214" s="214"/>
      <c r="LRS214" s="214"/>
      <c r="LRT214" s="214"/>
      <c r="LRU214" s="214"/>
      <c r="LRV214" s="214"/>
      <c r="LRW214" s="214"/>
      <c r="LRX214" s="214"/>
      <c r="LRY214" s="214"/>
      <c r="LRZ214" s="214"/>
      <c r="LSA214" s="214"/>
      <c r="LSB214" s="214"/>
      <c r="LSC214" s="214"/>
      <c r="LSD214" s="214"/>
      <c r="LSE214" s="214"/>
      <c r="LSF214" s="214"/>
      <c r="LSG214" s="214"/>
      <c r="LSH214" s="214"/>
      <c r="LSI214" s="214"/>
      <c r="LSJ214" s="214"/>
      <c r="LSK214" s="214"/>
      <c r="LSL214" s="214"/>
      <c r="LSM214" s="214"/>
      <c r="LSN214" s="214"/>
      <c r="LSO214" s="214"/>
      <c r="LSP214" s="214"/>
      <c r="LSQ214" s="214"/>
      <c r="LSR214" s="214"/>
      <c r="LSS214" s="214"/>
      <c r="LST214" s="214"/>
      <c r="LSU214" s="214"/>
      <c r="LSV214" s="214"/>
      <c r="LSW214" s="214"/>
      <c r="LSX214" s="214"/>
      <c r="LSY214" s="214"/>
      <c r="LSZ214" s="214"/>
      <c r="LTA214" s="214"/>
      <c r="LTB214" s="214"/>
      <c r="LTC214" s="214"/>
      <c r="LTD214" s="214"/>
      <c r="LTE214" s="214"/>
      <c r="LTF214" s="214"/>
      <c r="LTG214" s="214"/>
      <c r="LTH214" s="214"/>
      <c r="LTI214" s="214"/>
      <c r="LTJ214" s="214"/>
      <c r="LTK214" s="214"/>
      <c r="LTL214" s="214"/>
      <c r="LTM214" s="214"/>
      <c r="LTN214" s="214"/>
      <c r="LTO214" s="214"/>
      <c r="LTP214" s="214"/>
      <c r="LTQ214" s="214"/>
      <c r="LTR214" s="214"/>
      <c r="LTS214" s="214"/>
      <c r="LTT214" s="214"/>
      <c r="LTU214" s="214"/>
      <c r="LTV214" s="214"/>
      <c r="LTW214" s="214"/>
      <c r="LTX214" s="214"/>
      <c r="LTY214" s="214"/>
      <c r="LTZ214" s="214"/>
      <c r="LUA214" s="214"/>
      <c r="LUB214" s="214"/>
      <c r="LUC214" s="214"/>
      <c r="LUD214" s="214"/>
      <c r="LUE214" s="214"/>
      <c r="LUF214" s="214"/>
      <c r="LUG214" s="214"/>
      <c r="LUH214" s="214"/>
      <c r="LUI214" s="214"/>
      <c r="LUJ214" s="214"/>
      <c r="LUK214" s="214"/>
      <c r="LUL214" s="214"/>
      <c r="LUM214" s="214"/>
      <c r="LUN214" s="214"/>
      <c r="LUO214" s="214"/>
      <c r="LUP214" s="214"/>
      <c r="LUQ214" s="214"/>
      <c r="LUR214" s="214"/>
      <c r="LUS214" s="214"/>
      <c r="LUT214" s="214"/>
      <c r="LUU214" s="214"/>
      <c r="LUV214" s="214"/>
      <c r="LUW214" s="214"/>
      <c r="LUX214" s="214"/>
      <c r="LUY214" s="214"/>
      <c r="LUZ214" s="214"/>
      <c r="LVA214" s="214"/>
      <c r="LVB214" s="214"/>
      <c r="LVC214" s="214"/>
      <c r="LVD214" s="214"/>
      <c r="LVE214" s="214"/>
      <c r="LVF214" s="214"/>
      <c r="LVG214" s="214"/>
      <c r="LVH214" s="214"/>
      <c r="LVI214" s="214"/>
      <c r="LVJ214" s="214"/>
      <c r="LVK214" s="214"/>
      <c r="LVL214" s="214"/>
      <c r="LVM214" s="214"/>
      <c r="LVN214" s="214"/>
      <c r="LVO214" s="214"/>
      <c r="LVP214" s="214"/>
      <c r="LVQ214" s="214"/>
      <c r="LVR214" s="214"/>
      <c r="LVS214" s="214"/>
      <c r="LVT214" s="214"/>
      <c r="LVU214" s="214"/>
      <c r="LVV214" s="214"/>
      <c r="LVW214" s="214"/>
      <c r="LVX214" s="214"/>
      <c r="LVY214" s="214"/>
      <c r="LVZ214" s="214"/>
      <c r="LWA214" s="214"/>
      <c r="LWB214" s="214"/>
      <c r="LWC214" s="214"/>
      <c r="LWD214" s="214"/>
      <c r="LWE214" s="214"/>
      <c r="LWF214" s="214"/>
      <c r="LWG214" s="214"/>
      <c r="LWH214" s="214"/>
      <c r="LWI214" s="214"/>
      <c r="LWJ214" s="214"/>
      <c r="LWK214" s="214"/>
      <c r="LWL214" s="214"/>
      <c r="LWM214" s="214"/>
      <c r="LWN214" s="214"/>
      <c r="LWO214" s="214"/>
      <c r="LWP214" s="214"/>
      <c r="LWQ214" s="214"/>
      <c r="LWR214" s="214"/>
      <c r="LWS214" s="214"/>
      <c r="LWT214" s="214"/>
      <c r="LWU214" s="214"/>
      <c r="LWV214" s="214"/>
      <c r="LWW214" s="214"/>
      <c r="LWX214" s="214"/>
      <c r="LWY214" s="214"/>
      <c r="LWZ214" s="214"/>
      <c r="LXA214" s="214"/>
      <c r="LXB214" s="214"/>
      <c r="LXC214" s="214"/>
      <c r="LXD214" s="214"/>
      <c r="LXE214" s="214"/>
      <c r="LXF214" s="214"/>
      <c r="LXG214" s="214"/>
      <c r="LXH214" s="214"/>
      <c r="LXI214" s="214"/>
      <c r="LXJ214" s="214"/>
      <c r="LXK214" s="214"/>
      <c r="LXL214" s="214"/>
      <c r="LXM214" s="214"/>
      <c r="LXN214" s="214"/>
      <c r="LXO214" s="214"/>
      <c r="LXP214" s="214"/>
      <c r="LXQ214" s="214"/>
      <c r="LXR214" s="214"/>
      <c r="LXS214" s="214"/>
      <c r="LXT214" s="214"/>
      <c r="LXU214" s="214"/>
      <c r="LXV214" s="214"/>
      <c r="LXW214" s="214"/>
      <c r="LXX214" s="214"/>
      <c r="LXY214" s="214"/>
      <c r="LXZ214" s="214"/>
      <c r="LYA214" s="214"/>
      <c r="LYB214" s="214"/>
      <c r="LYC214" s="214"/>
      <c r="LYD214" s="214"/>
      <c r="LYE214" s="214"/>
      <c r="LYF214" s="214"/>
      <c r="LYG214" s="214"/>
      <c r="LYH214" s="214"/>
      <c r="LYI214" s="214"/>
      <c r="LYJ214" s="214"/>
      <c r="LYK214" s="214"/>
      <c r="LYL214" s="214"/>
      <c r="LYM214" s="214"/>
      <c r="LYN214" s="214"/>
      <c r="LYO214" s="214"/>
      <c r="LYP214" s="214"/>
      <c r="LYQ214" s="214"/>
      <c r="LYR214" s="214"/>
      <c r="LYS214" s="214"/>
      <c r="LYT214" s="214"/>
      <c r="LYU214" s="214"/>
      <c r="LYV214" s="214"/>
      <c r="LYW214" s="214"/>
      <c r="LYX214" s="214"/>
      <c r="LYY214" s="214"/>
      <c r="LYZ214" s="214"/>
      <c r="LZA214" s="214"/>
      <c r="LZB214" s="214"/>
      <c r="LZC214" s="214"/>
      <c r="LZD214" s="214"/>
      <c r="LZE214" s="214"/>
      <c r="LZF214" s="214"/>
      <c r="LZG214" s="214"/>
      <c r="LZH214" s="214"/>
      <c r="LZI214" s="214"/>
      <c r="LZJ214" s="214"/>
      <c r="LZK214" s="214"/>
      <c r="LZL214" s="214"/>
      <c r="LZM214" s="214"/>
      <c r="LZN214" s="214"/>
      <c r="LZO214" s="214"/>
      <c r="LZP214" s="214"/>
      <c r="LZQ214" s="214"/>
      <c r="LZR214" s="214"/>
      <c r="LZS214" s="214"/>
      <c r="LZT214" s="214"/>
      <c r="LZU214" s="214"/>
      <c r="LZV214" s="214"/>
      <c r="LZW214" s="214"/>
      <c r="LZX214" s="214"/>
      <c r="LZY214" s="214"/>
      <c r="LZZ214" s="214"/>
      <c r="MAA214" s="214"/>
      <c r="MAB214" s="214"/>
      <c r="MAC214" s="214"/>
      <c r="MAD214" s="214"/>
      <c r="MAE214" s="214"/>
      <c r="MAF214" s="214"/>
      <c r="MAG214" s="214"/>
      <c r="MAH214" s="214"/>
      <c r="MAI214" s="214"/>
      <c r="MAJ214" s="214"/>
      <c r="MAK214" s="214"/>
      <c r="MAL214" s="214"/>
      <c r="MAM214" s="214"/>
      <c r="MAN214" s="214"/>
      <c r="MAO214" s="214"/>
      <c r="MAP214" s="214"/>
      <c r="MAQ214" s="214"/>
      <c r="MAR214" s="214"/>
      <c r="MAS214" s="214"/>
      <c r="MAT214" s="214"/>
      <c r="MAU214" s="214"/>
      <c r="MAV214" s="214"/>
      <c r="MAW214" s="214"/>
      <c r="MAX214" s="214"/>
      <c r="MAY214" s="214"/>
      <c r="MAZ214" s="214"/>
      <c r="MBA214" s="214"/>
      <c r="MBB214" s="214"/>
      <c r="MBC214" s="214"/>
      <c r="MBD214" s="214"/>
      <c r="MBE214" s="214"/>
      <c r="MBF214" s="214"/>
      <c r="MBG214" s="214"/>
      <c r="MBH214" s="214"/>
      <c r="MBI214" s="214"/>
      <c r="MBJ214" s="214"/>
      <c r="MBK214" s="214"/>
      <c r="MBL214" s="214"/>
      <c r="MBM214" s="214"/>
      <c r="MBN214" s="214"/>
      <c r="MBO214" s="214"/>
      <c r="MBP214" s="214"/>
      <c r="MBQ214" s="214"/>
      <c r="MBR214" s="214"/>
      <c r="MBS214" s="214"/>
      <c r="MBT214" s="214"/>
      <c r="MBU214" s="214"/>
      <c r="MBV214" s="214"/>
      <c r="MBW214" s="214"/>
      <c r="MBX214" s="214"/>
      <c r="MBY214" s="214"/>
      <c r="MBZ214" s="214"/>
      <c r="MCA214" s="214"/>
      <c r="MCB214" s="214"/>
      <c r="MCC214" s="214"/>
      <c r="MCD214" s="214"/>
      <c r="MCE214" s="214"/>
      <c r="MCF214" s="214"/>
      <c r="MCG214" s="214"/>
      <c r="MCH214" s="214"/>
      <c r="MCI214" s="214"/>
      <c r="MCJ214" s="214"/>
      <c r="MCK214" s="214"/>
      <c r="MCL214" s="214"/>
      <c r="MCM214" s="214"/>
      <c r="MCN214" s="214"/>
      <c r="MCO214" s="214"/>
      <c r="MCP214" s="214"/>
      <c r="MCQ214" s="214"/>
      <c r="MCR214" s="214"/>
      <c r="MCS214" s="214"/>
      <c r="MCT214" s="214"/>
      <c r="MCU214" s="214"/>
      <c r="MCV214" s="214"/>
      <c r="MCW214" s="214"/>
      <c r="MCX214" s="214"/>
      <c r="MCY214" s="214"/>
      <c r="MCZ214" s="214"/>
      <c r="MDA214" s="214"/>
      <c r="MDB214" s="214"/>
      <c r="MDC214" s="214"/>
      <c r="MDD214" s="214"/>
      <c r="MDE214" s="214"/>
      <c r="MDF214" s="214"/>
      <c r="MDG214" s="214"/>
      <c r="MDH214" s="214"/>
      <c r="MDI214" s="214"/>
      <c r="MDJ214" s="214"/>
      <c r="MDK214" s="214"/>
      <c r="MDL214" s="214"/>
      <c r="MDM214" s="214"/>
      <c r="MDN214" s="214"/>
      <c r="MDO214" s="214"/>
      <c r="MDP214" s="214"/>
      <c r="MDQ214" s="214"/>
      <c r="MDR214" s="214"/>
      <c r="MDS214" s="214"/>
      <c r="MDT214" s="214"/>
      <c r="MDU214" s="214"/>
      <c r="MDV214" s="214"/>
      <c r="MDW214" s="214"/>
      <c r="MDX214" s="214"/>
      <c r="MDY214" s="214"/>
      <c r="MDZ214" s="214"/>
      <c r="MEA214" s="214"/>
      <c r="MEB214" s="214"/>
      <c r="MEC214" s="214"/>
      <c r="MED214" s="214"/>
      <c r="MEE214" s="214"/>
      <c r="MEF214" s="214"/>
      <c r="MEG214" s="214"/>
      <c r="MEH214" s="214"/>
      <c r="MEI214" s="214"/>
      <c r="MEJ214" s="214"/>
      <c r="MEK214" s="214"/>
      <c r="MEL214" s="214"/>
      <c r="MEM214" s="214"/>
      <c r="MEN214" s="214"/>
      <c r="MEO214" s="214"/>
      <c r="MEP214" s="214"/>
      <c r="MEQ214" s="214"/>
      <c r="MER214" s="214"/>
      <c r="MES214" s="214"/>
      <c r="MET214" s="214"/>
      <c r="MEU214" s="214"/>
      <c r="MEV214" s="214"/>
      <c r="MEW214" s="214"/>
      <c r="MEX214" s="214"/>
      <c r="MEY214" s="214"/>
      <c r="MEZ214" s="214"/>
      <c r="MFA214" s="214"/>
      <c r="MFB214" s="214"/>
      <c r="MFC214" s="214"/>
      <c r="MFD214" s="214"/>
      <c r="MFE214" s="214"/>
      <c r="MFF214" s="214"/>
      <c r="MFG214" s="214"/>
      <c r="MFH214" s="214"/>
      <c r="MFI214" s="214"/>
      <c r="MFJ214" s="214"/>
      <c r="MFK214" s="214"/>
      <c r="MFL214" s="214"/>
      <c r="MFM214" s="214"/>
      <c r="MFN214" s="214"/>
      <c r="MFO214" s="214"/>
      <c r="MFP214" s="214"/>
      <c r="MFQ214" s="214"/>
      <c r="MFR214" s="214"/>
      <c r="MFS214" s="214"/>
      <c r="MFT214" s="214"/>
      <c r="MFU214" s="214"/>
      <c r="MFV214" s="214"/>
      <c r="MFW214" s="214"/>
      <c r="MFX214" s="214"/>
      <c r="MFY214" s="214"/>
      <c r="MFZ214" s="214"/>
      <c r="MGA214" s="214"/>
      <c r="MGB214" s="214"/>
      <c r="MGC214" s="214"/>
      <c r="MGD214" s="214"/>
      <c r="MGE214" s="214"/>
      <c r="MGF214" s="214"/>
      <c r="MGG214" s="214"/>
      <c r="MGH214" s="214"/>
      <c r="MGI214" s="214"/>
      <c r="MGJ214" s="214"/>
      <c r="MGK214" s="214"/>
      <c r="MGL214" s="214"/>
      <c r="MGM214" s="214"/>
      <c r="MGN214" s="214"/>
      <c r="MGO214" s="214"/>
      <c r="MGP214" s="214"/>
      <c r="MGQ214" s="214"/>
      <c r="MGR214" s="214"/>
      <c r="MGS214" s="214"/>
      <c r="MGT214" s="214"/>
      <c r="MGU214" s="214"/>
      <c r="MGV214" s="214"/>
      <c r="MGW214" s="214"/>
      <c r="MGX214" s="214"/>
      <c r="MGY214" s="214"/>
      <c r="MGZ214" s="214"/>
      <c r="MHA214" s="214"/>
      <c r="MHB214" s="214"/>
      <c r="MHC214" s="214"/>
      <c r="MHD214" s="214"/>
      <c r="MHE214" s="214"/>
      <c r="MHF214" s="214"/>
      <c r="MHG214" s="214"/>
      <c r="MHH214" s="214"/>
      <c r="MHI214" s="214"/>
      <c r="MHJ214" s="214"/>
      <c r="MHK214" s="214"/>
      <c r="MHL214" s="214"/>
      <c r="MHM214" s="214"/>
      <c r="MHN214" s="214"/>
      <c r="MHO214" s="214"/>
      <c r="MHP214" s="214"/>
      <c r="MHQ214" s="214"/>
      <c r="MHR214" s="214"/>
      <c r="MHS214" s="214"/>
      <c r="MHT214" s="214"/>
      <c r="MHU214" s="214"/>
      <c r="MHV214" s="214"/>
      <c r="MHW214" s="214"/>
      <c r="MHX214" s="214"/>
      <c r="MHY214" s="214"/>
      <c r="MHZ214" s="214"/>
      <c r="MIA214" s="214"/>
      <c r="MIB214" s="214"/>
      <c r="MIC214" s="214"/>
      <c r="MID214" s="214"/>
      <c r="MIE214" s="214"/>
      <c r="MIF214" s="214"/>
      <c r="MIG214" s="214"/>
      <c r="MIH214" s="214"/>
      <c r="MII214" s="214"/>
      <c r="MIJ214" s="214"/>
      <c r="MIK214" s="214"/>
      <c r="MIL214" s="214"/>
      <c r="MIM214" s="214"/>
      <c r="MIN214" s="214"/>
      <c r="MIO214" s="214"/>
      <c r="MIP214" s="214"/>
      <c r="MIQ214" s="214"/>
      <c r="MIR214" s="214"/>
      <c r="MIS214" s="214"/>
      <c r="MIT214" s="214"/>
      <c r="MIU214" s="214"/>
      <c r="MIV214" s="214"/>
      <c r="MIW214" s="214"/>
      <c r="MIX214" s="214"/>
      <c r="MIY214" s="214"/>
      <c r="MIZ214" s="214"/>
      <c r="MJA214" s="214"/>
      <c r="MJB214" s="214"/>
      <c r="MJC214" s="214"/>
      <c r="MJD214" s="214"/>
      <c r="MJE214" s="214"/>
      <c r="MJF214" s="214"/>
      <c r="MJG214" s="214"/>
      <c r="MJH214" s="214"/>
      <c r="MJI214" s="214"/>
      <c r="MJJ214" s="214"/>
      <c r="MJK214" s="214"/>
      <c r="MJL214" s="214"/>
      <c r="MJM214" s="214"/>
      <c r="MJN214" s="214"/>
      <c r="MJO214" s="214"/>
      <c r="MJP214" s="214"/>
      <c r="MJQ214" s="214"/>
      <c r="MJR214" s="214"/>
      <c r="MJS214" s="214"/>
      <c r="MJT214" s="214"/>
      <c r="MJU214" s="214"/>
      <c r="MJV214" s="214"/>
      <c r="MJW214" s="214"/>
      <c r="MJX214" s="214"/>
      <c r="MJY214" s="214"/>
      <c r="MJZ214" s="214"/>
      <c r="MKA214" s="214"/>
      <c r="MKB214" s="214"/>
      <c r="MKC214" s="214"/>
      <c r="MKD214" s="214"/>
      <c r="MKE214" s="214"/>
      <c r="MKF214" s="214"/>
      <c r="MKG214" s="214"/>
      <c r="MKH214" s="214"/>
      <c r="MKI214" s="214"/>
      <c r="MKJ214" s="214"/>
      <c r="MKK214" s="214"/>
      <c r="MKL214" s="214"/>
      <c r="MKM214" s="214"/>
      <c r="MKN214" s="214"/>
      <c r="MKO214" s="214"/>
      <c r="MKP214" s="214"/>
      <c r="MKQ214" s="214"/>
      <c r="MKR214" s="214"/>
      <c r="MKS214" s="214"/>
      <c r="MKT214" s="214"/>
      <c r="MKU214" s="214"/>
      <c r="MKV214" s="214"/>
      <c r="MKW214" s="214"/>
      <c r="MKX214" s="214"/>
      <c r="MKY214" s="214"/>
      <c r="MKZ214" s="214"/>
      <c r="MLA214" s="214"/>
      <c r="MLB214" s="214"/>
      <c r="MLC214" s="214"/>
      <c r="MLD214" s="214"/>
      <c r="MLE214" s="214"/>
      <c r="MLF214" s="214"/>
      <c r="MLG214" s="214"/>
      <c r="MLH214" s="214"/>
      <c r="MLI214" s="214"/>
      <c r="MLJ214" s="214"/>
      <c r="MLK214" s="214"/>
      <c r="MLL214" s="214"/>
      <c r="MLM214" s="214"/>
      <c r="MLN214" s="214"/>
      <c r="MLO214" s="214"/>
      <c r="MLP214" s="214"/>
      <c r="MLQ214" s="214"/>
      <c r="MLR214" s="214"/>
      <c r="MLS214" s="214"/>
      <c r="MLT214" s="214"/>
      <c r="MLU214" s="214"/>
      <c r="MLV214" s="214"/>
      <c r="MLW214" s="214"/>
      <c r="MLX214" s="214"/>
      <c r="MLY214" s="214"/>
      <c r="MLZ214" s="214"/>
      <c r="MMA214" s="214"/>
      <c r="MMB214" s="214"/>
      <c r="MMC214" s="214"/>
      <c r="MMD214" s="214"/>
      <c r="MME214" s="214"/>
      <c r="MMF214" s="214"/>
      <c r="MMG214" s="214"/>
      <c r="MMH214" s="214"/>
      <c r="MMI214" s="214"/>
      <c r="MMJ214" s="214"/>
      <c r="MMK214" s="214"/>
      <c r="MML214" s="214"/>
      <c r="MMM214" s="214"/>
      <c r="MMN214" s="214"/>
      <c r="MMO214" s="214"/>
      <c r="MMP214" s="214"/>
      <c r="MMQ214" s="214"/>
      <c r="MMR214" s="214"/>
      <c r="MMS214" s="214"/>
      <c r="MMT214" s="214"/>
      <c r="MMU214" s="214"/>
      <c r="MMV214" s="214"/>
      <c r="MMW214" s="214"/>
      <c r="MMX214" s="214"/>
      <c r="MMY214" s="214"/>
      <c r="MMZ214" s="214"/>
      <c r="MNA214" s="214"/>
      <c r="MNB214" s="214"/>
      <c r="MNC214" s="214"/>
      <c r="MND214" s="214"/>
      <c r="MNE214" s="214"/>
      <c r="MNF214" s="214"/>
      <c r="MNG214" s="214"/>
      <c r="MNH214" s="214"/>
      <c r="MNI214" s="214"/>
      <c r="MNJ214" s="214"/>
      <c r="MNK214" s="214"/>
      <c r="MNL214" s="214"/>
      <c r="MNM214" s="214"/>
      <c r="MNN214" s="214"/>
      <c r="MNO214" s="214"/>
      <c r="MNP214" s="214"/>
      <c r="MNQ214" s="214"/>
      <c r="MNR214" s="214"/>
      <c r="MNS214" s="214"/>
      <c r="MNT214" s="214"/>
      <c r="MNU214" s="214"/>
      <c r="MNV214" s="214"/>
      <c r="MNW214" s="214"/>
      <c r="MNX214" s="214"/>
      <c r="MNY214" s="214"/>
      <c r="MNZ214" s="214"/>
      <c r="MOA214" s="214"/>
      <c r="MOB214" s="214"/>
      <c r="MOC214" s="214"/>
      <c r="MOD214" s="214"/>
      <c r="MOE214" s="214"/>
      <c r="MOF214" s="214"/>
      <c r="MOG214" s="214"/>
      <c r="MOH214" s="214"/>
      <c r="MOI214" s="214"/>
      <c r="MOJ214" s="214"/>
      <c r="MOK214" s="214"/>
      <c r="MOL214" s="214"/>
      <c r="MOM214" s="214"/>
      <c r="MON214" s="214"/>
      <c r="MOO214" s="214"/>
      <c r="MOP214" s="214"/>
      <c r="MOQ214" s="214"/>
      <c r="MOR214" s="214"/>
      <c r="MOS214" s="214"/>
      <c r="MOT214" s="214"/>
      <c r="MOU214" s="214"/>
      <c r="MOV214" s="214"/>
      <c r="MOW214" s="214"/>
      <c r="MOX214" s="214"/>
      <c r="MOY214" s="214"/>
      <c r="MOZ214" s="214"/>
      <c r="MPA214" s="214"/>
      <c r="MPB214" s="214"/>
      <c r="MPC214" s="214"/>
      <c r="MPD214" s="214"/>
      <c r="MPE214" s="214"/>
      <c r="MPF214" s="214"/>
      <c r="MPG214" s="214"/>
      <c r="MPH214" s="214"/>
      <c r="MPI214" s="214"/>
      <c r="MPJ214" s="214"/>
      <c r="MPK214" s="214"/>
      <c r="MPL214" s="214"/>
      <c r="MPM214" s="214"/>
      <c r="MPN214" s="214"/>
      <c r="MPO214" s="214"/>
      <c r="MPP214" s="214"/>
      <c r="MPQ214" s="214"/>
      <c r="MPR214" s="214"/>
      <c r="MPS214" s="214"/>
      <c r="MPT214" s="214"/>
      <c r="MPU214" s="214"/>
      <c r="MPV214" s="214"/>
      <c r="MPW214" s="214"/>
      <c r="MPX214" s="214"/>
      <c r="MPY214" s="214"/>
      <c r="MPZ214" s="214"/>
      <c r="MQA214" s="214"/>
      <c r="MQB214" s="214"/>
      <c r="MQC214" s="214"/>
      <c r="MQD214" s="214"/>
      <c r="MQE214" s="214"/>
      <c r="MQF214" s="214"/>
      <c r="MQG214" s="214"/>
      <c r="MQH214" s="214"/>
      <c r="MQI214" s="214"/>
      <c r="MQJ214" s="214"/>
      <c r="MQK214" s="214"/>
      <c r="MQL214" s="214"/>
      <c r="MQM214" s="214"/>
      <c r="MQN214" s="214"/>
      <c r="MQO214" s="214"/>
      <c r="MQP214" s="214"/>
      <c r="MQQ214" s="214"/>
      <c r="MQR214" s="214"/>
      <c r="MQS214" s="214"/>
      <c r="MQT214" s="214"/>
      <c r="MQU214" s="214"/>
      <c r="MQV214" s="214"/>
      <c r="MQW214" s="214"/>
      <c r="MQX214" s="214"/>
      <c r="MQY214" s="214"/>
      <c r="MQZ214" s="214"/>
      <c r="MRA214" s="214"/>
      <c r="MRB214" s="214"/>
      <c r="MRC214" s="214"/>
      <c r="MRD214" s="214"/>
      <c r="MRE214" s="214"/>
      <c r="MRF214" s="214"/>
      <c r="MRG214" s="214"/>
      <c r="MRH214" s="214"/>
      <c r="MRI214" s="214"/>
      <c r="MRJ214" s="214"/>
      <c r="MRK214" s="214"/>
      <c r="MRL214" s="214"/>
      <c r="MRM214" s="214"/>
      <c r="MRN214" s="214"/>
      <c r="MRO214" s="214"/>
      <c r="MRP214" s="214"/>
      <c r="MRQ214" s="214"/>
      <c r="MRR214" s="214"/>
      <c r="MRS214" s="214"/>
      <c r="MRT214" s="214"/>
      <c r="MRU214" s="214"/>
      <c r="MRV214" s="214"/>
      <c r="MRW214" s="214"/>
      <c r="MRX214" s="214"/>
      <c r="MRY214" s="214"/>
      <c r="MRZ214" s="214"/>
      <c r="MSA214" s="214"/>
      <c r="MSB214" s="214"/>
      <c r="MSC214" s="214"/>
      <c r="MSD214" s="214"/>
      <c r="MSE214" s="214"/>
      <c r="MSF214" s="214"/>
      <c r="MSG214" s="214"/>
      <c r="MSH214" s="214"/>
      <c r="MSI214" s="214"/>
      <c r="MSJ214" s="214"/>
      <c r="MSK214" s="214"/>
      <c r="MSL214" s="214"/>
      <c r="MSM214" s="214"/>
      <c r="MSN214" s="214"/>
      <c r="MSO214" s="214"/>
      <c r="MSP214" s="214"/>
      <c r="MSQ214" s="214"/>
      <c r="MSR214" s="214"/>
      <c r="MSS214" s="214"/>
      <c r="MST214" s="214"/>
      <c r="MSU214" s="214"/>
      <c r="MSV214" s="214"/>
      <c r="MSW214" s="214"/>
      <c r="MSX214" s="214"/>
      <c r="MSY214" s="214"/>
      <c r="MSZ214" s="214"/>
      <c r="MTA214" s="214"/>
      <c r="MTB214" s="214"/>
      <c r="MTC214" s="214"/>
      <c r="MTD214" s="214"/>
      <c r="MTE214" s="214"/>
      <c r="MTF214" s="214"/>
      <c r="MTG214" s="214"/>
      <c r="MTH214" s="214"/>
      <c r="MTI214" s="214"/>
      <c r="MTJ214" s="214"/>
      <c r="MTK214" s="214"/>
      <c r="MTL214" s="214"/>
      <c r="MTM214" s="214"/>
      <c r="MTN214" s="214"/>
      <c r="MTO214" s="214"/>
      <c r="MTP214" s="214"/>
      <c r="MTQ214" s="214"/>
      <c r="MTR214" s="214"/>
      <c r="MTS214" s="214"/>
      <c r="MTT214" s="214"/>
      <c r="MTU214" s="214"/>
      <c r="MTV214" s="214"/>
      <c r="MTW214" s="214"/>
      <c r="MTX214" s="214"/>
      <c r="MTY214" s="214"/>
      <c r="MTZ214" s="214"/>
      <c r="MUA214" s="214"/>
      <c r="MUB214" s="214"/>
      <c r="MUC214" s="214"/>
      <c r="MUD214" s="214"/>
      <c r="MUE214" s="214"/>
      <c r="MUF214" s="214"/>
      <c r="MUG214" s="214"/>
      <c r="MUH214" s="214"/>
      <c r="MUI214" s="214"/>
      <c r="MUJ214" s="214"/>
      <c r="MUK214" s="214"/>
      <c r="MUL214" s="214"/>
      <c r="MUM214" s="214"/>
      <c r="MUN214" s="214"/>
      <c r="MUO214" s="214"/>
      <c r="MUP214" s="214"/>
      <c r="MUQ214" s="214"/>
      <c r="MUR214" s="214"/>
      <c r="MUS214" s="214"/>
      <c r="MUT214" s="214"/>
      <c r="MUU214" s="214"/>
      <c r="MUV214" s="214"/>
      <c r="MUW214" s="214"/>
      <c r="MUX214" s="214"/>
      <c r="MUY214" s="214"/>
      <c r="MUZ214" s="214"/>
      <c r="MVA214" s="214"/>
      <c r="MVB214" s="214"/>
      <c r="MVC214" s="214"/>
      <c r="MVD214" s="214"/>
      <c r="MVE214" s="214"/>
      <c r="MVF214" s="214"/>
      <c r="MVG214" s="214"/>
      <c r="MVH214" s="214"/>
      <c r="MVI214" s="214"/>
      <c r="MVJ214" s="214"/>
      <c r="MVK214" s="214"/>
      <c r="MVL214" s="214"/>
      <c r="MVM214" s="214"/>
      <c r="MVN214" s="214"/>
      <c r="MVO214" s="214"/>
      <c r="MVP214" s="214"/>
      <c r="MVQ214" s="214"/>
      <c r="MVR214" s="214"/>
      <c r="MVS214" s="214"/>
      <c r="MVT214" s="214"/>
      <c r="MVU214" s="214"/>
      <c r="MVV214" s="214"/>
      <c r="MVW214" s="214"/>
      <c r="MVX214" s="214"/>
      <c r="MVY214" s="214"/>
      <c r="MVZ214" s="214"/>
      <c r="MWA214" s="214"/>
      <c r="MWB214" s="214"/>
      <c r="MWC214" s="214"/>
      <c r="MWD214" s="214"/>
      <c r="MWE214" s="214"/>
      <c r="MWF214" s="214"/>
      <c r="MWG214" s="214"/>
      <c r="MWH214" s="214"/>
      <c r="MWI214" s="214"/>
      <c r="MWJ214" s="214"/>
      <c r="MWK214" s="214"/>
      <c r="MWL214" s="214"/>
      <c r="MWM214" s="214"/>
      <c r="MWN214" s="214"/>
      <c r="MWO214" s="214"/>
      <c r="MWP214" s="214"/>
      <c r="MWQ214" s="214"/>
      <c r="MWR214" s="214"/>
      <c r="MWS214" s="214"/>
      <c r="MWT214" s="214"/>
      <c r="MWU214" s="214"/>
      <c r="MWV214" s="214"/>
      <c r="MWW214" s="214"/>
      <c r="MWX214" s="214"/>
      <c r="MWY214" s="214"/>
      <c r="MWZ214" s="214"/>
      <c r="MXA214" s="214"/>
      <c r="MXB214" s="214"/>
      <c r="MXC214" s="214"/>
      <c r="MXD214" s="214"/>
      <c r="MXE214" s="214"/>
      <c r="MXF214" s="214"/>
      <c r="MXG214" s="214"/>
      <c r="MXH214" s="214"/>
      <c r="MXI214" s="214"/>
      <c r="MXJ214" s="214"/>
      <c r="MXK214" s="214"/>
      <c r="MXL214" s="214"/>
      <c r="MXM214" s="214"/>
      <c r="MXN214" s="214"/>
      <c r="MXO214" s="214"/>
      <c r="MXP214" s="214"/>
      <c r="MXQ214" s="214"/>
      <c r="MXR214" s="214"/>
      <c r="MXS214" s="214"/>
      <c r="MXT214" s="214"/>
      <c r="MXU214" s="214"/>
      <c r="MXV214" s="214"/>
      <c r="MXW214" s="214"/>
      <c r="MXX214" s="214"/>
      <c r="MXY214" s="214"/>
      <c r="MXZ214" s="214"/>
      <c r="MYA214" s="214"/>
      <c r="MYB214" s="214"/>
      <c r="MYC214" s="214"/>
      <c r="MYD214" s="214"/>
      <c r="MYE214" s="214"/>
      <c r="MYF214" s="214"/>
      <c r="MYG214" s="214"/>
      <c r="MYH214" s="214"/>
      <c r="MYI214" s="214"/>
      <c r="MYJ214" s="214"/>
      <c r="MYK214" s="214"/>
      <c r="MYL214" s="214"/>
      <c r="MYM214" s="214"/>
      <c r="MYN214" s="214"/>
      <c r="MYO214" s="214"/>
      <c r="MYP214" s="214"/>
      <c r="MYQ214" s="214"/>
      <c r="MYR214" s="214"/>
      <c r="MYS214" s="214"/>
      <c r="MYT214" s="214"/>
      <c r="MYU214" s="214"/>
      <c r="MYV214" s="214"/>
      <c r="MYW214" s="214"/>
      <c r="MYX214" s="214"/>
      <c r="MYY214" s="214"/>
      <c r="MYZ214" s="214"/>
      <c r="MZA214" s="214"/>
      <c r="MZB214" s="214"/>
      <c r="MZC214" s="214"/>
      <c r="MZD214" s="214"/>
      <c r="MZE214" s="214"/>
      <c r="MZF214" s="214"/>
      <c r="MZG214" s="214"/>
      <c r="MZH214" s="214"/>
      <c r="MZI214" s="214"/>
      <c r="MZJ214" s="214"/>
      <c r="MZK214" s="214"/>
      <c r="MZL214" s="214"/>
      <c r="MZM214" s="214"/>
      <c r="MZN214" s="214"/>
      <c r="MZO214" s="214"/>
      <c r="MZP214" s="214"/>
      <c r="MZQ214" s="214"/>
      <c r="MZR214" s="214"/>
      <c r="MZS214" s="214"/>
      <c r="MZT214" s="214"/>
      <c r="MZU214" s="214"/>
      <c r="MZV214" s="214"/>
      <c r="MZW214" s="214"/>
      <c r="MZX214" s="214"/>
      <c r="MZY214" s="214"/>
      <c r="MZZ214" s="214"/>
      <c r="NAA214" s="214"/>
      <c r="NAB214" s="214"/>
      <c r="NAC214" s="214"/>
      <c r="NAD214" s="214"/>
      <c r="NAE214" s="214"/>
      <c r="NAF214" s="214"/>
      <c r="NAG214" s="214"/>
      <c r="NAH214" s="214"/>
      <c r="NAI214" s="214"/>
      <c r="NAJ214" s="214"/>
      <c r="NAK214" s="214"/>
      <c r="NAL214" s="214"/>
      <c r="NAM214" s="214"/>
      <c r="NAN214" s="214"/>
      <c r="NAO214" s="214"/>
      <c r="NAP214" s="214"/>
      <c r="NAQ214" s="214"/>
      <c r="NAR214" s="214"/>
      <c r="NAS214" s="214"/>
      <c r="NAT214" s="214"/>
      <c r="NAU214" s="214"/>
      <c r="NAV214" s="214"/>
      <c r="NAW214" s="214"/>
      <c r="NAX214" s="214"/>
      <c r="NAY214" s="214"/>
      <c r="NAZ214" s="214"/>
      <c r="NBA214" s="214"/>
      <c r="NBB214" s="214"/>
      <c r="NBC214" s="214"/>
      <c r="NBD214" s="214"/>
      <c r="NBE214" s="214"/>
      <c r="NBF214" s="214"/>
      <c r="NBG214" s="214"/>
      <c r="NBH214" s="214"/>
      <c r="NBI214" s="214"/>
      <c r="NBJ214" s="214"/>
      <c r="NBK214" s="214"/>
      <c r="NBL214" s="214"/>
      <c r="NBM214" s="214"/>
      <c r="NBN214" s="214"/>
      <c r="NBO214" s="214"/>
      <c r="NBP214" s="214"/>
      <c r="NBQ214" s="214"/>
      <c r="NBR214" s="214"/>
      <c r="NBS214" s="214"/>
      <c r="NBT214" s="214"/>
      <c r="NBU214" s="214"/>
      <c r="NBV214" s="214"/>
      <c r="NBW214" s="214"/>
      <c r="NBX214" s="214"/>
      <c r="NBY214" s="214"/>
      <c r="NBZ214" s="214"/>
      <c r="NCA214" s="214"/>
      <c r="NCB214" s="214"/>
      <c r="NCC214" s="214"/>
      <c r="NCD214" s="214"/>
      <c r="NCE214" s="214"/>
      <c r="NCF214" s="214"/>
      <c r="NCG214" s="214"/>
      <c r="NCH214" s="214"/>
      <c r="NCI214" s="214"/>
      <c r="NCJ214" s="214"/>
      <c r="NCK214" s="214"/>
      <c r="NCL214" s="214"/>
      <c r="NCM214" s="214"/>
      <c r="NCN214" s="214"/>
      <c r="NCO214" s="214"/>
      <c r="NCP214" s="214"/>
      <c r="NCQ214" s="214"/>
      <c r="NCR214" s="214"/>
      <c r="NCS214" s="214"/>
      <c r="NCT214" s="214"/>
      <c r="NCU214" s="214"/>
      <c r="NCV214" s="214"/>
      <c r="NCW214" s="214"/>
      <c r="NCX214" s="214"/>
      <c r="NCY214" s="214"/>
      <c r="NCZ214" s="214"/>
      <c r="NDA214" s="214"/>
      <c r="NDB214" s="214"/>
      <c r="NDC214" s="214"/>
      <c r="NDD214" s="214"/>
      <c r="NDE214" s="214"/>
      <c r="NDF214" s="214"/>
      <c r="NDG214" s="214"/>
      <c r="NDH214" s="214"/>
      <c r="NDI214" s="214"/>
      <c r="NDJ214" s="214"/>
      <c r="NDK214" s="214"/>
      <c r="NDL214" s="214"/>
      <c r="NDM214" s="214"/>
      <c r="NDN214" s="214"/>
      <c r="NDO214" s="214"/>
      <c r="NDP214" s="214"/>
      <c r="NDQ214" s="214"/>
      <c r="NDR214" s="214"/>
      <c r="NDS214" s="214"/>
      <c r="NDT214" s="214"/>
      <c r="NDU214" s="214"/>
      <c r="NDV214" s="214"/>
      <c r="NDW214" s="214"/>
      <c r="NDX214" s="214"/>
      <c r="NDY214" s="214"/>
      <c r="NDZ214" s="214"/>
      <c r="NEA214" s="214"/>
      <c r="NEB214" s="214"/>
      <c r="NEC214" s="214"/>
      <c r="NED214" s="214"/>
      <c r="NEE214" s="214"/>
      <c r="NEF214" s="214"/>
      <c r="NEG214" s="214"/>
      <c r="NEH214" s="214"/>
      <c r="NEI214" s="214"/>
      <c r="NEJ214" s="214"/>
      <c r="NEK214" s="214"/>
      <c r="NEL214" s="214"/>
      <c r="NEM214" s="214"/>
      <c r="NEN214" s="214"/>
      <c r="NEO214" s="214"/>
      <c r="NEP214" s="214"/>
      <c r="NEQ214" s="214"/>
      <c r="NER214" s="214"/>
      <c r="NES214" s="214"/>
      <c r="NET214" s="214"/>
      <c r="NEU214" s="214"/>
      <c r="NEV214" s="214"/>
      <c r="NEW214" s="214"/>
      <c r="NEX214" s="214"/>
      <c r="NEY214" s="214"/>
      <c r="NEZ214" s="214"/>
      <c r="NFA214" s="214"/>
      <c r="NFB214" s="214"/>
      <c r="NFC214" s="214"/>
      <c r="NFD214" s="214"/>
      <c r="NFE214" s="214"/>
      <c r="NFF214" s="214"/>
      <c r="NFG214" s="214"/>
      <c r="NFH214" s="214"/>
      <c r="NFI214" s="214"/>
      <c r="NFJ214" s="214"/>
      <c r="NFK214" s="214"/>
      <c r="NFL214" s="214"/>
      <c r="NFM214" s="214"/>
      <c r="NFN214" s="214"/>
      <c r="NFO214" s="214"/>
      <c r="NFP214" s="214"/>
      <c r="NFQ214" s="214"/>
      <c r="NFR214" s="214"/>
      <c r="NFS214" s="214"/>
      <c r="NFT214" s="214"/>
      <c r="NFU214" s="214"/>
      <c r="NFV214" s="214"/>
      <c r="NFW214" s="214"/>
      <c r="NFX214" s="214"/>
      <c r="NFY214" s="214"/>
      <c r="NFZ214" s="214"/>
      <c r="NGA214" s="214"/>
      <c r="NGB214" s="214"/>
      <c r="NGC214" s="214"/>
      <c r="NGD214" s="214"/>
      <c r="NGE214" s="214"/>
      <c r="NGF214" s="214"/>
      <c r="NGG214" s="214"/>
      <c r="NGH214" s="214"/>
      <c r="NGI214" s="214"/>
      <c r="NGJ214" s="214"/>
      <c r="NGK214" s="214"/>
      <c r="NGL214" s="214"/>
      <c r="NGM214" s="214"/>
      <c r="NGN214" s="214"/>
      <c r="NGO214" s="214"/>
      <c r="NGP214" s="214"/>
      <c r="NGQ214" s="214"/>
      <c r="NGR214" s="214"/>
      <c r="NGS214" s="214"/>
      <c r="NGT214" s="214"/>
      <c r="NGU214" s="214"/>
      <c r="NGV214" s="214"/>
      <c r="NGW214" s="214"/>
      <c r="NGX214" s="214"/>
      <c r="NGY214" s="214"/>
      <c r="NGZ214" s="214"/>
      <c r="NHA214" s="214"/>
      <c r="NHB214" s="214"/>
      <c r="NHC214" s="214"/>
      <c r="NHD214" s="214"/>
      <c r="NHE214" s="214"/>
      <c r="NHF214" s="214"/>
      <c r="NHG214" s="214"/>
      <c r="NHH214" s="214"/>
      <c r="NHI214" s="214"/>
      <c r="NHJ214" s="214"/>
      <c r="NHK214" s="214"/>
      <c r="NHL214" s="214"/>
      <c r="NHM214" s="214"/>
      <c r="NHN214" s="214"/>
      <c r="NHO214" s="214"/>
      <c r="NHP214" s="214"/>
      <c r="NHQ214" s="214"/>
      <c r="NHR214" s="214"/>
      <c r="NHS214" s="214"/>
      <c r="NHT214" s="214"/>
      <c r="NHU214" s="214"/>
      <c r="NHV214" s="214"/>
      <c r="NHW214" s="214"/>
      <c r="NHX214" s="214"/>
      <c r="NHY214" s="214"/>
      <c r="NHZ214" s="214"/>
      <c r="NIA214" s="214"/>
      <c r="NIB214" s="214"/>
      <c r="NIC214" s="214"/>
      <c r="NID214" s="214"/>
      <c r="NIE214" s="214"/>
      <c r="NIF214" s="214"/>
      <c r="NIG214" s="214"/>
      <c r="NIH214" s="214"/>
      <c r="NII214" s="214"/>
      <c r="NIJ214" s="214"/>
      <c r="NIK214" s="214"/>
      <c r="NIL214" s="214"/>
      <c r="NIM214" s="214"/>
      <c r="NIN214" s="214"/>
      <c r="NIO214" s="214"/>
      <c r="NIP214" s="214"/>
      <c r="NIQ214" s="214"/>
      <c r="NIR214" s="214"/>
      <c r="NIS214" s="214"/>
      <c r="NIT214" s="214"/>
      <c r="NIU214" s="214"/>
      <c r="NIV214" s="214"/>
      <c r="NIW214" s="214"/>
      <c r="NIX214" s="214"/>
      <c r="NIY214" s="214"/>
      <c r="NIZ214" s="214"/>
      <c r="NJA214" s="214"/>
      <c r="NJB214" s="214"/>
      <c r="NJC214" s="214"/>
      <c r="NJD214" s="214"/>
      <c r="NJE214" s="214"/>
      <c r="NJF214" s="214"/>
      <c r="NJG214" s="214"/>
      <c r="NJH214" s="214"/>
      <c r="NJI214" s="214"/>
      <c r="NJJ214" s="214"/>
      <c r="NJK214" s="214"/>
      <c r="NJL214" s="214"/>
      <c r="NJM214" s="214"/>
      <c r="NJN214" s="214"/>
      <c r="NJO214" s="214"/>
      <c r="NJP214" s="214"/>
      <c r="NJQ214" s="214"/>
      <c r="NJR214" s="214"/>
      <c r="NJS214" s="214"/>
      <c r="NJT214" s="214"/>
      <c r="NJU214" s="214"/>
      <c r="NJV214" s="214"/>
      <c r="NJW214" s="214"/>
      <c r="NJX214" s="214"/>
      <c r="NJY214" s="214"/>
      <c r="NJZ214" s="214"/>
      <c r="NKA214" s="214"/>
      <c r="NKB214" s="214"/>
      <c r="NKC214" s="214"/>
      <c r="NKD214" s="214"/>
      <c r="NKE214" s="214"/>
      <c r="NKF214" s="214"/>
      <c r="NKG214" s="214"/>
      <c r="NKH214" s="214"/>
      <c r="NKI214" s="214"/>
      <c r="NKJ214" s="214"/>
      <c r="NKK214" s="214"/>
      <c r="NKL214" s="214"/>
      <c r="NKM214" s="214"/>
      <c r="NKN214" s="214"/>
      <c r="NKO214" s="214"/>
      <c r="NKP214" s="214"/>
      <c r="NKQ214" s="214"/>
      <c r="NKR214" s="214"/>
      <c r="NKS214" s="214"/>
      <c r="NKT214" s="214"/>
      <c r="NKU214" s="214"/>
      <c r="NKV214" s="214"/>
      <c r="NKW214" s="214"/>
      <c r="NKX214" s="214"/>
      <c r="NKY214" s="214"/>
      <c r="NKZ214" s="214"/>
      <c r="NLA214" s="214"/>
      <c r="NLB214" s="214"/>
      <c r="NLC214" s="214"/>
      <c r="NLD214" s="214"/>
      <c r="NLE214" s="214"/>
      <c r="NLF214" s="214"/>
      <c r="NLG214" s="214"/>
      <c r="NLH214" s="214"/>
      <c r="NLI214" s="214"/>
      <c r="NLJ214" s="214"/>
      <c r="NLK214" s="214"/>
      <c r="NLL214" s="214"/>
      <c r="NLM214" s="214"/>
      <c r="NLN214" s="214"/>
      <c r="NLO214" s="214"/>
      <c r="NLP214" s="214"/>
      <c r="NLQ214" s="214"/>
      <c r="NLR214" s="214"/>
      <c r="NLS214" s="214"/>
      <c r="NLT214" s="214"/>
      <c r="NLU214" s="214"/>
      <c r="NLV214" s="214"/>
      <c r="NLW214" s="214"/>
      <c r="NLX214" s="214"/>
      <c r="NLY214" s="214"/>
      <c r="NLZ214" s="214"/>
      <c r="NMA214" s="214"/>
      <c r="NMB214" s="214"/>
      <c r="NMC214" s="214"/>
      <c r="NMD214" s="214"/>
      <c r="NME214" s="214"/>
      <c r="NMF214" s="214"/>
      <c r="NMG214" s="214"/>
      <c r="NMH214" s="214"/>
      <c r="NMI214" s="214"/>
      <c r="NMJ214" s="214"/>
      <c r="NMK214" s="214"/>
      <c r="NML214" s="214"/>
      <c r="NMM214" s="214"/>
      <c r="NMN214" s="214"/>
      <c r="NMO214" s="214"/>
      <c r="NMP214" s="214"/>
      <c r="NMQ214" s="214"/>
      <c r="NMR214" s="214"/>
      <c r="NMS214" s="214"/>
      <c r="NMT214" s="214"/>
      <c r="NMU214" s="214"/>
      <c r="NMV214" s="214"/>
      <c r="NMW214" s="214"/>
      <c r="NMX214" s="214"/>
      <c r="NMY214" s="214"/>
      <c r="NMZ214" s="214"/>
      <c r="NNA214" s="214"/>
      <c r="NNB214" s="214"/>
      <c r="NNC214" s="214"/>
      <c r="NND214" s="214"/>
      <c r="NNE214" s="214"/>
      <c r="NNF214" s="214"/>
      <c r="NNG214" s="214"/>
      <c r="NNH214" s="214"/>
      <c r="NNI214" s="214"/>
      <c r="NNJ214" s="214"/>
      <c r="NNK214" s="214"/>
      <c r="NNL214" s="214"/>
      <c r="NNM214" s="214"/>
      <c r="NNN214" s="214"/>
      <c r="NNO214" s="214"/>
      <c r="NNP214" s="214"/>
      <c r="NNQ214" s="214"/>
      <c r="NNR214" s="214"/>
      <c r="NNS214" s="214"/>
      <c r="NNT214" s="214"/>
      <c r="NNU214" s="214"/>
      <c r="NNV214" s="214"/>
      <c r="NNW214" s="214"/>
      <c r="NNX214" s="214"/>
      <c r="NNY214" s="214"/>
      <c r="NNZ214" s="214"/>
      <c r="NOA214" s="214"/>
      <c r="NOB214" s="214"/>
      <c r="NOC214" s="214"/>
      <c r="NOD214" s="214"/>
      <c r="NOE214" s="214"/>
      <c r="NOF214" s="214"/>
      <c r="NOG214" s="214"/>
      <c r="NOH214" s="214"/>
      <c r="NOI214" s="214"/>
      <c r="NOJ214" s="214"/>
      <c r="NOK214" s="214"/>
      <c r="NOL214" s="214"/>
      <c r="NOM214" s="214"/>
      <c r="NON214" s="214"/>
      <c r="NOO214" s="214"/>
      <c r="NOP214" s="214"/>
      <c r="NOQ214" s="214"/>
      <c r="NOR214" s="214"/>
      <c r="NOS214" s="214"/>
      <c r="NOT214" s="214"/>
      <c r="NOU214" s="214"/>
      <c r="NOV214" s="214"/>
      <c r="NOW214" s="214"/>
      <c r="NOX214" s="214"/>
      <c r="NOY214" s="214"/>
      <c r="NOZ214" s="214"/>
      <c r="NPA214" s="214"/>
      <c r="NPB214" s="214"/>
      <c r="NPC214" s="214"/>
      <c r="NPD214" s="214"/>
      <c r="NPE214" s="214"/>
      <c r="NPF214" s="214"/>
      <c r="NPG214" s="214"/>
      <c r="NPH214" s="214"/>
      <c r="NPI214" s="214"/>
      <c r="NPJ214" s="214"/>
      <c r="NPK214" s="214"/>
      <c r="NPL214" s="214"/>
      <c r="NPM214" s="214"/>
      <c r="NPN214" s="214"/>
      <c r="NPO214" s="214"/>
      <c r="NPP214" s="214"/>
      <c r="NPQ214" s="214"/>
      <c r="NPR214" s="214"/>
      <c r="NPS214" s="214"/>
      <c r="NPT214" s="214"/>
      <c r="NPU214" s="214"/>
      <c r="NPV214" s="214"/>
      <c r="NPW214" s="214"/>
      <c r="NPX214" s="214"/>
      <c r="NPY214" s="214"/>
      <c r="NPZ214" s="214"/>
      <c r="NQA214" s="214"/>
      <c r="NQB214" s="214"/>
      <c r="NQC214" s="214"/>
      <c r="NQD214" s="214"/>
      <c r="NQE214" s="214"/>
      <c r="NQF214" s="214"/>
      <c r="NQG214" s="214"/>
      <c r="NQH214" s="214"/>
      <c r="NQI214" s="214"/>
      <c r="NQJ214" s="214"/>
      <c r="NQK214" s="214"/>
      <c r="NQL214" s="214"/>
      <c r="NQM214" s="214"/>
      <c r="NQN214" s="214"/>
      <c r="NQO214" s="214"/>
      <c r="NQP214" s="214"/>
      <c r="NQQ214" s="214"/>
      <c r="NQR214" s="214"/>
      <c r="NQS214" s="214"/>
      <c r="NQT214" s="214"/>
      <c r="NQU214" s="214"/>
      <c r="NQV214" s="214"/>
      <c r="NQW214" s="214"/>
      <c r="NQX214" s="214"/>
      <c r="NQY214" s="214"/>
      <c r="NQZ214" s="214"/>
      <c r="NRA214" s="214"/>
      <c r="NRB214" s="214"/>
      <c r="NRC214" s="214"/>
      <c r="NRD214" s="214"/>
      <c r="NRE214" s="214"/>
      <c r="NRF214" s="214"/>
      <c r="NRG214" s="214"/>
      <c r="NRH214" s="214"/>
      <c r="NRI214" s="214"/>
      <c r="NRJ214" s="214"/>
      <c r="NRK214" s="214"/>
      <c r="NRL214" s="214"/>
      <c r="NRM214" s="214"/>
      <c r="NRN214" s="214"/>
      <c r="NRO214" s="214"/>
      <c r="NRP214" s="214"/>
      <c r="NRQ214" s="214"/>
      <c r="NRR214" s="214"/>
      <c r="NRS214" s="214"/>
      <c r="NRT214" s="214"/>
      <c r="NRU214" s="214"/>
      <c r="NRV214" s="214"/>
      <c r="NRW214" s="214"/>
      <c r="NRX214" s="214"/>
      <c r="NRY214" s="214"/>
      <c r="NRZ214" s="214"/>
      <c r="NSA214" s="214"/>
      <c r="NSB214" s="214"/>
      <c r="NSC214" s="214"/>
      <c r="NSD214" s="214"/>
      <c r="NSE214" s="214"/>
      <c r="NSF214" s="214"/>
      <c r="NSG214" s="214"/>
      <c r="NSH214" s="214"/>
      <c r="NSI214" s="214"/>
      <c r="NSJ214" s="214"/>
      <c r="NSK214" s="214"/>
      <c r="NSL214" s="214"/>
      <c r="NSM214" s="214"/>
      <c r="NSN214" s="214"/>
      <c r="NSO214" s="214"/>
      <c r="NSP214" s="214"/>
      <c r="NSQ214" s="214"/>
      <c r="NSR214" s="214"/>
      <c r="NSS214" s="214"/>
      <c r="NST214" s="214"/>
      <c r="NSU214" s="214"/>
      <c r="NSV214" s="214"/>
      <c r="NSW214" s="214"/>
      <c r="NSX214" s="214"/>
      <c r="NSY214" s="214"/>
      <c r="NSZ214" s="214"/>
      <c r="NTA214" s="214"/>
      <c r="NTB214" s="214"/>
      <c r="NTC214" s="214"/>
      <c r="NTD214" s="214"/>
      <c r="NTE214" s="214"/>
      <c r="NTF214" s="214"/>
      <c r="NTG214" s="214"/>
      <c r="NTH214" s="214"/>
      <c r="NTI214" s="214"/>
      <c r="NTJ214" s="214"/>
      <c r="NTK214" s="214"/>
      <c r="NTL214" s="214"/>
      <c r="NTM214" s="214"/>
      <c r="NTN214" s="214"/>
      <c r="NTO214" s="214"/>
      <c r="NTP214" s="214"/>
      <c r="NTQ214" s="214"/>
      <c r="NTR214" s="214"/>
      <c r="NTS214" s="214"/>
      <c r="NTT214" s="214"/>
      <c r="NTU214" s="214"/>
      <c r="NTV214" s="214"/>
      <c r="NTW214" s="214"/>
      <c r="NTX214" s="214"/>
      <c r="NTY214" s="214"/>
      <c r="NTZ214" s="214"/>
      <c r="NUA214" s="214"/>
      <c r="NUB214" s="214"/>
      <c r="NUC214" s="214"/>
      <c r="NUD214" s="214"/>
      <c r="NUE214" s="214"/>
      <c r="NUF214" s="214"/>
      <c r="NUG214" s="214"/>
      <c r="NUH214" s="214"/>
      <c r="NUI214" s="214"/>
      <c r="NUJ214" s="214"/>
      <c r="NUK214" s="214"/>
      <c r="NUL214" s="214"/>
      <c r="NUM214" s="214"/>
      <c r="NUN214" s="214"/>
      <c r="NUO214" s="214"/>
      <c r="NUP214" s="214"/>
      <c r="NUQ214" s="214"/>
      <c r="NUR214" s="214"/>
      <c r="NUS214" s="214"/>
      <c r="NUT214" s="214"/>
      <c r="NUU214" s="214"/>
      <c r="NUV214" s="214"/>
      <c r="NUW214" s="214"/>
      <c r="NUX214" s="214"/>
      <c r="NUY214" s="214"/>
      <c r="NUZ214" s="214"/>
      <c r="NVA214" s="214"/>
      <c r="NVB214" s="214"/>
      <c r="NVC214" s="214"/>
      <c r="NVD214" s="214"/>
      <c r="NVE214" s="214"/>
      <c r="NVF214" s="214"/>
      <c r="NVG214" s="214"/>
      <c r="NVH214" s="214"/>
      <c r="NVI214" s="214"/>
      <c r="NVJ214" s="214"/>
      <c r="NVK214" s="214"/>
      <c r="NVL214" s="214"/>
      <c r="NVM214" s="214"/>
      <c r="NVN214" s="214"/>
      <c r="NVO214" s="214"/>
      <c r="NVP214" s="214"/>
      <c r="NVQ214" s="214"/>
      <c r="NVR214" s="214"/>
      <c r="NVS214" s="214"/>
      <c r="NVT214" s="214"/>
      <c r="NVU214" s="214"/>
      <c r="NVV214" s="214"/>
      <c r="NVW214" s="214"/>
      <c r="NVX214" s="214"/>
      <c r="NVY214" s="214"/>
      <c r="NVZ214" s="214"/>
      <c r="NWA214" s="214"/>
      <c r="NWB214" s="214"/>
      <c r="NWC214" s="214"/>
      <c r="NWD214" s="214"/>
      <c r="NWE214" s="214"/>
      <c r="NWF214" s="214"/>
      <c r="NWG214" s="214"/>
      <c r="NWH214" s="214"/>
      <c r="NWI214" s="214"/>
      <c r="NWJ214" s="214"/>
      <c r="NWK214" s="214"/>
      <c r="NWL214" s="214"/>
      <c r="NWM214" s="214"/>
      <c r="NWN214" s="214"/>
      <c r="NWO214" s="214"/>
      <c r="NWP214" s="214"/>
      <c r="NWQ214" s="214"/>
      <c r="NWR214" s="214"/>
      <c r="NWS214" s="214"/>
      <c r="NWT214" s="214"/>
      <c r="NWU214" s="214"/>
      <c r="NWV214" s="214"/>
      <c r="NWW214" s="214"/>
      <c r="NWX214" s="214"/>
      <c r="NWY214" s="214"/>
      <c r="NWZ214" s="214"/>
      <c r="NXA214" s="214"/>
      <c r="NXB214" s="214"/>
      <c r="NXC214" s="214"/>
      <c r="NXD214" s="214"/>
      <c r="NXE214" s="214"/>
      <c r="NXF214" s="214"/>
      <c r="NXG214" s="214"/>
      <c r="NXH214" s="214"/>
      <c r="NXI214" s="214"/>
      <c r="NXJ214" s="214"/>
      <c r="NXK214" s="214"/>
      <c r="NXL214" s="214"/>
      <c r="NXM214" s="214"/>
      <c r="NXN214" s="214"/>
      <c r="NXO214" s="214"/>
      <c r="NXP214" s="214"/>
      <c r="NXQ214" s="214"/>
      <c r="NXR214" s="214"/>
      <c r="NXS214" s="214"/>
      <c r="NXT214" s="214"/>
      <c r="NXU214" s="214"/>
      <c r="NXV214" s="214"/>
      <c r="NXW214" s="214"/>
      <c r="NXX214" s="214"/>
      <c r="NXY214" s="214"/>
      <c r="NXZ214" s="214"/>
      <c r="NYA214" s="214"/>
      <c r="NYB214" s="214"/>
      <c r="NYC214" s="214"/>
      <c r="NYD214" s="214"/>
      <c r="NYE214" s="214"/>
      <c r="NYF214" s="214"/>
      <c r="NYG214" s="214"/>
      <c r="NYH214" s="214"/>
      <c r="NYI214" s="214"/>
      <c r="NYJ214" s="214"/>
      <c r="NYK214" s="214"/>
      <c r="NYL214" s="214"/>
      <c r="NYM214" s="214"/>
      <c r="NYN214" s="214"/>
      <c r="NYO214" s="214"/>
      <c r="NYP214" s="214"/>
      <c r="NYQ214" s="214"/>
      <c r="NYR214" s="214"/>
      <c r="NYS214" s="214"/>
      <c r="NYT214" s="214"/>
      <c r="NYU214" s="214"/>
      <c r="NYV214" s="214"/>
      <c r="NYW214" s="214"/>
      <c r="NYX214" s="214"/>
      <c r="NYY214" s="214"/>
      <c r="NYZ214" s="214"/>
      <c r="NZA214" s="214"/>
      <c r="NZB214" s="214"/>
      <c r="NZC214" s="214"/>
      <c r="NZD214" s="214"/>
      <c r="NZE214" s="214"/>
      <c r="NZF214" s="214"/>
      <c r="NZG214" s="214"/>
      <c r="NZH214" s="214"/>
      <c r="NZI214" s="214"/>
      <c r="NZJ214" s="214"/>
      <c r="NZK214" s="214"/>
      <c r="NZL214" s="214"/>
      <c r="NZM214" s="214"/>
      <c r="NZN214" s="214"/>
      <c r="NZO214" s="214"/>
      <c r="NZP214" s="214"/>
      <c r="NZQ214" s="214"/>
      <c r="NZR214" s="214"/>
      <c r="NZS214" s="214"/>
      <c r="NZT214" s="214"/>
      <c r="NZU214" s="214"/>
      <c r="NZV214" s="214"/>
      <c r="NZW214" s="214"/>
      <c r="NZX214" s="214"/>
      <c r="NZY214" s="214"/>
      <c r="NZZ214" s="214"/>
      <c r="OAA214" s="214"/>
      <c r="OAB214" s="214"/>
      <c r="OAC214" s="214"/>
      <c r="OAD214" s="214"/>
      <c r="OAE214" s="214"/>
      <c r="OAF214" s="214"/>
      <c r="OAG214" s="214"/>
      <c r="OAH214" s="214"/>
      <c r="OAI214" s="214"/>
      <c r="OAJ214" s="214"/>
      <c r="OAK214" s="214"/>
      <c r="OAL214" s="214"/>
      <c r="OAM214" s="214"/>
      <c r="OAN214" s="214"/>
      <c r="OAO214" s="214"/>
      <c r="OAP214" s="214"/>
      <c r="OAQ214" s="214"/>
      <c r="OAR214" s="214"/>
      <c r="OAS214" s="214"/>
      <c r="OAT214" s="214"/>
      <c r="OAU214" s="214"/>
      <c r="OAV214" s="214"/>
      <c r="OAW214" s="214"/>
      <c r="OAX214" s="214"/>
      <c r="OAY214" s="214"/>
      <c r="OAZ214" s="214"/>
      <c r="OBA214" s="214"/>
      <c r="OBB214" s="214"/>
      <c r="OBC214" s="214"/>
      <c r="OBD214" s="214"/>
      <c r="OBE214" s="214"/>
      <c r="OBF214" s="214"/>
      <c r="OBG214" s="214"/>
      <c r="OBH214" s="214"/>
      <c r="OBI214" s="214"/>
      <c r="OBJ214" s="214"/>
      <c r="OBK214" s="214"/>
      <c r="OBL214" s="214"/>
      <c r="OBM214" s="214"/>
      <c r="OBN214" s="214"/>
      <c r="OBO214" s="214"/>
      <c r="OBP214" s="214"/>
      <c r="OBQ214" s="214"/>
      <c r="OBR214" s="214"/>
      <c r="OBS214" s="214"/>
      <c r="OBT214" s="214"/>
      <c r="OBU214" s="214"/>
      <c r="OBV214" s="214"/>
      <c r="OBW214" s="214"/>
      <c r="OBX214" s="214"/>
      <c r="OBY214" s="214"/>
      <c r="OBZ214" s="214"/>
      <c r="OCA214" s="214"/>
      <c r="OCB214" s="214"/>
      <c r="OCC214" s="214"/>
      <c r="OCD214" s="214"/>
      <c r="OCE214" s="214"/>
      <c r="OCF214" s="214"/>
      <c r="OCG214" s="214"/>
      <c r="OCH214" s="214"/>
      <c r="OCI214" s="214"/>
      <c r="OCJ214" s="214"/>
      <c r="OCK214" s="214"/>
      <c r="OCL214" s="214"/>
      <c r="OCM214" s="214"/>
      <c r="OCN214" s="214"/>
      <c r="OCO214" s="214"/>
      <c r="OCP214" s="214"/>
      <c r="OCQ214" s="214"/>
      <c r="OCR214" s="214"/>
      <c r="OCS214" s="214"/>
      <c r="OCT214" s="214"/>
      <c r="OCU214" s="214"/>
      <c r="OCV214" s="214"/>
      <c r="OCW214" s="214"/>
      <c r="OCX214" s="214"/>
      <c r="OCY214" s="214"/>
      <c r="OCZ214" s="214"/>
      <c r="ODA214" s="214"/>
      <c r="ODB214" s="214"/>
      <c r="ODC214" s="214"/>
      <c r="ODD214" s="214"/>
      <c r="ODE214" s="214"/>
      <c r="ODF214" s="214"/>
      <c r="ODG214" s="214"/>
      <c r="ODH214" s="214"/>
      <c r="ODI214" s="214"/>
      <c r="ODJ214" s="214"/>
      <c r="ODK214" s="214"/>
      <c r="ODL214" s="214"/>
      <c r="ODM214" s="214"/>
      <c r="ODN214" s="214"/>
      <c r="ODO214" s="214"/>
      <c r="ODP214" s="214"/>
      <c r="ODQ214" s="214"/>
      <c r="ODR214" s="214"/>
      <c r="ODS214" s="214"/>
      <c r="ODT214" s="214"/>
      <c r="ODU214" s="214"/>
      <c r="ODV214" s="214"/>
      <c r="ODW214" s="214"/>
      <c r="ODX214" s="214"/>
      <c r="ODY214" s="214"/>
      <c r="ODZ214" s="214"/>
      <c r="OEA214" s="214"/>
      <c r="OEB214" s="214"/>
      <c r="OEC214" s="214"/>
      <c r="OED214" s="214"/>
      <c r="OEE214" s="214"/>
      <c r="OEF214" s="214"/>
      <c r="OEG214" s="214"/>
      <c r="OEH214" s="214"/>
      <c r="OEI214" s="214"/>
      <c r="OEJ214" s="214"/>
      <c r="OEK214" s="214"/>
      <c r="OEL214" s="214"/>
      <c r="OEM214" s="214"/>
      <c r="OEN214" s="214"/>
      <c r="OEO214" s="214"/>
      <c r="OEP214" s="214"/>
      <c r="OEQ214" s="214"/>
      <c r="OER214" s="214"/>
      <c r="OES214" s="214"/>
      <c r="OET214" s="214"/>
      <c r="OEU214" s="214"/>
      <c r="OEV214" s="214"/>
      <c r="OEW214" s="214"/>
      <c r="OEX214" s="214"/>
      <c r="OEY214" s="214"/>
      <c r="OEZ214" s="214"/>
      <c r="OFA214" s="214"/>
      <c r="OFB214" s="214"/>
      <c r="OFC214" s="214"/>
      <c r="OFD214" s="214"/>
      <c r="OFE214" s="214"/>
      <c r="OFF214" s="214"/>
      <c r="OFG214" s="214"/>
      <c r="OFH214" s="214"/>
      <c r="OFI214" s="214"/>
      <c r="OFJ214" s="214"/>
      <c r="OFK214" s="214"/>
      <c r="OFL214" s="214"/>
      <c r="OFM214" s="214"/>
      <c r="OFN214" s="214"/>
      <c r="OFO214" s="214"/>
      <c r="OFP214" s="214"/>
      <c r="OFQ214" s="214"/>
      <c r="OFR214" s="214"/>
      <c r="OFS214" s="214"/>
      <c r="OFT214" s="214"/>
      <c r="OFU214" s="214"/>
      <c r="OFV214" s="214"/>
      <c r="OFW214" s="214"/>
      <c r="OFX214" s="214"/>
      <c r="OFY214" s="214"/>
      <c r="OFZ214" s="214"/>
      <c r="OGA214" s="214"/>
      <c r="OGB214" s="214"/>
      <c r="OGC214" s="214"/>
      <c r="OGD214" s="214"/>
      <c r="OGE214" s="214"/>
      <c r="OGF214" s="214"/>
      <c r="OGG214" s="214"/>
      <c r="OGH214" s="214"/>
      <c r="OGI214" s="214"/>
      <c r="OGJ214" s="214"/>
      <c r="OGK214" s="214"/>
      <c r="OGL214" s="214"/>
      <c r="OGM214" s="214"/>
      <c r="OGN214" s="214"/>
      <c r="OGO214" s="214"/>
      <c r="OGP214" s="214"/>
      <c r="OGQ214" s="214"/>
      <c r="OGR214" s="214"/>
      <c r="OGS214" s="214"/>
      <c r="OGT214" s="214"/>
      <c r="OGU214" s="214"/>
      <c r="OGV214" s="214"/>
      <c r="OGW214" s="214"/>
      <c r="OGX214" s="214"/>
      <c r="OGY214" s="214"/>
      <c r="OGZ214" s="214"/>
      <c r="OHA214" s="214"/>
      <c r="OHB214" s="214"/>
      <c r="OHC214" s="214"/>
      <c r="OHD214" s="214"/>
      <c r="OHE214" s="214"/>
      <c r="OHF214" s="214"/>
      <c r="OHG214" s="214"/>
      <c r="OHH214" s="214"/>
      <c r="OHI214" s="214"/>
      <c r="OHJ214" s="214"/>
      <c r="OHK214" s="214"/>
      <c r="OHL214" s="214"/>
      <c r="OHM214" s="214"/>
      <c r="OHN214" s="214"/>
      <c r="OHO214" s="214"/>
      <c r="OHP214" s="214"/>
      <c r="OHQ214" s="214"/>
      <c r="OHR214" s="214"/>
      <c r="OHS214" s="214"/>
      <c r="OHT214" s="214"/>
      <c r="OHU214" s="214"/>
      <c r="OHV214" s="214"/>
      <c r="OHW214" s="214"/>
      <c r="OHX214" s="214"/>
      <c r="OHY214" s="214"/>
      <c r="OHZ214" s="214"/>
      <c r="OIA214" s="214"/>
      <c r="OIB214" s="214"/>
      <c r="OIC214" s="214"/>
      <c r="OID214" s="214"/>
      <c r="OIE214" s="214"/>
      <c r="OIF214" s="214"/>
      <c r="OIG214" s="214"/>
      <c r="OIH214" s="214"/>
      <c r="OII214" s="214"/>
      <c r="OIJ214" s="214"/>
      <c r="OIK214" s="214"/>
      <c r="OIL214" s="214"/>
      <c r="OIM214" s="214"/>
      <c r="OIN214" s="214"/>
      <c r="OIO214" s="214"/>
      <c r="OIP214" s="214"/>
      <c r="OIQ214" s="214"/>
      <c r="OIR214" s="214"/>
      <c r="OIS214" s="214"/>
      <c r="OIT214" s="214"/>
      <c r="OIU214" s="214"/>
      <c r="OIV214" s="214"/>
      <c r="OIW214" s="214"/>
      <c r="OIX214" s="214"/>
      <c r="OIY214" s="214"/>
      <c r="OIZ214" s="214"/>
      <c r="OJA214" s="214"/>
      <c r="OJB214" s="214"/>
      <c r="OJC214" s="214"/>
      <c r="OJD214" s="214"/>
      <c r="OJE214" s="214"/>
      <c r="OJF214" s="214"/>
      <c r="OJG214" s="214"/>
      <c r="OJH214" s="214"/>
      <c r="OJI214" s="214"/>
      <c r="OJJ214" s="214"/>
      <c r="OJK214" s="214"/>
      <c r="OJL214" s="214"/>
      <c r="OJM214" s="214"/>
      <c r="OJN214" s="214"/>
      <c r="OJO214" s="214"/>
      <c r="OJP214" s="214"/>
      <c r="OJQ214" s="214"/>
      <c r="OJR214" s="214"/>
      <c r="OJS214" s="214"/>
      <c r="OJT214" s="214"/>
      <c r="OJU214" s="214"/>
      <c r="OJV214" s="214"/>
      <c r="OJW214" s="214"/>
      <c r="OJX214" s="214"/>
      <c r="OJY214" s="214"/>
      <c r="OJZ214" s="214"/>
      <c r="OKA214" s="214"/>
      <c r="OKB214" s="214"/>
      <c r="OKC214" s="214"/>
      <c r="OKD214" s="214"/>
      <c r="OKE214" s="214"/>
      <c r="OKF214" s="214"/>
      <c r="OKG214" s="214"/>
      <c r="OKH214" s="214"/>
      <c r="OKI214" s="214"/>
      <c r="OKJ214" s="214"/>
      <c r="OKK214" s="214"/>
      <c r="OKL214" s="214"/>
      <c r="OKM214" s="214"/>
      <c r="OKN214" s="214"/>
      <c r="OKO214" s="214"/>
      <c r="OKP214" s="214"/>
      <c r="OKQ214" s="214"/>
      <c r="OKR214" s="214"/>
      <c r="OKS214" s="214"/>
      <c r="OKT214" s="214"/>
      <c r="OKU214" s="214"/>
      <c r="OKV214" s="214"/>
      <c r="OKW214" s="214"/>
      <c r="OKX214" s="214"/>
      <c r="OKY214" s="214"/>
      <c r="OKZ214" s="214"/>
      <c r="OLA214" s="214"/>
      <c r="OLB214" s="214"/>
      <c r="OLC214" s="214"/>
      <c r="OLD214" s="214"/>
      <c r="OLE214" s="214"/>
      <c r="OLF214" s="214"/>
      <c r="OLG214" s="214"/>
      <c r="OLH214" s="214"/>
      <c r="OLI214" s="214"/>
      <c r="OLJ214" s="214"/>
      <c r="OLK214" s="214"/>
      <c r="OLL214" s="214"/>
      <c r="OLM214" s="214"/>
      <c r="OLN214" s="214"/>
      <c r="OLO214" s="214"/>
      <c r="OLP214" s="214"/>
      <c r="OLQ214" s="214"/>
      <c r="OLR214" s="214"/>
      <c r="OLS214" s="214"/>
      <c r="OLT214" s="214"/>
      <c r="OLU214" s="214"/>
      <c r="OLV214" s="214"/>
      <c r="OLW214" s="214"/>
      <c r="OLX214" s="214"/>
      <c r="OLY214" s="214"/>
      <c r="OLZ214" s="214"/>
      <c r="OMA214" s="214"/>
      <c r="OMB214" s="214"/>
      <c r="OMC214" s="214"/>
      <c r="OMD214" s="214"/>
      <c r="OME214" s="214"/>
      <c r="OMF214" s="214"/>
      <c r="OMG214" s="214"/>
      <c r="OMH214" s="214"/>
      <c r="OMI214" s="214"/>
      <c r="OMJ214" s="214"/>
      <c r="OMK214" s="214"/>
      <c r="OML214" s="214"/>
      <c r="OMM214" s="214"/>
      <c r="OMN214" s="214"/>
      <c r="OMO214" s="214"/>
      <c r="OMP214" s="214"/>
      <c r="OMQ214" s="214"/>
      <c r="OMR214" s="214"/>
      <c r="OMS214" s="214"/>
      <c r="OMT214" s="214"/>
      <c r="OMU214" s="214"/>
      <c r="OMV214" s="214"/>
      <c r="OMW214" s="214"/>
      <c r="OMX214" s="214"/>
      <c r="OMY214" s="214"/>
      <c r="OMZ214" s="214"/>
      <c r="ONA214" s="214"/>
      <c r="ONB214" s="214"/>
      <c r="ONC214" s="214"/>
      <c r="OND214" s="214"/>
      <c r="ONE214" s="214"/>
      <c r="ONF214" s="214"/>
      <c r="ONG214" s="214"/>
      <c r="ONH214" s="214"/>
      <c r="ONI214" s="214"/>
      <c r="ONJ214" s="214"/>
      <c r="ONK214" s="214"/>
      <c r="ONL214" s="214"/>
      <c r="ONM214" s="214"/>
      <c r="ONN214" s="214"/>
      <c r="ONO214" s="214"/>
      <c r="ONP214" s="214"/>
      <c r="ONQ214" s="214"/>
      <c r="ONR214" s="214"/>
      <c r="ONS214" s="214"/>
      <c r="ONT214" s="214"/>
      <c r="ONU214" s="214"/>
      <c r="ONV214" s="214"/>
      <c r="ONW214" s="214"/>
      <c r="ONX214" s="214"/>
      <c r="ONY214" s="214"/>
      <c r="ONZ214" s="214"/>
      <c r="OOA214" s="214"/>
      <c r="OOB214" s="214"/>
      <c r="OOC214" s="214"/>
      <c r="OOD214" s="214"/>
      <c r="OOE214" s="214"/>
      <c r="OOF214" s="214"/>
      <c r="OOG214" s="214"/>
      <c r="OOH214" s="214"/>
      <c r="OOI214" s="214"/>
      <c r="OOJ214" s="214"/>
      <c r="OOK214" s="214"/>
      <c r="OOL214" s="214"/>
      <c r="OOM214" s="214"/>
      <c r="OON214" s="214"/>
      <c r="OOO214" s="214"/>
      <c r="OOP214" s="214"/>
      <c r="OOQ214" s="214"/>
      <c r="OOR214" s="214"/>
      <c r="OOS214" s="214"/>
      <c r="OOT214" s="214"/>
      <c r="OOU214" s="214"/>
      <c r="OOV214" s="214"/>
      <c r="OOW214" s="214"/>
      <c r="OOX214" s="214"/>
      <c r="OOY214" s="214"/>
      <c r="OOZ214" s="214"/>
      <c r="OPA214" s="214"/>
      <c r="OPB214" s="214"/>
      <c r="OPC214" s="214"/>
      <c r="OPD214" s="214"/>
      <c r="OPE214" s="214"/>
      <c r="OPF214" s="214"/>
      <c r="OPG214" s="214"/>
      <c r="OPH214" s="214"/>
      <c r="OPI214" s="214"/>
      <c r="OPJ214" s="214"/>
      <c r="OPK214" s="214"/>
      <c r="OPL214" s="214"/>
      <c r="OPM214" s="214"/>
      <c r="OPN214" s="214"/>
      <c r="OPO214" s="214"/>
      <c r="OPP214" s="214"/>
      <c r="OPQ214" s="214"/>
      <c r="OPR214" s="214"/>
      <c r="OPS214" s="214"/>
      <c r="OPT214" s="214"/>
      <c r="OPU214" s="214"/>
      <c r="OPV214" s="214"/>
      <c r="OPW214" s="214"/>
      <c r="OPX214" s="214"/>
      <c r="OPY214" s="214"/>
      <c r="OPZ214" s="214"/>
      <c r="OQA214" s="214"/>
      <c r="OQB214" s="214"/>
      <c r="OQC214" s="214"/>
      <c r="OQD214" s="214"/>
      <c r="OQE214" s="214"/>
      <c r="OQF214" s="214"/>
      <c r="OQG214" s="214"/>
      <c r="OQH214" s="214"/>
      <c r="OQI214" s="214"/>
      <c r="OQJ214" s="214"/>
      <c r="OQK214" s="214"/>
      <c r="OQL214" s="214"/>
      <c r="OQM214" s="214"/>
      <c r="OQN214" s="214"/>
      <c r="OQO214" s="214"/>
      <c r="OQP214" s="214"/>
      <c r="OQQ214" s="214"/>
      <c r="OQR214" s="214"/>
      <c r="OQS214" s="214"/>
      <c r="OQT214" s="214"/>
      <c r="OQU214" s="214"/>
      <c r="OQV214" s="214"/>
      <c r="OQW214" s="214"/>
      <c r="OQX214" s="214"/>
      <c r="OQY214" s="214"/>
      <c r="OQZ214" s="214"/>
      <c r="ORA214" s="214"/>
      <c r="ORB214" s="214"/>
      <c r="ORC214" s="214"/>
      <c r="ORD214" s="214"/>
      <c r="ORE214" s="214"/>
      <c r="ORF214" s="214"/>
      <c r="ORG214" s="214"/>
      <c r="ORH214" s="214"/>
      <c r="ORI214" s="214"/>
      <c r="ORJ214" s="214"/>
      <c r="ORK214" s="214"/>
      <c r="ORL214" s="214"/>
      <c r="ORM214" s="214"/>
      <c r="ORN214" s="214"/>
      <c r="ORO214" s="214"/>
      <c r="ORP214" s="214"/>
      <c r="ORQ214" s="214"/>
      <c r="ORR214" s="214"/>
      <c r="ORS214" s="214"/>
      <c r="ORT214" s="214"/>
      <c r="ORU214" s="214"/>
      <c r="ORV214" s="214"/>
      <c r="ORW214" s="214"/>
      <c r="ORX214" s="214"/>
      <c r="ORY214" s="214"/>
      <c r="ORZ214" s="214"/>
      <c r="OSA214" s="214"/>
      <c r="OSB214" s="214"/>
      <c r="OSC214" s="214"/>
      <c r="OSD214" s="214"/>
      <c r="OSE214" s="214"/>
      <c r="OSF214" s="214"/>
      <c r="OSG214" s="214"/>
      <c r="OSH214" s="214"/>
      <c r="OSI214" s="214"/>
      <c r="OSJ214" s="214"/>
      <c r="OSK214" s="214"/>
      <c r="OSL214" s="214"/>
      <c r="OSM214" s="214"/>
      <c r="OSN214" s="214"/>
      <c r="OSO214" s="214"/>
      <c r="OSP214" s="214"/>
      <c r="OSQ214" s="214"/>
      <c r="OSR214" s="214"/>
      <c r="OSS214" s="214"/>
      <c r="OST214" s="214"/>
      <c r="OSU214" s="214"/>
      <c r="OSV214" s="214"/>
      <c r="OSW214" s="214"/>
      <c r="OSX214" s="214"/>
      <c r="OSY214" s="214"/>
      <c r="OSZ214" s="214"/>
      <c r="OTA214" s="214"/>
      <c r="OTB214" s="214"/>
      <c r="OTC214" s="214"/>
      <c r="OTD214" s="214"/>
      <c r="OTE214" s="214"/>
      <c r="OTF214" s="214"/>
      <c r="OTG214" s="214"/>
      <c r="OTH214" s="214"/>
      <c r="OTI214" s="214"/>
      <c r="OTJ214" s="214"/>
      <c r="OTK214" s="214"/>
      <c r="OTL214" s="214"/>
      <c r="OTM214" s="214"/>
      <c r="OTN214" s="214"/>
      <c r="OTO214" s="214"/>
      <c r="OTP214" s="214"/>
      <c r="OTQ214" s="214"/>
      <c r="OTR214" s="214"/>
      <c r="OTS214" s="214"/>
      <c r="OTT214" s="214"/>
      <c r="OTU214" s="214"/>
      <c r="OTV214" s="214"/>
      <c r="OTW214" s="214"/>
      <c r="OTX214" s="214"/>
      <c r="OTY214" s="214"/>
      <c r="OTZ214" s="214"/>
      <c r="OUA214" s="214"/>
      <c r="OUB214" s="214"/>
      <c r="OUC214" s="214"/>
      <c r="OUD214" s="214"/>
      <c r="OUE214" s="214"/>
      <c r="OUF214" s="214"/>
      <c r="OUG214" s="214"/>
      <c r="OUH214" s="214"/>
      <c r="OUI214" s="214"/>
      <c r="OUJ214" s="214"/>
      <c r="OUK214" s="214"/>
      <c r="OUL214" s="214"/>
      <c r="OUM214" s="214"/>
      <c r="OUN214" s="214"/>
      <c r="OUO214" s="214"/>
      <c r="OUP214" s="214"/>
      <c r="OUQ214" s="214"/>
      <c r="OUR214" s="214"/>
      <c r="OUS214" s="214"/>
      <c r="OUT214" s="214"/>
      <c r="OUU214" s="214"/>
      <c r="OUV214" s="214"/>
      <c r="OUW214" s="214"/>
      <c r="OUX214" s="214"/>
      <c r="OUY214" s="214"/>
      <c r="OUZ214" s="214"/>
      <c r="OVA214" s="214"/>
      <c r="OVB214" s="214"/>
      <c r="OVC214" s="214"/>
      <c r="OVD214" s="214"/>
      <c r="OVE214" s="214"/>
      <c r="OVF214" s="214"/>
      <c r="OVG214" s="214"/>
      <c r="OVH214" s="214"/>
      <c r="OVI214" s="214"/>
      <c r="OVJ214" s="214"/>
      <c r="OVK214" s="214"/>
      <c r="OVL214" s="214"/>
      <c r="OVM214" s="214"/>
      <c r="OVN214" s="214"/>
      <c r="OVO214" s="214"/>
      <c r="OVP214" s="214"/>
      <c r="OVQ214" s="214"/>
      <c r="OVR214" s="214"/>
      <c r="OVS214" s="214"/>
      <c r="OVT214" s="214"/>
      <c r="OVU214" s="214"/>
      <c r="OVV214" s="214"/>
      <c r="OVW214" s="214"/>
      <c r="OVX214" s="214"/>
      <c r="OVY214" s="214"/>
      <c r="OVZ214" s="214"/>
      <c r="OWA214" s="214"/>
      <c r="OWB214" s="214"/>
      <c r="OWC214" s="214"/>
      <c r="OWD214" s="214"/>
      <c r="OWE214" s="214"/>
      <c r="OWF214" s="214"/>
      <c r="OWG214" s="214"/>
      <c r="OWH214" s="214"/>
      <c r="OWI214" s="214"/>
      <c r="OWJ214" s="214"/>
      <c r="OWK214" s="214"/>
      <c r="OWL214" s="214"/>
      <c r="OWM214" s="214"/>
      <c r="OWN214" s="214"/>
      <c r="OWO214" s="214"/>
      <c r="OWP214" s="214"/>
      <c r="OWQ214" s="214"/>
      <c r="OWR214" s="214"/>
      <c r="OWS214" s="214"/>
      <c r="OWT214" s="214"/>
      <c r="OWU214" s="214"/>
      <c r="OWV214" s="214"/>
      <c r="OWW214" s="214"/>
      <c r="OWX214" s="214"/>
      <c r="OWY214" s="214"/>
      <c r="OWZ214" s="214"/>
      <c r="OXA214" s="214"/>
      <c r="OXB214" s="214"/>
      <c r="OXC214" s="214"/>
      <c r="OXD214" s="214"/>
      <c r="OXE214" s="214"/>
      <c r="OXF214" s="214"/>
      <c r="OXG214" s="214"/>
      <c r="OXH214" s="214"/>
      <c r="OXI214" s="214"/>
      <c r="OXJ214" s="214"/>
      <c r="OXK214" s="214"/>
      <c r="OXL214" s="214"/>
      <c r="OXM214" s="214"/>
      <c r="OXN214" s="214"/>
      <c r="OXO214" s="214"/>
      <c r="OXP214" s="214"/>
      <c r="OXQ214" s="214"/>
      <c r="OXR214" s="214"/>
      <c r="OXS214" s="214"/>
      <c r="OXT214" s="214"/>
      <c r="OXU214" s="214"/>
      <c r="OXV214" s="214"/>
      <c r="OXW214" s="214"/>
      <c r="OXX214" s="214"/>
      <c r="OXY214" s="214"/>
      <c r="OXZ214" s="214"/>
      <c r="OYA214" s="214"/>
      <c r="OYB214" s="214"/>
      <c r="OYC214" s="214"/>
      <c r="OYD214" s="214"/>
      <c r="OYE214" s="214"/>
      <c r="OYF214" s="214"/>
      <c r="OYG214" s="214"/>
      <c r="OYH214" s="214"/>
      <c r="OYI214" s="214"/>
      <c r="OYJ214" s="214"/>
      <c r="OYK214" s="214"/>
      <c r="OYL214" s="214"/>
      <c r="OYM214" s="214"/>
      <c r="OYN214" s="214"/>
      <c r="OYO214" s="214"/>
      <c r="OYP214" s="214"/>
      <c r="OYQ214" s="214"/>
      <c r="OYR214" s="214"/>
      <c r="OYS214" s="214"/>
      <c r="OYT214" s="214"/>
      <c r="OYU214" s="214"/>
      <c r="OYV214" s="214"/>
      <c r="OYW214" s="214"/>
      <c r="OYX214" s="214"/>
      <c r="OYY214" s="214"/>
      <c r="OYZ214" s="214"/>
      <c r="OZA214" s="214"/>
      <c r="OZB214" s="214"/>
      <c r="OZC214" s="214"/>
      <c r="OZD214" s="214"/>
      <c r="OZE214" s="214"/>
      <c r="OZF214" s="214"/>
      <c r="OZG214" s="214"/>
      <c r="OZH214" s="214"/>
      <c r="OZI214" s="214"/>
      <c r="OZJ214" s="214"/>
      <c r="OZK214" s="214"/>
      <c r="OZL214" s="214"/>
      <c r="OZM214" s="214"/>
      <c r="OZN214" s="214"/>
      <c r="OZO214" s="214"/>
      <c r="OZP214" s="214"/>
      <c r="OZQ214" s="214"/>
      <c r="OZR214" s="214"/>
      <c r="OZS214" s="214"/>
      <c r="OZT214" s="214"/>
      <c r="OZU214" s="214"/>
      <c r="OZV214" s="214"/>
      <c r="OZW214" s="214"/>
      <c r="OZX214" s="214"/>
      <c r="OZY214" s="214"/>
      <c r="OZZ214" s="214"/>
      <c r="PAA214" s="214"/>
      <c r="PAB214" s="214"/>
      <c r="PAC214" s="214"/>
      <c r="PAD214" s="214"/>
      <c r="PAE214" s="214"/>
      <c r="PAF214" s="214"/>
      <c r="PAG214" s="214"/>
      <c r="PAH214" s="214"/>
      <c r="PAI214" s="214"/>
      <c r="PAJ214" s="214"/>
      <c r="PAK214" s="214"/>
      <c r="PAL214" s="214"/>
      <c r="PAM214" s="214"/>
      <c r="PAN214" s="214"/>
      <c r="PAO214" s="214"/>
      <c r="PAP214" s="214"/>
      <c r="PAQ214" s="214"/>
      <c r="PAR214" s="214"/>
      <c r="PAS214" s="214"/>
      <c r="PAT214" s="214"/>
      <c r="PAU214" s="214"/>
      <c r="PAV214" s="214"/>
      <c r="PAW214" s="214"/>
      <c r="PAX214" s="214"/>
      <c r="PAY214" s="214"/>
      <c r="PAZ214" s="214"/>
      <c r="PBA214" s="214"/>
      <c r="PBB214" s="214"/>
      <c r="PBC214" s="214"/>
      <c r="PBD214" s="214"/>
      <c r="PBE214" s="214"/>
      <c r="PBF214" s="214"/>
      <c r="PBG214" s="214"/>
      <c r="PBH214" s="214"/>
      <c r="PBI214" s="214"/>
      <c r="PBJ214" s="214"/>
      <c r="PBK214" s="214"/>
      <c r="PBL214" s="214"/>
      <c r="PBM214" s="214"/>
      <c r="PBN214" s="214"/>
      <c r="PBO214" s="214"/>
      <c r="PBP214" s="214"/>
      <c r="PBQ214" s="214"/>
      <c r="PBR214" s="214"/>
      <c r="PBS214" s="214"/>
      <c r="PBT214" s="214"/>
      <c r="PBU214" s="214"/>
      <c r="PBV214" s="214"/>
      <c r="PBW214" s="214"/>
      <c r="PBX214" s="214"/>
      <c r="PBY214" s="214"/>
      <c r="PBZ214" s="214"/>
      <c r="PCA214" s="214"/>
      <c r="PCB214" s="214"/>
      <c r="PCC214" s="214"/>
      <c r="PCD214" s="214"/>
      <c r="PCE214" s="214"/>
      <c r="PCF214" s="214"/>
      <c r="PCG214" s="214"/>
      <c r="PCH214" s="214"/>
      <c r="PCI214" s="214"/>
      <c r="PCJ214" s="214"/>
      <c r="PCK214" s="214"/>
      <c r="PCL214" s="214"/>
      <c r="PCM214" s="214"/>
      <c r="PCN214" s="214"/>
      <c r="PCO214" s="214"/>
      <c r="PCP214" s="214"/>
      <c r="PCQ214" s="214"/>
      <c r="PCR214" s="214"/>
      <c r="PCS214" s="214"/>
      <c r="PCT214" s="214"/>
      <c r="PCU214" s="214"/>
      <c r="PCV214" s="214"/>
      <c r="PCW214" s="214"/>
      <c r="PCX214" s="214"/>
      <c r="PCY214" s="214"/>
      <c r="PCZ214" s="214"/>
      <c r="PDA214" s="214"/>
      <c r="PDB214" s="214"/>
      <c r="PDC214" s="214"/>
      <c r="PDD214" s="214"/>
      <c r="PDE214" s="214"/>
      <c r="PDF214" s="214"/>
      <c r="PDG214" s="214"/>
      <c r="PDH214" s="214"/>
      <c r="PDI214" s="214"/>
      <c r="PDJ214" s="214"/>
      <c r="PDK214" s="214"/>
      <c r="PDL214" s="214"/>
      <c r="PDM214" s="214"/>
      <c r="PDN214" s="214"/>
      <c r="PDO214" s="214"/>
      <c r="PDP214" s="214"/>
      <c r="PDQ214" s="214"/>
      <c r="PDR214" s="214"/>
      <c r="PDS214" s="214"/>
      <c r="PDT214" s="214"/>
      <c r="PDU214" s="214"/>
      <c r="PDV214" s="214"/>
      <c r="PDW214" s="214"/>
      <c r="PDX214" s="214"/>
      <c r="PDY214" s="214"/>
      <c r="PDZ214" s="214"/>
      <c r="PEA214" s="214"/>
      <c r="PEB214" s="214"/>
      <c r="PEC214" s="214"/>
      <c r="PED214" s="214"/>
      <c r="PEE214" s="214"/>
      <c r="PEF214" s="214"/>
      <c r="PEG214" s="214"/>
      <c r="PEH214" s="214"/>
      <c r="PEI214" s="214"/>
      <c r="PEJ214" s="214"/>
      <c r="PEK214" s="214"/>
      <c r="PEL214" s="214"/>
      <c r="PEM214" s="214"/>
      <c r="PEN214" s="214"/>
      <c r="PEO214" s="214"/>
      <c r="PEP214" s="214"/>
      <c r="PEQ214" s="214"/>
      <c r="PER214" s="214"/>
      <c r="PES214" s="214"/>
      <c r="PET214" s="214"/>
      <c r="PEU214" s="214"/>
      <c r="PEV214" s="214"/>
      <c r="PEW214" s="214"/>
      <c r="PEX214" s="214"/>
      <c r="PEY214" s="214"/>
      <c r="PEZ214" s="214"/>
      <c r="PFA214" s="214"/>
      <c r="PFB214" s="214"/>
      <c r="PFC214" s="214"/>
      <c r="PFD214" s="214"/>
      <c r="PFE214" s="214"/>
      <c r="PFF214" s="214"/>
      <c r="PFG214" s="214"/>
      <c r="PFH214" s="214"/>
      <c r="PFI214" s="214"/>
      <c r="PFJ214" s="214"/>
      <c r="PFK214" s="214"/>
      <c r="PFL214" s="214"/>
      <c r="PFM214" s="214"/>
      <c r="PFN214" s="214"/>
      <c r="PFO214" s="214"/>
      <c r="PFP214" s="214"/>
      <c r="PFQ214" s="214"/>
      <c r="PFR214" s="214"/>
      <c r="PFS214" s="214"/>
      <c r="PFT214" s="214"/>
      <c r="PFU214" s="214"/>
      <c r="PFV214" s="214"/>
      <c r="PFW214" s="214"/>
      <c r="PFX214" s="214"/>
      <c r="PFY214" s="214"/>
      <c r="PFZ214" s="214"/>
      <c r="PGA214" s="214"/>
      <c r="PGB214" s="214"/>
      <c r="PGC214" s="214"/>
      <c r="PGD214" s="214"/>
      <c r="PGE214" s="214"/>
      <c r="PGF214" s="214"/>
      <c r="PGG214" s="214"/>
      <c r="PGH214" s="214"/>
      <c r="PGI214" s="214"/>
      <c r="PGJ214" s="214"/>
      <c r="PGK214" s="214"/>
      <c r="PGL214" s="214"/>
      <c r="PGM214" s="214"/>
      <c r="PGN214" s="214"/>
      <c r="PGO214" s="214"/>
      <c r="PGP214" s="214"/>
      <c r="PGQ214" s="214"/>
      <c r="PGR214" s="214"/>
      <c r="PGS214" s="214"/>
      <c r="PGT214" s="214"/>
      <c r="PGU214" s="214"/>
      <c r="PGV214" s="214"/>
      <c r="PGW214" s="214"/>
      <c r="PGX214" s="214"/>
      <c r="PGY214" s="214"/>
      <c r="PGZ214" s="214"/>
      <c r="PHA214" s="214"/>
      <c r="PHB214" s="214"/>
      <c r="PHC214" s="214"/>
      <c r="PHD214" s="214"/>
      <c r="PHE214" s="214"/>
      <c r="PHF214" s="214"/>
      <c r="PHG214" s="214"/>
      <c r="PHH214" s="214"/>
      <c r="PHI214" s="214"/>
      <c r="PHJ214" s="214"/>
      <c r="PHK214" s="214"/>
      <c r="PHL214" s="214"/>
      <c r="PHM214" s="214"/>
      <c r="PHN214" s="214"/>
      <c r="PHO214" s="214"/>
      <c r="PHP214" s="214"/>
      <c r="PHQ214" s="214"/>
      <c r="PHR214" s="214"/>
      <c r="PHS214" s="214"/>
      <c r="PHT214" s="214"/>
      <c r="PHU214" s="214"/>
      <c r="PHV214" s="214"/>
      <c r="PHW214" s="214"/>
      <c r="PHX214" s="214"/>
      <c r="PHY214" s="214"/>
      <c r="PHZ214" s="214"/>
      <c r="PIA214" s="214"/>
      <c r="PIB214" s="214"/>
      <c r="PIC214" s="214"/>
      <c r="PID214" s="214"/>
      <c r="PIE214" s="214"/>
      <c r="PIF214" s="214"/>
      <c r="PIG214" s="214"/>
      <c r="PIH214" s="214"/>
      <c r="PII214" s="214"/>
      <c r="PIJ214" s="214"/>
      <c r="PIK214" s="214"/>
      <c r="PIL214" s="214"/>
      <c r="PIM214" s="214"/>
      <c r="PIN214" s="214"/>
      <c r="PIO214" s="214"/>
      <c r="PIP214" s="214"/>
      <c r="PIQ214" s="214"/>
      <c r="PIR214" s="214"/>
      <c r="PIS214" s="214"/>
      <c r="PIT214" s="214"/>
      <c r="PIU214" s="214"/>
      <c r="PIV214" s="214"/>
      <c r="PIW214" s="214"/>
      <c r="PIX214" s="214"/>
      <c r="PIY214" s="214"/>
      <c r="PIZ214" s="214"/>
      <c r="PJA214" s="214"/>
      <c r="PJB214" s="214"/>
      <c r="PJC214" s="214"/>
      <c r="PJD214" s="214"/>
      <c r="PJE214" s="214"/>
      <c r="PJF214" s="214"/>
      <c r="PJG214" s="214"/>
      <c r="PJH214" s="214"/>
      <c r="PJI214" s="214"/>
      <c r="PJJ214" s="214"/>
      <c r="PJK214" s="214"/>
      <c r="PJL214" s="214"/>
      <c r="PJM214" s="214"/>
      <c r="PJN214" s="214"/>
      <c r="PJO214" s="214"/>
      <c r="PJP214" s="214"/>
      <c r="PJQ214" s="214"/>
      <c r="PJR214" s="214"/>
      <c r="PJS214" s="214"/>
      <c r="PJT214" s="214"/>
      <c r="PJU214" s="214"/>
      <c r="PJV214" s="214"/>
      <c r="PJW214" s="214"/>
      <c r="PJX214" s="214"/>
      <c r="PJY214" s="214"/>
      <c r="PJZ214" s="214"/>
      <c r="PKA214" s="214"/>
      <c r="PKB214" s="214"/>
      <c r="PKC214" s="214"/>
      <c r="PKD214" s="214"/>
      <c r="PKE214" s="214"/>
      <c r="PKF214" s="214"/>
      <c r="PKG214" s="214"/>
      <c r="PKH214" s="214"/>
      <c r="PKI214" s="214"/>
      <c r="PKJ214" s="214"/>
      <c r="PKK214" s="214"/>
      <c r="PKL214" s="214"/>
      <c r="PKM214" s="214"/>
      <c r="PKN214" s="214"/>
      <c r="PKO214" s="214"/>
      <c r="PKP214" s="214"/>
      <c r="PKQ214" s="214"/>
      <c r="PKR214" s="214"/>
      <c r="PKS214" s="214"/>
      <c r="PKT214" s="214"/>
      <c r="PKU214" s="214"/>
      <c r="PKV214" s="214"/>
      <c r="PKW214" s="214"/>
      <c r="PKX214" s="214"/>
      <c r="PKY214" s="214"/>
      <c r="PKZ214" s="214"/>
      <c r="PLA214" s="214"/>
      <c r="PLB214" s="214"/>
      <c r="PLC214" s="214"/>
      <c r="PLD214" s="214"/>
      <c r="PLE214" s="214"/>
      <c r="PLF214" s="214"/>
      <c r="PLG214" s="214"/>
      <c r="PLH214" s="214"/>
      <c r="PLI214" s="214"/>
      <c r="PLJ214" s="214"/>
      <c r="PLK214" s="214"/>
      <c r="PLL214" s="214"/>
      <c r="PLM214" s="214"/>
      <c r="PLN214" s="214"/>
      <c r="PLO214" s="214"/>
      <c r="PLP214" s="214"/>
      <c r="PLQ214" s="214"/>
      <c r="PLR214" s="214"/>
      <c r="PLS214" s="214"/>
      <c r="PLT214" s="214"/>
      <c r="PLU214" s="214"/>
      <c r="PLV214" s="214"/>
      <c r="PLW214" s="214"/>
      <c r="PLX214" s="214"/>
      <c r="PLY214" s="214"/>
      <c r="PLZ214" s="214"/>
      <c r="PMA214" s="214"/>
      <c r="PMB214" s="214"/>
      <c r="PMC214" s="214"/>
      <c r="PMD214" s="214"/>
      <c r="PME214" s="214"/>
      <c r="PMF214" s="214"/>
      <c r="PMG214" s="214"/>
      <c r="PMH214" s="214"/>
      <c r="PMI214" s="214"/>
      <c r="PMJ214" s="214"/>
      <c r="PMK214" s="214"/>
      <c r="PML214" s="214"/>
      <c r="PMM214" s="214"/>
      <c r="PMN214" s="214"/>
      <c r="PMO214" s="214"/>
      <c r="PMP214" s="214"/>
      <c r="PMQ214" s="214"/>
      <c r="PMR214" s="214"/>
      <c r="PMS214" s="214"/>
      <c r="PMT214" s="214"/>
      <c r="PMU214" s="214"/>
      <c r="PMV214" s="214"/>
      <c r="PMW214" s="214"/>
      <c r="PMX214" s="214"/>
      <c r="PMY214" s="214"/>
      <c r="PMZ214" s="214"/>
      <c r="PNA214" s="214"/>
      <c r="PNB214" s="214"/>
      <c r="PNC214" s="214"/>
      <c r="PND214" s="214"/>
      <c r="PNE214" s="214"/>
      <c r="PNF214" s="214"/>
      <c r="PNG214" s="214"/>
      <c r="PNH214" s="214"/>
      <c r="PNI214" s="214"/>
      <c r="PNJ214" s="214"/>
      <c r="PNK214" s="214"/>
      <c r="PNL214" s="214"/>
      <c r="PNM214" s="214"/>
      <c r="PNN214" s="214"/>
      <c r="PNO214" s="214"/>
      <c r="PNP214" s="214"/>
      <c r="PNQ214" s="214"/>
      <c r="PNR214" s="214"/>
      <c r="PNS214" s="214"/>
      <c r="PNT214" s="214"/>
      <c r="PNU214" s="214"/>
      <c r="PNV214" s="214"/>
      <c r="PNW214" s="214"/>
      <c r="PNX214" s="214"/>
      <c r="PNY214" s="214"/>
      <c r="PNZ214" s="214"/>
      <c r="POA214" s="214"/>
      <c r="POB214" s="214"/>
      <c r="POC214" s="214"/>
      <c r="POD214" s="214"/>
      <c r="POE214" s="214"/>
      <c r="POF214" s="214"/>
      <c r="POG214" s="214"/>
      <c r="POH214" s="214"/>
      <c r="POI214" s="214"/>
      <c r="POJ214" s="214"/>
      <c r="POK214" s="214"/>
      <c r="POL214" s="214"/>
      <c r="POM214" s="214"/>
      <c r="PON214" s="214"/>
      <c r="POO214" s="214"/>
      <c r="POP214" s="214"/>
      <c r="POQ214" s="214"/>
      <c r="POR214" s="214"/>
      <c r="POS214" s="214"/>
      <c r="POT214" s="214"/>
      <c r="POU214" s="214"/>
      <c r="POV214" s="214"/>
      <c r="POW214" s="214"/>
      <c r="POX214" s="214"/>
      <c r="POY214" s="214"/>
      <c r="POZ214" s="214"/>
      <c r="PPA214" s="214"/>
      <c r="PPB214" s="214"/>
      <c r="PPC214" s="214"/>
      <c r="PPD214" s="214"/>
      <c r="PPE214" s="214"/>
      <c r="PPF214" s="214"/>
      <c r="PPG214" s="214"/>
      <c r="PPH214" s="214"/>
      <c r="PPI214" s="214"/>
      <c r="PPJ214" s="214"/>
      <c r="PPK214" s="214"/>
      <c r="PPL214" s="214"/>
      <c r="PPM214" s="214"/>
      <c r="PPN214" s="214"/>
      <c r="PPO214" s="214"/>
      <c r="PPP214" s="214"/>
      <c r="PPQ214" s="214"/>
      <c r="PPR214" s="214"/>
      <c r="PPS214" s="214"/>
      <c r="PPT214" s="214"/>
      <c r="PPU214" s="214"/>
      <c r="PPV214" s="214"/>
      <c r="PPW214" s="214"/>
      <c r="PPX214" s="214"/>
      <c r="PPY214" s="214"/>
      <c r="PPZ214" s="214"/>
      <c r="PQA214" s="214"/>
      <c r="PQB214" s="214"/>
      <c r="PQC214" s="214"/>
      <c r="PQD214" s="214"/>
      <c r="PQE214" s="214"/>
      <c r="PQF214" s="214"/>
      <c r="PQG214" s="214"/>
      <c r="PQH214" s="214"/>
      <c r="PQI214" s="214"/>
      <c r="PQJ214" s="214"/>
      <c r="PQK214" s="214"/>
      <c r="PQL214" s="214"/>
      <c r="PQM214" s="214"/>
      <c r="PQN214" s="214"/>
      <c r="PQO214" s="214"/>
      <c r="PQP214" s="214"/>
      <c r="PQQ214" s="214"/>
      <c r="PQR214" s="214"/>
      <c r="PQS214" s="214"/>
      <c r="PQT214" s="214"/>
      <c r="PQU214" s="214"/>
      <c r="PQV214" s="214"/>
      <c r="PQW214" s="214"/>
      <c r="PQX214" s="214"/>
      <c r="PQY214" s="214"/>
      <c r="PQZ214" s="214"/>
      <c r="PRA214" s="214"/>
      <c r="PRB214" s="214"/>
      <c r="PRC214" s="214"/>
      <c r="PRD214" s="214"/>
      <c r="PRE214" s="214"/>
      <c r="PRF214" s="214"/>
      <c r="PRG214" s="214"/>
      <c r="PRH214" s="214"/>
      <c r="PRI214" s="214"/>
      <c r="PRJ214" s="214"/>
      <c r="PRK214" s="214"/>
      <c r="PRL214" s="214"/>
      <c r="PRM214" s="214"/>
      <c r="PRN214" s="214"/>
      <c r="PRO214" s="214"/>
      <c r="PRP214" s="214"/>
      <c r="PRQ214" s="214"/>
      <c r="PRR214" s="214"/>
      <c r="PRS214" s="214"/>
      <c r="PRT214" s="214"/>
      <c r="PRU214" s="214"/>
      <c r="PRV214" s="214"/>
      <c r="PRW214" s="214"/>
      <c r="PRX214" s="214"/>
      <c r="PRY214" s="214"/>
      <c r="PRZ214" s="214"/>
      <c r="PSA214" s="214"/>
      <c r="PSB214" s="214"/>
      <c r="PSC214" s="214"/>
      <c r="PSD214" s="214"/>
      <c r="PSE214" s="214"/>
      <c r="PSF214" s="214"/>
      <c r="PSG214" s="214"/>
      <c r="PSH214" s="214"/>
      <c r="PSI214" s="214"/>
      <c r="PSJ214" s="214"/>
      <c r="PSK214" s="214"/>
      <c r="PSL214" s="214"/>
      <c r="PSM214" s="214"/>
      <c r="PSN214" s="214"/>
      <c r="PSO214" s="214"/>
      <c r="PSP214" s="214"/>
      <c r="PSQ214" s="214"/>
      <c r="PSR214" s="214"/>
      <c r="PSS214" s="214"/>
      <c r="PST214" s="214"/>
      <c r="PSU214" s="214"/>
      <c r="PSV214" s="214"/>
      <c r="PSW214" s="214"/>
      <c r="PSX214" s="214"/>
      <c r="PSY214" s="214"/>
      <c r="PSZ214" s="214"/>
      <c r="PTA214" s="214"/>
      <c r="PTB214" s="214"/>
      <c r="PTC214" s="214"/>
      <c r="PTD214" s="214"/>
      <c r="PTE214" s="214"/>
      <c r="PTF214" s="214"/>
      <c r="PTG214" s="214"/>
      <c r="PTH214" s="214"/>
      <c r="PTI214" s="214"/>
      <c r="PTJ214" s="214"/>
      <c r="PTK214" s="214"/>
      <c r="PTL214" s="214"/>
      <c r="PTM214" s="214"/>
      <c r="PTN214" s="214"/>
      <c r="PTO214" s="214"/>
      <c r="PTP214" s="214"/>
      <c r="PTQ214" s="214"/>
      <c r="PTR214" s="214"/>
      <c r="PTS214" s="214"/>
      <c r="PTT214" s="214"/>
      <c r="PTU214" s="214"/>
      <c r="PTV214" s="214"/>
      <c r="PTW214" s="214"/>
      <c r="PTX214" s="214"/>
      <c r="PTY214" s="214"/>
      <c r="PTZ214" s="214"/>
      <c r="PUA214" s="214"/>
      <c r="PUB214" s="214"/>
      <c r="PUC214" s="214"/>
      <c r="PUD214" s="214"/>
      <c r="PUE214" s="214"/>
      <c r="PUF214" s="214"/>
      <c r="PUG214" s="214"/>
      <c r="PUH214" s="214"/>
      <c r="PUI214" s="214"/>
      <c r="PUJ214" s="214"/>
      <c r="PUK214" s="214"/>
      <c r="PUL214" s="214"/>
      <c r="PUM214" s="214"/>
      <c r="PUN214" s="214"/>
      <c r="PUO214" s="214"/>
      <c r="PUP214" s="214"/>
      <c r="PUQ214" s="214"/>
      <c r="PUR214" s="214"/>
      <c r="PUS214" s="214"/>
      <c r="PUT214" s="214"/>
      <c r="PUU214" s="214"/>
      <c r="PUV214" s="214"/>
      <c r="PUW214" s="214"/>
      <c r="PUX214" s="214"/>
      <c r="PUY214" s="214"/>
      <c r="PUZ214" s="214"/>
      <c r="PVA214" s="214"/>
      <c r="PVB214" s="214"/>
      <c r="PVC214" s="214"/>
      <c r="PVD214" s="214"/>
      <c r="PVE214" s="214"/>
      <c r="PVF214" s="214"/>
      <c r="PVG214" s="214"/>
      <c r="PVH214" s="214"/>
      <c r="PVI214" s="214"/>
      <c r="PVJ214" s="214"/>
      <c r="PVK214" s="214"/>
      <c r="PVL214" s="214"/>
      <c r="PVM214" s="214"/>
      <c r="PVN214" s="214"/>
      <c r="PVO214" s="214"/>
      <c r="PVP214" s="214"/>
      <c r="PVQ214" s="214"/>
      <c r="PVR214" s="214"/>
      <c r="PVS214" s="214"/>
      <c r="PVT214" s="214"/>
      <c r="PVU214" s="214"/>
      <c r="PVV214" s="214"/>
      <c r="PVW214" s="214"/>
      <c r="PVX214" s="214"/>
      <c r="PVY214" s="214"/>
      <c r="PVZ214" s="214"/>
      <c r="PWA214" s="214"/>
      <c r="PWB214" s="214"/>
      <c r="PWC214" s="214"/>
      <c r="PWD214" s="214"/>
      <c r="PWE214" s="214"/>
      <c r="PWF214" s="214"/>
      <c r="PWG214" s="214"/>
      <c r="PWH214" s="214"/>
      <c r="PWI214" s="214"/>
      <c r="PWJ214" s="214"/>
      <c r="PWK214" s="214"/>
      <c r="PWL214" s="214"/>
      <c r="PWM214" s="214"/>
      <c r="PWN214" s="214"/>
      <c r="PWO214" s="214"/>
      <c r="PWP214" s="214"/>
      <c r="PWQ214" s="214"/>
      <c r="PWR214" s="214"/>
      <c r="PWS214" s="214"/>
      <c r="PWT214" s="214"/>
      <c r="PWU214" s="214"/>
      <c r="PWV214" s="214"/>
      <c r="PWW214" s="214"/>
      <c r="PWX214" s="214"/>
      <c r="PWY214" s="214"/>
      <c r="PWZ214" s="214"/>
      <c r="PXA214" s="214"/>
      <c r="PXB214" s="214"/>
      <c r="PXC214" s="214"/>
      <c r="PXD214" s="214"/>
      <c r="PXE214" s="214"/>
      <c r="PXF214" s="214"/>
      <c r="PXG214" s="214"/>
      <c r="PXH214" s="214"/>
      <c r="PXI214" s="214"/>
      <c r="PXJ214" s="214"/>
      <c r="PXK214" s="214"/>
      <c r="PXL214" s="214"/>
      <c r="PXM214" s="214"/>
      <c r="PXN214" s="214"/>
      <c r="PXO214" s="214"/>
      <c r="PXP214" s="214"/>
      <c r="PXQ214" s="214"/>
      <c r="PXR214" s="214"/>
      <c r="PXS214" s="214"/>
      <c r="PXT214" s="214"/>
      <c r="PXU214" s="214"/>
      <c r="PXV214" s="214"/>
      <c r="PXW214" s="214"/>
      <c r="PXX214" s="214"/>
      <c r="PXY214" s="214"/>
      <c r="PXZ214" s="214"/>
      <c r="PYA214" s="214"/>
      <c r="PYB214" s="214"/>
      <c r="PYC214" s="214"/>
      <c r="PYD214" s="214"/>
      <c r="PYE214" s="214"/>
      <c r="PYF214" s="214"/>
      <c r="PYG214" s="214"/>
      <c r="PYH214" s="214"/>
      <c r="PYI214" s="214"/>
      <c r="PYJ214" s="214"/>
      <c r="PYK214" s="214"/>
      <c r="PYL214" s="214"/>
      <c r="PYM214" s="214"/>
      <c r="PYN214" s="214"/>
      <c r="PYO214" s="214"/>
      <c r="PYP214" s="214"/>
      <c r="PYQ214" s="214"/>
      <c r="PYR214" s="214"/>
      <c r="PYS214" s="214"/>
      <c r="PYT214" s="214"/>
      <c r="PYU214" s="214"/>
      <c r="PYV214" s="214"/>
      <c r="PYW214" s="214"/>
      <c r="PYX214" s="214"/>
      <c r="PYY214" s="214"/>
      <c r="PYZ214" s="214"/>
      <c r="PZA214" s="214"/>
      <c r="PZB214" s="214"/>
      <c r="PZC214" s="214"/>
      <c r="PZD214" s="214"/>
      <c r="PZE214" s="214"/>
      <c r="PZF214" s="214"/>
      <c r="PZG214" s="214"/>
      <c r="PZH214" s="214"/>
      <c r="PZI214" s="214"/>
      <c r="PZJ214" s="214"/>
      <c r="PZK214" s="214"/>
      <c r="PZL214" s="214"/>
      <c r="PZM214" s="214"/>
      <c r="PZN214" s="214"/>
      <c r="PZO214" s="214"/>
      <c r="PZP214" s="214"/>
      <c r="PZQ214" s="214"/>
      <c r="PZR214" s="214"/>
      <c r="PZS214" s="214"/>
      <c r="PZT214" s="214"/>
      <c r="PZU214" s="214"/>
      <c r="PZV214" s="214"/>
      <c r="PZW214" s="214"/>
      <c r="PZX214" s="214"/>
      <c r="PZY214" s="214"/>
      <c r="PZZ214" s="214"/>
      <c r="QAA214" s="214"/>
      <c r="QAB214" s="214"/>
      <c r="QAC214" s="214"/>
      <c r="QAD214" s="214"/>
      <c r="QAE214" s="214"/>
      <c r="QAF214" s="214"/>
      <c r="QAG214" s="214"/>
      <c r="QAH214" s="214"/>
      <c r="QAI214" s="214"/>
      <c r="QAJ214" s="214"/>
      <c r="QAK214" s="214"/>
      <c r="QAL214" s="214"/>
      <c r="QAM214" s="214"/>
      <c r="QAN214" s="214"/>
      <c r="QAO214" s="214"/>
      <c r="QAP214" s="214"/>
      <c r="QAQ214" s="214"/>
      <c r="QAR214" s="214"/>
      <c r="QAS214" s="214"/>
      <c r="QAT214" s="214"/>
      <c r="QAU214" s="214"/>
      <c r="QAV214" s="214"/>
      <c r="QAW214" s="214"/>
      <c r="QAX214" s="214"/>
      <c r="QAY214" s="214"/>
      <c r="QAZ214" s="214"/>
      <c r="QBA214" s="214"/>
      <c r="QBB214" s="214"/>
      <c r="QBC214" s="214"/>
      <c r="QBD214" s="214"/>
      <c r="QBE214" s="214"/>
      <c r="QBF214" s="214"/>
      <c r="QBG214" s="214"/>
      <c r="QBH214" s="214"/>
      <c r="QBI214" s="214"/>
      <c r="QBJ214" s="214"/>
      <c r="QBK214" s="214"/>
      <c r="QBL214" s="214"/>
      <c r="QBM214" s="214"/>
      <c r="QBN214" s="214"/>
      <c r="QBO214" s="214"/>
      <c r="QBP214" s="214"/>
      <c r="QBQ214" s="214"/>
      <c r="QBR214" s="214"/>
      <c r="QBS214" s="214"/>
      <c r="QBT214" s="214"/>
      <c r="QBU214" s="214"/>
      <c r="QBV214" s="214"/>
      <c r="QBW214" s="214"/>
      <c r="QBX214" s="214"/>
      <c r="QBY214" s="214"/>
      <c r="QBZ214" s="214"/>
      <c r="QCA214" s="214"/>
      <c r="QCB214" s="214"/>
      <c r="QCC214" s="214"/>
      <c r="QCD214" s="214"/>
      <c r="QCE214" s="214"/>
      <c r="QCF214" s="214"/>
      <c r="QCG214" s="214"/>
      <c r="QCH214" s="214"/>
      <c r="QCI214" s="214"/>
      <c r="QCJ214" s="214"/>
      <c r="QCK214" s="214"/>
      <c r="QCL214" s="214"/>
      <c r="QCM214" s="214"/>
      <c r="QCN214" s="214"/>
      <c r="QCO214" s="214"/>
      <c r="QCP214" s="214"/>
      <c r="QCQ214" s="214"/>
      <c r="QCR214" s="214"/>
      <c r="QCS214" s="214"/>
      <c r="QCT214" s="214"/>
      <c r="QCU214" s="214"/>
      <c r="QCV214" s="214"/>
      <c r="QCW214" s="214"/>
      <c r="QCX214" s="214"/>
      <c r="QCY214" s="214"/>
      <c r="QCZ214" s="214"/>
      <c r="QDA214" s="214"/>
      <c r="QDB214" s="214"/>
      <c r="QDC214" s="214"/>
      <c r="QDD214" s="214"/>
      <c r="QDE214" s="214"/>
      <c r="QDF214" s="214"/>
      <c r="QDG214" s="214"/>
      <c r="QDH214" s="214"/>
      <c r="QDI214" s="214"/>
      <c r="QDJ214" s="214"/>
      <c r="QDK214" s="214"/>
      <c r="QDL214" s="214"/>
      <c r="QDM214" s="214"/>
      <c r="QDN214" s="214"/>
      <c r="QDO214" s="214"/>
      <c r="QDP214" s="214"/>
      <c r="QDQ214" s="214"/>
      <c r="QDR214" s="214"/>
      <c r="QDS214" s="214"/>
      <c r="QDT214" s="214"/>
      <c r="QDU214" s="214"/>
      <c r="QDV214" s="214"/>
      <c r="QDW214" s="214"/>
      <c r="QDX214" s="214"/>
      <c r="QDY214" s="214"/>
      <c r="QDZ214" s="214"/>
      <c r="QEA214" s="214"/>
      <c r="QEB214" s="214"/>
      <c r="QEC214" s="214"/>
      <c r="QED214" s="214"/>
      <c r="QEE214" s="214"/>
      <c r="QEF214" s="214"/>
      <c r="QEG214" s="214"/>
      <c r="QEH214" s="214"/>
      <c r="QEI214" s="214"/>
      <c r="QEJ214" s="214"/>
      <c r="QEK214" s="214"/>
      <c r="QEL214" s="214"/>
      <c r="QEM214" s="214"/>
      <c r="QEN214" s="214"/>
      <c r="QEO214" s="214"/>
      <c r="QEP214" s="214"/>
      <c r="QEQ214" s="214"/>
      <c r="QER214" s="214"/>
      <c r="QES214" s="214"/>
      <c r="QET214" s="214"/>
      <c r="QEU214" s="214"/>
      <c r="QEV214" s="214"/>
      <c r="QEW214" s="214"/>
      <c r="QEX214" s="214"/>
      <c r="QEY214" s="214"/>
      <c r="QEZ214" s="214"/>
      <c r="QFA214" s="214"/>
      <c r="QFB214" s="214"/>
      <c r="QFC214" s="214"/>
      <c r="QFD214" s="214"/>
      <c r="QFE214" s="214"/>
      <c r="QFF214" s="214"/>
      <c r="QFG214" s="214"/>
      <c r="QFH214" s="214"/>
      <c r="QFI214" s="214"/>
      <c r="QFJ214" s="214"/>
      <c r="QFK214" s="214"/>
      <c r="QFL214" s="214"/>
      <c r="QFM214" s="214"/>
      <c r="QFN214" s="214"/>
      <c r="QFO214" s="214"/>
      <c r="QFP214" s="214"/>
      <c r="QFQ214" s="214"/>
      <c r="QFR214" s="214"/>
      <c r="QFS214" s="214"/>
      <c r="QFT214" s="214"/>
      <c r="QFU214" s="214"/>
      <c r="QFV214" s="214"/>
      <c r="QFW214" s="214"/>
      <c r="QFX214" s="214"/>
      <c r="QFY214" s="214"/>
      <c r="QFZ214" s="214"/>
      <c r="QGA214" s="214"/>
      <c r="QGB214" s="214"/>
      <c r="QGC214" s="214"/>
      <c r="QGD214" s="214"/>
      <c r="QGE214" s="214"/>
      <c r="QGF214" s="214"/>
      <c r="QGG214" s="214"/>
      <c r="QGH214" s="214"/>
      <c r="QGI214" s="214"/>
      <c r="QGJ214" s="214"/>
      <c r="QGK214" s="214"/>
      <c r="QGL214" s="214"/>
      <c r="QGM214" s="214"/>
      <c r="QGN214" s="214"/>
      <c r="QGO214" s="214"/>
      <c r="QGP214" s="214"/>
      <c r="QGQ214" s="214"/>
      <c r="QGR214" s="214"/>
      <c r="QGS214" s="214"/>
      <c r="QGT214" s="214"/>
      <c r="QGU214" s="214"/>
      <c r="QGV214" s="214"/>
      <c r="QGW214" s="214"/>
      <c r="QGX214" s="214"/>
      <c r="QGY214" s="214"/>
      <c r="QGZ214" s="214"/>
      <c r="QHA214" s="214"/>
      <c r="QHB214" s="214"/>
      <c r="QHC214" s="214"/>
      <c r="QHD214" s="214"/>
      <c r="QHE214" s="214"/>
      <c r="QHF214" s="214"/>
      <c r="QHG214" s="214"/>
      <c r="QHH214" s="214"/>
      <c r="QHI214" s="214"/>
      <c r="QHJ214" s="214"/>
      <c r="QHK214" s="214"/>
      <c r="QHL214" s="214"/>
      <c r="QHM214" s="214"/>
      <c r="QHN214" s="214"/>
      <c r="QHO214" s="214"/>
      <c r="QHP214" s="214"/>
      <c r="QHQ214" s="214"/>
      <c r="QHR214" s="214"/>
      <c r="QHS214" s="214"/>
      <c r="QHT214" s="214"/>
      <c r="QHU214" s="214"/>
      <c r="QHV214" s="214"/>
      <c r="QHW214" s="214"/>
      <c r="QHX214" s="214"/>
      <c r="QHY214" s="214"/>
      <c r="QHZ214" s="214"/>
      <c r="QIA214" s="214"/>
      <c r="QIB214" s="214"/>
      <c r="QIC214" s="214"/>
      <c r="QID214" s="214"/>
      <c r="QIE214" s="214"/>
      <c r="QIF214" s="214"/>
      <c r="QIG214" s="214"/>
      <c r="QIH214" s="214"/>
      <c r="QII214" s="214"/>
      <c r="QIJ214" s="214"/>
      <c r="QIK214" s="214"/>
      <c r="QIL214" s="214"/>
      <c r="QIM214" s="214"/>
      <c r="QIN214" s="214"/>
      <c r="QIO214" s="214"/>
      <c r="QIP214" s="214"/>
      <c r="QIQ214" s="214"/>
      <c r="QIR214" s="214"/>
      <c r="QIS214" s="214"/>
      <c r="QIT214" s="214"/>
      <c r="QIU214" s="214"/>
      <c r="QIV214" s="214"/>
      <c r="QIW214" s="214"/>
      <c r="QIX214" s="214"/>
      <c r="QIY214" s="214"/>
      <c r="QIZ214" s="214"/>
      <c r="QJA214" s="214"/>
      <c r="QJB214" s="214"/>
      <c r="QJC214" s="214"/>
      <c r="QJD214" s="214"/>
      <c r="QJE214" s="214"/>
      <c r="QJF214" s="214"/>
      <c r="QJG214" s="214"/>
      <c r="QJH214" s="214"/>
      <c r="QJI214" s="214"/>
      <c r="QJJ214" s="214"/>
      <c r="QJK214" s="214"/>
      <c r="QJL214" s="214"/>
      <c r="QJM214" s="214"/>
      <c r="QJN214" s="214"/>
      <c r="QJO214" s="214"/>
      <c r="QJP214" s="214"/>
      <c r="QJQ214" s="214"/>
      <c r="QJR214" s="214"/>
      <c r="QJS214" s="214"/>
      <c r="QJT214" s="214"/>
      <c r="QJU214" s="214"/>
      <c r="QJV214" s="214"/>
      <c r="QJW214" s="214"/>
      <c r="QJX214" s="214"/>
      <c r="QJY214" s="214"/>
      <c r="QJZ214" s="214"/>
      <c r="QKA214" s="214"/>
      <c r="QKB214" s="214"/>
      <c r="QKC214" s="214"/>
      <c r="QKD214" s="214"/>
      <c r="QKE214" s="214"/>
      <c r="QKF214" s="214"/>
      <c r="QKG214" s="214"/>
      <c r="QKH214" s="214"/>
      <c r="QKI214" s="214"/>
      <c r="QKJ214" s="214"/>
      <c r="QKK214" s="214"/>
      <c r="QKL214" s="214"/>
      <c r="QKM214" s="214"/>
      <c r="QKN214" s="214"/>
      <c r="QKO214" s="214"/>
      <c r="QKP214" s="214"/>
      <c r="QKQ214" s="214"/>
      <c r="QKR214" s="214"/>
      <c r="QKS214" s="214"/>
      <c r="QKT214" s="214"/>
      <c r="QKU214" s="214"/>
      <c r="QKV214" s="214"/>
      <c r="QKW214" s="214"/>
      <c r="QKX214" s="214"/>
      <c r="QKY214" s="214"/>
      <c r="QKZ214" s="214"/>
      <c r="QLA214" s="214"/>
      <c r="QLB214" s="214"/>
      <c r="QLC214" s="214"/>
      <c r="QLD214" s="214"/>
      <c r="QLE214" s="214"/>
      <c r="QLF214" s="214"/>
      <c r="QLG214" s="214"/>
      <c r="QLH214" s="214"/>
      <c r="QLI214" s="214"/>
      <c r="QLJ214" s="214"/>
      <c r="QLK214" s="214"/>
      <c r="QLL214" s="214"/>
      <c r="QLM214" s="214"/>
      <c r="QLN214" s="214"/>
      <c r="QLO214" s="214"/>
      <c r="QLP214" s="214"/>
      <c r="QLQ214" s="214"/>
      <c r="QLR214" s="214"/>
      <c r="QLS214" s="214"/>
      <c r="QLT214" s="214"/>
      <c r="QLU214" s="214"/>
      <c r="QLV214" s="214"/>
      <c r="QLW214" s="214"/>
      <c r="QLX214" s="214"/>
      <c r="QLY214" s="214"/>
      <c r="QLZ214" s="214"/>
      <c r="QMA214" s="214"/>
      <c r="QMB214" s="214"/>
      <c r="QMC214" s="214"/>
      <c r="QMD214" s="214"/>
      <c r="QME214" s="214"/>
      <c r="QMF214" s="214"/>
      <c r="QMG214" s="214"/>
      <c r="QMH214" s="214"/>
      <c r="QMI214" s="214"/>
      <c r="QMJ214" s="214"/>
      <c r="QMK214" s="214"/>
      <c r="QML214" s="214"/>
      <c r="QMM214" s="214"/>
      <c r="QMN214" s="214"/>
      <c r="QMO214" s="214"/>
      <c r="QMP214" s="214"/>
      <c r="QMQ214" s="214"/>
      <c r="QMR214" s="214"/>
      <c r="QMS214" s="214"/>
      <c r="QMT214" s="214"/>
      <c r="QMU214" s="214"/>
      <c r="QMV214" s="214"/>
      <c r="QMW214" s="214"/>
      <c r="QMX214" s="214"/>
      <c r="QMY214" s="214"/>
      <c r="QMZ214" s="214"/>
      <c r="QNA214" s="214"/>
      <c r="QNB214" s="214"/>
      <c r="QNC214" s="214"/>
      <c r="QND214" s="214"/>
      <c r="QNE214" s="214"/>
      <c r="QNF214" s="214"/>
      <c r="QNG214" s="214"/>
      <c r="QNH214" s="214"/>
      <c r="QNI214" s="214"/>
      <c r="QNJ214" s="214"/>
      <c r="QNK214" s="214"/>
      <c r="QNL214" s="214"/>
      <c r="QNM214" s="214"/>
      <c r="QNN214" s="214"/>
      <c r="QNO214" s="214"/>
      <c r="QNP214" s="214"/>
      <c r="QNQ214" s="214"/>
      <c r="QNR214" s="214"/>
      <c r="QNS214" s="214"/>
      <c r="QNT214" s="214"/>
      <c r="QNU214" s="214"/>
      <c r="QNV214" s="214"/>
      <c r="QNW214" s="214"/>
      <c r="QNX214" s="214"/>
      <c r="QNY214" s="214"/>
      <c r="QNZ214" s="214"/>
      <c r="QOA214" s="214"/>
      <c r="QOB214" s="214"/>
      <c r="QOC214" s="214"/>
      <c r="QOD214" s="214"/>
      <c r="QOE214" s="214"/>
      <c r="QOF214" s="214"/>
      <c r="QOG214" s="214"/>
      <c r="QOH214" s="214"/>
      <c r="QOI214" s="214"/>
      <c r="QOJ214" s="214"/>
      <c r="QOK214" s="214"/>
      <c r="QOL214" s="214"/>
      <c r="QOM214" s="214"/>
      <c r="QON214" s="214"/>
      <c r="QOO214" s="214"/>
      <c r="QOP214" s="214"/>
      <c r="QOQ214" s="214"/>
      <c r="QOR214" s="214"/>
      <c r="QOS214" s="214"/>
      <c r="QOT214" s="214"/>
      <c r="QOU214" s="214"/>
      <c r="QOV214" s="214"/>
      <c r="QOW214" s="214"/>
      <c r="QOX214" s="214"/>
      <c r="QOY214" s="214"/>
      <c r="QOZ214" s="214"/>
      <c r="QPA214" s="214"/>
      <c r="QPB214" s="214"/>
      <c r="QPC214" s="214"/>
      <c r="QPD214" s="214"/>
      <c r="QPE214" s="214"/>
      <c r="QPF214" s="214"/>
      <c r="QPG214" s="214"/>
      <c r="QPH214" s="214"/>
      <c r="QPI214" s="214"/>
      <c r="QPJ214" s="214"/>
      <c r="QPK214" s="214"/>
      <c r="QPL214" s="214"/>
      <c r="QPM214" s="214"/>
      <c r="QPN214" s="214"/>
      <c r="QPO214" s="214"/>
      <c r="QPP214" s="214"/>
      <c r="QPQ214" s="214"/>
      <c r="QPR214" s="214"/>
      <c r="QPS214" s="214"/>
      <c r="QPT214" s="214"/>
      <c r="QPU214" s="214"/>
      <c r="QPV214" s="214"/>
      <c r="QPW214" s="214"/>
      <c r="QPX214" s="214"/>
      <c r="QPY214" s="214"/>
      <c r="QPZ214" s="214"/>
      <c r="QQA214" s="214"/>
      <c r="QQB214" s="214"/>
      <c r="QQC214" s="214"/>
      <c r="QQD214" s="214"/>
      <c r="QQE214" s="214"/>
      <c r="QQF214" s="214"/>
      <c r="QQG214" s="214"/>
      <c r="QQH214" s="214"/>
      <c r="QQI214" s="214"/>
      <c r="QQJ214" s="214"/>
      <c r="QQK214" s="214"/>
      <c r="QQL214" s="214"/>
      <c r="QQM214" s="214"/>
      <c r="QQN214" s="214"/>
      <c r="QQO214" s="214"/>
      <c r="QQP214" s="214"/>
      <c r="QQQ214" s="214"/>
      <c r="QQR214" s="214"/>
      <c r="QQS214" s="214"/>
      <c r="QQT214" s="214"/>
      <c r="QQU214" s="214"/>
      <c r="QQV214" s="214"/>
      <c r="QQW214" s="214"/>
      <c r="QQX214" s="214"/>
      <c r="QQY214" s="214"/>
      <c r="QQZ214" s="214"/>
      <c r="QRA214" s="214"/>
      <c r="QRB214" s="214"/>
      <c r="QRC214" s="214"/>
      <c r="QRD214" s="214"/>
      <c r="QRE214" s="214"/>
      <c r="QRF214" s="214"/>
      <c r="QRG214" s="214"/>
      <c r="QRH214" s="214"/>
      <c r="QRI214" s="214"/>
      <c r="QRJ214" s="214"/>
      <c r="QRK214" s="214"/>
      <c r="QRL214" s="214"/>
      <c r="QRM214" s="214"/>
      <c r="QRN214" s="214"/>
      <c r="QRO214" s="214"/>
      <c r="QRP214" s="214"/>
      <c r="QRQ214" s="214"/>
      <c r="QRR214" s="214"/>
      <c r="QRS214" s="214"/>
      <c r="QRT214" s="214"/>
      <c r="QRU214" s="214"/>
      <c r="QRV214" s="214"/>
      <c r="QRW214" s="214"/>
      <c r="QRX214" s="214"/>
      <c r="QRY214" s="214"/>
      <c r="QRZ214" s="214"/>
      <c r="QSA214" s="214"/>
      <c r="QSB214" s="214"/>
      <c r="QSC214" s="214"/>
      <c r="QSD214" s="214"/>
      <c r="QSE214" s="214"/>
      <c r="QSF214" s="214"/>
      <c r="QSG214" s="214"/>
      <c r="QSH214" s="214"/>
      <c r="QSI214" s="214"/>
      <c r="QSJ214" s="214"/>
      <c r="QSK214" s="214"/>
      <c r="QSL214" s="214"/>
      <c r="QSM214" s="214"/>
      <c r="QSN214" s="214"/>
      <c r="QSO214" s="214"/>
      <c r="QSP214" s="214"/>
      <c r="QSQ214" s="214"/>
      <c r="QSR214" s="214"/>
      <c r="QSS214" s="214"/>
      <c r="QST214" s="214"/>
      <c r="QSU214" s="214"/>
      <c r="QSV214" s="214"/>
      <c r="QSW214" s="214"/>
      <c r="QSX214" s="214"/>
      <c r="QSY214" s="214"/>
      <c r="QSZ214" s="214"/>
      <c r="QTA214" s="214"/>
      <c r="QTB214" s="214"/>
      <c r="QTC214" s="214"/>
      <c r="QTD214" s="214"/>
      <c r="QTE214" s="214"/>
      <c r="QTF214" s="214"/>
      <c r="QTG214" s="214"/>
      <c r="QTH214" s="214"/>
      <c r="QTI214" s="214"/>
      <c r="QTJ214" s="214"/>
      <c r="QTK214" s="214"/>
      <c r="QTL214" s="214"/>
      <c r="QTM214" s="214"/>
      <c r="QTN214" s="214"/>
      <c r="QTO214" s="214"/>
      <c r="QTP214" s="214"/>
      <c r="QTQ214" s="214"/>
      <c r="QTR214" s="214"/>
      <c r="QTS214" s="214"/>
      <c r="QTT214" s="214"/>
      <c r="QTU214" s="214"/>
      <c r="QTV214" s="214"/>
      <c r="QTW214" s="214"/>
      <c r="QTX214" s="214"/>
      <c r="QTY214" s="214"/>
      <c r="QTZ214" s="214"/>
      <c r="QUA214" s="214"/>
      <c r="QUB214" s="214"/>
      <c r="QUC214" s="214"/>
      <c r="QUD214" s="214"/>
      <c r="QUE214" s="214"/>
      <c r="QUF214" s="214"/>
      <c r="QUG214" s="214"/>
      <c r="QUH214" s="214"/>
      <c r="QUI214" s="214"/>
      <c r="QUJ214" s="214"/>
      <c r="QUK214" s="214"/>
      <c r="QUL214" s="214"/>
      <c r="QUM214" s="214"/>
      <c r="QUN214" s="214"/>
      <c r="QUO214" s="214"/>
      <c r="QUP214" s="214"/>
      <c r="QUQ214" s="214"/>
      <c r="QUR214" s="214"/>
      <c r="QUS214" s="214"/>
      <c r="QUT214" s="214"/>
      <c r="QUU214" s="214"/>
      <c r="QUV214" s="214"/>
      <c r="QUW214" s="214"/>
      <c r="QUX214" s="214"/>
      <c r="QUY214" s="214"/>
      <c r="QUZ214" s="214"/>
      <c r="QVA214" s="214"/>
      <c r="QVB214" s="214"/>
      <c r="QVC214" s="214"/>
      <c r="QVD214" s="214"/>
      <c r="QVE214" s="214"/>
      <c r="QVF214" s="214"/>
      <c r="QVG214" s="214"/>
      <c r="QVH214" s="214"/>
      <c r="QVI214" s="214"/>
      <c r="QVJ214" s="214"/>
      <c r="QVK214" s="214"/>
      <c r="QVL214" s="214"/>
      <c r="QVM214" s="214"/>
      <c r="QVN214" s="214"/>
      <c r="QVO214" s="214"/>
      <c r="QVP214" s="214"/>
      <c r="QVQ214" s="214"/>
      <c r="QVR214" s="214"/>
      <c r="QVS214" s="214"/>
      <c r="QVT214" s="214"/>
      <c r="QVU214" s="214"/>
      <c r="QVV214" s="214"/>
      <c r="QVW214" s="214"/>
      <c r="QVX214" s="214"/>
      <c r="QVY214" s="214"/>
      <c r="QVZ214" s="214"/>
      <c r="QWA214" s="214"/>
      <c r="QWB214" s="214"/>
      <c r="QWC214" s="214"/>
      <c r="QWD214" s="214"/>
      <c r="QWE214" s="214"/>
      <c r="QWF214" s="214"/>
      <c r="QWG214" s="214"/>
      <c r="QWH214" s="214"/>
      <c r="QWI214" s="214"/>
      <c r="QWJ214" s="214"/>
      <c r="QWK214" s="214"/>
      <c r="QWL214" s="214"/>
      <c r="QWM214" s="214"/>
      <c r="QWN214" s="214"/>
      <c r="QWO214" s="214"/>
      <c r="QWP214" s="214"/>
      <c r="QWQ214" s="214"/>
      <c r="QWR214" s="214"/>
      <c r="QWS214" s="214"/>
      <c r="QWT214" s="214"/>
      <c r="QWU214" s="214"/>
      <c r="QWV214" s="214"/>
      <c r="QWW214" s="214"/>
      <c r="QWX214" s="214"/>
      <c r="QWY214" s="214"/>
      <c r="QWZ214" s="214"/>
      <c r="QXA214" s="214"/>
      <c r="QXB214" s="214"/>
      <c r="QXC214" s="214"/>
      <c r="QXD214" s="214"/>
      <c r="QXE214" s="214"/>
      <c r="QXF214" s="214"/>
      <c r="QXG214" s="214"/>
      <c r="QXH214" s="214"/>
      <c r="QXI214" s="214"/>
      <c r="QXJ214" s="214"/>
      <c r="QXK214" s="214"/>
      <c r="QXL214" s="214"/>
      <c r="QXM214" s="214"/>
      <c r="QXN214" s="214"/>
      <c r="QXO214" s="214"/>
      <c r="QXP214" s="214"/>
      <c r="QXQ214" s="214"/>
      <c r="QXR214" s="214"/>
      <c r="QXS214" s="214"/>
      <c r="QXT214" s="214"/>
      <c r="QXU214" s="214"/>
      <c r="QXV214" s="214"/>
      <c r="QXW214" s="214"/>
      <c r="QXX214" s="214"/>
      <c r="QXY214" s="214"/>
      <c r="QXZ214" s="214"/>
      <c r="QYA214" s="214"/>
      <c r="QYB214" s="214"/>
      <c r="QYC214" s="214"/>
      <c r="QYD214" s="214"/>
      <c r="QYE214" s="214"/>
      <c r="QYF214" s="214"/>
      <c r="QYG214" s="214"/>
      <c r="QYH214" s="214"/>
      <c r="QYI214" s="214"/>
      <c r="QYJ214" s="214"/>
      <c r="QYK214" s="214"/>
      <c r="QYL214" s="214"/>
      <c r="QYM214" s="214"/>
      <c r="QYN214" s="214"/>
      <c r="QYO214" s="214"/>
      <c r="QYP214" s="214"/>
      <c r="QYQ214" s="214"/>
      <c r="QYR214" s="214"/>
      <c r="QYS214" s="214"/>
      <c r="QYT214" s="214"/>
      <c r="QYU214" s="214"/>
      <c r="QYV214" s="214"/>
      <c r="QYW214" s="214"/>
      <c r="QYX214" s="214"/>
      <c r="QYY214" s="214"/>
      <c r="QYZ214" s="214"/>
      <c r="QZA214" s="214"/>
      <c r="QZB214" s="214"/>
      <c r="QZC214" s="214"/>
      <c r="QZD214" s="214"/>
      <c r="QZE214" s="214"/>
      <c r="QZF214" s="214"/>
      <c r="QZG214" s="214"/>
      <c r="QZH214" s="214"/>
      <c r="QZI214" s="214"/>
      <c r="QZJ214" s="214"/>
      <c r="QZK214" s="214"/>
      <c r="QZL214" s="214"/>
      <c r="QZM214" s="214"/>
      <c r="QZN214" s="214"/>
      <c r="QZO214" s="214"/>
      <c r="QZP214" s="214"/>
      <c r="QZQ214" s="214"/>
      <c r="QZR214" s="214"/>
      <c r="QZS214" s="214"/>
      <c r="QZT214" s="214"/>
      <c r="QZU214" s="214"/>
      <c r="QZV214" s="214"/>
      <c r="QZW214" s="214"/>
      <c r="QZX214" s="214"/>
      <c r="QZY214" s="214"/>
      <c r="QZZ214" s="214"/>
      <c r="RAA214" s="214"/>
      <c r="RAB214" s="214"/>
      <c r="RAC214" s="214"/>
      <c r="RAD214" s="214"/>
      <c r="RAE214" s="214"/>
      <c r="RAF214" s="214"/>
      <c r="RAG214" s="214"/>
      <c r="RAH214" s="214"/>
      <c r="RAI214" s="214"/>
      <c r="RAJ214" s="214"/>
      <c r="RAK214" s="214"/>
      <c r="RAL214" s="214"/>
      <c r="RAM214" s="214"/>
      <c r="RAN214" s="214"/>
      <c r="RAO214" s="214"/>
      <c r="RAP214" s="214"/>
      <c r="RAQ214" s="214"/>
      <c r="RAR214" s="214"/>
      <c r="RAS214" s="214"/>
      <c r="RAT214" s="214"/>
      <c r="RAU214" s="214"/>
      <c r="RAV214" s="214"/>
      <c r="RAW214" s="214"/>
      <c r="RAX214" s="214"/>
      <c r="RAY214" s="214"/>
      <c r="RAZ214" s="214"/>
      <c r="RBA214" s="214"/>
      <c r="RBB214" s="214"/>
      <c r="RBC214" s="214"/>
      <c r="RBD214" s="214"/>
      <c r="RBE214" s="214"/>
      <c r="RBF214" s="214"/>
      <c r="RBG214" s="214"/>
      <c r="RBH214" s="214"/>
      <c r="RBI214" s="214"/>
      <c r="RBJ214" s="214"/>
      <c r="RBK214" s="214"/>
      <c r="RBL214" s="214"/>
      <c r="RBM214" s="214"/>
      <c r="RBN214" s="214"/>
      <c r="RBO214" s="214"/>
      <c r="RBP214" s="214"/>
      <c r="RBQ214" s="214"/>
      <c r="RBR214" s="214"/>
      <c r="RBS214" s="214"/>
      <c r="RBT214" s="214"/>
      <c r="RBU214" s="214"/>
      <c r="RBV214" s="214"/>
      <c r="RBW214" s="214"/>
      <c r="RBX214" s="214"/>
      <c r="RBY214" s="214"/>
      <c r="RBZ214" s="214"/>
      <c r="RCA214" s="214"/>
      <c r="RCB214" s="214"/>
      <c r="RCC214" s="214"/>
      <c r="RCD214" s="214"/>
      <c r="RCE214" s="214"/>
      <c r="RCF214" s="214"/>
      <c r="RCG214" s="214"/>
      <c r="RCH214" s="214"/>
      <c r="RCI214" s="214"/>
      <c r="RCJ214" s="214"/>
      <c r="RCK214" s="214"/>
      <c r="RCL214" s="214"/>
      <c r="RCM214" s="214"/>
      <c r="RCN214" s="214"/>
      <c r="RCO214" s="214"/>
      <c r="RCP214" s="214"/>
      <c r="RCQ214" s="214"/>
      <c r="RCR214" s="214"/>
      <c r="RCS214" s="214"/>
      <c r="RCT214" s="214"/>
      <c r="RCU214" s="214"/>
      <c r="RCV214" s="214"/>
      <c r="RCW214" s="214"/>
      <c r="RCX214" s="214"/>
      <c r="RCY214" s="214"/>
      <c r="RCZ214" s="214"/>
      <c r="RDA214" s="214"/>
      <c r="RDB214" s="214"/>
      <c r="RDC214" s="214"/>
      <c r="RDD214" s="214"/>
      <c r="RDE214" s="214"/>
      <c r="RDF214" s="214"/>
      <c r="RDG214" s="214"/>
      <c r="RDH214" s="214"/>
      <c r="RDI214" s="214"/>
      <c r="RDJ214" s="214"/>
      <c r="RDK214" s="214"/>
      <c r="RDL214" s="214"/>
      <c r="RDM214" s="214"/>
      <c r="RDN214" s="214"/>
      <c r="RDO214" s="214"/>
      <c r="RDP214" s="214"/>
      <c r="RDQ214" s="214"/>
      <c r="RDR214" s="214"/>
      <c r="RDS214" s="214"/>
      <c r="RDT214" s="214"/>
      <c r="RDU214" s="214"/>
      <c r="RDV214" s="214"/>
      <c r="RDW214" s="214"/>
      <c r="RDX214" s="214"/>
      <c r="RDY214" s="214"/>
      <c r="RDZ214" s="214"/>
      <c r="REA214" s="214"/>
      <c r="REB214" s="214"/>
      <c r="REC214" s="214"/>
      <c r="RED214" s="214"/>
      <c r="REE214" s="214"/>
      <c r="REF214" s="214"/>
      <c r="REG214" s="214"/>
      <c r="REH214" s="214"/>
      <c r="REI214" s="214"/>
      <c r="REJ214" s="214"/>
      <c r="REK214" s="214"/>
      <c r="REL214" s="214"/>
      <c r="REM214" s="214"/>
      <c r="REN214" s="214"/>
      <c r="REO214" s="214"/>
      <c r="REP214" s="214"/>
      <c r="REQ214" s="214"/>
      <c r="RER214" s="214"/>
      <c r="RES214" s="214"/>
      <c r="RET214" s="214"/>
      <c r="REU214" s="214"/>
      <c r="REV214" s="214"/>
      <c r="REW214" s="214"/>
      <c r="REX214" s="214"/>
      <c r="REY214" s="214"/>
      <c r="REZ214" s="214"/>
      <c r="RFA214" s="214"/>
      <c r="RFB214" s="214"/>
      <c r="RFC214" s="214"/>
      <c r="RFD214" s="214"/>
      <c r="RFE214" s="214"/>
      <c r="RFF214" s="214"/>
      <c r="RFG214" s="214"/>
      <c r="RFH214" s="214"/>
      <c r="RFI214" s="214"/>
      <c r="RFJ214" s="214"/>
      <c r="RFK214" s="214"/>
      <c r="RFL214" s="214"/>
      <c r="RFM214" s="214"/>
      <c r="RFN214" s="214"/>
      <c r="RFO214" s="214"/>
      <c r="RFP214" s="214"/>
      <c r="RFQ214" s="214"/>
      <c r="RFR214" s="214"/>
      <c r="RFS214" s="214"/>
      <c r="RFT214" s="214"/>
      <c r="RFU214" s="214"/>
      <c r="RFV214" s="214"/>
      <c r="RFW214" s="214"/>
      <c r="RFX214" s="214"/>
      <c r="RFY214" s="214"/>
      <c r="RFZ214" s="214"/>
      <c r="RGA214" s="214"/>
      <c r="RGB214" s="214"/>
      <c r="RGC214" s="214"/>
      <c r="RGD214" s="214"/>
      <c r="RGE214" s="214"/>
      <c r="RGF214" s="214"/>
      <c r="RGG214" s="214"/>
      <c r="RGH214" s="214"/>
      <c r="RGI214" s="214"/>
      <c r="RGJ214" s="214"/>
      <c r="RGK214" s="214"/>
      <c r="RGL214" s="214"/>
      <c r="RGM214" s="214"/>
      <c r="RGN214" s="214"/>
      <c r="RGO214" s="214"/>
      <c r="RGP214" s="214"/>
      <c r="RGQ214" s="214"/>
      <c r="RGR214" s="214"/>
      <c r="RGS214" s="214"/>
      <c r="RGT214" s="214"/>
      <c r="RGU214" s="214"/>
      <c r="RGV214" s="214"/>
      <c r="RGW214" s="214"/>
      <c r="RGX214" s="214"/>
      <c r="RGY214" s="214"/>
      <c r="RGZ214" s="214"/>
      <c r="RHA214" s="214"/>
      <c r="RHB214" s="214"/>
      <c r="RHC214" s="214"/>
      <c r="RHD214" s="214"/>
      <c r="RHE214" s="214"/>
      <c r="RHF214" s="214"/>
      <c r="RHG214" s="214"/>
      <c r="RHH214" s="214"/>
      <c r="RHI214" s="214"/>
      <c r="RHJ214" s="214"/>
      <c r="RHK214" s="214"/>
      <c r="RHL214" s="214"/>
      <c r="RHM214" s="214"/>
      <c r="RHN214" s="214"/>
      <c r="RHO214" s="214"/>
      <c r="RHP214" s="214"/>
      <c r="RHQ214" s="214"/>
      <c r="RHR214" s="214"/>
      <c r="RHS214" s="214"/>
      <c r="RHT214" s="214"/>
      <c r="RHU214" s="214"/>
      <c r="RHV214" s="214"/>
      <c r="RHW214" s="214"/>
      <c r="RHX214" s="214"/>
      <c r="RHY214" s="214"/>
      <c r="RHZ214" s="214"/>
      <c r="RIA214" s="214"/>
      <c r="RIB214" s="214"/>
      <c r="RIC214" s="214"/>
      <c r="RID214" s="214"/>
      <c r="RIE214" s="214"/>
      <c r="RIF214" s="214"/>
      <c r="RIG214" s="214"/>
      <c r="RIH214" s="214"/>
      <c r="RII214" s="214"/>
      <c r="RIJ214" s="214"/>
      <c r="RIK214" s="214"/>
      <c r="RIL214" s="214"/>
      <c r="RIM214" s="214"/>
      <c r="RIN214" s="214"/>
      <c r="RIO214" s="214"/>
      <c r="RIP214" s="214"/>
      <c r="RIQ214" s="214"/>
      <c r="RIR214" s="214"/>
      <c r="RIS214" s="214"/>
      <c r="RIT214" s="214"/>
      <c r="RIU214" s="214"/>
      <c r="RIV214" s="214"/>
      <c r="RIW214" s="214"/>
      <c r="RIX214" s="214"/>
      <c r="RIY214" s="214"/>
      <c r="RIZ214" s="214"/>
      <c r="RJA214" s="214"/>
      <c r="RJB214" s="214"/>
      <c r="RJC214" s="214"/>
      <c r="RJD214" s="214"/>
      <c r="RJE214" s="214"/>
      <c r="RJF214" s="214"/>
      <c r="RJG214" s="214"/>
      <c r="RJH214" s="214"/>
      <c r="RJI214" s="214"/>
      <c r="RJJ214" s="214"/>
      <c r="RJK214" s="214"/>
      <c r="RJL214" s="214"/>
      <c r="RJM214" s="214"/>
      <c r="RJN214" s="214"/>
      <c r="RJO214" s="214"/>
      <c r="RJP214" s="214"/>
      <c r="RJQ214" s="214"/>
      <c r="RJR214" s="214"/>
      <c r="RJS214" s="214"/>
      <c r="RJT214" s="214"/>
      <c r="RJU214" s="214"/>
      <c r="RJV214" s="214"/>
      <c r="RJW214" s="214"/>
      <c r="RJX214" s="214"/>
      <c r="RJY214" s="214"/>
      <c r="RJZ214" s="214"/>
      <c r="RKA214" s="214"/>
      <c r="RKB214" s="214"/>
      <c r="RKC214" s="214"/>
      <c r="RKD214" s="214"/>
      <c r="RKE214" s="214"/>
      <c r="RKF214" s="214"/>
      <c r="RKG214" s="214"/>
      <c r="RKH214" s="214"/>
      <c r="RKI214" s="214"/>
      <c r="RKJ214" s="214"/>
      <c r="RKK214" s="214"/>
      <c r="RKL214" s="214"/>
      <c r="RKM214" s="214"/>
      <c r="RKN214" s="214"/>
      <c r="RKO214" s="214"/>
      <c r="RKP214" s="214"/>
      <c r="RKQ214" s="214"/>
      <c r="RKR214" s="214"/>
      <c r="RKS214" s="214"/>
      <c r="RKT214" s="214"/>
      <c r="RKU214" s="214"/>
      <c r="RKV214" s="214"/>
      <c r="RKW214" s="214"/>
      <c r="RKX214" s="214"/>
      <c r="RKY214" s="214"/>
      <c r="RKZ214" s="214"/>
      <c r="RLA214" s="214"/>
      <c r="RLB214" s="214"/>
      <c r="RLC214" s="214"/>
      <c r="RLD214" s="214"/>
      <c r="RLE214" s="214"/>
      <c r="RLF214" s="214"/>
      <c r="RLG214" s="214"/>
      <c r="RLH214" s="214"/>
      <c r="RLI214" s="214"/>
      <c r="RLJ214" s="214"/>
      <c r="RLK214" s="214"/>
      <c r="RLL214" s="214"/>
      <c r="RLM214" s="214"/>
      <c r="RLN214" s="214"/>
      <c r="RLO214" s="214"/>
      <c r="RLP214" s="214"/>
      <c r="RLQ214" s="214"/>
      <c r="RLR214" s="214"/>
      <c r="RLS214" s="214"/>
      <c r="RLT214" s="214"/>
      <c r="RLU214" s="214"/>
      <c r="RLV214" s="214"/>
      <c r="RLW214" s="214"/>
      <c r="RLX214" s="214"/>
      <c r="RLY214" s="214"/>
      <c r="RLZ214" s="214"/>
      <c r="RMA214" s="214"/>
      <c r="RMB214" s="214"/>
      <c r="RMC214" s="214"/>
      <c r="RMD214" s="214"/>
      <c r="RME214" s="214"/>
      <c r="RMF214" s="214"/>
      <c r="RMG214" s="214"/>
      <c r="RMH214" s="214"/>
      <c r="RMI214" s="214"/>
      <c r="RMJ214" s="214"/>
      <c r="RMK214" s="214"/>
      <c r="RML214" s="214"/>
      <c r="RMM214" s="214"/>
      <c r="RMN214" s="214"/>
      <c r="RMO214" s="214"/>
      <c r="RMP214" s="214"/>
      <c r="RMQ214" s="214"/>
      <c r="RMR214" s="214"/>
      <c r="RMS214" s="214"/>
      <c r="RMT214" s="214"/>
      <c r="RMU214" s="214"/>
      <c r="RMV214" s="214"/>
      <c r="RMW214" s="214"/>
      <c r="RMX214" s="214"/>
      <c r="RMY214" s="214"/>
      <c r="RMZ214" s="214"/>
      <c r="RNA214" s="214"/>
      <c r="RNB214" s="214"/>
      <c r="RNC214" s="214"/>
      <c r="RND214" s="214"/>
      <c r="RNE214" s="214"/>
      <c r="RNF214" s="214"/>
      <c r="RNG214" s="214"/>
      <c r="RNH214" s="214"/>
      <c r="RNI214" s="214"/>
      <c r="RNJ214" s="214"/>
      <c r="RNK214" s="214"/>
      <c r="RNL214" s="214"/>
      <c r="RNM214" s="214"/>
      <c r="RNN214" s="214"/>
      <c r="RNO214" s="214"/>
      <c r="RNP214" s="214"/>
      <c r="RNQ214" s="214"/>
      <c r="RNR214" s="214"/>
      <c r="RNS214" s="214"/>
      <c r="RNT214" s="214"/>
      <c r="RNU214" s="214"/>
      <c r="RNV214" s="214"/>
      <c r="RNW214" s="214"/>
      <c r="RNX214" s="214"/>
      <c r="RNY214" s="214"/>
      <c r="RNZ214" s="214"/>
      <c r="ROA214" s="214"/>
      <c r="ROB214" s="214"/>
      <c r="ROC214" s="214"/>
      <c r="ROD214" s="214"/>
      <c r="ROE214" s="214"/>
      <c r="ROF214" s="214"/>
      <c r="ROG214" s="214"/>
      <c r="ROH214" s="214"/>
      <c r="ROI214" s="214"/>
      <c r="ROJ214" s="214"/>
      <c r="ROK214" s="214"/>
      <c r="ROL214" s="214"/>
      <c r="ROM214" s="214"/>
      <c r="RON214" s="214"/>
      <c r="ROO214" s="214"/>
      <c r="ROP214" s="214"/>
      <c r="ROQ214" s="214"/>
      <c r="ROR214" s="214"/>
      <c r="ROS214" s="214"/>
      <c r="ROT214" s="214"/>
      <c r="ROU214" s="214"/>
      <c r="ROV214" s="214"/>
      <c r="ROW214" s="214"/>
      <c r="ROX214" s="214"/>
      <c r="ROY214" s="214"/>
      <c r="ROZ214" s="214"/>
      <c r="RPA214" s="214"/>
      <c r="RPB214" s="214"/>
      <c r="RPC214" s="214"/>
      <c r="RPD214" s="214"/>
      <c r="RPE214" s="214"/>
      <c r="RPF214" s="214"/>
      <c r="RPG214" s="214"/>
      <c r="RPH214" s="214"/>
      <c r="RPI214" s="214"/>
      <c r="RPJ214" s="214"/>
      <c r="RPK214" s="214"/>
      <c r="RPL214" s="214"/>
      <c r="RPM214" s="214"/>
      <c r="RPN214" s="214"/>
      <c r="RPO214" s="214"/>
      <c r="RPP214" s="214"/>
      <c r="RPQ214" s="214"/>
      <c r="RPR214" s="214"/>
      <c r="RPS214" s="214"/>
      <c r="RPT214" s="214"/>
      <c r="RPU214" s="214"/>
      <c r="RPV214" s="214"/>
      <c r="RPW214" s="214"/>
      <c r="RPX214" s="214"/>
      <c r="RPY214" s="214"/>
      <c r="RPZ214" s="214"/>
      <c r="RQA214" s="214"/>
      <c r="RQB214" s="214"/>
      <c r="RQC214" s="214"/>
      <c r="RQD214" s="214"/>
      <c r="RQE214" s="214"/>
      <c r="RQF214" s="214"/>
      <c r="RQG214" s="214"/>
      <c r="RQH214" s="214"/>
      <c r="RQI214" s="214"/>
      <c r="RQJ214" s="214"/>
      <c r="RQK214" s="214"/>
      <c r="RQL214" s="214"/>
      <c r="RQM214" s="214"/>
      <c r="RQN214" s="214"/>
      <c r="RQO214" s="214"/>
      <c r="RQP214" s="214"/>
      <c r="RQQ214" s="214"/>
      <c r="RQR214" s="214"/>
      <c r="RQS214" s="214"/>
      <c r="RQT214" s="214"/>
      <c r="RQU214" s="214"/>
      <c r="RQV214" s="214"/>
      <c r="RQW214" s="214"/>
      <c r="RQX214" s="214"/>
      <c r="RQY214" s="214"/>
      <c r="RQZ214" s="214"/>
      <c r="RRA214" s="214"/>
      <c r="RRB214" s="214"/>
      <c r="RRC214" s="214"/>
      <c r="RRD214" s="214"/>
      <c r="RRE214" s="214"/>
      <c r="RRF214" s="214"/>
      <c r="RRG214" s="214"/>
      <c r="RRH214" s="214"/>
      <c r="RRI214" s="214"/>
      <c r="RRJ214" s="214"/>
      <c r="RRK214" s="214"/>
      <c r="RRL214" s="214"/>
      <c r="RRM214" s="214"/>
      <c r="RRN214" s="214"/>
      <c r="RRO214" s="214"/>
      <c r="RRP214" s="214"/>
      <c r="RRQ214" s="214"/>
      <c r="RRR214" s="214"/>
      <c r="RRS214" s="214"/>
      <c r="RRT214" s="214"/>
      <c r="RRU214" s="214"/>
      <c r="RRV214" s="214"/>
      <c r="RRW214" s="214"/>
      <c r="RRX214" s="214"/>
      <c r="RRY214" s="214"/>
      <c r="RRZ214" s="214"/>
      <c r="RSA214" s="214"/>
      <c r="RSB214" s="214"/>
      <c r="RSC214" s="214"/>
      <c r="RSD214" s="214"/>
      <c r="RSE214" s="214"/>
      <c r="RSF214" s="214"/>
      <c r="RSG214" s="214"/>
      <c r="RSH214" s="214"/>
      <c r="RSI214" s="214"/>
      <c r="RSJ214" s="214"/>
      <c r="RSK214" s="214"/>
      <c r="RSL214" s="214"/>
      <c r="RSM214" s="214"/>
      <c r="RSN214" s="214"/>
      <c r="RSO214" s="214"/>
      <c r="RSP214" s="214"/>
      <c r="RSQ214" s="214"/>
      <c r="RSR214" s="214"/>
      <c r="RSS214" s="214"/>
      <c r="RST214" s="214"/>
      <c r="RSU214" s="214"/>
      <c r="RSV214" s="214"/>
      <c r="RSW214" s="214"/>
      <c r="RSX214" s="214"/>
      <c r="RSY214" s="214"/>
      <c r="RSZ214" s="214"/>
      <c r="RTA214" s="214"/>
      <c r="RTB214" s="214"/>
      <c r="RTC214" s="214"/>
      <c r="RTD214" s="214"/>
      <c r="RTE214" s="214"/>
      <c r="RTF214" s="214"/>
      <c r="RTG214" s="214"/>
      <c r="RTH214" s="214"/>
      <c r="RTI214" s="214"/>
      <c r="RTJ214" s="214"/>
      <c r="RTK214" s="214"/>
      <c r="RTL214" s="214"/>
      <c r="RTM214" s="214"/>
      <c r="RTN214" s="214"/>
      <c r="RTO214" s="214"/>
      <c r="RTP214" s="214"/>
      <c r="RTQ214" s="214"/>
      <c r="RTR214" s="214"/>
      <c r="RTS214" s="214"/>
      <c r="RTT214" s="214"/>
      <c r="RTU214" s="214"/>
      <c r="RTV214" s="214"/>
      <c r="RTW214" s="214"/>
      <c r="RTX214" s="214"/>
      <c r="RTY214" s="214"/>
      <c r="RTZ214" s="214"/>
      <c r="RUA214" s="214"/>
      <c r="RUB214" s="214"/>
      <c r="RUC214" s="214"/>
      <c r="RUD214" s="214"/>
      <c r="RUE214" s="214"/>
      <c r="RUF214" s="214"/>
      <c r="RUG214" s="214"/>
      <c r="RUH214" s="214"/>
      <c r="RUI214" s="214"/>
      <c r="RUJ214" s="214"/>
      <c r="RUK214" s="214"/>
      <c r="RUL214" s="214"/>
      <c r="RUM214" s="214"/>
      <c r="RUN214" s="214"/>
      <c r="RUO214" s="214"/>
      <c r="RUP214" s="214"/>
      <c r="RUQ214" s="214"/>
      <c r="RUR214" s="214"/>
      <c r="RUS214" s="214"/>
      <c r="RUT214" s="214"/>
      <c r="RUU214" s="214"/>
      <c r="RUV214" s="214"/>
      <c r="RUW214" s="214"/>
      <c r="RUX214" s="214"/>
      <c r="RUY214" s="214"/>
      <c r="RUZ214" s="214"/>
      <c r="RVA214" s="214"/>
      <c r="RVB214" s="214"/>
      <c r="RVC214" s="214"/>
      <c r="RVD214" s="214"/>
      <c r="RVE214" s="214"/>
      <c r="RVF214" s="214"/>
      <c r="RVG214" s="214"/>
      <c r="RVH214" s="214"/>
      <c r="RVI214" s="214"/>
      <c r="RVJ214" s="214"/>
      <c r="RVK214" s="214"/>
      <c r="RVL214" s="214"/>
      <c r="RVM214" s="214"/>
      <c r="RVN214" s="214"/>
      <c r="RVO214" s="214"/>
      <c r="RVP214" s="214"/>
      <c r="RVQ214" s="214"/>
      <c r="RVR214" s="214"/>
      <c r="RVS214" s="214"/>
      <c r="RVT214" s="214"/>
      <c r="RVU214" s="214"/>
      <c r="RVV214" s="214"/>
      <c r="RVW214" s="214"/>
      <c r="RVX214" s="214"/>
      <c r="RVY214" s="214"/>
      <c r="RVZ214" s="214"/>
      <c r="RWA214" s="214"/>
      <c r="RWB214" s="214"/>
      <c r="RWC214" s="214"/>
      <c r="RWD214" s="214"/>
      <c r="RWE214" s="214"/>
      <c r="RWF214" s="214"/>
      <c r="RWG214" s="214"/>
      <c r="RWH214" s="214"/>
      <c r="RWI214" s="214"/>
      <c r="RWJ214" s="214"/>
      <c r="RWK214" s="214"/>
      <c r="RWL214" s="214"/>
      <c r="RWM214" s="214"/>
      <c r="RWN214" s="214"/>
      <c r="RWO214" s="214"/>
      <c r="RWP214" s="214"/>
      <c r="RWQ214" s="214"/>
      <c r="RWR214" s="214"/>
      <c r="RWS214" s="214"/>
      <c r="RWT214" s="214"/>
      <c r="RWU214" s="214"/>
      <c r="RWV214" s="214"/>
      <c r="RWW214" s="214"/>
      <c r="RWX214" s="214"/>
      <c r="RWY214" s="214"/>
      <c r="RWZ214" s="214"/>
      <c r="RXA214" s="214"/>
      <c r="RXB214" s="214"/>
      <c r="RXC214" s="214"/>
      <c r="RXD214" s="214"/>
      <c r="RXE214" s="214"/>
      <c r="RXF214" s="214"/>
      <c r="RXG214" s="214"/>
      <c r="RXH214" s="214"/>
      <c r="RXI214" s="214"/>
      <c r="RXJ214" s="214"/>
      <c r="RXK214" s="214"/>
      <c r="RXL214" s="214"/>
      <c r="RXM214" s="214"/>
      <c r="RXN214" s="214"/>
      <c r="RXO214" s="214"/>
      <c r="RXP214" s="214"/>
      <c r="RXQ214" s="214"/>
      <c r="RXR214" s="214"/>
      <c r="RXS214" s="214"/>
      <c r="RXT214" s="214"/>
      <c r="RXU214" s="214"/>
      <c r="RXV214" s="214"/>
      <c r="RXW214" s="214"/>
      <c r="RXX214" s="214"/>
      <c r="RXY214" s="214"/>
      <c r="RXZ214" s="214"/>
      <c r="RYA214" s="214"/>
      <c r="RYB214" s="214"/>
      <c r="RYC214" s="214"/>
      <c r="RYD214" s="214"/>
      <c r="RYE214" s="214"/>
      <c r="RYF214" s="214"/>
      <c r="RYG214" s="214"/>
      <c r="RYH214" s="214"/>
      <c r="RYI214" s="214"/>
      <c r="RYJ214" s="214"/>
      <c r="RYK214" s="214"/>
      <c r="RYL214" s="214"/>
      <c r="RYM214" s="214"/>
      <c r="RYN214" s="214"/>
      <c r="RYO214" s="214"/>
      <c r="RYP214" s="214"/>
      <c r="RYQ214" s="214"/>
      <c r="RYR214" s="214"/>
      <c r="RYS214" s="214"/>
      <c r="RYT214" s="214"/>
      <c r="RYU214" s="214"/>
      <c r="RYV214" s="214"/>
      <c r="RYW214" s="214"/>
      <c r="RYX214" s="214"/>
      <c r="RYY214" s="214"/>
      <c r="RYZ214" s="214"/>
      <c r="RZA214" s="214"/>
      <c r="RZB214" s="214"/>
      <c r="RZC214" s="214"/>
      <c r="RZD214" s="214"/>
      <c r="RZE214" s="214"/>
      <c r="RZF214" s="214"/>
      <c r="RZG214" s="214"/>
      <c r="RZH214" s="214"/>
      <c r="RZI214" s="214"/>
      <c r="RZJ214" s="214"/>
      <c r="RZK214" s="214"/>
      <c r="RZL214" s="214"/>
      <c r="RZM214" s="214"/>
      <c r="RZN214" s="214"/>
      <c r="RZO214" s="214"/>
      <c r="RZP214" s="214"/>
      <c r="RZQ214" s="214"/>
      <c r="RZR214" s="214"/>
      <c r="RZS214" s="214"/>
      <c r="RZT214" s="214"/>
      <c r="RZU214" s="214"/>
      <c r="RZV214" s="214"/>
      <c r="RZW214" s="214"/>
      <c r="RZX214" s="214"/>
      <c r="RZY214" s="214"/>
      <c r="RZZ214" s="214"/>
      <c r="SAA214" s="214"/>
      <c r="SAB214" s="214"/>
      <c r="SAC214" s="214"/>
      <c r="SAD214" s="214"/>
      <c r="SAE214" s="214"/>
      <c r="SAF214" s="214"/>
      <c r="SAG214" s="214"/>
      <c r="SAH214" s="214"/>
      <c r="SAI214" s="214"/>
      <c r="SAJ214" s="214"/>
      <c r="SAK214" s="214"/>
      <c r="SAL214" s="214"/>
      <c r="SAM214" s="214"/>
      <c r="SAN214" s="214"/>
      <c r="SAO214" s="214"/>
      <c r="SAP214" s="214"/>
      <c r="SAQ214" s="214"/>
      <c r="SAR214" s="214"/>
      <c r="SAS214" s="214"/>
      <c r="SAT214" s="214"/>
      <c r="SAU214" s="214"/>
      <c r="SAV214" s="214"/>
      <c r="SAW214" s="214"/>
      <c r="SAX214" s="214"/>
      <c r="SAY214" s="214"/>
      <c r="SAZ214" s="214"/>
      <c r="SBA214" s="214"/>
      <c r="SBB214" s="214"/>
      <c r="SBC214" s="214"/>
      <c r="SBD214" s="214"/>
      <c r="SBE214" s="214"/>
      <c r="SBF214" s="214"/>
      <c r="SBG214" s="214"/>
      <c r="SBH214" s="214"/>
      <c r="SBI214" s="214"/>
      <c r="SBJ214" s="214"/>
      <c r="SBK214" s="214"/>
      <c r="SBL214" s="214"/>
      <c r="SBM214" s="214"/>
      <c r="SBN214" s="214"/>
      <c r="SBO214" s="214"/>
      <c r="SBP214" s="214"/>
      <c r="SBQ214" s="214"/>
      <c r="SBR214" s="214"/>
      <c r="SBS214" s="214"/>
      <c r="SBT214" s="214"/>
      <c r="SBU214" s="214"/>
      <c r="SBV214" s="214"/>
      <c r="SBW214" s="214"/>
      <c r="SBX214" s="214"/>
      <c r="SBY214" s="214"/>
      <c r="SBZ214" s="214"/>
      <c r="SCA214" s="214"/>
      <c r="SCB214" s="214"/>
      <c r="SCC214" s="214"/>
      <c r="SCD214" s="214"/>
      <c r="SCE214" s="214"/>
      <c r="SCF214" s="214"/>
      <c r="SCG214" s="214"/>
      <c r="SCH214" s="214"/>
      <c r="SCI214" s="214"/>
      <c r="SCJ214" s="214"/>
      <c r="SCK214" s="214"/>
      <c r="SCL214" s="214"/>
      <c r="SCM214" s="214"/>
      <c r="SCN214" s="214"/>
      <c r="SCO214" s="214"/>
      <c r="SCP214" s="214"/>
      <c r="SCQ214" s="214"/>
      <c r="SCR214" s="214"/>
      <c r="SCS214" s="214"/>
      <c r="SCT214" s="214"/>
      <c r="SCU214" s="214"/>
      <c r="SCV214" s="214"/>
      <c r="SCW214" s="214"/>
      <c r="SCX214" s="214"/>
      <c r="SCY214" s="214"/>
      <c r="SCZ214" s="214"/>
      <c r="SDA214" s="214"/>
      <c r="SDB214" s="214"/>
      <c r="SDC214" s="214"/>
      <c r="SDD214" s="214"/>
      <c r="SDE214" s="214"/>
      <c r="SDF214" s="214"/>
      <c r="SDG214" s="214"/>
      <c r="SDH214" s="214"/>
      <c r="SDI214" s="214"/>
      <c r="SDJ214" s="214"/>
      <c r="SDK214" s="214"/>
      <c r="SDL214" s="214"/>
      <c r="SDM214" s="214"/>
      <c r="SDN214" s="214"/>
      <c r="SDO214" s="214"/>
      <c r="SDP214" s="214"/>
      <c r="SDQ214" s="214"/>
      <c r="SDR214" s="214"/>
      <c r="SDS214" s="214"/>
      <c r="SDT214" s="214"/>
      <c r="SDU214" s="214"/>
      <c r="SDV214" s="214"/>
      <c r="SDW214" s="214"/>
      <c r="SDX214" s="214"/>
      <c r="SDY214" s="214"/>
      <c r="SDZ214" s="214"/>
      <c r="SEA214" s="214"/>
      <c r="SEB214" s="214"/>
      <c r="SEC214" s="214"/>
      <c r="SED214" s="214"/>
      <c r="SEE214" s="214"/>
      <c r="SEF214" s="214"/>
      <c r="SEG214" s="214"/>
      <c r="SEH214" s="214"/>
      <c r="SEI214" s="214"/>
      <c r="SEJ214" s="214"/>
      <c r="SEK214" s="214"/>
      <c r="SEL214" s="214"/>
      <c r="SEM214" s="214"/>
      <c r="SEN214" s="214"/>
      <c r="SEO214" s="214"/>
      <c r="SEP214" s="214"/>
      <c r="SEQ214" s="214"/>
      <c r="SER214" s="214"/>
      <c r="SES214" s="214"/>
      <c r="SET214" s="214"/>
      <c r="SEU214" s="214"/>
      <c r="SEV214" s="214"/>
      <c r="SEW214" s="214"/>
      <c r="SEX214" s="214"/>
      <c r="SEY214" s="214"/>
      <c r="SEZ214" s="214"/>
      <c r="SFA214" s="214"/>
      <c r="SFB214" s="214"/>
      <c r="SFC214" s="214"/>
      <c r="SFD214" s="214"/>
      <c r="SFE214" s="214"/>
      <c r="SFF214" s="214"/>
      <c r="SFG214" s="214"/>
      <c r="SFH214" s="214"/>
      <c r="SFI214" s="214"/>
      <c r="SFJ214" s="214"/>
      <c r="SFK214" s="214"/>
      <c r="SFL214" s="214"/>
      <c r="SFM214" s="214"/>
      <c r="SFN214" s="214"/>
      <c r="SFO214" s="214"/>
      <c r="SFP214" s="214"/>
      <c r="SFQ214" s="214"/>
      <c r="SFR214" s="214"/>
      <c r="SFS214" s="214"/>
      <c r="SFT214" s="214"/>
      <c r="SFU214" s="214"/>
      <c r="SFV214" s="214"/>
      <c r="SFW214" s="214"/>
      <c r="SFX214" s="214"/>
      <c r="SFY214" s="214"/>
      <c r="SFZ214" s="214"/>
      <c r="SGA214" s="214"/>
      <c r="SGB214" s="214"/>
      <c r="SGC214" s="214"/>
      <c r="SGD214" s="214"/>
      <c r="SGE214" s="214"/>
      <c r="SGF214" s="214"/>
      <c r="SGG214" s="214"/>
      <c r="SGH214" s="214"/>
      <c r="SGI214" s="214"/>
      <c r="SGJ214" s="214"/>
      <c r="SGK214" s="214"/>
      <c r="SGL214" s="214"/>
      <c r="SGM214" s="214"/>
      <c r="SGN214" s="214"/>
      <c r="SGO214" s="214"/>
      <c r="SGP214" s="214"/>
      <c r="SGQ214" s="214"/>
      <c r="SGR214" s="214"/>
      <c r="SGS214" s="214"/>
      <c r="SGT214" s="214"/>
      <c r="SGU214" s="214"/>
      <c r="SGV214" s="214"/>
      <c r="SGW214" s="214"/>
      <c r="SGX214" s="214"/>
      <c r="SGY214" s="214"/>
      <c r="SGZ214" s="214"/>
      <c r="SHA214" s="214"/>
      <c r="SHB214" s="214"/>
      <c r="SHC214" s="214"/>
      <c r="SHD214" s="214"/>
      <c r="SHE214" s="214"/>
      <c r="SHF214" s="214"/>
      <c r="SHG214" s="214"/>
      <c r="SHH214" s="214"/>
      <c r="SHI214" s="214"/>
      <c r="SHJ214" s="214"/>
      <c r="SHK214" s="214"/>
      <c r="SHL214" s="214"/>
      <c r="SHM214" s="214"/>
      <c r="SHN214" s="214"/>
      <c r="SHO214" s="214"/>
      <c r="SHP214" s="214"/>
      <c r="SHQ214" s="214"/>
      <c r="SHR214" s="214"/>
      <c r="SHS214" s="214"/>
      <c r="SHT214" s="214"/>
      <c r="SHU214" s="214"/>
      <c r="SHV214" s="214"/>
      <c r="SHW214" s="214"/>
      <c r="SHX214" s="214"/>
      <c r="SHY214" s="214"/>
      <c r="SHZ214" s="214"/>
      <c r="SIA214" s="214"/>
      <c r="SIB214" s="214"/>
      <c r="SIC214" s="214"/>
      <c r="SID214" s="214"/>
      <c r="SIE214" s="214"/>
      <c r="SIF214" s="214"/>
      <c r="SIG214" s="214"/>
      <c r="SIH214" s="214"/>
      <c r="SII214" s="214"/>
      <c r="SIJ214" s="214"/>
      <c r="SIK214" s="214"/>
      <c r="SIL214" s="214"/>
      <c r="SIM214" s="214"/>
      <c r="SIN214" s="214"/>
      <c r="SIO214" s="214"/>
      <c r="SIP214" s="214"/>
      <c r="SIQ214" s="214"/>
      <c r="SIR214" s="214"/>
      <c r="SIS214" s="214"/>
      <c r="SIT214" s="214"/>
      <c r="SIU214" s="214"/>
      <c r="SIV214" s="214"/>
      <c r="SIW214" s="214"/>
      <c r="SIX214" s="214"/>
      <c r="SIY214" s="214"/>
      <c r="SIZ214" s="214"/>
      <c r="SJA214" s="214"/>
      <c r="SJB214" s="214"/>
      <c r="SJC214" s="214"/>
      <c r="SJD214" s="214"/>
      <c r="SJE214" s="214"/>
      <c r="SJF214" s="214"/>
      <c r="SJG214" s="214"/>
      <c r="SJH214" s="214"/>
      <c r="SJI214" s="214"/>
      <c r="SJJ214" s="214"/>
      <c r="SJK214" s="214"/>
      <c r="SJL214" s="214"/>
      <c r="SJM214" s="214"/>
      <c r="SJN214" s="214"/>
      <c r="SJO214" s="214"/>
      <c r="SJP214" s="214"/>
      <c r="SJQ214" s="214"/>
      <c r="SJR214" s="214"/>
      <c r="SJS214" s="214"/>
      <c r="SJT214" s="214"/>
      <c r="SJU214" s="214"/>
      <c r="SJV214" s="214"/>
      <c r="SJW214" s="214"/>
      <c r="SJX214" s="214"/>
      <c r="SJY214" s="214"/>
      <c r="SJZ214" s="214"/>
      <c r="SKA214" s="214"/>
      <c r="SKB214" s="214"/>
      <c r="SKC214" s="214"/>
      <c r="SKD214" s="214"/>
      <c r="SKE214" s="214"/>
      <c r="SKF214" s="214"/>
      <c r="SKG214" s="214"/>
      <c r="SKH214" s="214"/>
      <c r="SKI214" s="214"/>
      <c r="SKJ214" s="214"/>
      <c r="SKK214" s="214"/>
      <c r="SKL214" s="214"/>
      <c r="SKM214" s="214"/>
      <c r="SKN214" s="214"/>
      <c r="SKO214" s="214"/>
      <c r="SKP214" s="214"/>
      <c r="SKQ214" s="214"/>
      <c r="SKR214" s="214"/>
      <c r="SKS214" s="214"/>
      <c r="SKT214" s="214"/>
      <c r="SKU214" s="214"/>
      <c r="SKV214" s="214"/>
      <c r="SKW214" s="214"/>
      <c r="SKX214" s="214"/>
      <c r="SKY214" s="214"/>
      <c r="SKZ214" s="214"/>
      <c r="SLA214" s="214"/>
      <c r="SLB214" s="214"/>
      <c r="SLC214" s="214"/>
      <c r="SLD214" s="214"/>
      <c r="SLE214" s="214"/>
      <c r="SLF214" s="214"/>
      <c r="SLG214" s="214"/>
      <c r="SLH214" s="214"/>
      <c r="SLI214" s="214"/>
      <c r="SLJ214" s="214"/>
      <c r="SLK214" s="214"/>
      <c r="SLL214" s="214"/>
      <c r="SLM214" s="214"/>
      <c r="SLN214" s="214"/>
      <c r="SLO214" s="214"/>
      <c r="SLP214" s="214"/>
      <c r="SLQ214" s="214"/>
      <c r="SLR214" s="214"/>
      <c r="SLS214" s="214"/>
      <c r="SLT214" s="214"/>
      <c r="SLU214" s="214"/>
      <c r="SLV214" s="214"/>
      <c r="SLW214" s="214"/>
      <c r="SLX214" s="214"/>
      <c r="SLY214" s="214"/>
      <c r="SLZ214" s="214"/>
      <c r="SMA214" s="214"/>
      <c r="SMB214" s="214"/>
      <c r="SMC214" s="214"/>
      <c r="SMD214" s="214"/>
      <c r="SME214" s="214"/>
      <c r="SMF214" s="214"/>
      <c r="SMG214" s="214"/>
      <c r="SMH214" s="214"/>
      <c r="SMI214" s="214"/>
      <c r="SMJ214" s="214"/>
      <c r="SMK214" s="214"/>
      <c r="SML214" s="214"/>
      <c r="SMM214" s="214"/>
      <c r="SMN214" s="214"/>
      <c r="SMO214" s="214"/>
      <c r="SMP214" s="214"/>
      <c r="SMQ214" s="214"/>
      <c r="SMR214" s="214"/>
      <c r="SMS214" s="214"/>
      <c r="SMT214" s="214"/>
      <c r="SMU214" s="214"/>
      <c r="SMV214" s="214"/>
      <c r="SMW214" s="214"/>
      <c r="SMX214" s="214"/>
      <c r="SMY214" s="214"/>
      <c r="SMZ214" s="214"/>
      <c r="SNA214" s="214"/>
      <c r="SNB214" s="214"/>
      <c r="SNC214" s="214"/>
      <c r="SND214" s="214"/>
      <c r="SNE214" s="214"/>
      <c r="SNF214" s="214"/>
      <c r="SNG214" s="214"/>
      <c r="SNH214" s="214"/>
      <c r="SNI214" s="214"/>
      <c r="SNJ214" s="214"/>
      <c r="SNK214" s="214"/>
      <c r="SNL214" s="214"/>
      <c r="SNM214" s="214"/>
      <c r="SNN214" s="214"/>
      <c r="SNO214" s="214"/>
      <c r="SNP214" s="214"/>
      <c r="SNQ214" s="214"/>
      <c r="SNR214" s="214"/>
      <c r="SNS214" s="214"/>
      <c r="SNT214" s="214"/>
      <c r="SNU214" s="214"/>
      <c r="SNV214" s="214"/>
      <c r="SNW214" s="214"/>
      <c r="SNX214" s="214"/>
      <c r="SNY214" s="214"/>
      <c r="SNZ214" s="214"/>
      <c r="SOA214" s="214"/>
      <c r="SOB214" s="214"/>
      <c r="SOC214" s="214"/>
      <c r="SOD214" s="214"/>
      <c r="SOE214" s="214"/>
      <c r="SOF214" s="214"/>
      <c r="SOG214" s="214"/>
      <c r="SOH214" s="214"/>
      <c r="SOI214" s="214"/>
      <c r="SOJ214" s="214"/>
      <c r="SOK214" s="214"/>
      <c r="SOL214" s="214"/>
      <c r="SOM214" s="214"/>
      <c r="SON214" s="214"/>
      <c r="SOO214" s="214"/>
      <c r="SOP214" s="214"/>
      <c r="SOQ214" s="214"/>
      <c r="SOR214" s="214"/>
      <c r="SOS214" s="214"/>
      <c r="SOT214" s="214"/>
      <c r="SOU214" s="214"/>
      <c r="SOV214" s="214"/>
      <c r="SOW214" s="214"/>
      <c r="SOX214" s="214"/>
      <c r="SOY214" s="214"/>
      <c r="SOZ214" s="214"/>
      <c r="SPA214" s="214"/>
      <c r="SPB214" s="214"/>
      <c r="SPC214" s="214"/>
      <c r="SPD214" s="214"/>
      <c r="SPE214" s="214"/>
      <c r="SPF214" s="214"/>
      <c r="SPG214" s="214"/>
      <c r="SPH214" s="214"/>
      <c r="SPI214" s="214"/>
      <c r="SPJ214" s="214"/>
      <c r="SPK214" s="214"/>
      <c r="SPL214" s="214"/>
      <c r="SPM214" s="214"/>
      <c r="SPN214" s="214"/>
      <c r="SPO214" s="214"/>
      <c r="SPP214" s="214"/>
      <c r="SPQ214" s="214"/>
      <c r="SPR214" s="214"/>
      <c r="SPS214" s="214"/>
      <c r="SPT214" s="214"/>
      <c r="SPU214" s="214"/>
      <c r="SPV214" s="214"/>
      <c r="SPW214" s="214"/>
      <c r="SPX214" s="214"/>
      <c r="SPY214" s="214"/>
      <c r="SPZ214" s="214"/>
      <c r="SQA214" s="214"/>
      <c r="SQB214" s="214"/>
      <c r="SQC214" s="214"/>
      <c r="SQD214" s="214"/>
      <c r="SQE214" s="214"/>
      <c r="SQF214" s="214"/>
      <c r="SQG214" s="214"/>
      <c r="SQH214" s="214"/>
      <c r="SQI214" s="214"/>
      <c r="SQJ214" s="214"/>
      <c r="SQK214" s="214"/>
      <c r="SQL214" s="214"/>
      <c r="SQM214" s="214"/>
      <c r="SQN214" s="214"/>
      <c r="SQO214" s="214"/>
      <c r="SQP214" s="214"/>
      <c r="SQQ214" s="214"/>
      <c r="SQR214" s="214"/>
      <c r="SQS214" s="214"/>
      <c r="SQT214" s="214"/>
      <c r="SQU214" s="214"/>
      <c r="SQV214" s="214"/>
      <c r="SQW214" s="214"/>
      <c r="SQX214" s="214"/>
      <c r="SQY214" s="214"/>
      <c r="SQZ214" s="214"/>
      <c r="SRA214" s="214"/>
      <c r="SRB214" s="214"/>
      <c r="SRC214" s="214"/>
      <c r="SRD214" s="214"/>
      <c r="SRE214" s="214"/>
      <c r="SRF214" s="214"/>
      <c r="SRG214" s="214"/>
      <c r="SRH214" s="214"/>
      <c r="SRI214" s="214"/>
      <c r="SRJ214" s="214"/>
      <c r="SRK214" s="214"/>
      <c r="SRL214" s="214"/>
      <c r="SRM214" s="214"/>
      <c r="SRN214" s="214"/>
      <c r="SRO214" s="214"/>
      <c r="SRP214" s="214"/>
      <c r="SRQ214" s="214"/>
      <c r="SRR214" s="214"/>
      <c r="SRS214" s="214"/>
      <c r="SRT214" s="214"/>
      <c r="SRU214" s="214"/>
      <c r="SRV214" s="214"/>
      <c r="SRW214" s="214"/>
      <c r="SRX214" s="214"/>
      <c r="SRY214" s="214"/>
      <c r="SRZ214" s="214"/>
      <c r="SSA214" s="214"/>
      <c r="SSB214" s="214"/>
      <c r="SSC214" s="214"/>
      <c r="SSD214" s="214"/>
      <c r="SSE214" s="214"/>
      <c r="SSF214" s="214"/>
      <c r="SSG214" s="214"/>
      <c r="SSH214" s="214"/>
      <c r="SSI214" s="214"/>
      <c r="SSJ214" s="214"/>
      <c r="SSK214" s="214"/>
      <c r="SSL214" s="214"/>
      <c r="SSM214" s="214"/>
      <c r="SSN214" s="214"/>
      <c r="SSO214" s="214"/>
      <c r="SSP214" s="214"/>
      <c r="SSQ214" s="214"/>
      <c r="SSR214" s="214"/>
      <c r="SSS214" s="214"/>
      <c r="SST214" s="214"/>
      <c r="SSU214" s="214"/>
      <c r="SSV214" s="214"/>
      <c r="SSW214" s="214"/>
      <c r="SSX214" s="214"/>
      <c r="SSY214" s="214"/>
      <c r="SSZ214" s="214"/>
      <c r="STA214" s="214"/>
      <c r="STB214" s="214"/>
      <c r="STC214" s="214"/>
      <c r="STD214" s="214"/>
      <c r="STE214" s="214"/>
      <c r="STF214" s="214"/>
      <c r="STG214" s="214"/>
      <c r="STH214" s="214"/>
      <c r="STI214" s="214"/>
      <c r="STJ214" s="214"/>
      <c r="STK214" s="214"/>
      <c r="STL214" s="214"/>
      <c r="STM214" s="214"/>
      <c r="STN214" s="214"/>
      <c r="STO214" s="214"/>
      <c r="STP214" s="214"/>
      <c r="STQ214" s="214"/>
      <c r="STR214" s="214"/>
      <c r="STS214" s="214"/>
      <c r="STT214" s="214"/>
      <c r="STU214" s="214"/>
      <c r="STV214" s="214"/>
      <c r="STW214" s="214"/>
      <c r="STX214" s="214"/>
      <c r="STY214" s="214"/>
      <c r="STZ214" s="214"/>
      <c r="SUA214" s="214"/>
      <c r="SUB214" s="214"/>
      <c r="SUC214" s="214"/>
      <c r="SUD214" s="214"/>
      <c r="SUE214" s="214"/>
      <c r="SUF214" s="214"/>
      <c r="SUG214" s="214"/>
      <c r="SUH214" s="214"/>
      <c r="SUI214" s="214"/>
      <c r="SUJ214" s="214"/>
      <c r="SUK214" s="214"/>
      <c r="SUL214" s="214"/>
      <c r="SUM214" s="214"/>
      <c r="SUN214" s="214"/>
      <c r="SUO214" s="214"/>
      <c r="SUP214" s="214"/>
      <c r="SUQ214" s="214"/>
      <c r="SUR214" s="214"/>
      <c r="SUS214" s="214"/>
      <c r="SUT214" s="214"/>
      <c r="SUU214" s="214"/>
      <c r="SUV214" s="214"/>
      <c r="SUW214" s="214"/>
      <c r="SUX214" s="214"/>
      <c r="SUY214" s="214"/>
      <c r="SUZ214" s="214"/>
      <c r="SVA214" s="214"/>
      <c r="SVB214" s="214"/>
      <c r="SVC214" s="214"/>
      <c r="SVD214" s="214"/>
      <c r="SVE214" s="214"/>
      <c r="SVF214" s="214"/>
      <c r="SVG214" s="214"/>
      <c r="SVH214" s="214"/>
      <c r="SVI214" s="214"/>
      <c r="SVJ214" s="214"/>
      <c r="SVK214" s="214"/>
      <c r="SVL214" s="214"/>
      <c r="SVM214" s="214"/>
      <c r="SVN214" s="214"/>
      <c r="SVO214" s="214"/>
      <c r="SVP214" s="214"/>
      <c r="SVQ214" s="214"/>
      <c r="SVR214" s="214"/>
      <c r="SVS214" s="214"/>
      <c r="SVT214" s="214"/>
      <c r="SVU214" s="214"/>
      <c r="SVV214" s="214"/>
      <c r="SVW214" s="214"/>
      <c r="SVX214" s="214"/>
      <c r="SVY214" s="214"/>
      <c r="SVZ214" s="214"/>
      <c r="SWA214" s="214"/>
      <c r="SWB214" s="214"/>
      <c r="SWC214" s="214"/>
      <c r="SWD214" s="214"/>
      <c r="SWE214" s="214"/>
      <c r="SWF214" s="214"/>
      <c r="SWG214" s="214"/>
      <c r="SWH214" s="214"/>
      <c r="SWI214" s="214"/>
      <c r="SWJ214" s="214"/>
      <c r="SWK214" s="214"/>
      <c r="SWL214" s="214"/>
      <c r="SWM214" s="214"/>
      <c r="SWN214" s="214"/>
      <c r="SWO214" s="214"/>
      <c r="SWP214" s="214"/>
      <c r="SWQ214" s="214"/>
      <c r="SWR214" s="214"/>
      <c r="SWS214" s="214"/>
      <c r="SWT214" s="214"/>
      <c r="SWU214" s="214"/>
      <c r="SWV214" s="214"/>
      <c r="SWW214" s="214"/>
      <c r="SWX214" s="214"/>
      <c r="SWY214" s="214"/>
      <c r="SWZ214" s="214"/>
      <c r="SXA214" s="214"/>
      <c r="SXB214" s="214"/>
      <c r="SXC214" s="214"/>
      <c r="SXD214" s="214"/>
      <c r="SXE214" s="214"/>
      <c r="SXF214" s="214"/>
      <c r="SXG214" s="214"/>
      <c r="SXH214" s="214"/>
      <c r="SXI214" s="214"/>
      <c r="SXJ214" s="214"/>
      <c r="SXK214" s="214"/>
      <c r="SXL214" s="214"/>
      <c r="SXM214" s="214"/>
      <c r="SXN214" s="214"/>
      <c r="SXO214" s="214"/>
      <c r="SXP214" s="214"/>
      <c r="SXQ214" s="214"/>
      <c r="SXR214" s="214"/>
      <c r="SXS214" s="214"/>
      <c r="SXT214" s="214"/>
      <c r="SXU214" s="214"/>
      <c r="SXV214" s="214"/>
      <c r="SXW214" s="214"/>
      <c r="SXX214" s="214"/>
      <c r="SXY214" s="214"/>
      <c r="SXZ214" s="214"/>
      <c r="SYA214" s="214"/>
      <c r="SYB214" s="214"/>
      <c r="SYC214" s="214"/>
      <c r="SYD214" s="214"/>
      <c r="SYE214" s="214"/>
      <c r="SYF214" s="214"/>
      <c r="SYG214" s="214"/>
      <c r="SYH214" s="214"/>
      <c r="SYI214" s="214"/>
      <c r="SYJ214" s="214"/>
      <c r="SYK214" s="214"/>
      <c r="SYL214" s="214"/>
      <c r="SYM214" s="214"/>
      <c r="SYN214" s="214"/>
      <c r="SYO214" s="214"/>
      <c r="SYP214" s="214"/>
      <c r="SYQ214" s="214"/>
      <c r="SYR214" s="214"/>
      <c r="SYS214" s="214"/>
      <c r="SYT214" s="214"/>
      <c r="SYU214" s="214"/>
      <c r="SYV214" s="214"/>
      <c r="SYW214" s="214"/>
      <c r="SYX214" s="214"/>
      <c r="SYY214" s="214"/>
      <c r="SYZ214" s="214"/>
      <c r="SZA214" s="214"/>
      <c r="SZB214" s="214"/>
      <c r="SZC214" s="214"/>
      <c r="SZD214" s="214"/>
      <c r="SZE214" s="214"/>
      <c r="SZF214" s="214"/>
      <c r="SZG214" s="214"/>
      <c r="SZH214" s="214"/>
      <c r="SZI214" s="214"/>
      <c r="SZJ214" s="214"/>
      <c r="SZK214" s="214"/>
      <c r="SZL214" s="214"/>
      <c r="SZM214" s="214"/>
      <c r="SZN214" s="214"/>
      <c r="SZO214" s="214"/>
      <c r="SZP214" s="214"/>
      <c r="SZQ214" s="214"/>
      <c r="SZR214" s="214"/>
      <c r="SZS214" s="214"/>
      <c r="SZT214" s="214"/>
      <c r="SZU214" s="214"/>
      <c r="SZV214" s="214"/>
      <c r="SZW214" s="214"/>
      <c r="SZX214" s="214"/>
      <c r="SZY214" s="214"/>
      <c r="SZZ214" s="214"/>
      <c r="TAA214" s="214"/>
      <c r="TAB214" s="214"/>
      <c r="TAC214" s="214"/>
      <c r="TAD214" s="214"/>
      <c r="TAE214" s="214"/>
      <c r="TAF214" s="214"/>
      <c r="TAG214" s="214"/>
      <c r="TAH214" s="214"/>
      <c r="TAI214" s="214"/>
      <c r="TAJ214" s="214"/>
      <c r="TAK214" s="214"/>
      <c r="TAL214" s="214"/>
      <c r="TAM214" s="214"/>
      <c r="TAN214" s="214"/>
      <c r="TAO214" s="214"/>
      <c r="TAP214" s="214"/>
      <c r="TAQ214" s="214"/>
      <c r="TAR214" s="214"/>
      <c r="TAS214" s="214"/>
      <c r="TAT214" s="214"/>
      <c r="TAU214" s="214"/>
      <c r="TAV214" s="214"/>
      <c r="TAW214" s="214"/>
      <c r="TAX214" s="214"/>
      <c r="TAY214" s="214"/>
      <c r="TAZ214" s="214"/>
      <c r="TBA214" s="214"/>
      <c r="TBB214" s="214"/>
      <c r="TBC214" s="214"/>
      <c r="TBD214" s="214"/>
      <c r="TBE214" s="214"/>
      <c r="TBF214" s="214"/>
      <c r="TBG214" s="214"/>
      <c r="TBH214" s="214"/>
      <c r="TBI214" s="214"/>
      <c r="TBJ214" s="214"/>
      <c r="TBK214" s="214"/>
      <c r="TBL214" s="214"/>
      <c r="TBM214" s="214"/>
      <c r="TBN214" s="214"/>
      <c r="TBO214" s="214"/>
      <c r="TBP214" s="214"/>
      <c r="TBQ214" s="214"/>
      <c r="TBR214" s="214"/>
      <c r="TBS214" s="214"/>
      <c r="TBT214" s="214"/>
      <c r="TBU214" s="214"/>
      <c r="TBV214" s="214"/>
      <c r="TBW214" s="214"/>
      <c r="TBX214" s="214"/>
      <c r="TBY214" s="214"/>
      <c r="TBZ214" s="214"/>
      <c r="TCA214" s="214"/>
      <c r="TCB214" s="214"/>
      <c r="TCC214" s="214"/>
      <c r="TCD214" s="214"/>
      <c r="TCE214" s="214"/>
      <c r="TCF214" s="214"/>
      <c r="TCG214" s="214"/>
      <c r="TCH214" s="214"/>
      <c r="TCI214" s="214"/>
      <c r="TCJ214" s="214"/>
      <c r="TCK214" s="214"/>
      <c r="TCL214" s="214"/>
      <c r="TCM214" s="214"/>
      <c r="TCN214" s="214"/>
      <c r="TCO214" s="214"/>
      <c r="TCP214" s="214"/>
      <c r="TCQ214" s="214"/>
      <c r="TCR214" s="214"/>
      <c r="TCS214" s="214"/>
      <c r="TCT214" s="214"/>
      <c r="TCU214" s="214"/>
      <c r="TCV214" s="214"/>
      <c r="TCW214" s="214"/>
      <c r="TCX214" s="214"/>
      <c r="TCY214" s="214"/>
      <c r="TCZ214" s="214"/>
      <c r="TDA214" s="214"/>
      <c r="TDB214" s="214"/>
      <c r="TDC214" s="214"/>
      <c r="TDD214" s="214"/>
      <c r="TDE214" s="214"/>
      <c r="TDF214" s="214"/>
      <c r="TDG214" s="214"/>
      <c r="TDH214" s="214"/>
      <c r="TDI214" s="214"/>
      <c r="TDJ214" s="214"/>
      <c r="TDK214" s="214"/>
      <c r="TDL214" s="214"/>
      <c r="TDM214" s="214"/>
      <c r="TDN214" s="214"/>
      <c r="TDO214" s="214"/>
      <c r="TDP214" s="214"/>
      <c r="TDQ214" s="214"/>
      <c r="TDR214" s="214"/>
      <c r="TDS214" s="214"/>
      <c r="TDT214" s="214"/>
      <c r="TDU214" s="214"/>
      <c r="TDV214" s="214"/>
      <c r="TDW214" s="214"/>
      <c r="TDX214" s="214"/>
      <c r="TDY214" s="214"/>
      <c r="TDZ214" s="214"/>
      <c r="TEA214" s="214"/>
      <c r="TEB214" s="214"/>
      <c r="TEC214" s="214"/>
      <c r="TED214" s="214"/>
      <c r="TEE214" s="214"/>
      <c r="TEF214" s="214"/>
      <c r="TEG214" s="214"/>
      <c r="TEH214" s="214"/>
      <c r="TEI214" s="214"/>
      <c r="TEJ214" s="214"/>
      <c r="TEK214" s="214"/>
      <c r="TEL214" s="214"/>
      <c r="TEM214" s="214"/>
      <c r="TEN214" s="214"/>
      <c r="TEO214" s="214"/>
      <c r="TEP214" s="214"/>
      <c r="TEQ214" s="214"/>
      <c r="TER214" s="214"/>
      <c r="TES214" s="214"/>
      <c r="TET214" s="214"/>
      <c r="TEU214" s="214"/>
      <c r="TEV214" s="214"/>
      <c r="TEW214" s="214"/>
      <c r="TEX214" s="214"/>
      <c r="TEY214" s="214"/>
      <c r="TEZ214" s="214"/>
      <c r="TFA214" s="214"/>
      <c r="TFB214" s="214"/>
      <c r="TFC214" s="214"/>
      <c r="TFD214" s="214"/>
      <c r="TFE214" s="214"/>
      <c r="TFF214" s="214"/>
      <c r="TFG214" s="214"/>
      <c r="TFH214" s="214"/>
      <c r="TFI214" s="214"/>
      <c r="TFJ214" s="214"/>
      <c r="TFK214" s="214"/>
      <c r="TFL214" s="214"/>
      <c r="TFM214" s="214"/>
      <c r="TFN214" s="214"/>
      <c r="TFO214" s="214"/>
      <c r="TFP214" s="214"/>
      <c r="TFQ214" s="214"/>
      <c r="TFR214" s="214"/>
      <c r="TFS214" s="214"/>
      <c r="TFT214" s="214"/>
      <c r="TFU214" s="214"/>
      <c r="TFV214" s="214"/>
      <c r="TFW214" s="214"/>
      <c r="TFX214" s="214"/>
      <c r="TFY214" s="214"/>
      <c r="TFZ214" s="214"/>
      <c r="TGA214" s="214"/>
      <c r="TGB214" s="214"/>
      <c r="TGC214" s="214"/>
      <c r="TGD214" s="214"/>
      <c r="TGE214" s="214"/>
      <c r="TGF214" s="214"/>
      <c r="TGG214" s="214"/>
      <c r="TGH214" s="214"/>
      <c r="TGI214" s="214"/>
      <c r="TGJ214" s="214"/>
      <c r="TGK214" s="214"/>
      <c r="TGL214" s="214"/>
      <c r="TGM214" s="214"/>
      <c r="TGN214" s="214"/>
      <c r="TGO214" s="214"/>
      <c r="TGP214" s="214"/>
      <c r="TGQ214" s="214"/>
      <c r="TGR214" s="214"/>
      <c r="TGS214" s="214"/>
      <c r="TGT214" s="214"/>
      <c r="TGU214" s="214"/>
      <c r="TGV214" s="214"/>
      <c r="TGW214" s="214"/>
      <c r="TGX214" s="214"/>
      <c r="TGY214" s="214"/>
      <c r="TGZ214" s="214"/>
      <c r="THA214" s="214"/>
      <c r="THB214" s="214"/>
      <c r="THC214" s="214"/>
      <c r="THD214" s="214"/>
      <c r="THE214" s="214"/>
      <c r="THF214" s="214"/>
      <c r="THG214" s="214"/>
      <c r="THH214" s="214"/>
      <c r="THI214" s="214"/>
      <c r="THJ214" s="214"/>
      <c r="THK214" s="214"/>
      <c r="THL214" s="214"/>
      <c r="THM214" s="214"/>
      <c r="THN214" s="214"/>
      <c r="THO214" s="214"/>
      <c r="THP214" s="214"/>
      <c r="THQ214" s="214"/>
      <c r="THR214" s="214"/>
      <c r="THS214" s="214"/>
      <c r="THT214" s="214"/>
      <c r="THU214" s="214"/>
      <c r="THV214" s="214"/>
      <c r="THW214" s="214"/>
      <c r="THX214" s="214"/>
      <c r="THY214" s="214"/>
      <c r="THZ214" s="214"/>
      <c r="TIA214" s="214"/>
      <c r="TIB214" s="214"/>
      <c r="TIC214" s="214"/>
      <c r="TID214" s="214"/>
      <c r="TIE214" s="214"/>
      <c r="TIF214" s="214"/>
      <c r="TIG214" s="214"/>
      <c r="TIH214" s="214"/>
      <c r="TII214" s="214"/>
      <c r="TIJ214" s="214"/>
      <c r="TIK214" s="214"/>
      <c r="TIL214" s="214"/>
      <c r="TIM214" s="214"/>
      <c r="TIN214" s="214"/>
      <c r="TIO214" s="214"/>
      <c r="TIP214" s="214"/>
      <c r="TIQ214" s="214"/>
      <c r="TIR214" s="214"/>
      <c r="TIS214" s="214"/>
      <c r="TIT214" s="214"/>
      <c r="TIU214" s="214"/>
      <c r="TIV214" s="214"/>
      <c r="TIW214" s="214"/>
      <c r="TIX214" s="214"/>
      <c r="TIY214" s="214"/>
      <c r="TIZ214" s="214"/>
      <c r="TJA214" s="214"/>
      <c r="TJB214" s="214"/>
      <c r="TJC214" s="214"/>
      <c r="TJD214" s="214"/>
      <c r="TJE214" s="214"/>
      <c r="TJF214" s="214"/>
      <c r="TJG214" s="214"/>
      <c r="TJH214" s="214"/>
      <c r="TJI214" s="214"/>
      <c r="TJJ214" s="214"/>
      <c r="TJK214" s="214"/>
      <c r="TJL214" s="214"/>
      <c r="TJM214" s="214"/>
      <c r="TJN214" s="214"/>
      <c r="TJO214" s="214"/>
      <c r="TJP214" s="214"/>
      <c r="TJQ214" s="214"/>
      <c r="TJR214" s="214"/>
      <c r="TJS214" s="214"/>
      <c r="TJT214" s="214"/>
      <c r="TJU214" s="214"/>
      <c r="TJV214" s="214"/>
      <c r="TJW214" s="214"/>
      <c r="TJX214" s="214"/>
      <c r="TJY214" s="214"/>
      <c r="TJZ214" s="214"/>
      <c r="TKA214" s="214"/>
      <c r="TKB214" s="214"/>
      <c r="TKC214" s="214"/>
      <c r="TKD214" s="214"/>
      <c r="TKE214" s="214"/>
      <c r="TKF214" s="214"/>
      <c r="TKG214" s="214"/>
      <c r="TKH214" s="214"/>
      <c r="TKI214" s="214"/>
      <c r="TKJ214" s="214"/>
      <c r="TKK214" s="214"/>
      <c r="TKL214" s="214"/>
      <c r="TKM214" s="214"/>
      <c r="TKN214" s="214"/>
      <c r="TKO214" s="214"/>
      <c r="TKP214" s="214"/>
      <c r="TKQ214" s="214"/>
      <c r="TKR214" s="214"/>
      <c r="TKS214" s="214"/>
      <c r="TKT214" s="214"/>
      <c r="TKU214" s="214"/>
      <c r="TKV214" s="214"/>
      <c r="TKW214" s="214"/>
      <c r="TKX214" s="214"/>
      <c r="TKY214" s="214"/>
      <c r="TKZ214" s="214"/>
      <c r="TLA214" s="214"/>
      <c r="TLB214" s="214"/>
      <c r="TLC214" s="214"/>
      <c r="TLD214" s="214"/>
      <c r="TLE214" s="214"/>
      <c r="TLF214" s="214"/>
      <c r="TLG214" s="214"/>
      <c r="TLH214" s="214"/>
      <c r="TLI214" s="214"/>
      <c r="TLJ214" s="214"/>
      <c r="TLK214" s="214"/>
      <c r="TLL214" s="214"/>
      <c r="TLM214" s="214"/>
      <c r="TLN214" s="214"/>
      <c r="TLO214" s="214"/>
      <c r="TLP214" s="214"/>
      <c r="TLQ214" s="214"/>
      <c r="TLR214" s="214"/>
      <c r="TLS214" s="214"/>
      <c r="TLT214" s="214"/>
      <c r="TLU214" s="214"/>
      <c r="TLV214" s="214"/>
      <c r="TLW214" s="214"/>
      <c r="TLX214" s="214"/>
      <c r="TLY214" s="214"/>
      <c r="TLZ214" s="214"/>
      <c r="TMA214" s="214"/>
      <c r="TMB214" s="214"/>
      <c r="TMC214" s="214"/>
      <c r="TMD214" s="214"/>
      <c r="TME214" s="214"/>
      <c r="TMF214" s="214"/>
      <c r="TMG214" s="214"/>
      <c r="TMH214" s="214"/>
      <c r="TMI214" s="214"/>
      <c r="TMJ214" s="214"/>
      <c r="TMK214" s="214"/>
      <c r="TML214" s="214"/>
      <c r="TMM214" s="214"/>
      <c r="TMN214" s="214"/>
      <c r="TMO214" s="214"/>
      <c r="TMP214" s="214"/>
      <c r="TMQ214" s="214"/>
      <c r="TMR214" s="214"/>
      <c r="TMS214" s="214"/>
      <c r="TMT214" s="214"/>
      <c r="TMU214" s="214"/>
      <c r="TMV214" s="214"/>
      <c r="TMW214" s="214"/>
      <c r="TMX214" s="214"/>
      <c r="TMY214" s="214"/>
      <c r="TMZ214" s="214"/>
      <c r="TNA214" s="214"/>
      <c r="TNB214" s="214"/>
      <c r="TNC214" s="214"/>
      <c r="TND214" s="214"/>
      <c r="TNE214" s="214"/>
      <c r="TNF214" s="214"/>
      <c r="TNG214" s="214"/>
      <c r="TNH214" s="214"/>
      <c r="TNI214" s="214"/>
      <c r="TNJ214" s="214"/>
      <c r="TNK214" s="214"/>
      <c r="TNL214" s="214"/>
      <c r="TNM214" s="214"/>
      <c r="TNN214" s="214"/>
      <c r="TNO214" s="214"/>
      <c r="TNP214" s="214"/>
      <c r="TNQ214" s="214"/>
      <c r="TNR214" s="214"/>
      <c r="TNS214" s="214"/>
      <c r="TNT214" s="214"/>
      <c r="TNU214" s="214"/>
      <c r="TNV214" s="214"/>
      <c r="TNW214" s="214"/>
      <c r="TNX214" s="214"/>
      <c r="TNY214" s="214"/>
      <c r="TNZ214" s="214"/>
      <c r="TOA214" s="214"/>
      <c r="TOB214" s="214"/>
      <c r="TOC214" s="214"/>
      <c r="TOD214" s="214"/>
      <c r="TOE214" s="214"/>
      <c r="TOF214" s="214"/>
      <c r="TOG214" s="214"/>
      <c r="TOH214" s="214"/>
      <c r="TOI214" s="214"/>
      <c r="TOJ214" s="214"/>
      <c r="TOK214" s="214"/>
      <c r="TOL214" s="214"/>
      <c r="TOM214" s="214"/>
      <c r="TON214" s="214"/>
      <c r="TOO214" s="214"/>
      <c r="TOP214" s="214"/>
      <c r="TOQ214" s="214"/>
      <c r="TOR214" s="214"/>
      <c r="TOS214" s="214"/>
      <c r="TOT214" s="214"/>
      <c r="TOU214" s="214"/>
      <c r="TOV214" s="214"/>
      <c r="TOW214" s="214"/>
      <c r="TOX214" s="214"/>
      <c r="TOY214" s="214"/>
      <c r="TOZ214" s="214"/>
      <c r="TPA214" s="214"/>
      <c r="TPB214" s="214"/>
      <c r="TPC214" s="214"/>
      <c r="TPD214" s="214"/>
      <c r="TPE214" s="214"/>
      <c r="TPF214" s="214"/>
      <c r="TPG214" s="214"/>
      <c r="TPH214" s="214"/>
      <c r="TPI214" s="214"/>
      <c r="TPJ214" s="214"/>
      <c r="TPK214" s="214"/>
      <c r="TPL214" s="214"/>
      <c r="TPM214" s="214"/>
      <c r="TPN214" s="214"/>
      <c r="TPO214" s="214"/>
      <c r="TPP214" s="214"/>
      <c r="TPQ214" s="214"/>
      <c r="TPR214" s="214"/>
      <c r="TPS214" s="214"/>
      <c r="TPT214" s="214"/>
      <c r="TPU214" s="214"/>
      <c r="TPV214" s="214"/>
      <c r="TPW214" s="214"/>
      <c r="TPX214" s="214"/>
      <c r="TPY214" s="214"/>
      <c r="TPZ214" s="214"/>
      <c r="TQA214" s="214"/>
      <c r="TQB214" s="214"/>
      <c r="TQC214" s="214"/>
      <c r="TQD214" s="214"/>
      <c r="TQE214" s="214"/>
      <c r="TQF214" s="214"/>
      <c r="TQG214" s="214"/>
      <c r="TQH214" s="214"/>
      <c r="TQI214" s="214"/>
      <c r="TQJ214" s="214"/>
      <c r="TQK214" s="214"/>
      <c r="TQL214" s="214"/>
      <c r="TQM214" s="214"/>
      <c r="TQN214" s="214"/>
      <c r="TQO214" s="214"/>
      <c r="TQP214" s="214"/>
      <c r="TQQ214" s="214"/>
      <c r="TQR214" s="214"/>
      <c r="TQS214" s="214"/>
      <c r="TQT214" s="214"/>
      <c r="TQU214" s="214"/>
      <c r="TQV214" s="214"/>
      <c r="TQW214" s="214"/>
      <c r="TQX214" s="214"/>
      <c r="TQY214" s="214"/>
      <c r="TQZ214" s="214"/>
      <c r="TRA214" s="214"/>
      <c r="TRB214" s="214"/>
      <c r="TRC214" s="214"/>
      <c r="TRD214" s="214"/>
      <c r="TRE214" s="214"/>
      <c r="TRF214" s="214"/>
      <c r="TRG214" s="214"/>
      <c r="TRH214" s="214"/>
      <c r="TRI214" s="214"/>
      <c r="TRJ214" s="214"/>
      <c r="TRK214" s="214"/>
      <c r="TRL214" s="214"/>
      <c r="TRM214" s="214"/>
      <c r="TRN214" s="214"/>
      <c r="TRO214" s="214"/>
      <c r="TRP214" s="214"/>
      <c r="TRQ214" s="214"/>
      <c r="TRR214" s="214"/>
      <c r="TRS214" s="214"/>
      <c r="TRT214" s="214"/>
      <c r="TRU214" s="214"/>
      <c r="TRV214" s="214"/>
      <c r="TRW214" s="214"/>
      <c r="TRX214" s="214"/>
      <c r="TRY214" s="214"/>
      <c r="TRZ214" s="214"/>
      <c r="TSA214" s="214"/>
      <c r="TSB214" s="214"/>
      <c r="TSC214" s="214"/>
      <c r="TSD214" s="214"/>
      <c r="TSE214" s="214"/>
      <c r="TSF214" s="214"/>
      <c r="TSG214" s="214"/>
      <c r="TSH214" s="214"/>
      <c r="TSI214" s="214"/>
      <c r="TSJ214" s="214"/>
      <c r="TSK214" s="214"/>
      <c r="TSL214" s="214"/>
      <c r="TSM214" s="214"/>
      <c r="TSN214" s="214"/>
      <c r="TSO214" s="214"/>
      <c r="TSP214" s="214"/>
      <c r="TSQ214" s="214"/>
      <c r="TSR214" s="214"/>
      <c r="TSS214" s="214"/>
      <c r="TST214" s="214"/>
      <c r="TSU214" s="214"/>
      <c r="TSV214" s="214"/>
      <c r="TSW214" s="214"/>
      <c r="TSX214" s="214"/>
      <c r="TSY214" s="214"/>
      <c r="TSZ214" s="214"/>
      <c r="TTA214" s="214"/>
      <c r="TTB214" s="214"/>
      <c r="TTC214" s="214"/>
      <c r="TTD214" s="214"/>
      <c r="TTE214" s="214"/>
      <c r="TTF214" s="214"/>
      <c r="TTG214" s="214"/>
      <c r="TTH214" s="214"/>
      <c r="TTI214" s="214"/>
      <c r="TTJ214" s="214"/>
      <c r="TTK214" s="214"/>
      <c r="TTL214" s="214"/>
      <c r="TTM214" s="214"/>
      <c r="TTN214" s="214"/>
      <c r="TTO214" s="214"/>
      <c r="TTP214" s="214"/>
      <c r="TTQ214" s="214"/>
      <c r="TTR214" s="214"/>
      <c r="TTS214" s="214"/>
      <c r="TTT214" s="214"/>
      <c r="TTU214" s="214"/>
      <c r="TTV214" s="214"/>
      <c r="TTW214" s="214"/>
      <c r="TTX214" s="214"/>
      <c r="TTY214" s="214"/>
      <c r="TTZ214" s="214"/>
      <c r="TUA214" s="214"/>
      <c r="TUB214" s="214"/>
      <c r="TUC214" s="214"/>
      <c r="TUD214" s="214"/>
      <c r="TUE214" s="214"/>
      <c r="TUF214" s="214"/>
      <c r="TUG214" s="214"/>
      <c r="TUH214" s="214"/>
      <c r="TUI214" s="214"/>
      <c r="TUJ214" s="214"/>
      <c r="TUK214" s="214"/>
      <c r="TUL214" s="214"/>
      <c r="TUM214" s="214"/>
      <c r="TUN214" s="214"/>
      <c r="TUO214" s="214"/>
      <c r="TUP214" s="214"/>
      <c r="TUQ214" s="214"/>
      <c r="TUR214" s="214"/>
      <c r="TUS214" s="214"/>
      <c r="TUT214" s="214"/>
      <c r="TUU214" s="214"/>
      <c r="TUV214" s="214"/>
      <c r="TUW214" s="214"/>
      <c r="TUX214" s="214"/>
      <c r="TUY214" s="214"/>
      <c r="TUZ214" s="214"/>
      <c r="TVA214" s="214"/>
      <c r="TVB214" s="214"/>
      <c r="TVC214" s="214"/>
      <c r="TVD214" s="214"/>
      <c r="TVE214" s="214"/>
      <c r="TVF214" s="214"/>
      <c r="TVG214" s="214"/>
      <c r="TVH214" s="214"/>
      <c r="TVI214" s="214"/>
      <c r="TVJ214" s="214"/>
      <c r="TVK214" s="214"/>
      <c r="TVL214" s="214"/>
      <c r="TVM214" s="214"/>
      <c r="TVN214" s="214"/>
      <c r="TVO214" s="214"/>
      <c r="TVP214" s="214"/>
      <c r="TVQ214" s="214"/>
      <c r="TVR214" s="214"/>
      <c r="TVS214" s="214"/>
      <c r="TVT214" s="214"/>
      <c r="TVU214" s="214"/>
      <c r="TVV214" s="214"/>
      <c r="TVW214" s="214"/>
      <c r="TVX214" s="214"/>
      <c r="TVY214" s="214"/>
      <c r="TVZ214" s="214"/>
      <c r="TWA214" s="214"/>
      <c r="TWB214" s="214"/>
      <c r="TWC214" s="214"/>
      <c r="TWD214" s="214"/>
      <c r="TWE214" s="214"/>
      <c r="TWF214" s="214"/>
      <c r="TWG214" s="214"/>
      <c r="TWH214" s="214"/>
      <c r="TWI214" s="214"/>
      <c r="TWJ214" s="214"/>
      <c r="TWK214" s="214"/>
      <c r="TWL214" s="214"/>
      <c r="TWM214" s="214"/>
      <c r="TWN214" s="214"/>
      <c r="TWO214" s="214"/>
      <c r="TWP214" s="214"/>
      <c r="TWQ214" s="214"/>
      <c r="TWR214" s="214"/>
      <c r="TWS214" s="214"/>
      <c r="TWT214" s="214"/>
      <c r="TWU214" s="214"/>
      <c r="TWV214" s="214"/>
      <c r="TWW214" s="214"/>
      <c r="TWX214" s="214"/>
      <c r="TWY214" s="214"/>
      <c r="TWZ214" s="214"/>
      <c r="TXA214" s="214"/>
      <c r="TXB214" s="214"/>
      <c r="TXC214" s="214"/>
      <c r="TXD214" s="214"/>
      <c r="TXE214" s="214"/>
      <c r="TXF214" s="214"/>
      <c r="TXG214" s="214"/>
      <c r="TXH214" s="214"/>
      <c r="TXI214" s="214"/>
      <c r="TXJ214" s="214"/>
      <c r="TXK214" s="214"/>
      <c r="TXL214" s="214"/>
      <c r="TXM214" s="214"/>
      <c r="TXN214" s="214"/>
      <c r="TXO214" s="214"/>
      <c r="TXP214" s="214"/>
      <c r="TXQ214" s="214"/>
      <c r="TXR214" s="214"/>
      <c r="TXS214" s="214"/>
      <c r="TXT214" s="214"/>
      <c r="TXU214" s="214"/>
      <c r="TXV214" s="214"/>
      <c r="TXW214" s="214"/>
      <c r="TXX214" s="214"/>
      <c r="TXY214" s="214"/>
      <c r="TXZ214" s="214"/>
      <c r="TYA214" s="214"/>
      <c r="TYB214" s="214"/>
      <c r="TYC214" s="214"/>
      <c r="TYD214" s="214"/>
      <c r="TYE214" s="214"/>
      <c r="TYF214" s="214"/>
      <c r="TYG214" s="214"/>
      <c r="TYH214" s="214"/>
      <c r="TYI214" s="214"/>
      <c r="TYJ214" s="214"/>
      <c r="TYK214" s="214"/>
      <c r="TYL214" s="214"/>
      <c r="TYM214" s="214"/>
      <c r="TYN214" s="214"/>
      <c r="TYO214" s="214"/>
      <c r="TYP214" s="214"/>
      <c r="TYQ214" s="214"/>
      <c r="TYR214" s="214"/>
      <c r="TYS214" s="214"/>
      <c r="TYT214" s="214"/>
      <c r="TYU214" s="214"/>
      <c r="TYV214" s="214"/>
      <c r="TYW214" s="214"/>
      <c r="TYX214" s="214"/>
      <c r="TYY214" s="214"/>
      <c r="TYZ214" s="214"/>
      <c r="TZA214" s="214"/>
      <c r="TZB214" s="214"/>
      <c r="TZC214" s="214"/>
      <c r="TZD214" s="214"/>
      <c r="TZE214" s="214"/>
      <c r="TZF214" s="214"/>
      <c r="TZG214" s="214"/>
      <c r="TZH214" s="214"/>
      <c r="TZI214" s="214"/>
      <c r="TZJ214" s="214"/>
      <c r="TZK214" s="214"/>
      <c r="TZL214" s="214"/>
      <c r="TZM214" s="214"/>
      <c r="TZN214" s="214"/>
      <c r="TZO214" s="214"/>
      <c r="TZP214" s="214"/>
      <c r="TZQ214" s="214"/>
      <c r="TZR214" s="214"/>
      <c r="TZS214" s="214"/>
      <c r="TZT214" s="214"/>
      <c r="TZU214" s="214"/>
      <c r="TZV214" s="214"/>
      <c r="TZW214" s="214"/>
      <c r="TZX214" s="214"/>
      <c r="TZY214" s="214"/>
      <c r="TZZ214" s="214"/>
      <c r="UAA214" s="214"/>
      <c r="UAB214" s="214"/>
      <c r="UAC214" s="214"/>
      <c r="UAD214" s="214"/>
      <c r="UAE214" s="214"/>
      <c r="UAF214" s="214"/>
      <c r="UAG214" s="214"/>
      <c r="UAH214" s="214"/>
      <c r="UAI214" s="214"/>
      <c r="UAJ214" s="214"/>
      <c r="UAK214" s="214"/>
      <c r="UAL214" s="214"/>
      <c r="UAM214" s="214"/>
      <c r="UAN214" s="214"/>
      <c r="UAO214" s="214"/>
      <c r="UAP214" s="214"/>
      <c r="UAQ214" s="214"/>
      <c r="UAR214" s="214"/>
      <c r="UAS214" s="214"/>
      <c r="UAT214" s="214"/>
      <c r="UAU214" s="214"/>
      <c r="UAV214" s="214"/>
      <c r="UAW214" s="214"/>
      <c r="UAX214" s="214"/>
      <c r="UAY214" s="214"/>
      <c r="UAZ214" s="214"/>
      <c r="UBA214" s="214"/>
      <c r="UBB214" s="214"/>
      <c r="UBC214" s="214"/>
      <c r="UBD214" s="214"/>
      <c r="UBE214" s="214"/>
      <c r="UBF214" s="214"/>
      <c r="UBG214" s="214"/>
      <c r="UBH214" s="214"/>
      <c r="UBI214" s="214"/>
      <c r="UBJ214" s="214"/>
      <c r="UBK214" s="214"/>
      <c r="UBL214" s="214"/>
      <c r="UBM214" s="214"/>
      <c r="UBN214" s="214"/>
      <c r="UBO214" s="214"/>
      <c r="UBP214" s="214"/>
      <c r="UBQ214" s="214"/>
      <c r="UBR214" s="214"/>
      <c r="UBS214" s="214"/>
      <c r="UBT214" s="214"/>
      <c r="UBU214" s="214"/>
      <c r="UBV214" s="214"/>
      <c r="UBW214" s="214"/>
      <c r="UBX214" s="214"/>
      <c r="UBY214" s="214"/>
      <c r="UBZ214" s="214"/>
      <c r="UCA214" s="214"/>
      <c r="UCB214" s="214"/>
      <c r="UCC214" s="214"/>
      <c r="UCD214" s="214"/>
      <c r="UCE214" s="214"/>
      <c r="UCF214" s="214"/>
      <c r="UCG214" s="214"/>
      <c r="UCH214" s="214"/>
      <c r="UCI214" s="214"/>
      <c r="UCJ214" s="214"/>
      <c r="UCK214" s="214"/>
      <c r="UCL214" s="214"/>
      <c r="UCM214" s="214"/>
      <c r="UCN214" s="214"/>
      <c r="UCO214" s="214"/>
      <c r="UCP214" s="214"/>
      <c r="UCQ214" s="214"/>
      <c r="UCR214" s="214"/>
      <c r="UCS214" s="214"/>
      <c r="UCT214" s="214"/>
      <c r="UCU214" s="214"/>
      <c r="UCV214" s="214"/>
      <c r="UCW214" s="214"/>
      <c r="UCX214" s="214"/>
      <c r="UCY214" s="214"/>
      <c r="UCZ214" s="214"/>
      <c r="UDA214" s="214"/>
      <c r="UDB214" s="214"/>
      <c r="UDC214" s="214"/>
      <c r="UDD214" s="214"/>
      <c r="UDE214" s="214"/>
      <c r="UDF214" s="214"/>
      <c r="UDG214" s="214"/>
      <c r="UDH214" s="214"/>
      <c r="UDI214" s="214"/>
      <c r="UDJ214" s="214"/>
      <c r="UDK214" s="214"/>
      <c r="UDL214" s="214"/>
      <c r="UDM214" s="214"/>
      <c r="UDN214" s="214"/>
      <c r="UDO214" s="214"/>
      <c r="UDP214" s="214"/>
      <c r="UDQ214" s="214"/>
      <c r="UDR214" s="214"/>
      <c r="UDS214" s="214"/>
      <c r="UDT214" s="214"/>
      <c r="UDU214" s="214"/>
      <c r="UDV214" s="214"/>
      <c r="UDW214" s="214"/>
      <c r="UDX214" s="214"/>
      <c r="UDY214" s="214"/>
      <c r="UDZ214" s="214"/>
      <c r="UEA214" s="214"/>
      <c r="UEB214" s="214"/>
      <c r="UEC214" s="214"/>
      <c r="UED214" s="214"/>
      <c r="UEE214" s="214"/>
      <c r="UEF214" s="214"/>
      <c r="UEG214" s="214"/>
      <c r="UEH214" s="214"/>
      <c r="UEI214" s="214"/>
      <c r="UEJ214" s="214"/>
      <c r="UEK214" s="214"/>
      <c r="UEL214" s="214"/>
      <c r="UEM214" s="214"/>
      <c r="UEN214" s="214"/>
      <c r="UEO214" s="214"/>
      <c r="UEP214" s="214"/>
      <c r="UEQ214" s="214"/>
      <c r="UER214" s="214"/>
      <c r="UES214" s="214"/>
      <c r="UET214" s="214"/>
      <c r="UEU214" s="214"/>
      <c r="UEV214" s="214"/>
      <c r="UEW214" s="214"/>
      <c r="UEX214" s="214"/>
      <c r="UEY214" s="214"/>
      <c r="UEZ214" s="214"/>
      <c r="UFA214" s="214"/>
      <c r="UFB214" s="214"/>
      <c r="UFC214" s="214"/>
      <c r="UFD214" s="214"/>
      <c r="UFE214" s="214"/>
      <c r="UFF214" s="214"/>
      <c r="UFG214" s="214"/>
      <c r="UFH214" s="214"/>
      <c r="UFI214" s="214"/>
      <c r="UFJ214" s="214"/>
      <c r="UFK214" s="214"/>
      <c r="UFL214" s="214"/>
      <c r="UFM214" s="214"/>
      <c r="UFN214" s="214"/>
      <c r="UFO214" s="214"/>
      <c r="UFP214" s="214"/>
      <c r="UFQ214" s="214"/>
      <c r="UFR214" s="214"/>
      <c r="UFS214" s="214"/>
      <c r="UFT214" s="214"/>
      <c r="UFU214" s="214"/>
      <c r="UFV214" s="214"/>
      <c r="UFW214" s="214"/>
      <c r="UFX214" s="214"/>
      <c r="UFY214" s="214"/>
      <c r="UFZ214" s="214"/>
      <c r="UGA214" s="214"/>
      <c r="UGB214" s="214"/>
      <c r="UGC214" s="214"/>
      <c r="UGD214" s="214"/>
      <c r="UGE214" s="214"/>
      <c r="UGF214" s="214"/>
      <c r="UGG214" s="214"/>
      <c r="UGH214" s="214"/>
      <c r="UGI214" s="214"/>
      <c r="UGJ214" s="214"/>
      <c r="UGK214" s="214"/>
      <c r="UGL214" s="214"/>
      <c r="UGM214" s="214"/>
      <c r="UGN214" s="214"/>
      <c r="UGO214" s="214"/>
      <c r="UGP214" s="214"/>
      <c r="UGQ214" s="214"/>
      <c r="UGR214" s="214"/>
      <c r="UGS214" s="214"/>
      <c r="UGT214" s="214"/>
      <c r="UGU214" s="214"/>
      <c r="UGV214" s="214"/>
      <c r="UGW214" s="214"/>
      <c r="UGX214" s="214"/>
      <c r="UGY214" s="214"/>
      <c r="UGZ214" s="214"/>
      <c r="UHA214" s="214"/>
      <c r="UHB214" s="214"/>
      <c r="UHC214" s="214"/>
      <c r="UHD214" s="214"/>
      <c r="UHE214" s="214"/>
      <c r="UHF214" s="214"/>
      <c r="UHG214" s="214"/>
      <c r="UHH214" s="214"/>
      <c r="UHI214" s="214"/>
      <c r="UHJ214" s="214"/>
      <c r="UHK214" s="214"/>
      <c r="UHL214" s="214"/>
      <c r="UHM214" s="214"/>
      <c r="UHN214" s="214"/>
      <c r="UHO214" s="214"/>
      <c r="UHP214" s="214"/>
      <c r="UHQ214" s="214"/>
      <c r="UHR214" s="214"/>
      <c r="UHS214" s="214"/>
      <c r="UHT214" s="214"/>
      <c r="UHU214" s="214"/>
      <c r="UHV214" s="214"/>
      <c r="UHW214" s="214"/>
      <c r="UHX214" s="214"/>
      <c r="UHY214" s="214"/>
      <c r="UHZ214" s="214"/>
      <c r="UIA214" s="214"/>
      <c r="UIB214" s="214"/>
      <c r="UIC214" s="214"/>
      <c r="UID214" s="214"/>
      <c r="UIE214" s="214"/>
      <c r="UIF214" s="214"/>
      <c r="UIG214" s="214"/>
      <c r="UIH214" s="214"/>
      <c r="UII214" s="214"/>
      <c r="UIJ214" s="214"/>
      <c r="UIK214" s="214"/>
      <c r="UIL214" s="214"/>
      <c r="UIM214" s="214"/>
      <c r="UIN214" s="214"/>
      <c r="UIO214" s="214"/>
      <c r="UIP214" s="214"/>
      <c r="UIQ214" s="214"/>
      <c r="UIR214" s="214"/>
      <c r="UIS214" s="214"/>
      <c r="UIT214" s="214"/>
      <c r="UIU214" s="214"/>
      <c r="UIV214" s="214"/>
      <c r="UIW214" s="214"/>
      <c r="UIX214" s="214"/>
      <c r="UIY214" s="214"/>
      <c r="UIZ214" s="214"/>
      <c r="UJA214" s="214"/>
      <c r="UJB214" s="214"/>
      <c r="UJC214" s="214"/>
      <c r="UJD214" s="214"/>
      <c r="UJE214" s="214"/>
      <c r="UJF214" s="214"/>
      <c r="UJG214" s="214"/>
      <c r="UJH214" s="214"/>
      <c r="UJI214" s="214"/>
      <c r="UJJ214" s="214"/>
      <c r="UJK214" s="214"/>
      <c r="UJL214" s="214"/>
      <c r="UJM214" s="214"/>
      <c r="UJN214" s="214"/>
      <c r="UJO214" s="214"/>
      <c r="UJP214" s="214"/>
      <c r="UJQ214" s="214"/>
      <c r="UJR214" s="214"/>
      <c r="UJS214" s="214"/>
      <c r="UJT214" s="214"/>
      <c r="UJU214" s="214"/>
      <c r="UJV214" s="214"/>
      <c r="UJW214" s="214"/>
      <c r="UJX214" s="214"/>
      <c r="UJY214" s="214"/>
      <c r="UJZ214" s="214"/>
      <c r="UKA214" s="214"/>
      <c r="UKB214" s="214"/>
      <c r="UKC214" s="214"/>
      <c r="UKD214" s="214"/>
      <c r="UKE214" s="214"/>
      <c r="UKF214" s="214"/>
      <c r="UKG214" s="214"/>
      <c r="UKH214" s="214"/>
      <c r="UKI214" s="214"/>
      <c r="UKJ214" s="214"/>
      <c r="UKK214" s="214"/>
      <c r="UKL214" s="214"/>
      <c r="UKM214" s="214"/>
      <c r="UKN214" s="214"/>
      <c r="UKO214" s="214"/>
      <c r="UKP214" s="214"/>
      <c r="UKQ214" s="214"/>
      <c r="UKR214" s="214"/>
      <c r="UKS214" s="214"/>
      <c r="UKT214" s="214"/>
      <c r="UKU214" s="214"/>
      <c r="UKV214" s="214"/>
      <c r="UKW214" s="214"/>
      <c r="UKX214" s="214"/>
      <c r="UKY214" s="214"/>
      <c r="UKZ214" s="214"/>
      <c r="ULA214" s="214"/>
      <c r="ULB214" s="214"/>
      <c r="ULC214" s="214"/>
      <c r="ULD214" s="214"/>
      <c r="ULE214" s="214"/>
      <c r="ULF214" s="214"/>
      <c r="ULG214" s="214"/>
      <c r="ULH214" s="214"/>
      <c r="ULI214" s="214"/>
      <c r="ULJ214" s="214"/>
      <c r="ULK214" s="214"/>
      <c r="ULL214" s="214"/>
      <c r="ULM214" s="214"/>
      <c r="ULN214" s="214"/>
      <c r="ULO214" s="214"/>
      <c r="ULP214" s="214"/>
      <c r="ULQ214" s="214"/>
      <c r="ULR214" s="214"/>
      <c r="ULS214" s="214"/>
      <c r="ULT214" s="214"/>
      <c r="ULU214" s="214"/>
      <c r="ULV214" s="214"/>
      <c r="ULW214" s="214"/>
      <c r="ULX214" s="214"/>
      <c r="ULY214" s="214"/>
      <c r="ULZ214" s="214"/>
      <c r="UMA214" s="214"/>
      <c r="UMB214" s="214"/>
      <c r="UMC214" s="214"/>
      <c r="UMD214" s="214"/>
      <c r="UME214" s="214"/>
      <c r="UMF214" s="214"/>
      <c r="UMG214" s="214"/>
      <c r="UMH214" s="214"/>
      <c r="UMI214" s="214"/>
      <c r="UMJ214" s="214"/>
      <c r="UMK214" s="214"/>
      <c r="UML214" s="214"/>
      <c r="UMM214" s="214"/>
      <c r="UMN214" s="214"/>
      <c r="UMO214" s="214"/>
      <c r="UMP214" s="214"/>
      <c r="UMQ214" s="214"/>
      <c r="UMR214" s="214"/>
      <c r="UMS214" s="214"/>
      <c r="UMT214" s="214"/>
      <c r="UMU214" s="214"/>
      <c r="UMV214" s="214"/>
      <c r="UMW214" s="214"/>
      <c r="UMX214" s="214"/>
      <c r="UMY214" s="214"/>
      <c r="UMZ214" s="214"/>
      <c r="UNA214" s="214"/>
      <c r="UNB214" s="214"/>
      <c r="UNC214" s="214"/>
      <c r="UND214" s="214"/>
      <c r="UNE214" s="214"/>
      <c r="UNF214" s="214"/>
      <c r="UNG214" s="214"/>
      <c r="UNH214" s="214"/>
      <c r="UNI214" s="214"/>
      <c r="UNJ214" s="214"/>
      <c r="UNK214" s="214"/>
      <c r="UNL214" s="214"/>
      <c r="UNM214" s="214"/>
      <c r="UNN214" s="214"/>
      <c r="UNO214" s="214"/>
      <c r="UNP214" s="214"/>
      <c r="UNQ214" s="214"/>
      <c r="UNR214" s="214"/>
      <c r="UNS214" s="214"/>
      <c r="UNT214" s="214"/>
      <c r="UNU214" s="214"/>
      <c r="UNV214" s="214"/>
      <c r="UNW214" s="214"/>
      <c r="UNX214" s="214"/>
      <c r="UNY214" s="214"/>
      <c r="UNZ214" s="214"/>
      <c r="UOA214" s="214"/>
      <c r="UOB214" s="214"/>
      <c r="UOC214" s="214"/>
      <c r="UOD214" s="214"/>
      <c r="UOE214" s="214"/>
      <c r="UOF214" s="214"/>
      <c r="UOG214" s="214"/>
      <c r="UOH214" s="214"/>
      <c r="UOI214" s="214"/>
      <c r="UOJ214" s="214"/>
      <c r="UOK214" s="214"/>
      <c r="UOL214" s="214"/>
      <c r="UOM214" s="214"/>
      <c r="UON214" s="214"/>
      <c r="UOO214" s="214"/>
      <c r="UOP214" s="214"/>
      <c r="UOQ214" s="214"/>
      <c r="UOR214" s="214"/>
      <c r="UOS214" s="214"/>
      <c r="UOT214" s="214"/>
      <c r="UOU214" s="214"/>
      <c r="UOV214" s="214"/>
      <c r="UOW214" s="214"/>
      <c r="UOX214" s="214"/>
      <c r="UOY214" s="214"/>
      <c r="UOZ214" s="214"/>
      <c r="UPA214" s="214"/>
      <c r="UPB214" s="214"/>
      <c r="UPC214" s="214"/>
      <c r="UPD214" s="214"/>
      <c r="UPE214" s="214"/>
      <c r="UPF214" s="214"/>
      <c r="UPG214" s="214"/>
      <c r="UPH214" s="214"/>
      <c r="UPI214" s="214"/>
      <c r="UPJ214" s="214"/>
      <c r="UPK214" s="214"/>
      <c r="UPL214" s="214"/>
      <c r="UPM214" s="214"/>
      <c r="UPN214" s="214"/>
      <c r="UPO214" s="214"/>
      <c r="UPP214" s="214"/>
      <c r="UPQ214" s="214"/>
      <c r="UPR214" s="214"/>
      <c r="UPS214" s="214"/>
      <c r="UPT214" s="214"/>
      <c r="UPU214" s="214"/>
      <c r="UPV214" s="214"/>
      <c r="UPW214" s="214"/>
      <c r="UPX214" s="214"/>
      <c r="UPY214" s="214"/>
      <c r="UPZ214" s="214"/>
      <c r="UQA214" s="214"/>
      <c r="UQB214" s="214"/>
      <c r="UQC214" s="214"/>
      <c r="UQD214" s="214"/>
      <c r="UQE214" s="214"/>
      <c r="UQF214" s="214"/>
      <c r="UQG214" s="214"/>
      <c r="UQH214" s="214"/>
      <c r="UQI214" s="214"/>
      <c r="UQJ214" s="214"/>
      <c r="UQK214" s="214"/>
      <c r="UQL214" s="214"/>
      <c r="UQM214" s="214"/>
      <c r="UQN214" s="214"/>
      <c r="UQO214" s="214"/>
      <c r="UQP214" s="214"/>
      <c r="UQQ214" s="214"/>
      <c r="UQR214" s="214"/>
      <c r="UQS214" s="214"/>
      <c r="UQT214" s="214"/>
      <c r="UQU214" s="214"/>
      <c r="UQV214" s="214"/>
      <c r="UQW214" s="214"/>
      <c r="UQX214" s="214"/>
      <c r="UQY214" s="214"/>
      <c r="UQZ214" s="214"/>
      <c r="URA214" s="214"/>
      <c r="URB214" s="214"/>
      <c r="URC214" s="214"/>
      <c r="URD214" s="214"/>
      <c r="URE214" s="214"/>
      <c r="URF214" s="214"/>
      <c r="URG214" s="214"/>
      <c r="URH214" s="214"/>
      <c r="URI214" s="214"/>
      <c r="URJ214" s="214"/>
      <c r="URK214" s="214"/>
      <c r="URL214" s="214"/>
      <c r="URM214" s="214"/>
      <c r="URN214" s="214"/>
      <c r="URO214" s="214"/>
      <c r="URP214" s="214"/>
      <c r="URQ214" s="214"/>
      <c r="URR214" s="214"/>
      <c r="URS214" s="214"/>
      <c r="URT214" s="214"/>
      <c r="URU214" s="214"/>
      <c r="URV214" s="214"/>
      <c r="URW214" s="214"/>
      <c r="URX214" s="214"/>
      <c r="URY214" s="214"/>
      <c r="URZ214" s="214"/>
      <c r="USA214" s="214"/>
      <c r="USB214" s="214"/>
      <c r="USC214" s="214"/>
      <c r="USD214" s="214"/>
      <c r="USE214" s="214"/>
      <c r="USF214" s="214"/>
      <c r="USG214" s="214"/>
      <c r="USH214" s="214"/>
      <c r="USI214" s="214"/>
      <c r="USJ214" s="214"/>
      <c r="USK214" s="214"/>
      <c r="USL214" s="214"/>
      <c r="USM214" s="214"/>
      <c r="USN214" s="214"/>
      <c r="USO214" s="214"/>
      <c r="USP214" s="214"/>
      <c r="USQ214" s="214"/>
      <c r="USR214" s="214"/>
      <c r="USS214" s="214"/>
      <c r="UST214" s="214"/>
      <c r="USU214" s="214"/>
      <c r="USV214" s="214"/>
      <c r="USW214" s="214"/>
      <c r="USX214" s="214"/>
      <c r="USY214" s="214"/>
      <c r="USZ214" s="214"/>
      <c r="UTA214" s="214"/>
      <c r="UTB214" s="214"/>
      <c r="UTC214" s="214"/>
      <c r="UTD214" s="214"/>
      <c r="UTE214" s="214"/>
      <c r="UTF214" s="214"/>
      <c r="UTG214" s="214"/>
      <c r="UTH214" s="214"/>
      <c r="UTI214" s="214"/>
      <c r="UTJ214" s="214"/>
      <c r="UTK214" s="214"/>
      <c r="UTL214" s="214"/>
      <c r="UTM214" s="214"/>
      <c r="UTN214" s="214"/>
      <c r="UTO214" s="214"/>
      <c r="UTP214" s="214"/>
      <c r="UTQ214" s="214"/>
      <c r="UTR214" s="214"/>
      <c r="UTS214" s="214"/>
      <c r="UTT214" s="214"/>
      <c r="UTU214" s="214"/>
      <c r="UTV214" s="214"/>
      <c r="UTW214" s="214"/>
      <c r="UTX214" s="214"/>
      <c r="UTY214" s="214"/>
      <c r="UTZ214" s="214"/>
      <c r="UUA214" s="214"/>
      <c r="UUB214" s="214"/>
      <c r="UUC214" s="214"/>
      <c r="UUD214" s="214"/>
      <c r="UUE214" s="214"/>
      <c r="UUF214" s="214"/>
      <c r="UUG214" s="214"/>
      <c r="UUH214" s="214"/>
      <c r="UUI214" s="214"/>
      <c r="UUJ214" s="214"/>
      <c r="UUK214" s="214"/>
      <c r="UUL214" s="214"/>
      <c r="UUM214" s="214"/>
      <c r="UUN214" s="214"/>
      <c r="UUO214" s="214"/>
      <c r="UUP214" s="214"/>
      <c r="UUQ214" s="214"/>
      <c r="UUR214" s="214"/>
      <c r="UUS214" s="214"/>
      <c r="UUT214" s="214"/>
      <c r="UUU214" s="214"/>
      <c r="UUV214" s="214"/>
      <c r="UUW214" s="214"/>
      <c r="UUX214" s="214"/>
      <c r="UUY214" s="214"/>
      <c r="UUZ214" s="214"/>
      <c r="UVA214" s="214"/>
      <c r="UVB214" s="214"/>
      <c r="UVC214" s="214"/>
      <c r="UVD214" s="214"/>
      <c r="UVE214" s="214"/>
      <c r="UVF214" s="214"/>
      <c r="UVG214" s="214"/>
      <c r="UVH214" s="214"/>
      <c r="UVI214" s="214"/>
      <c r="UVJ214" s="214"/>
      <c r="UVK214" s="214"/>
      <c r="UVL214" s="214"/>
      <c r="UVM214" s="214"/>
      <c r="UVN214" s="214"/>
      <c r="UVO214" s="214"/>
      <c r="UVP214" s="214"/>
      <c r="UVQ214" s="214"/>
      <c r="UVR214" s="214"/>
      <c r="UVS214" s="214"/>
      <c r="UVT214" s="214"/>
      <c r="UVU214" s="214"/>
      <c r="UVV214" s="214"/>
      <c r="UVW214" s="214"/>
      <c r="UVX214" s="214"/>
      <c r="UVY214" s="214"/>
      <c r="UVZ214" s="214"/>
      <c r="UWA214" s="214"/>
      <c r="UWB214" s="214"/>
      <c r="UWC214" s="214"/>
      <c r="UWD214" s="214"/>
      <c r="UWE214" s="214"/>
      <c r="UWF214" s="214"/>
      <c r="UWG214" s="214"/>
      <c r="UWH214" s="214"/>
      <c r="UWI214" s="214"/>
      <c r="UWJ214" s="214"/>
      <c r="UWK214" s="214"/>
      <c r="UWL214" s="214"/>
      <c r="UWM214" s="214"/>
      <c r="UWN214" s="214"/>
      <c r="UWO214" s="214"/>
      <c r="UWP214" s="214"/>
      <c r="UWQ214" s="214"/>
      <c r="UWR214" s="214"/>
      <c r="UWS214" s="214"/>
      <c r="UWT214" s="214"/>
      <c r="UWU214" s="214"/>
      <c r="UWV214" s="214"/>
      <c r="UWW214" s="214"/>
      <c r="UWX214" s="214"/>
      <c r="UWY214" s="214"/>
      <c r="UWZ214" s="214"/>
      <c r="UXA214" s="214"/>
      <c r="UXB214" s="214"/>
      <c r="UXC214" s="214"/>
      <c r="UXD214" s="214"/>
      <c r="UXE214" s="214"/>
      <c r="UXF214" s="214"/>
      <c r="UXG214" s="214"/>
      <c r="UXH214" s="214"/>
      <c r="UXI214" s="214"/>
      <c r="UXJ214" s="214"/>
      <c r="UXK214" s="214"/>
      <c r="UXL214" s="214"/>
      <c r="UXM214" s="214"/>
      <c r="UXN214" s="214"/>
      <c r="UXO214" s="214"/>
      <c r="UXP214" s="214"/>
      <c r="UXQ214" s="214"/>
      <c r="UXR214" s="214"/>
      <c r="UXS214" s="214"/>
      <c r="UXT214" s="214"/>
      <c r="UXU214" s="214"/>
      <c r="UXV214" s="214"/>
      <c r="UXW214" s="214"/>
      <c r="UXX214" s="214"/>
      <c r="UXY214" s="214"/>
      <c r="UXZ214" s="214"/>
      <c r="UYA214" s="214"/>
      <c r="UYB214" s="214"/>
      <c r="UYC214" s="214"/>
      <c r="UYD214" s="214"/>
      <c r="UYE214" s="214"/>
      <c r="UYF214" s="214"/>
      <c r="UYG214" s="214"/>
      <c r="UYH214" s="214"/>
      <c r="UYI214" s="214"/>
      <c r="UYJ214" s="214"/>
      <c r="UYK214" s="214"/>
      <c r="UYL214" s="214"/>
      <c r="UYM214" s="214"/>
      <c r="UYN214" s="214"/>
      <c r="UYO214" s="214"/>
      <c r="UYP214" s="214"/>
      <c r="UYQ214" s="214"/>
      <c r="UYR214" s="214"/>
      <c r="UYS214" s="214"/>
      <c r="UYT214" s="214"/>
      <c r="UYU214" s="214"/>
      <c r="UYV214" s="214"/>
      <c r="UYW214" s="214"/>
      <c r="UYX214" s="214"/>
      <c r="UYY214" s="214"/>
      <c r="UYZ214" s="214"/>
      <c r="UZA214" s="214"/>
      <c r="UZB214" s="214"/>
      <c r="UZC214" s="214"/>
      <c r="UZD214" s="214"/>
      <c r="UZE214" s="214"/>
      <c r="UZF214" s="214"/>
      <c r="UZG214" s="214"/>
      <c r="UZH214" s="214"/>
      <c r="UZI214" s="214"/>
      <c r="UZJ214" s="214"/>
      <c r="UZK214" s="214"/>
      <c r="UZL214" s="214"/>
      <c r="UZM214" s="214"/>
      <c r="UZN214" s="214"/>
      <c r="UZO214" s="214"/>
      <c r="UZP214" s="214"/>
      <c r="UZQ214" s="214"/>
      <c r="UZR214" s="214"/>
      <c r="UZS214" s="214"/>
      <c r="UZT214" s="214"/>
      <c r="UZU214" s="214"/>
      <c r="UZV214" s="214"/>
      <c r="UZW214" s="214"/>
      <c r="UZX214" s="214"/>
      <c r="UZY214" s="214"/>
      <c r="UZZ214" s="214"/>
      <c r="VAA214" s="214"/>
      <c r="VAB214" s="214"/>
      <c r="VAC214" s="214"/>
      <c r="VAD214" s="214"/>
      <c r="VAE214" s="214"/>
      <c r="VAF214" s="214"/>
      <c r="VAG214" s="214"/>
      <c r="VAH214" s="214"/>
      <c r="VAI214" s="214"/>
      <c r="VAJ214" s="214"/>
      <c r="VAK214" s="214"/>
      <c r="VAL214" s="214"/>
      <c r="VAM214" s="214"/>
      <c r="VAN214" s="214"/>
      <c r="VAO214" s="214"/>
      <c r="VAP214" s="214"/>
      <c r="VAQ214" s="214"/>
      <c r="VAR214" s="214"/>
      <c r="VAS214" s="214"/>
      <c r="VAT214" s="214"/>
      <c r="VAU214" s="214"/>
      <c r="VAV214" s="214"/>
      <c r="VAW214" s="214"/>
      <c r="VAX214" s="214"/>
      <c r="VAY214" s="214"/>
      <c r="VAZ214" s="214"/>
      <c r="VBA214" s="214"/>
      <c r="VBB214" s="214"/>
      <c r="VBC214" s="214"/>
      <c r="VBD214" s="214"/>
      <c r="VBE214" s="214"/>
      <c r="VBF214" s="214"/>
      <c r="VBG214" s="214"/>
      <c r="VBH214" s="214"/>
      <c r="VBI214" s="214"/>
      <c r="VBJ214" s="214"/>
      <c r="VBK214" s="214"/>
      <c r="VBL214" s="214"/>
      <c r="VBM214" s="214"/>
      <c r="VBN214" s="214"/>
      <c r="VBO214" s="214"/>
      <c r="VBP214" s="214"/>
      <c r="VBQ214" s="214"/>
      <c r="VBR214" s="214"/>
      <c r="VBS214" s="214"/>
      <c r="VBT214" s="214"/>
      <c r="VBU214" s="214"/>
      <c r="VBV214" s="214"/>
      <c r="VBW214" s="214"/>
      <c r="VBX214" s="214"/>
      <c r="VBY214" s="214"/>
      <c r="VBZ214" s="214"/>
      <c r="VCA214" s="214"/>
      <c r="VCB214" s="214"/>
      <c r="VCC214" s="214"/>
      <c r="VCD214" s="214"/>
      <c r="VCE214" s="214"/>
      <c r="VCF214" s="214"/>
      <c r="VCG214" s="214"/>
      <c r="VCH214" s="214"/>
      <c r="VCI214" s="214"/>
      <c r="VCJ214" s="214"/>
      <c r="VCK214" s="214"/>
      <c r="VCL214" s="214"/>
      <c r="VCM214" s="214"/>
      <c r="VCN214" s="214"/>
      <c r="VCO214" s="214"/>
      <c r="VCP214" s="214"/>
      <c r="VCQ214" s="214"/>
      <c r="VCR214" s="214"/>
      <c r="VCS214" s="214"/>
      <c r="VCT214" s="214"/>
      <c r="VCU214" s="214"/>
      <c r="VCV214" s="214"/>
      <c r="VCW214" s="214"/>
      <c r="VCX214" s="214"/>
      <c r="VCY214" s="214"/>
      <c r="VCZ214" s="214"/>
      <c r="VDA214" s="214"/>
      <c r="VDB214" s="214"/>
      <c r="VDC214" s="214"/>
      <c r="VDD214" s="214"/>
      <c r="VDE214" s="214"/>
      <c r="VDF214" s="214"/>
      <c r="VDG214" s="214"/>
      <c r="VDH214" s="214"/>
      <c r="VDI214" s="214"/>
      <c r="VDJ214" s="214"/>
      <c r="VDK214" s="214"/>
      <c r="VDL214" s="214"/>
      <c r="VDM214" s="214"/>
      <c r="VDN214" s="214"/>
      <c r="VDO214" s="214"/>
      <c r="VDP214" s="214"/>
      <c r="VDQ214" s="214"/>
      <c r="VDR214" s="214"/>
      <c r="VDS214" s="214"/>
      <c r="VDT214" s="214"/>
      <c r="VDU214" s="214"/>
      <c r="VDV214" s="214"/>
      <c r="VDW214" s="214"/>
      <c r="VDX214" s="214"/>
      <c r="VDY214" s="214"/>
      <c r="VDZ214" s="214"/>
      <c r="VEA214" s="214"/>
      <c r="VEB214" s="214"/>
      <c r="VEC214" s="214"/>
      <c r="VED214" s="214"/>
      <c r="VEE214" s="214"/>
      <c r="VEF214" s="214"/>
      <c r="VEG214" s="214"/>
      <c r="VEH214" s="214"/>
      <c r="VEI214" s="214"/>
      <c r="VEJ214" s="214"/>
      <c r="VEK214" s="214"/>
      <c r="VEL214" s="214"/>
      <c r="VEM214" s="214"/>
      <c r="VEN214" s="214"/>
      <c r="VEO214" s="214"/>
      <c r="VEP214" s="214"/>
      <c r="VEQ214" s="214"/>
      <c r="VER214" s="214"/>
      <c r="VES214" s="214"/>
      <c r="VET214" s="214"/>
      <c r="VEU214" s="214"/>
      <c r="VEV214" s="214"/>
      <c r="VEW214" s="214"/>
      <c r="VEX214" s="214"/>
      <c r="VEY214" s="214"/>
      <c r="VEZ214" s="214"/>
      <c r="VFA214" s="214"/>
      <c r="VFB214" s="214"/>
      <c r="VFC214" s="214"/>
      <c r="VFD214" s="214"/>
      <c r="VFE214" s="214"/>
      <c r="VFF214" s="214"/>
      <c r="VFG214" s="214"/>
      <c r="VFH214" s="214"/>
      <c r="VFI214" s="214"/>
      <c r="VFJ214" s="214"/>
      <c r="VFK214" s="214"/>
      <c r="VFL214" s="214"/>
      <c r="VFM214" s="214"/>
      <c r="VFN214" s="214"/>
      <c r="VFO214" s="214"/>
      <c r="VFP214" s="214"/>
      <c r="VFQ214" s="214"/>
      <c r="VFR214" s="214"/>
      <c r="VFS214" s="214"/>
      <c r="VFT214" s="214"/>
      <c r="VFU214" s="214"/>
      <c r="VFV214" s="214"/>
      <c r="VFW214" s="214"/>
      <c r="VFX214" s="214"/>
      <c r="VFY214" s="214"/>
      <c r="VFZ214" s="214"/>
      <c r="VGA214" s="214"/>
      <c r="VGB214" s="214"/>
      <c r="VGC214" s="214"/>
      <c r="VGD214" s="214"/>
      <c r="VGE214" s="214"/>
      <c r="VGF214" s="214"/>
      <c r="VGG214" s="214"/>
      <c r="VGH214" s="214"/>
      <c r="VGI214" s="214"/>
      <c r="VGJ214" s="214"/>
      <c r="VGK214" s="214"/>
      <c r="VGL214" s="214"/>
      <c r="VGM214" s="214"/>
      <c r="VGN214" s="214"/>
      <c r="VGO214" s="214"/>
      <c r="VGP214" s="214"/>
      <c r="VGQ214" s="214"/>
      <c r="VGR214" s="214"/>
      <c r="VGS214" s="214"/>
      <c r="VGT214" s="214"/>
      <c r="VGU214" s="214"/>
      <c r="VGV214" s="214"/>
      <c r="VGW214" s="214"/>
      <c r="VGX214" s="214"/>
      <c r="VGY214" s="214"/>
      <c r="VGZ214" s="214"/>
      <c r="VHA214" s="214"/>
      <c r="VHB214" s="214"/>
      <c r="VHC214" s="214"/>
      <c r="VHD214" s="214"/>
      <c r="VHE214" s="214"/>
      <c r="VHF214" s="214"/>
      <c r="VHG214" s="214"/>
      <c r="VHH214" s="214"/>
      <c r="VHI214" s="214"/>
      <c r="VHJ214" s="214"/>
      <c r="VHK214" s="214"/>
      <c r="VHL214" s="214"/>
      <c r="VHM214" s="214"/>
      <c r="VHN214" s="214"/>
      <c r="VHO214" s="214"/>
      <c r="VHP214" s="214"/>
      <c r="VHQ214" s="214"/>
      <c r="VHR214" s="214"/>
      <c r="VHS214" s="214"/>
      <c r="VHT214" s="214"/>
      <c r="VHU214" s="214"/>
      <c r="VHV214" s="214"/>
      <c r="VHW214" s="214"/>
      <c r="VHX214" s="214"/>
      <c r="VHY214" s="214"/>
      <c r="VHZ214" s="214"/>
      <c r="VIA214" s="214"/>
      <c r="VIB214" s="214"/>
      <c r="VIC214" s="214"/>
      <c r="VID214" s="214"/>
      <c r="VIE214" s="214"/>
      <c r="VIF214" s="214"/>
      <c r="VIG214" s="214"/>
      <c r="VIH214" s="214"/>
      <c r="VII214" s="214"/>
      <c r="VIJ214" s="214"/>
      <c r="VIK214" s="214"/>
      <c r="VIL214" s="214"/>
      <c r="VIM214" s="214"/>
      <c r="VIN214" s="214"/>
      <c r="VIO214" s="214"/>
      <c r="VIP214" s="214"/>
      <c r="VIQ214" s="214"/>
      <c r="VIR214" s="214"/>
      <c r="VIS214" s="214"/>
      <c r="VIT214" s="214"/>
      <c r="VIU214" s="214"/>
      <c r="VIV214" s="214"/>
      <c r="VIW214" s="214"/>
      <c r="VIX214" s="214"/>
      <c r="VIY214" s="214"/>
      <c r="VIZ214" s="214"/>
      <c r="VJA214" s="214"/>
      <c r="VJB214" s="214"/>
      <c r="VJC214" s="214"/>
      <c r="VJD214" s="214"/>
      <c r="VJE214" s="214"/>
      <c r="VJF214" s="214"/>
      <c r="VJG214" s="214"/>
      <c r="VJH214" s="214"/>
      <c r="VJI214" s="214"/>
      <c r="VJJ214" s="214"/>
      <c r="VJK214" s="214"/>
      <c r="VJL214" s="214"/>
      <c r="VJM214" s="214"/>
      <c r="VJN214" s="214"/>
      <c r="VJO214" s="214"/>
      <c r="VJP214" s="214"/>
      <c r="VJQ214" s="214"/>
      <c r="VJR214" s="214"/>
      <c r="VJS214" s="214"/>
      <c r="VJT214" s="214"/>
      <c r="VJU214" s="214"/>
      <c r="VJV214" s="214"/>
      <c r="VJW214" s="214"/>
      <c r="VJX214" s="214"/>
      <c r="VJY214" s="214"/>
      <c r="VJZ214" s="214"/>
      <c r="VKA214" s="214"/>
      <c r="VKB214" s="214"/>
      <c r="VKC214" s="214"/>
      <c r="VKD214" s="214"/>
      <c r="VKE214" s="214"/>
      <c r="VKF214" s="214"/>
      <c r="VKG214" s="214"/>
      <c r="VKH214" s="214"/>
      <c r="VKI214" s="214"/>
      <c r="VKJ214" s="214"/>
      <c r="VKK214" s="214"/>
      <c r="VKL214" s="214"/>
      <c r="VKM214" s="214"/>
      <c r="VKN214" s="214"/>
      <c r="VKO214" s="214"/>
      <c r="VKP214" s="214"/>
      <c r="VKQ214" s="214"/>
      <c r="VKR214" s="214"/>
      <c r="VKS214" s="214"/>
      <c r="VKT214" s="214"/>
      <c r="VKU214" s="214"/>
      <c r="VKV214" s="214"/>
      <c r="VKW214" s="214"/>
      <c r="VKX214" s="214"/>
      <c r="VKY214" s="214"/>
      <c r="VKZ214" s="214"/>
      <c r="VLA214" s="214"/>
      <c r="VLB214" s="214"/>
      <c r="VLC214" s="214"/>
      <c r="VLD214" s="214"/>
      <c r="VLE214" s="214"/>
      <c r="VLF214" s="214"/>
      <c r="VLG214" s="214"/>
      <c r="VLH214" s="214"/>
      <c r="VLI214" s="214"/>
      <c r="VLJ214" s="214"/>
      <c r="VLK214" s="214"/>
      <c r="VLL214" s="214"/>
      <c r="VLM214" s="214"/>
      <c r="VLN214" s="214"/>
      <c r="VLO214" s="214"/>
      <c r="VLP214" s="214"/>
      <c r="VLQ214" s="214"/>
      <c r="VLR214" s="214"/>
      <c r="VLS214" s="214"/>
      <c r="VLT214" s="214"/>
      <c r="VLU214" s="214"/>
      <c r="VLV214" s="214"/>
      <c r="VLW214" s="214"/>
      <c r="VLX214" s="214"/>
      <c r="VLY214" s="214"/>
      <c r="VLZ214" s="214"/>
      <c r="VMA214" s="214"/>
      <c r="VMB214" s="214"/>
      <c r="VMC214" s="214"/>
      <c r="VMD214" s="214"/>
      <c r="VME214" s="214"/>
      <c r="VMF214" s="214"/>
      <c r="VMG214" s="214"/>
      <c r="VMH214" s="214"/>
      <c r="VMI214" s="214"/>
      <c r="VMJ214" s="214"/>
      <c r="VMK214" s="214"/>
      <c r="VML214" s="214"/>
      <c r="VMM214" s="214"/>
      <c r="VMN214" s="214"/>
      <c r="VMO214" s="214"/>
      <c r="VMP214" s="214"/>
      <c r="VMQ214" s="214"/>
      <c r="VMR214" s="214"/>
      <c r="VMS214" s="214"/>
      <c r="VMT214" s="214"/>
      <c r="VMU214" s="214"/>
      <c r="VMV214" s="214"/>
      <c r="VMW214" s="214"/>
      <c r="VMX214" s="214"/>
      <c r="VMY214" s="214"/>
      <c r="VMZ214" s="214"/>
      <c r="VNA214" s="214"/>
      <c r="VNB214" s="214"/>
      <c r="VNC214" s="214"/>
      <c r="VND214" s="214"/>
      <c r="VNE214" s="214"/>
      <c r="VNF214" s="214"/>
      <c r="VNG214" s="214"/>
      <c r="VNH214" s="214"/>
      <c r="VNI214" s="214"/>
      <c r="VNJ214" s="214"/>
      <c r="VNK214" s="214"/>
      <c r="VNL214" s="214"/>
      <c r="VNM214" s="214"/>
      <c r="VNN214" s="214"/>
      <c r="VNO214" s="214"/>
      <c r="VNP214" s="214"/>
      <c r="VNQ214" s="214"/>
      <c r="VNR214" s="214"/>
      <c r="VNS214" s="214"/>
      <c r="VNT214" s="214"/>
      <c r="VNU214" s="214"/>
      <c r="VNV214" s="214"/>
      <c r="VNW214" s="214"/>
      <c r="VNX214" s="214"/>
      <c r="VNY214" s="214"/>
      <c r="VNZ214" s="214"/>
      <c r="VOA214" s="214"/>
      <c r="VOB214" s="214"/>
      <c r="VOC214" s="214"/>
      <c r="VOD214" s="214"/>
      <c r="VOE214" s="214"/>
      <c r="VOF214" s="214"/>
      <c r="VOG214" s="214"/>
      <c r="VOH214" s="214"/>
      <c r="VOI214" s="214"/>
      <c r="VOJ214" s="214"/>
      <c r="VOK214" s="214"/>
      <c r="VOL214" s="214"/>
      <c r="VOM214" s="214"/>
      <c r="VON214" s="214"/>
      <c r="VOO214" s="214"/>
      <c r="VOP214" s="214"/>
      <c r="VOQ214" s="214"/>
      <c r="VOR214" s="214"/>
      <c r="VOS214" s="214"/>
      <c r="VOT214" s="214"/>
      <c r="VOU214" s="214"/>
      <c r="VOV214" s="214"/>
      <c r="VOW214" s="214"/>
      <c r="VOX214" s="214"/>
      <c r="VOY214" s="214"/>
      <c r="VOZ214" s="214"/>
      <c r="VPA214" s="214"/>
      <c r="VPB214" s="214"/>
      <c r="VPC214" s="214"/>
      <c r="VPD214" s="214"/>
      <c r="VPE214" s="214"/>
      <c r="VPF214" s="214"/>
      <c r="VPG214" s="214"/>
      <c r="VPH214" s="214"/>
      <c r="VPI214" s="214"/>
      <c r="VPJ214" s="214"/>
      <c r="VPK214" s="214"/>
      <c r="VPL214" s="214"/>
      <c r="VPM214" s="214"/>
      <c r="VPN214" s="214"/>
      <c r="VPO214" s="214"/>
      <c r="VPP214" s="214"/>
      <c r="VPQ214" s="214"/>
      <c r="VPR214" s="214"/>
      <c r="VPS214" s="214"/>
      <c r="VPT214" s="214"/>
      <c r="VPU214" s="214"/>
      <c r="VPV214" s="214"/>
      <c r="VPW214" s="214"/>
      <c r="VPX214" s="214"/>
      <c r="VPY214" s="214"/>
      <c r="VPZ214" s="214"/>
      <c r="VQA214" s="214"/>
      <c r="VQB214" s="214"/>
      <c r="VQC214" s="214"/>
      <c r="VQD214" s="214"/>
      <c r="VQE214" s="214"/>
      <c r="VQF214" s="214"/>
      <c r="VQG214" s="214"/>
      <c r="VQH214" s="214"/>
      <c r="VQI214" s="214"/>
      <c r="VQJ214" s="214"/>
      <c r="VQK214" s="214"/>
      <c r="VQL214" s="214"/>
      <c r="VQM214" s="214"/>
      <c r="VQN214" s="214"/>
      <c r="VQO214" s="214"/>
      <c r="VQP214" s="214"/>
      <c r="VQQ214" s="214"/>
      <c r="VQR214" s="214"/>
      <c r="VQS214" s="214"/>
      <c r="VQT214" s="214"/>
      <c r="VQU214" s="214"/>
      <c r="VQV214" s="214"/>
      <c r="VQW214" s="214"/>
      <c r="VQX214" s="214"/>
      <c r="VQY214" s="214"/>
      <c r="VQZ214" s="214"/>
      <c r="VRA214" s="214"/>
      <c r="VRB214" s="214"/>
      <c r="VRC214" s="214"/>
      <c r="VRD214" s="214"/>
      <c r="VRE214" s="214"/>
      <c r="VRF214" s="214"/>
      <c r="VRG214" s="214"/>
      <c r="VRH214" s="214"/>
      <c r="VRI214" s="214"/>
      <c r="VRJ214" s="214"/>
      <c r="VRK214" s="214"/>
      <c r="VRL214" s="214"/>
      <c r="VRM214" s="214"/>
      <c r="VRN214" s="214"/>
      <c r="VRO214" s="214"/>
      <c r="VRP214" s="214"/>
      <c r="VRQ214" s="214"/>
      <c r="VRR214" s="214"/>
      <c r="VRS214" s="214"/>
      <c r="VRT214" s="214"/>
      <c r="VRU214" s="214"/>
      <c r="VRV214" s="214"/>
      <c r="VRW214" s="214"/>
      <c r="VRX214" s="214"/>
      <c r="VRY214" s="214"/>
      <c r="VRZ214" s="214"/>
      <c r="VSA214" s="214"/>
      <c r="VSB214" s="214"/>
      <c r="VSC214" s="214"/>
      <c r="VSD214" s="214"/>
      <c r="VSE214" s="214"/>
      <c r="VSF214" s="214"/>
      <c r="VSG214" s="214"/>
      <c r="VSH214" s="214"/>
      <c r="VSI214" s="214"/>
      <c r="VSJ214" s="214"/>
      <c r="VSK214" s="214"/>
      <c r="VSL214" s="214"/>
      <c r="VSM214" s="214"/>
      <c r="VSN214" s="214"/>
      <c r="VSO214" s="214"/>
      <c r="VSP214" s="214"/>
      <c r="VSQ214" s="214"/>
      <c r="VSR214" s="214"/>
      <c r="VSS214" s="214"/>
      <c r="VST214" s="214"/>
      <c r="VSU214" s="214"/>
      <c r="VSV214" s="214"/>
      <c r="VSW214" s="214"/>
      <c r="VSX214" s="214"/>
      <c r="VSY214" s="214"/>
      <c r="VSZ214" s="214"/>
      <c r="VTA214" s="214"/>
      <c r="VTB214" s="214"/>
      <c r="VTC214" s="214"/>
      <c r="VTD214" s="214"/>
      <c r="VTE214" s="214"/>
      <c r="VTF214" s="214"/>
      <c r="VTG214" s="214"/>
      <c r="VTH214" s="214"/>
      <c r="VTI214" s="214"/>
      <c r="VTJ214" s="214"/>
      <c r="VTK214" s="214"/>
      <c r="VTL214" s="214"/>
      <c r="VTM214" s="214"/>
      <c r="VTN214" s="214"/>
      <c r="VTO214" s="214"/>
      <c r="VTP214" s="214"/>
      <c r="VTQ214" s="214"/>
      <c r="VTR214" s="214"/>
      <c r="VTS214" s="214"/>
      <c r="VTT214" s="214"/>
      <c r="VTU214" s="214"/>
      <c r="VTV214" s="214"/>
      <c r="VTW214" s="214"/>
      <c r="VTX214" s="214"/>
      <c r="VTY214" s="214"/>
      <c r="VTZ214" s="214"/>
      <c r="VUA214" s="214"/>
      <c r="VUB214" s="214"/>
      <c r="VUC214" s="214"/>
      <c r="VUD214" s="214"/>
      <c r="VUE214" s="214"/>
      <c r="VUF214" s="214"/>
      <c r="VUG214" s="214"/>
      <c r="VUH214" s="214"/>
      <c r="VUI214" s="214"/>
      <c r="VUJ214" s="214"/>
      <c r="VUK214" s="214"/>
      <c r="VUL214" s="214"/>
      <c r="VUM214" s="214"/>
      <c r="VUN214" s="214"/>
      <c r="VUO214" s="214"/>
      <c r="VUP214" s="214"/>
      <c r="VUQ214" s="214"/>
      <c r="VUR214" s="214"/>
      <c r="VUS214" s="214"/>
      <c r="VUT214" s="214"/>
      <c r="VUU214" s="214"/>
      <c r="VUV214" s="214"/>
      <c r="VUW214" s="214"/>
      <c r="VUX214" s="214"/>
      <c r="VUY214" s="214"/>
      <c r="VUZ214" s="214"/>
      <c r="VVA214" s="214"/>
      <c r="VVB214" s="214"/>
      <c r="VVC214" s="214"/>
      <c r="VVD214" s="214"/>
      <c r="VVE214" s="214"/>
      <c r="VVF214" s="214"/>
      <c r="VVG214" s="214"/>
      <c r="VVH214" s="214"/>
      <c r="VVI214" s="214"/>
      <c r="VVJ214" s="214"/>
      <c r="VVK214" s="214"/>
      <c r="VVL214" s="214"/>
      <c r="VVM214" s="214"/>
      <c r="VVN214" s="214"/>
      <c r="VVO214" s="214"/>
      <c r="VVP214" s="214"/>
      <c r="VVQ214" s="214"/>
      <c r="VVR214" s="214"/>
      <c r="VVS214" s="214"/>
      <c r="VVT214" s="214"/>
      <c r="VVU214" s="214"/>
      <c r="VVV214" s="214"/>
      <c r="VVW214" s="214"/>
      <c r="VVX214" s="214"/>
      <c r="VVY214" s="214"/>
      <c r="VVZ214" s="214"/>
      <c r="VWA214" s="214"/>
      <c r="VWB214" s="214"/>
      <c r="VWC214" s="214"/>
      <c r="VWD214" s="214"/>
      <c r="VWE214" s="214"/>
      <c r="VWF214" s="214"/>
      <c r="VWG214" s="214"/>
      <c r="VWH214" s="214"/>
      <c r="VWI214" s="214"/>
      <c r="VWJ214" s="214"/>
      <c r="VWK214" s="214"/>
      <c r="VWL214" s="214"/>
      <c r="VWM214" s="214"/>
      <c r="VWN214" s="214"/>
      <c r="VWO214" s="214"/>
      <c r="VWP214" s="214"/>
      <c r="VWQ214" s="214"/>
      <c r="VWR214" s="214"/>
      <c r="VWS214" s="214"/>
      <c r="VWT214" s="214"/>
      <c r="VWU214" s="214"/>
      <c r="VWV214" s="214"/>
      <c r="VWW214" s="214"/>
      <c r="VWX214" s="214"/>
      <c r="VWY214" s="214"/>
      <c r="VWZ214" s="214"/>
      <c r="VXA214" s="214"/>
      <c r="VXB214" s="214"/>
      <c r="VXC214" s="214"/>
      <c r="VXD214" s="214"/>
      <c r="VXE214" s="214"/>
      <c r="VXF214" s="214"/>
      <c r="VXG214" s="214"/>
      <c r="VXH214" s="214"/>
      <c r="VXI214" s="214"/>
      <c r="VXJ214" s="214"/>
      <c r="VXK214" s="214"/>
      <c r="VXL214" s="214"/>
      <c r="VXM214" s="214"/>
      <c r="VXN214" s="214"/>
      <c r="VXO214" s="214"/>
      <c r="VXP214" s="214"/>
      <c r="VXQ214" s="214"/>
      <c r="VXR214" s="214"/>
      <c r="VXS214" s="214"/>
      <c r="VXT214" s="214"/>
      <c r="VXU214" s="214"/>
      <c r="VXV214" s="214"/>
      <c r="VXW214" s="214"/>
      <c r="VXX214" s="214"/>
      <c r="VXY214" s="214"/>
      <c r="VXZ214" s="214"/>
      <c r="VYA214" s="214"/>
      <c r="VYB214" s="214"/>
      <c r="VYC214" s="214"/>
      <c r="VYD214" s="214"/>
      <c r="VYE214" s="214"/>
      <c r="VYF214" s="214"/>
      <c r="VYG214" s="214"/>
      <c r="VYH214" s="214"/>
      <c r="VYI214" s="214"/>
      <c r="VYJ214" s="214"/>
      <c r="VYK214" s="214"/>
      <c r="VYL214" s="214"/>
      <c r="VYM214" s="214"/>
      <c r="VYN214" s="214"/>
      <c r="VYO214" s="214"/>
      <c r="VYP214" s="214"/>
      <c r="VYQ214" s="214"/>
      <c r="VYR214" s="214"/>
      <c r="VYS214" s="214"/>
      <c r="VYT214" s="214"/>
      <c r="VYU214" s="214"/>
      <c r="VYV214" s="214"/>
      <c r="VYW214" s="214"/>
      <c r="VYX214" s="214"/>
      <c r="VYY214" s="214"/>
      <c r="VYZ214" s="214"/>
      <c r="VZA214" s="214"/>
      <c r="VZB214" s="214"/>
      <c r="VZC214" s="214"/>
      <c r="VZD214" s="214"/>
      <c r="VZE214" s="214"/>
      <c r="VZF214" s="214"/>
      <c r="VZG214" s="214"/>
      <c r="VZH214" s="214"/>
      <c r="VZI214" s="214"/>
      <c r="VZJ214" s="214"/>
      <c r="VZK214" s="214"/>
      <c r="VZL214" s="214"/>
      <c r="VZM214" s="214"/>
      <c r="VZN214" s="214"/>
      <c r="VZO214" s="214"/>
      <c r="VZP214" s="214"/>
      <c r="VZQ214" s="214"/>
      <c r="VZR214" s="214"/>
      <c r="VZS214" s="214"/>
      <c r="VZT214" s="214"/>
      <c r="VZU214" s="214"/>
      <c r="VZV214" s="214"/>
      <c r="VZW214" s="214"/>
      <c r="VZX214" s="214"/>
      <c r="VZY214" s="214"/>
      <c r="VZZ214" s="214"/>
      <c r="WAA214" s="214"/>
      <c r="WAB214" s="214"/>
      <c r="WAC214" s="214"/>
      <c r="WAD214" s="214"/>
      <c r="WAE214" s="214"/>
      <c r="WAF214" s="214"/>
      <c r="WAG214" s="214"/>
      <c r="WAH214" s="214"/>
      <c r="WAI214" s="214"/>
      <c r="WAJ214" s="214"/>
      <c r="WAK214" s="214"/>
      <c r="WAL214" s="214"/>
      <c r="WAM214" s="214"/>
      <c r="WAN214" s="214"/>
      <c r="WAO214" s="214"/>
      <c r="WAP214" s="214"/>
      <c r="WAQ214" s="214"/>
      <c r="WAR214" s="214"/>
      <c r="WAS214" s="214"/>
      <c r="WAT214" s="214"/>
      <c r="WAU214" s="214"/>
      <c r="WAV214" s="214"/>
      <c r="WAW214" s="214"/>
      <c r="WAX214" s="214"/>
      <c r="WAY214" s="214"/>
      <c r="WAZ214" s="214"/>
      <c r="WBA214" s="214"/>
      <c r="WBB214" s="214"/>
      <c r="WBC214" s="214"/>
      <c r="WBD214" s="214"/>
      <c r="WBE214" s="214"/>
      <c r="WBF214" s="214"/>
      <c r="WBG214" s="214"/>
      <c r="WBH214" s="214"/>
      <c r="WBI214" s="214"/>
      <c r="WBJ214" s="214"/>
      <c r="WBK214" s="214"/>
      <c r="WBL214" s="214"/>
      <c r="WBM214" s="214"/>
      <c r="WBN214" s="214"/>
      <c r="WBO214" s="214"/>
      <c r="WBP214" s="214"/>
      <c r="WBQ214" s="214"/>
      <c r="WBR214" s="214"/>
      <c r="WBS214" s="214"/>
      <c r="WBT214" s="214"/>
      <c r="WBU214" s="214"/>
      <c r="WBV214" s="214"/>
      <c r="WBW214" s="214"/>
      <c r="WBX214" s="214"/>
      <c r="WBY214" s="214"/>
      <c r="WBZ214" s="214"/>
      <c r="WCA214" s="214"/>
      <c r="WCB214" s="214"/>
      <c r="WCC214" s="214"/>
      <c r="WCD214" s="214"/>
      <c r="WCE214" s="214"/>
      <c r="WCF214" s="214"/>
      <c r="WCG214" s="214"/>
      <c r="WCH214" s="214"/>
      <c r="WCI214" s="214"/>
      <c r="WCJ214" s="214"/>
      <c r="WCK214" s="214"/>
      <c r="WCL214" s="214"/>
      <c r="WCM214" s="214"/>
      <c r="WCN214" s="214"/>
      <c r="WCO214" s="214"/>
      <c r="WCP214" s="214"/>
      <c r="WCQ214" s="214"/>
      <c r="WCR214" s="214"/>
      <c r="WCS214" s="214"/>
      <c r="WCT214" s="214"/>
      <c r="WCU214" s="214"/>
      <c r="WCV214" s="214"/>
      <c r="WCW214" s="214"/>
      <c r="WCX214" s="214"/>
      <c r="WCY214" s="214"/>
      <c r="WCZ214" s="214"/>
      <c r="WDA214" s="214"/>
      <c r="WDB214" s="214"/>
      <c r="WDC214" s="214"/>
      <c r="WDD214" s="214"/>
      <c r="WDE214" s="214"/>
      <c r="WDF214" s="214"/>
      <c r="WDG214" s="214"/>
      <c r="WDH214" s="214"/>
      <c r="WDI214" s="214"/>
      <c r="WDJ214" s="214"/>
      <c r="WDK214" s="214"/>
      <c r="WDL214" s="214"/>
      <c r="WDM214" s="214"/>
      <c r="WDN214" s="214"/>
      <c r="WDO214" s="214"/>
      <c r="WDP214" s="214"/>
      <c r="WDQ214" s="214"/>
      <c r="WDR214" s="214"/>
      <c r="WDS214" s="214"/>
      <c r="WDT214" s="214"/>
      <c r="WDU214" s="214"/>
      <c r="WDV214" s="214"/>
      <c r="WDW214" s="214"/>
      <c r="WDX214" s="214"/>
      <c r="WDY214" s="214"/>
      <c r="WDZ214" s="214"/>
      <c r="WEA214" s="214"/>
      <c r="WEB214" s="214"/>
      <c r="WEC214" s="214"/>
      <c r="WED214" s="214"/>
      <c r="WEE214" s="214"/>
      <c r="WEF214" s="214"/>
      <c r="WEG214" s="214"/>
      <c r="WEH214" s="214"/>
      <c r="WEI214" s="214"/>
      <c r="WEJ214" s="214"/>
      <c r="WEK214" s="214"/>
      <c r="WEL214" s="214"/>
      <c r="WEM214" s="214"/>
      <c r="WEN214" s="214"/>
      <c r="WEO214" s="214"/>
      <c r="WEP214" s="214"/>
      <c r="WEQ214" s="214"/>
      <c r="WER214" s="214"/>
      <c r="WES214" s="214"/>
      <c r="WET214" s="214"/>
      <c r="WEU214" s="214"/>
      <c r="WEV214" s="214"/>
      <c r="WEW214" s="214"/>
      <c r="WEX214" s="214"/>
      <c r="WEY214" s="214"/>
      <c r="WEZ214" s="214"/>
      <c r="WFA214" s="214"/>
      <c r="WFB214" s="214"/>
      <c r="WFC214" s="214"/>
      <c r="WFD214" s="214"/>
      <c r="WFE214" s="214"/>
      <c r="WFF214" s="214"/>
      <c r="WFG214" s="214"/>
      <c r="WFH214" s="214"/>
      <c r="WFI214" s="214"/>
      <c r="WFJ214" s="214"/>
      <c r="WFK214" s="214"/>
      <c r="WFL214" s="214"/>
      <c r="WFM214" s="214"/>
      <c r="WFN214" s="214"/>
      <c r="WFO214" s="214"/>
      <c r="WFP214" s="214"/>
      <c r="WFQ214" s="214"/>
      <c r="WFR214" s="214"/>
      <c r="WFS214" s="214"/>
      <c r="WFT214" s="214"/>
      <c r="WFU214" s="214"/>
      <c r="WFV214" s="214"/>
      <c r="WFW214" s="214"/>
      <c r="WFX214" s="214"/>
      <c r="WFY214" s="214"/>
      <c r="WFZ214" s="214"/>
      <c r="WGA214" s="214"/>
      <c r="WGB214" s="214"/>
      <c r="WGC214" s="214"/>
      <c r="WGD214" s="214"/>
      <c r="WGE214" s="214"/>
      <c r="WGF214" s="214"/>
      <c r="WGG214" s="214"/>
      <c r="WGH214" s="214"/>
      <c r="WGI214" s="214"/>
      <c r="WGJ214" s="214"/>
      <c r="WGK214" s="214"/>
      <c r="WGL214" s="214"/>
      <c r="WGM214" s="214"/>
      <c r="WGN214" s="214"/>
      <c r="WGO214" s="214"/>
      <c r="WGP214" s="214"/>
      <c r="WGQ214" s="214"/>
      <c r="WGR214" s="214"/>
      <c r="WGS214" s="214"/>
      <c r="WGT214" s="214"/>
      <c r="WGU214" s="214"/>
      <c r="WGV214" s="214"/>
      <c r="WGW214" s="214"/>
      <c r="WGX214" s="214"/>
      <c r="WGY214" s="214"/>
      <c r="WGZ214" s="214"/>
      <c r="WHA214" s="214"/>
      <c r="WHB214" s="214"/>
      <c r="WHC214" s="214"/>
      <c r="WHD214" s="214"/>
      <c r="WHE214" s="214"/>
      <c r="WHF214" s="214"/>
      <c r="WHG214" s="214"/>
      <c r="WHH214" s="214"/>
      <c r="WHI214" s="214"/>
      <c r="WHJ214" s="214"/>
      <c r="WHK214" s="214"/>
      <c r="WHL214" s="214"/>
      <c r="WHM214" s="214"/>
      <c r="WHN214" s="214"/>
      <c r="WHO214" s="214"/>
      <c r="WHP214" s="214"/>
      <c r="WHQ214" s="214"/>
      <c r="WHR214" s="214"/>
      <c r="WHS214" s="214"/>
      <c r="WHT214" s="214"/>
      <c r="WHU214" s="214"/>
      <c r="WHV214" s="214"/>
      <c r="WHW214" s="214"/>
      <c r="WHX214" s="214"/>
      <c r="WHY214" s="214"/>
      <c r="WHZ214" s="214"/>
      <c r="WIA214" s="214"/>
      <c r="WIB214" s="214"/>
      <c r="WIC214" s="214"/>
      <c r="WID214" s="214"/>
      <c r="WIE214" s="214"/>
      <c r="WIF214" s="214"/>
      <c r="WIG214" s="214"/>
      <c r="WIH214" s="214"/>
      <c r="WII214" s="214"/>
      <c r="WIJ214" s="214"/>
      <c r="WIK214" s="214"/>
      <c r="WIL214" s="214"/>
      <c r="WIM214" s="214"/>
      <c r="WIN214" s="214"/>
      <c r="WIO214" s="214"/>
      <c r="WIP214" s="214"/>
      <c r="WIQ214" s="214"/>
      <c r="WIR214" s="214"/>
      <c r="WIS214" s="214"/>
      <c r="WIT214" s="214"/>
      <c r="WIU214" s="214"/>
      <c r="WIV214" s="214"/>
      <c r="WIW214" s="214"/>
      <c r="WIX214" s="214"/>
      <c r="WIY214" s="214"/>
      <c r="WIZ214" s="214"/>
      <c r="WJA214" s="214"/>
      <c r="WJB214" s="214"/>
      <c r="WJC214" s="214"/>
      <c r="WJD214" s="214"/>
      <c r="WJE214" s="214"/>
      <c r="WJF214" s="214"/>
      <c r="WJG214" s="214"/>
      <c r="WJH214" s="214"/>
      <c r="WJI214" s="214"/>
      <c r="WJJ214" s="214"/>
      <c r="WJK214" s="214"/>
      <c r="WJL214" s="214"/>
      <c r="WJM214" s="214"/>
      <c r="WJN214" s="214"/>
      <c r="WJO214" s="214"/>
      <c r="WJP214" s="214"/>
      <c r="WJQ214" s="214"/>
      <c r="WJR214" s="214"/>
      <c r="WJS214" s="214"/>
      <c r="WJT214" s="214"/>
      <c r="WJU214" s="214"/>
      <c r="WJV214" s="214"/>
      <c r="WJW214" s="214"/>
      <c r="WJX214" s="214"/>
      <c r="WJY214" s="214"/>
      <c r="WJZ214" s="214"/>
      <c r="WKA214" s="214"/>
      <c r="WKB214" s="214"/>
      <c r="WKC214" s="214"/>
      <c r="WKD214" s="214"/>
      <c r="WKE214" s="214"/>
      <c r="WKF214" s="214"/>
      <c r="WKG214" s="214"/>
      <c r="WKH214" s="214"/>
      <c r="WKI214" s="214"/>
      <c r="WKJ214" s="214"/>
      <c r="WKK214" s="214"/>
      <c r="WKL214" s="214"/>
      <c r="WKM214" s="214"/>
      <c r="WKN214" s="214"/>
      <c r="WKO214" s="214"/>
      <c r="WKP214" s="214"/>
      <c r="WKQ214" s="214"/>
      <c r="WKR214" s="214"/>
      <c r="WKS214" s="214"/>
      <c r="WKT214" s="214"/>
      <c r="WKU214" s="214"/>
      <c r="WKV214" s="214"/>
      <c r="WKW214" s="214"/>
      <c r="WKX214" s="214"/>
      <c r="WKY214" s="214"/>
      <c r="WKZ214" s="214"/>
      <c r="WLA214" s="214"/>
      <c r="WLB214" s="214"/>
      <c r="WLC214" s="214"/>
      <c r="WLD214" s="214"/>
      <c r="WLE214" s="214"/>
      <c r="WLF214" s="214"/>
      <c r="WLG214" s="214"/>
      <c r="WLH214" s="214"/>
      <c r="WLI214" s="214"/>
      <c r="WLJ214" s="214"/>
      <c r="WLK214" s="214"/>
      <c r="WLL214" s="214"/>
      <c r="WLM214" s="214"/>
      <c r="WLN214" s="214"/>
      <c r="WLO214" s="214"/>
      <c r="WLP214" s="214"/>
      <c r="WLQ214" s="214"/>
      <c r="WLR214" s="214"/>
      <c r="WLS214" s="214"/>
      <c r="WLT214" s="214"/>
      <c r="WLU214" s="214"/>
      <c r="WLV214" s="214"/>
      <c r="WLW214" s="214"/>
      <c r="WLX214" s="214"/>
      <c r="WLY214" s="214"/>
      <c r="WLZ214" s="214"/>
      <c r="WMA214" s="214"/>
      <c r="WMB214" s="214"/>
      <c r="WMC214" s="214"/>
      <c r="WMD214" s="214"/>
      <c r="WME214" s="214"/>
      <c r="WMF214" s="214"/>
      <c r="WMG214" s="214"/>
      <c r="WMH214" s="214"/>
      <c r="WMI214" s="214"/>
      <c r="WMJ214" s="214"/>
      <c r="WMK214" s="214"/>
      <c r="WML214" s="214"/>
      <c r="WMM214" s="214"/>
      <c r="WMN214" s="214"/>
      <c r="WMO214" s="214"/>
      <c r="WMP214" s="214"/>
      <c r="WMQ214" s="214"/>
      <c r="WMR214" s="214"/>
      <c r="WMS214" s="214"/>
      <c r="WMT214" s="214"/>
      <c r="WMU214" s="214"/>
      <c r="WMV214" s="214"/>
      <c r="WMW214" s="214"/>
      <c r="WMX214" s="214"/>
      <c r="WMY214" s="214"/>
      <c r="WMZ214" s="214"/>
      <c r="WNA214" s="214"/>
      <c r="WNB214" s="214"/>
      <c r="WNC214" s="214"/>
      <c r="WND214" s="214"/>
      <c r="WNE214" s="214"/>
      <c r="WNF214" s="214"/>
      <c r="WNG214" s="214"/>
      <c r="WNH214" s="214"/>
      <c r="WNI214" s="214"/>
      <c r="WNJ214" s="214"/>
      <c r="WNK214" s="214"/>
      <c r="WNL214" s="214"/>
      <c r="WNM214" s="214"/>
      <c r="WNN214" s="214"/>
      <c r="WNO214" s="214"/>
      <c r="WNP214" s="214"/>
      <c r="WNQ214" s="214"/>
      <c r="WNR214" s="214"/>
      <c r="WNS214" s="214"/>
      <c r="WNT214" s="214"/>
      <c r="WNU214" s="214"/>
      <c r="WNV214" s="214"/>
      <c r="WNW214" s="214"/>
      <c r="WNX214" s="214"/>
      <c r="WNY214" s="214"/>
      <c r="WNZ214" s="214"/>
      <c r="WOA214" s="214"/>
      <c r="WOB214" s="214"/>
      <c r="WOC214" s="214"/>
      <c r="WOD214" s="214"/>
      <c r="WOE214" s="214"/>
      <c r="WOF214" s="214"/>
      <c r="WOG214" s="214"/>
      <c r="WOH214" s="214"/>
      <c r="WOI214" s="214"/>
      <c r="WOJ214" s="214"/>
      <c r="WOK214" s="214"/>
      <c r="WOL214" s="214"/>
      <c r="WOM214" s="214"/>
      <c r="WON214" s="214"/>
      <c r="WOO214" s="214"/>
      <c r="WOP214" s="214"/>
      <c r="WOQ214" s="214"/>
      <c r="WOR214" s="214"/>
      <c r="WOS214" s="214"/>
      <c r="WOT214" s="214"/>
      <c r="WOU214" s="214"/>
      <c r="WOV214" s="214"/>
      <c r="WOW214" s="214"/>
      <c r="WOX214" s="214"/>
      <c r="WOY214" s="214"/>
      <c r="WOZ214" s="214"/>
      <c r="WPA214" s="214"/>
      <c r="WPB214" s="214"/>
      <c r="WPC214" s="214"/>
      <c r="WPD214" s="214"/>
      <c r="WPE214" s="214"/>
      <c r="WPF214" s="214"/>
      <c r="WPG214" s="214"/>
      <c r="WPH214" s="214"/>
      <c r="WPI214" s="214"/>
      <c r="WPJ214" s="214"/>
      <c r="WPK214" s="214"/>
      <c r="WPL214" s="214"/>
      <c r="WPM214" s="214"/>
      <c r="WPN214" s="214"/>
      <c r="WPO214" s="214"/>
      <c r="WPP214" s="214"/>
      <c r="WPQ214" s="214"/>
      <c r="WPR214" s="214"/>
      <c r="WPS214" s="214"/>
      <c r="WPT214" s="214"/>
      <c r="WPU214" s="214"/>
      <c r="WPV214" s="214"/>
      <c r="WPW214" s="214"/>
      <c r="WPX214" s="214"/>
      <c r="WPY214" s="214"/>
      <c r="WPZ214" s="214"/>
      <c r="WQA214" s="214"/>
      <c r="WQB214" s="214"/>
      <c r="WQC214" s="214"/>
      <c r="WQD214" s="214"/>
      <c r="WQE214" s="214"/>
      <c r="WQF214" s="214"/>
      <c r="WQG214" s="214"/>
      <c r="WQH214" s="214"/>
      <c r="WQI214" s="214"/>
      <c r="WQJ214" s="214"/>
      <c r="WQK214" s="214"/>
      <c r="WQL214" s="214"/>
      <c r="WQM214" s="214"/>
      <c r="WQN214" s="214"/>
      <c r="WQO214" s="214"/>
      <c r="WQP214" s="214"/>
      <c r="WQQ214" s="214"/>
      <c r="WQR214" s="214"/>
      <c r="WQS214" s="214"/>
      <c r="WQT214" s="214"/>
      <c r="WQU214" s="214"/>
      <c r="WQV214" s="214"/>
      <c r="WQW214" s="214"/>
      <c r="WQX214" s="214"/>
      <c r="WQY214" s="214"/>
      <c r="WQZ214" s="214"/>
      <c r="WRA214" s="214"/>
      <c r="WRB214" s="214"/>
      <c r="WRC214" s="214"/>
      <c r="WRD214" s="214"/>
      <c r="WRE214" s="214"/>
      <c r="WRF214" s="214"/>
      <c r="WRG214" s="214"/>
      <c r="WRH214" s="214"/>
      <c r="WRI214" s="214"/>
      <c r="WRJ214" s="214"/>
      <c r="WRK214" s="214"/>
      <c r="WRL214" s="214"/>
      <c r="WRM214" s="214"/>
      <c r="WRN214" s="214"/>
      <c r="WRO214" s="214"/>
      <c r="WRP214" s="214"/>
      <c r="WRQ214" s="214"/>
      <c r="WRR214" s="214"/>
      <c r="WRS214" s="214"/>
      <c r="WRT214" s="214"/>
      <c r="WRU214" s="214"/>
      <c r="WRV214" s="214"/>
      <c r="WRW214" s="214"/>
      <c r="WRX214" s="214"/>
      <c r="WRY214" s="214"/>
      <c r="WRZ214" s="214"/>
      <c r="WSA214" s="214"/>
      <c r="WSB214" s="214"/>
      <c r="WSC214" s="214"/>
      <c r="WSD214" s="214"/>
      <c r="WSE214" s="214"/>
      <c r="WSF214" s="214"/>
      <c r="WSG214" s="214"/>
      <c r="WSH214" s="214"/>
      <c r="WSI214" s="214"/>
      <c r="WSJ214" s="214"/>
      <c r="WSK214" s="214"/>
      <c r="WSL214" s="214"/>
      <c r="WSM214" s="214"/>
      <c r="WSN214" s="214"/>
      <c r="WSO214" s="214"/>
      <c r="WSP214" s="214"/>
      <c r="WSQ214" s="214"/>
      <c r="WSR214" s="214"/>
      <c r="WSS214" s="214"/>
      <c r="WST214" s="214"/>
      <c r="WSU214" s="214"/>
      <c r="WSV214" s="214"/>
      <c r="WSW214" s="214"/>
      <c r="WSX214" s="214"/>
      <c r="WSY214" s="214"/>
      <c r="WSZ214" s="214"/>
      <c r="WTA214" s="214"/>
      <c r="WTB214" s="214"/>
      <c r="WTC214" s="214"/>
      <c r="WTD214" s="214"/>
      <c r="WTE214" s="214"/>
      <c r="WTF214" s="214"/>
      <c r="WTG214" s="214"/>
      <c r="WTH214" s="214"/>
      <c r="WTI214" s="214"/>
      <c r="WTJ214" s="214"/>
      <c r="WTK214" s="214"/>
      <c r="WTL214" s="214"/>
      <c r="WTM214" s="214"/>
      <c r="WTN214" s="214"/>
      <c r="WTO214" s="214"/>
      <c r="WTP214" s="214"/>
      <c r="WTQ214" s="214"/>
      <c r="WTR214" s="214"/>
      <c r="WTS214" s="214"/>
      <c r="WTT214" s="214"/>
      <c r="WTU214" s="214"/>
      <c r="WTV214" s="214"/>
      <c r="WTW214" s="214"/>
      <c r="WTX214" s="214"/>
      <c r="WTY214" s="214"/>
      <c r="WTZ214" s="214"/>
      <c r="WUA214" s="214"/>
      <c r="WUB214" s="214"/>
      <c r="WUC214" s="214"/>
      <c r="WUD214" s="214"/>
      <c r="WUE214" s="214"/>
      <c r="WUF214" s="214"/>
      <c r="WUG214" s="214"/>
      <c r="WUH214" s="214"/>
      <c r="WUI214" s="214"/>
      <c r="WUJ214" s="214"/>
      <c r="WUK214" s="214"/>
      <c r="WUL214" s="214"/>
      <c r="WUM214" s="214"/>
      <c r="WUN214" s="214"/>
      <c r="WUO214" s="214"/>
      <c r="WUP214" s="214"/>
      <c r="WUQ214" s="214"/>
      <c r="WUR214" s="214"/>
      <c r="WUS214" s="214"/>
      <c r="WUT214" s="214"/>
      <c r="WUU214" s="214"/>
      <c r="WUV214" s="214"/>
      <c r="WUW214" s="214"/>
      <c r="WUX214" s="214"/>
      <c r="WUY214" s="214"/>
      <c r="WUZ214" s="214"/>
      <c r="WVA214" s="214"/>
      <c r="WVB214" s="214"/>
      <c r="WVC214" s="214"/>
      <c r="WVD214" s="214"/>
      <c r="WVE214" s="214"/>
      <c r="WVF214" s="214"/>
      <c r="WVG214" s="214"/>
      <c r="WVH214" s="214"/>
      <c r="WVI214" s="214"/>
      <c r="WVJ214" s="214"/>
      <c r="WVK214" s="214"/>
      <c r="WVL214" s="214"/>
      <c r="WVM214" s="214"/>
      <c r="WVN214" s="214"/>
      <c r="WVO214" s="214"/>
      <c r="WVP214" s="214"/>
      <c r="WVQ214" s="214"/>
      <c r="WVR214" s="214"/>
      <c r="WVS214" s="214"/>
      <c r="WVT214" s="214"/>
      <c r="WVU214" s="214"/>
      <c r="WVV214" s="214"/>
      <c r="WVW214" s="214"/>
      <c r="WVX214" s="214"/>
      <c r="WVY214" s="214"/>
      <c r="WVZ214" s="214"/>
      <c r="WWA214" s="214"/>
      <c r="WWB214" s="214"/>
      <c r="WWC214" s="214"/>
      <c r="WWD214" s="214"/>
      <c r="WWE214" s="214"/>
      <c r="WWF214" s="214"/>
      <c r="WWG214" s="214"/>
      <c r="WWH214" s="214"/>
      <c r="WWI214" s="214"/>
      <c r="WWJ214" s="214"/>
      <c r="WWK214" s="214"/>
      <c r="WWL214" s="214"/>
      <c r="WWM214" s="214"/>
      <c r="WWN214" s="214"/>
      <c r="WWO214" s="214"/>
      <c r="WWP214" s="214"/>
      <c r="WWQ214" s="214"/>
      <c r="WWR214" s="214"/>
      <c r="WWS214" s="214"/>
      <c r="WWT214" s="214"/>
      <c r="WWU214" s="214"/>
      <c r="WWV214" s="214"/>
      <c r="WWW214" s="214"/>
      <c r="WWX214" s="214"/>
      <c r="WWY214" s="214"/>
      <c r="WWZ214" s="214"/>
      <c r="WXA214" s="214"/>
      <c r="WXB214" s="214"/>
      <c r="WXC214" s="214"/>
      <c r="WXD214" s="214"/>
      <c r="WXE214" s="214"/>
      <c r="WXF214" s="214"/>
      <c r="WXG214" s="214"/>
      <c r="WXH214" s="214"/>
      <c r="WXI214" s="214"/>
      <c r="WXJ214" s="214"/>
      <c r="WXK214" s="214"/>
      <c r="WXL214" s="214"/>
      <c r="WXM214" s="214"/>
      <c r="WXN214" s="214"/>
      <c r="WXO214" s="214"/>
      <c r="WXP214" s="214"/>
      <c r="WXQ214" s="214"/>
      <c r="WXR214" s="214"/>
      <c r="WXS214" s="214"/>
      <c r="WXT214" s="214"/>
      <c r="WXU214" s="214"/>
      <c r="WXV214" s="214"/>
      <c r="WXW214" s="214"/>
      <c r="WXX214" s="214"/>
      <c r="WXY214" s="214"/>
      <c r="WXZ214" s="214"/>
      <c r="WYA214" s="214"/>
      <c r="WYB214" s="214"/>
      <c r="WYC214" s="214"/>
      <c r="WYD214" s="214"/>
      <c r="WYE214" s="214"/>
      <c r="WYF214" s="214"/>
      <c r="WYG214" s="214"/>
      <c r="WYH214" s="214"/>
      <c r="WYI214" s="214"/>
      <c r="WYJ214" s="214"/>
      <c r="WYK214" s="214"/>
      <c r="WYL214" s="214"/>
      <c r="WYM214" s="214"/>
      <c r="WYN214" s="214"/>
      <c r="WYO214" s="214"/>
      <c r="WYP214" s="214"/>
      <c r="WYQ214" s="214"/>
      <c r="WYR214" s="214"/>
      <c r="WYS214" s="214"/>
      <c r="WYT214" s="214"/>
      <c r="WYU214" s="214"/>
      <c r="WYV214" s="214"/>
      <c r="WYW214" s="214"/>
      <c r="WYX214" s="214"/>
      <c r="WYY214" s="214"/>
      <c r="WYZ214" s="214"/>
      <c r="WZA214" s="214"/>
      <c r="WZB214" s="214"/>
      <c r="WZC214" s="214"/>
      <c r="WZD214" s="214"/>
      <c r="WZE214" s="214"/>
      <c r="WZF214" s="214"/>
      <c r="WZG214" s="214"/>
      <c r="WZH214" s="214"/>
      <c r="WZI214" s="214"/>
      <c r="WZJ214" s="214"/>
      <c r="WZK214" s="214"/>
      <c r="WZL214" s="214"/>
      <c r="WZM214" s="214"/>
      <c r="WZN214" s="214"/>
      <c r="WZO214" s="214"/>
      <c r="WZP214" s="214"/>
      <c r="WZQ214" s="214"/>
      <c r="WZR214" s="214"/>
      <c r="WZS214" s="214"/>
      <c r="WZT214" s="214"/>
      <c r="WZU214" s="214"/>
      <c r="WZV214" s="214"/>
      <c r="WZW214" s="214"/>
      <c r="WZX214" s="214"/>
      <c r="WZY214" s="214"/>
      <c r="WZZ214" s="214"/>
      <c r="XAA214" s="214"/>
      <c r="XAB214" s="214"/>
      <c r="XAC214" s="214"/>
      <c r="XAD214" s="214"/>
      <c r="XAE214" s="214"/>
      <c r="XAF214" s="214"/>
      <c r="XAG214" s="214"/>
      <c r="XAH214" s="214"/>
      <c r="XAI214" s="214"/>
      <c r="XAJ214" s="214"/>
      <c r="XAK214" s="214"/>
      <c r="XAL214" s="214"/>
      <c r="XAM214" s="214"/>
      <c r="XAN214" s="214"/>
      <c r="XAO214" s="214"/>
      <c r="XAP214" s="214"/>
      <c r="XAQ214" s="214"/>
      <c r="XAR214" s="214"/>
      <c r="XAS214" s="214"/>
      <c r="XAT214" s="214"/>
      <c r="XAU214" s="214"/>
      <c r="XAV214" s="214"/>
      <c r="XAW214" s="214"/>
      <c r="XAX214" s="214"/>
      <c r="XAY214" s="214"/>
      <c r="XAZ214" s="214"/>
      <c r="XBA214" s="214"/>
      <c r="XBB214" s="214"/>
      <c r="XBC214" s="214"/>
      <c r="XBD214" s="214"/>
      <c r="XBE214" s="214"/>
      <c r="XBF214" s="214"/>
      <c r="XBG214" s="214"/>
      <c r="XBH214" s="214"/>
      <c r="XBI214" s="214"/>
      <c r="XBJ214" s="214"/>
      <c r="XBK214" s="214"/>
      <c r="XBL214" s="214"/>
      <c r="XBM214" s="214"/>
      <c r="XBN214" s="214"/>
      <c r="XBO214" s="214"/>
      <c r="XBP214" s="214"/>
      <c r="XBQ214" s="214"/>
      <c r="XBR214" s="214"/>
      <c r="XBS214" s="214"/>
      <c r="XBT214" s="214"/>
      <c r="XBU214" s="214"/>
      <c r="XBV214" s="214"/>
      <c r="XBW214" s="214"/>
      <c r="XBX214" s="214"/>
      <c r="XBY214" s="214"/>
      <c r="XBZ214" s="214"/>
      <c r="XCA214" s="214"/>
      <c r="XCB214" s="214"/>
      <c r="XCC214" s="214"/>
      <c r="XCD214" s="214"/>
      <c r="XCE214" s="214"/>
      <c r="XCF214" s="214"/>
      <c r="XCG214" s="214"/>
      <c r="XCH214" s="214"/>
      <c r="XCI214" s="214"/>
      <c r="XCJ214" s="214"/>
      <c r="XCK214" s="214"/>
      <c r="XCL214" s="214"/>
      <c r="XCM214" s="214"/>
      <c r="XCN214" s="214"/>
      <c r="XCO214" s="214"/>
      <c r="XCP214" s="214"/>
      <c r="XCQ214" s="214"/>
      <c r="XCR214" s="214"/>
      <c r="XCS214" s="214"/>
      <c r="XCT214" s="214"/>
      <c r="XCU214" s="214"/>
      <c r="XCV214" s="214"/>
      <c r="XCW214" s="214"/>
      <c r="XCX214" s="214"/>
      <c r="XCY214" s="214"/>
      <c r="XCZ214" s="214"/>
      <c r="XDA214" s="214"/>
      <c r="XDB214" s="214"/>
      <c r="XDC214" s="214"/>
      <c r="XDD214" s="214"/>
      <c r="XDE214" s="214"/>
      <c r="XDF214" s="214"/>
      <c r="XDG214" s="214"/>
      <c r="XDH214" s="214"/>
      <c r="XDI214" s="214"/>
      <c r="XDJ214" s="214"/>
      <c r="XDK214" s="214"/>
      <c r="XDL214" s="214"/>
      <c r="XDM214" s="214"/>
      <c r="XDN214" s="214"/>
      <c r="XDO214" s="214"/>
      <c r="XDP214" s="214"/>
      <c r="XDQ214" s="214"/>
      <c r="XDR214" s="214"/>
      <c r="XDS214" s="214"/>
      <c r="XDT214" s="214"/>
      <c r="XDU214" s="214"/>
      <c r="XDV214" s="214"/>
      <c r="XDW214" s="214"/>
      <c r="XDX214" s="214"/>
      <c r="XDY214" s="214"/>
      <c r="XDZ214" s="214"/>
      <c r="XEA214" s="214"/>
      <c r="XEB214" s="214"/>
      <c r="XEC214" s="214"/>
      <c r="XED214" s="214"/>
      <c r="XEE214" s="214"/>
      <c r="XEF214" s="214"/>
      <c r="XEG214" s="214"/>
      <c r="XEH214" s="214"/>
      <c r="XEI214" s="214"/>
      <c r="XEJ214" s="214"/>
      <c r="XEK214" s="214"/>
      <c r="XEL214" s="214"/>
      <c r="XEM214" s="214"/>
    </row>
    <row r="215" spans="1:16367" ht="18" x14ac:dyDescent="0.25">
      <c r="A215" s="234" t="s">
        <v>1141</v>
      </c>
      <c r="B215" s="243" t="s">
        <v>106</v>
      </c>
      <c r="D215" s="214"/>
      <c r="E215" s="214"/>
      <c r="F215" s="214"/>
      <c r="G215" s="214"/>
      <c r="H215" s="214"/>
      <c r="I215" s="214"/>
      <c r="J215" s="214"/>
      <c r="K215" s="214"/>
      <c r="L215" s="214"/>
      <c r="M215" s="214"/>
      <c r="N215" s="214"/>
      <c r="O215" s="214"/>
      <c r="P215" s="214"/>
      <c r="Q215" s="214"/>
      <c r="R215" s="214"/>
      <c r="S215" s="214"/>
      <c r="T215" s="214"/>
      <c r="U215" s="214"/>
      <c r="V215" s="214"/>
      <c r="W215" s="214"/>
      <c r="X215" s="214"/>
      <c r="Y215" s="214"/>
      <c r="Z215" s="214"/>
      <c r="AA215" s="214"/>
      <c r="AB215" s="214"/>
      <c r="AC215" s="214"/>
      <c r="AD215" s="214"/>
      <c r="AE215" s="214"/>
      <c r="AF215" s="214"/>
      <c r="AG215" s="214"/>
      <c r="AH215" s="214"/>
      <c r="AI215" s="214"/>
      <c r="AJ215" s="214"/>
      <c r="AK215" s="214"/>
      <c r="AL215" s="214"/>
      <c r="AM215" s="214"/>
      <c r="AN215" s="214"/>
      <c r="AO215" s="214"/>
      <c r="AP215" s="214"/>
      <c r="AQ215" s="214"/>
      <c r="AR215" s="214"/>
      <c r="AS215" s="214"/>
      <c r="AT215" s="214"/>
      <c r="AU215" s="214"/>
      <c r="AV215" s="214"/>
      <c r="AW215" s="214"/>
      <c r="AX215" s="214"/>
      <c r="AY215" s="214"/>
      <c r="AZ215" s="214"/>
      <c r="BA215" s="214"/>
      <c r="BB215" s="214"/>
      <c r="BC215" s="214"/>
      <c r="BD215" s="214"/>
      <c r="BE215" s="214"/>
      <c r="BF215" s="214"/>
      <c r="BG215" s="214"/>
      <c r="BH215" s="214"/>
      <c r="BI215" s="214"/>
      <c r="BJ215" s="214"/>
      <c r="BK215" s="214"/>
      <c r="BL215" s="214"/>
      <c r="BM215" s="214"/>
      <c r="BN215" s="214"/>
      <c r="BO215" s="214"/>
      <c r="BP215" s="214"/>
      <c r="BQ215" s="214"/>
      <c r="BR215" s="214"/>
      <c r="BS215" s="214"/>
      <c r="BT215" s="214"/>
      <c r="BU215" s="214"/>
      <c r="BV215" s="214"/>
      <c r="BW215" s="214"/>
      <c r="BX215" s="214"/>
      <c r="BY215" s="214"/>
      <c r="BZ215" s="214"/>
      <c r="CA215" s="214"/>
      <c r="CB215" s="214"/>
      <c r="CC215" s="214"/>
      <c r="CD215" s="214"/>
      <c r="CE215" s="214"/>
      <c r="CF215" s="214"/>
      <c r="CG215" s="214"/>
      <c r="CH215" s="214"/>
      <c r="CI215" s="214"/>
      <c r="CJ215" s="214"/>
      <c r="CK215" s="214"/>
      <c r="CL215" s="214"/>
      <c r="CM215" s="214"/>
      <c r="CN215" s="214"/>
      <c r="CO215" s="214"/>
      <c r="CP215" s="214"/>
      <c r="CQ215" s="214"/>
      <c r="CR215" s="214"/>
      <c r="CS215" s="214"/>
      <c r="CT215" s="214"/>
      <c r="CU215" s="214"/>
      <c r="CV215" s="214"/>
      <c r="CW215" s="214"/>
      <c r="CX215" s="214"/>
      <c r="CY215" s="214"/>
      <c r="CZ215" s="214"/>
      <c r="DA215" s="214"/>
      <c r="DB215" s="214"/>
      <c r="DC215" s="214"/>
      <c r="DD215" s="214"/>
      <c r="DE215" s="214"/>
      <c r="DF215" s="214"/>
      <c r="DG215" s="214"/>
      <c r="DH215" s="214"/>
      <c r="DI215" s="214"/>
      <c r="DJ215" s="214"/>
      <c r="DK215" s="214"/>
      <c r="DL215" s="214"/>
      <c r="DM215" s="214"/>
      <c r="DN215" s="214"/>
      <c r="DO215" s="214"/>
      <c r="DP215" s="214"/>
      <c r="DQ215" s="214"/>
      <c r="DR215" s="214"/>
      <c r="DS215" s="214"/>
      <c r="DT215" s="214"/>
      <c r="DU215" s="214"/>
      <c r="DV215" s="214"/>
      <c r="DW215" s="214"/>
      <c r="DX215" s="214"/>
      <c r="DY215" s="214"/>
      <c r="DZ215" s="214"/>
      <c r="EA215" s="214"/>
      <c r="EB215" s="214"/>
      <c r="EC215" s="214"/>
      <c r="ED215" s="214"/>
      <c r="EE215" s="214"/>
      <c r="EF215" s="214"/>
      <c r="EG215" s="214"/>
      <c r="EH215" s="214"/>
      <c r="EI215" s="214"/>
      <c r="EJ215" s="214"/>
      <c r="EK215" s="214"/>
      <c r="EL215" s="214"/>
      <c r="EM215" s="214"/>
      <c r="EN215" s="214"/>
      <c r="EO215" s="214"/>
      <c r="EP215" s="214"/>
      <c r="EQ215" s="214"/>
      <c r="ER215" s="214"/>
      <c r="ES215" s="214"/>
      <c r="ET215" s="214"/>
      <c r="EU215" s="214"/>
      <c r="EV215" s="214"/>
      <c r="EW215" s="214"/>
      <c r="EX215" s="214"/>
      <c r="EY215" s="214"/>
      <c r="EZ215" s="214"/>
      <c r="FA215" s="214"/>
      <c r="FB215" s="214"/>
      <c r="FC215" s="214"/>
      <c r="FD215" s="214"/>
      <c r="FE215" s="214"/>
      <c r="FF215" s="214"/>
      <c r="FG215" s="214"/>
      <c r="FH215" s="214"/>
      <c r="FI215" s="214"/>
      <c r="FJ215" s="214"/>
      <c r="FK215" s="214"/>
      <c r="FL215" s="214"/>
      <c r="FM215" s="214"/>
      <c r="FN215" s="214"/>
      <c r="FO215" s="214"/>
      <c r="FP215" s="214"/>
      <c r="FQ215" s="214"/>
      <c r="FR215" s="214"/>
      <c r="FS215" s="214"/>
      <c r="FT215" s="214"/>
      <c r="FU215" s="214"/>
      <c r="FV215" s="214"/>
      <c r="FW215" s="214"/>
      <c r="FX215" s="214"/>
      <c r="FY215" s="214"/>
      <c r="FZ215" s="214"/>
      <c r="GA215" s="214"/>
      <c r="GB215" s="214"/>
      <c r="GC215" s="214"/>
      <c r="GD215" s="214"/>
      <c r="GE215" s="214"/>
      <c r="GF215" s="214"/>
      <c r="GG215" s="214"/>
      <c r="GH215" s="214"/>
      <c r="GI215" s="214"/>
      <c r="GJ215" s="214"/>
      <c r="GK215" s="214"/>
      <c r="GL215" s="214"/>
      <c r="GM215" s="214"/>
      <c r="GN215" s="214"/>
      <c r="GO215" s="214"/>
      <c r="GP215" s="214"/>
      <c r="GQ215" s="214"/>
      <c r="GR215" s="214"/>
      <c r="GS215" s="214"/>
      <c r="GT215" s="214"/>
      <c r="GU215" s="214"/>
      <c r="GV215" s="214"/>
      <c r="GW215" s="214"/>
      <c r="GX215" s="214"/>
      <c r="GY215" s="214"/>
      <c r="GZ215" s="214"/>
      <c r="HA215" s="214"/>
      <c r="HB215" s="214"/>
      <c r="HC215" s="214"/>
      <c r="HD215" s="214"/>
      <c r="HE215" s="214"/>
      <c r="HF215" s="214"/>
      <c r="HG215" s="214"/>
      <c r="HH215" s="214"/>
      <c r="HI215" s="214"/>
      <c r="HJ215" s="214"/>
      <c r="HK215" s="214"/>
      <c r="HL215" s="214"/>
      <c r="HM215" s="214"/>
      <c r="HN215" s="214"/>
      <c r="HO215" s="214"/>
      <c r="HP215" s="214"/>
      <c r="HQ215" s="214"/>
      <c r="HR215" s="214"/>
      <c r="HS215" s="214"/>
      <c r="HT215" s="214"/>
      <c r="HU215" s="214"/>
      <c r="HV215" s="214"/>
      <c r="HW215" s="214"/>
      <c r="HX215" s="214"/>
      <c r="HY215" s="214"/>
      <c r="HZ215" s="214"/>
      <c r="IA215" s="214"/>
      <c r="IB215" s="214"/>
      <c r="IC215" s="214"/>
      <c r="ID215" s="214"/>
      <c r="IE215" s="214"/>
      <c r="IF215" s="214"/>
      <c r="IG215" s="214"/>
      <c r="IH215" s="214"/>
      <c r="II215" s="214"/>
      <c r="IJ215" s="214"/>
      <c r="IK215" s="214"/>
      <c r="IL215" s="214"/>
      <c r="IM215" s="214"/>
      <c r="IN215" s="214"/>
      <c r="IO215" s="214"/>
      <c r="IP215" s="214"/>
      <c r="IQ215" s="214"/>
      <c r="IR215" s="214"/>
      <c r="IS215" s="214"/>
      <c r="IT215" s="214"/>
      <c r="IU215" s="214"/>
      <c r="IV215" s="214"/>
      <c r="IW215" s="214"/>
      <c r="IX215" s="214"/>
      <c r="IY215" s="214"/>
      <c r="IZ215" s="214"/>
      <c r="JA215" s="214"/>
      <c r="JB215" s="214"/>
      <c r="JC215" s="214"/>
      <c r="JD215" s="214"/>
      <c r="JE215" s="214"/>
      <c r="JF215" s="214"/>
      <c r="JG215" s="214"/>
      <c r="JH215" s="214"/>
      <c r="JI215" s="214"/>
      <c r="JJ215" s="214"/>
      <c r="JK215" s="214"/>
      <c r="JL215" s="214"/>
      <c r="JM215" s="214"/>
      <c r="JN215" s="214"/>
      <c r="JO215" s="214"/>
      <c r="JP215" s="214"/>
      <c r="JQ215" s="214"/>
      <c r="JR215" s="214"/>
      <c r="JS215" s="214"/>
      <c r="JT215" s="214"/>
      <c r="JU215" s="214"/>
      <c r="JV215" s="214"/>
      <c r="JW215" s="214"/>
      <c r="JX215" s="214"/>
      <c r="JY215" s="214"/>
      <c r="JZ215" s="214"/>
      <c r="KA215" s="214"/>
      <c r="KB215" s="214"/>
      <c r="KC215" s="214"/>
      <c r="KD215" s="214"/>
      <c r="KE215" s="214"/>
      <c r="KF215" s="214"/>
      <c r="KG215" s="214"/>
      <c r="KH215" s="214"/>
      <c r="KI215" s="214"/>
      <c r="KJ215" s="214"/>
      <c r="KK215" s="214"/>
      <c r="KL215" s="214"/>
      <c r="KM215" s="214"/>
      <c r="KN215" s="214"/>
      <c r="KO215" s="214"/>
      <c r="KP215" s="214"/>
      <c r="KQ215" s="214"/>
      <c r="KR215" s="214"/>
      <c r="KS215" s="214"/>
      <c r="KT215" s="214"/>
      <c r="KU215" s="214"/>
      <c r="KV215" s="214"/>
      <c r="KW215" s="214"/>
      <c r="KX215" s="214"/>
      <c r="KY215" s="214"/>
      <c r="KZ215" s="214"/>
      <c r="LA215" s="214"/>
      <c r="LB215" s="214"/>
      <c r="LC215" s="214"/>
      <c r="LD215" s="214"/>
      <c r="LE215" s="214"/>
      <c r="LF215" s="214"/>
      <c r="LG215" s="214"/>
      <c r="LH215" s="214"/>
      <c r="LI215" s="214"/>
      <c r="LJ215" s="214"/>
      <c r="LK215" s="214"/>
      <c r="LL215" s="214"/>
      <c r="LM215" s="214"/>
      <c r="LN215" s="214"/>
      <c r="LO215" s="214"/>
      <c r="LP215" s="214"/>
      <c r="LQ215" s="214"/>
      <c r="LR215" s="214"/>
      <c r="LS215" s="214"/>
      <c r="LT215" s="214"/>
      <c r="LU215" s="214"/>
      <c r="LV215" s="214"/>
      <c r="LW215" s="214"/>
      <c r="LX215" s="214"/>
      <c r="LY215" s="214"/>
      <c r="LZ215" s="214"/>
      <c r="MA215" s="214"/>
      <c r="MB215" s="214"/>
      <c r="MC215" s="214"/>
      <c r="MD215" s="214"/>
      <c r="ME215" s="214"/>
      <c r="MF215" s="214"/>
      <c r="MG215" s="214"/>
      <c r="MH215" s="214"/>
      <c r="MI215" s="214"/>
      <c r="MJ215" s="214"/>
      <c r="MK215" s="214"/>
      <c r="ML215" s="214"/>
      <c r="MM215" s="214"/>
      <c r="MN215" s="214"/>
      <c r="MO215" s="214"/>
      <c r="MP215" s="214"/>
      <c r="MQ215" s="214"/>
      <c r="MR215" s="214"/>
      <c r="MS215" s="214"/>
      <c r="MT215" s="214"/>
      <c r="MU215" s="214"/>
      <c r="MV215" s="214"/>
      <c r="MW215" s="214"/>
      <c r="MX215" s="214"/>
      <c r="MY215" s="214"/>
      <c r="MZ215" s="214"/>
      <c r="NA215" s="214"/>
      <c r="NB215" s="214"/>
      <c r="NC215" s="214"/>
      <c r="ND215" s="214"/>
      <c r="NE215" s="214"/>
      <c r="NF215" s="214"/>
      <c r="NG215" s="214"/>
      <c r="NH215" s="214"/>
      <c r="NI215" s="214"/>
      <c r="NJ215" s="214"/>
      <c r="NK215" s="214"/>
      <c r="NL215" s="214"/>
      <c r="NM215" s="214"/>
      <c r="NN215" s="214"/>
      <c r="NO215" s="214"/>
      <c r="NP215" s="214"/>
      <c r="NQ215" s="214"/>
      <c r="NR215" s="214"/>
      <c r="NS215" s="214"/>
      <c r="NT215" s="214"/>
      <c r="NU215" s="214"/>
      <c r="NV215" s="214"/>
      <c r="NW215" s="214"/>
      <c r="NX215" s="214"/>
      <c r="NY215" s="214"/>
      <c r="NZ215" s="214"/>
      <c r="OA215" s="214"/>
      <c r="OB215" s="214"/>
      <c r="OC215" s="214"/>
      <c r="OD215" s="214"/>
      <c r="OE215" s="214"/>
      <c r="OF215" s="214"/>
      <c r="OG215" s="214"/>
      <c r="OH215" s="214"/>
      <c r="OI215" s="214"/>
      <c r="OJ215" s="214"/>
      <c r="OK215" s="214"/>
      <c r="OL215" s="214"/>
      <c r="OM215" s="214"/>
      <c r="ON215" s="214"/>
      <c r="OO215" s="214"/>
      <c r="OP215" s="214"/>
      <c r="OQ215" s="214"/>
      <c r="OR215" s="214"/>
      <c r="OS215" s="214"/>
      <c r="OT215" s="214"/>
      <c r="OU215" s="214"/>
      <c r="OV215" s="214"/>
      <c r="OW215" s="214"/>
      <c r="OX215" s="214"/>
      <c r="OY215" s="214"/>
      <c r="OZ215" s="214"/>
      <c r="PA215" s="214"/>
      <c r="PB215" s="214"/>
      <c r="PC215" s="214"/>
      <c r="PD215" s="214"/>
      <c r="PE215" s="214"/>
      <c r="PF215" s="214"/>
      <c r="PG215" s="214"/>
      <c r="PH215" s="214"/>
      <c r="PI215" s="214"/>
      <c r="PJ215" s="214"/>
      <c r="PK215" s="214"/>
      <c r="PL215" s="214"/>
      <c r="PM215" s="214"/>
      <c r="PN215" s="214"/>
      <c r="PO215" s="214"/>
      <c r="PP215" s="214"/>
      <c r="PQ215" s="214"/>
      <c r="PR215" s="214"/>
      <c r="PS215" s="214"/>
      <c r="PT215" s="214"/>
      <c r="PU215" s="214"/>
      <c r="PV215" s="214"/>
      <c r="PW215" s="214"/>
      <c r="PX215" s="214"/>
      <c r="PY215" s="214"/>
      <c r="PZ215" s="214"/>
      <c r="QA215" s="214"/>
      <c r="QB215" s="214"/>
      <c r="QC215" s="214"/>
      <c r="QD215" s="214"/>
      <c r="QE215" s="214"/>
      <c r="QF215" s="214"/>
      <c r="QG215" s="214"/>
      <c r="QH215" s="214"/>
      <c r="QI215" s="214"/>
      <c r="QJ215" s="214"/>
      <c r="QK215" s="214"/>
      <c r="QL215" s="214"/>
      <c r="QM215" s="214"/>
      <c r="QN215" s="214"/>
      <c r="QO215" s="214"/>
      <c r="QP215" s="214"/>
      <c r="QQ215" s="214"/>
      <c r="QR215" s="214"/>
      <c r="QS215" s="214"/>
      <c r="QT215" s="214"/>
      <c r="QU215" s="214"/>
      <c r="QV215" s="214"/>
      <c r="QW215" s="214"/>
      <c r="QX215" s="214"/>
      <c r="QY215" s="214"/>
      <c r="QZ215" s="214"/>
      <c r="RA215" s="214"/>
      <c r="RB215" s="214"/>
      <c r="RC215" s="214"/>
      <c r="RD215" s="214"/>
      <c r="RE215" s="214"/>
      <c r="RF215" s="214"/>
      <c r="RG215" s="214"/>
      <c r="RH215" s="214"/>
      <c r="RI215" s="214"/>
      <c r="RJ215" s="214"/>
      <c r="RK215" s="214"/>
      <c r="RL215" s="214"/>
      <c r="RM215" s="214"/>
      <c r="RN215" s="214"/>
      <c r="RO215" s="214"/>
      <c r="RP215" s="214"/>
      <c r="RQ215" s="214"/>
      <c r="RR215" s="214"/>
      <c r="RS215" s="214"/>
      <c r="RT215" s="214"/>
      <c r="RU215" s="214"/>
      <c r="RV215" s="214"/>
      <c r="RW215" s="214"/>
      <c r="RX215" s="214"/>
      <c r="RY215" s="214"/>
      <c r="RZ215" s="214"/>
      <c r="SA215" s="214"/>
      <c r="SB215" s="214"/>
      <c r="SC215" s="214"/>
      <c r="SD215" s="214"/>
      <c r="SE215" s="214"/>
      <c r="SF215" s="214"/>
      <c r="SG215" s="214"/>
      <c r="SH215" s="214"/>
      <c r="SI215" s="214"/>
      <c r="SJ215" s="214"/>
      <c r="SK215" s="214"/>
      <c r="SL215" s="214"/>
      <c r="SM215" s="214"/>
      <c r="SN215" s="214"/>
      <c r="SO215" s="214"/>
      <c r="SP215" s="214"/>
      <c r="SQ215" s="214"/>
      <c r="SR215" s="214"/>
      <c r="SS215" s="214"/>
      <c r="ST215" s="214"/>
      <c r="SU215" s="214"/>
      <c r="SV215" s="214"/>
      <c r="SW215" s="214"/>
      <c r="SX215" s="214"/>
      <c r="SY215" s="214"/>
      <c r="SZ215" s="214"/>
      <c r="TA215" s="214"/>
      <c r="TB215" s="214"/>
      <c r="TC215" s="214"/>
      <c r="TD215" s="214"/>
      <c r="TE215" s="214"/>
      <c r="TF215" s="214"/>
      <c r="TG215" s="214"/>
      <c r="TH215" s="214"/>
      <c r="TI215" s="214"/>
      <c r="TJ215" s="214"/>
      <c r="TK215" s="214"/>
      <c r="TL215" s="214"/>
      <c r="TM215" s="214"/>
      <c r="TN215" s="214"/>
      <c r="TO215" s="214"/>
      <c r="TP215" s="214"/>
      <c r="TQ215" s="214"/>
      <c r="TR215" s="214"/>
      <c r="TS215" s="214"/>
      <c r="TT215" s="214"/>
      <c r="TU215" s="214"/>
      <c r="TV215" s="214"/>
      <c r="TW215" s="214"/>
      <c r="TX215" s="214"/>
      <c r="TY215" s="214"/>
      <c r="TZ215" s="214"/>
      <c r="UA215" s="214"/>
      <c r="UB215" s="214"/>
      <c r="UC215" s="214"/>
      <c r="UD215" s="214"/>
      <c r="UE215" s="214"/>
      <c r="UF215" s="214"/>
      <c r="UG215" s="214"/>
      <c r="UH215" s="214"/>
      <c r="UI215" s="214"/>
      <c r="UJ215" s="214"/>
      <c r="UK215" s="214"/>
      <c r="UL215" s="214"/>
      <c r="UM215" s="214"/>
      <c r="UN215" s="214"/>
      <c r="UO215" s="214"/>
      <c r="UP215" s="214"/>
      <c r="UQ215" s="214"/>
      <c r="UR215" s="214"/>
      <c r="US215" s="214"/>
      <c r="UT215" s="214"/>
      <c r="UU215" s="214"/>
      <c r="UV215" s="214"/>
      <c r="UW215" s="214"/>
      <c r="UX215" s="214"/>
      <c r="UY215" s="214"/>
      <c r="UZ215" s="214"/>
      <c r="VA215" s="214"/>
      <c r="VB215" s="214"/>
      <c r="VC215" s="214"/>
      <c r="VD215" s="214"/>
      <c r="VE215" s="214"/>
      <c r="VF215" s="214"/>
      <c r="VG215" s="214"/>
      <c r="VH215" s="214"/>
      <c r="VI215" s="214"/>
      <c r="VJ215" s="214"/>
      <c r="VK215" s="214"/>
      <c r="VL215" s="214"/>
      <c r="VM215" s="214"/>
      <c r="VN215" s="214"/>
      <c r="VO215" s="214"/>
      <c r="VP215" s="214"/>
      <c r="VQ215" s="214"/>
      <c r="VR215" s="214"/>
      <c r="VS215" s="214"/>
      <c r="VT215" s="214"/>
      <c r="VU215" s="214"/>
      <c r="VV215" s="214"/>
      <c r="VW215" s="214"/>
      <c r="VX215" s="214"/>
      <c r="VY215" s="214"/>
      <c r="VZ215" s="214"/>
      <c r="WA215" s="214"/>
      <c r="WB215" s="214"/>
      <c r="WC215" s="214"/>
      <c r="WD215" s="214"/>
      <c r="WE215" s="214"/>
      <c r="WF215" s="214"/>
      <c r="WG215" s="214"/>
      <c r="WH215" s="214"/>
      <c r="WI215" s="214"/>
      <c r="WJ215" s="214"/>
      <c r="WK215" s="214"/>
      <c r="WL215" s="214"/>
      <c r="WM215" s="214"/>
      <c r="WN215" s="214"/>
      <c r="WO215" s="214"/>
      <c r="WP215" s="214"/>
      <c r="WQ215" s="214"/>
      <c r="WR215" s="214"/>
      <c r="WS215" s="214"/>
      <c r="WT215" s="214"/>
      <c r="WU215" s="214"/>
      <c r="WV215" s="214"/>
      <c r="WW215" s="214"/>
      <c r="WX215" s="214"/>
      <c r="WY215" s="214"/>
      <c r="WZ215" s="214"/>
      <c r="XA215" s="214"/>
      <c r="XB215" s="214"/>
      <c r="XC215" s="214"/>
      <c r="XD215" s="214"/>
      <c r="XE215" s="214"/>
      <c r="XF215" s="214"/>
      <c r="XG215" s="214"/>
      <c r="XH215" s="214"/>
      <c r="XI215" s="214"/>
      <c r="XJ215" s="214"/>
      <c r="XK215" s="214"/>
      <c r="XL215" s="214"/>
      <c r="XM215" s="214"/>
      <c r="XN215" s="214"/>
      <c r="XO215" s="214"/>
      <c r="XP215" s="214"/>
      <c r="XQ215" s="214"/>
      <c r="XR215" s="214"/>
      <c r="XS215" s="214"/>
      <c r="XT215" s="214"/>
      <c r="XU215" s="214"/>
      <c r="XV215" s="214"/>
      <c r="XW215" s="214"/>
      <c r="XX215" s="214"/>
      <c r="XY215" s="214"/>
      <c r="XZ215" s="214"/>
      <c r="YA215" s="214"/>
      <c r="YB215" s="214"/>
      <c r="YC215" s="214"/>
      <c r="YD215" s="214"/>
      <c r="YE215" s="214"/>
      <c r="YF215" s="214"/>
      <c r="YG215" s="214"/>
      <c r="YH215" s="214"/>
      <c r="YI215" s="214"/>
      <c r="YJ215" s="214"/>
      <c r="YK215" s="214"/>
      <c r="YL215" s="214"/>
      <c r="YM215" s="214"/>
      <c r="YN215" s="214"/>
      <c r="YO215" s="214"/>
      <c r="YP215" s="214"/>
      <c r="YQ215" s="214"/>
      <c r="YR215" s="214"/>
      <c r="YS215" s="214"/>
      <c r="YT215" s="214"/>
      <c r="YU215" s="214"/>
      <c r="YV215" s="214"/>
      <c r="YW215" s="214"/>
      <c r="YX215" s="214"/>
      <c r="YY215" s="214"/>
      <c r="YZ215" s="214"/>
      <c r="ZA215" s="214"/>
      <c r="ZB215" s="214"/>
      <c r="ZC215" s="214"/>
      <c r="ZD215" s="214"/>
      <c r="ZE215" s="214"/>
      <c r="ZF215" s="214"/>
      <c r="ZG215" s="214"/>
      <c r="ZH215" s="214"/>
      <c r="ZI215" s="214"/>
      <c r="ZJ215" s="214"/>
      <c r="ZK215" s="214"/>
      <c r="ZL215" s="214"/>
      <c r="ZM215" s="214"/>
      <c r="ZN215" s="214"/>
      <c r="ZO215" s="214"/>
      <c r="ZP215" s="214"/>
      <c r="ZQ215" s="214"/>
      <c r="ZR215" s="214"/>
      <c r="ZS215" s="214"/>
      <c r="ZT215" s="214"/>
      <c r="ZU215" s="214"/>
      <c r="ZV215" s="214"/>
      <c r="ZW215" s="214"/>
      <c r="ZX215" s="214"/>
      <c r="ZY215" s="214"/>
      <c r="ZZ215" s="214"/>
      <c r="AAA215" s="214"/>
      <c r="AAB215" s="214"/>
      <c r="AAC215" s="214"/>
      <c r="AAD215" s="214"/>
      <c r="AAE215" s="214"/>
      <c r="AAF215" s="214"/>
      <c r="AAG215" s="214"/>
      <c r="AAH215" s="214"/>
      <c r="AAI215" s="214"/>
      <c r="AAJ215" s="214"/>
      <c r="AAK215" s="214"/>
      <c r="AAL215" s="214"/>
      <c r="AAM215" s="214"/>
      <c r="AAN215" s="214"/>
      <c r="AAO215" s="214"/>
      <c r="AAP215" s="214"/>
      <c r="AAQ215" s="214"/>
      <c r="AAR215" s="214"/>
      <c r="AAS215" s="214"/>
      <c r="AAT215" s="214"/>
      <c r="AAU215" s="214"/>
      <c r="AAV215" s="214"/>
      <c r="AAW215" s="214"/>
      <c r="AAX215" s="214"/>
      <c r="AAY215" s="214"/>
      <c r="AAZ215" s="214"/>
      <c r="ABA215" s="214"/>
      <c r="ABB215" s="214"/>
      <c r="ABC215" s="214"/>
      <c r="ABD215" s="214"/>
      <c r="ABE215" s="214"/>
      <c r="ABF215" s="214"/>
      <c r="ABG215" s="214"/>
      <c r="ABH215" s="214"/>
      <c r="ABI215" s="214"/>
      <c r="ABJ215" s="214"/>
      <c r="ABK215" s="214"/>
      <c r="ABL215" s="214"/>
      <c r="ABM215" s="214"/>
      <c r="ABN215" s="214"/>
      <c r="ABO215" s="214"/>
      <c r="ABP215" s="214"/>
      <c r="ABQ215" s="214"/>
      <c r="ABR215" s="214"/>
      <c r="ABS215" s="214"/>
      <c r="ABT215" s="214"/>
      <c r="ABU215" s="214"/>
      <c r="ABV215" s="214"/>
      <c r="ABW215" s="214"/>
      <c r="ABX215" s="214"/>
      <c r="ABY215" s="214"/>
      <c r="ABZ215" s="214"/>
      <c r="ACA215" s="214"/>
      <c r="ACB215" s="214"/>
      <c r="ACC215" s="214"/>
      <c r="ACD215" s="214"/>
      <c r="ACE215" s="214"/>
      <c r="ACF215" s="214"/>
      <c r="ACG215" s="214"/>
      <c r="ACH215" s="214"/>
      <c r="ACI215" s="214"/>
      <c r="ACJ215" s="214"/>
      <c r="ACK215" s="214"/>
      <c r="ACL215" s="214"/>
      <c r="ACM215" s="214"/>
      <c r="ACN215" s="214"/>
      <c r="ACO215" s="214"/>
      <c r="ACP215" s="214"/>
      <c r="ACQ215" s="214"/>
      <c r="ACR215" s="214"/>
      <c r="ACS215" s="214"/>
      <c r="ACT215" s="214"/>
      <c r="ACU215" s="214"/>
      <c r="ACV215" s="214"/>
      <c r="ACW215" s="214"/>
      <c r="ACX215" s="214"/>
      <c r="ACY215" s="214"/>
      <c r="ACZ215" s="214"/>
      <c r="ADA215" s="214"/>
      <c r="ADB215" s="214"/>
      <c r="ADC215" s="214"/>
      <c r="ADD215" s="214"/>
      <c r="ADE215" s="214"/>
      <c r="ADF215" s="214"/>
      <c r="ADG215" s="214"/>
      <c r="ADH215" s="214"/>
      <c r="ADI215" s="214"/>
      <c r="ADJ215" s="214"/>
      <c r="ADK215" s="214"/>
      <c r="ADL215" s="214"/>
      <c r="ADM215" s="214"/>
      <c r="ADN215" s="214"/>
      <c r="ADO215" s="214"/>
      <c r="ADP215" s="214"/>
      <c r="ADQ215" s="214"/>
      <c r="ADR215" s="214"/>
      <c r="ADS215" s="214"/>
      <c r="ADT215" s="214"/>
      <c r="ADU215" s="214"/>
      <c r="ADV215" s="214"/>
      <c r="ADW215" s="214"/>
      <c r="ADX215" s="214"/>
      <c r="ADY215" s="214"/>
      <c r="ADZ215" s="214"/>
      <c r="AEA215" s="214"/>
      <c r="AEB215" s="214"/>
      <c r="AEC215" s="214"/>
      <c r="AED215" s="214"/>
      <c r="AEE215" s="214"/>
      <c r="AEF215" s="214"/>
      <c r="AEG215" s="214"/>
      <c r="AEH215" s="214"/>
      <c r="AEI215" s="214"/>
      <c r="AEJ215" s="214"/>
      <c r="AEK215" s="214"/>
      <c r="AEL215" s="214"/>
      <c r="AEM215" s="214"/>
      <c r="AEN215" s="214"/>
      <c r="AEO215" s="214"/>
      <c r="AEP215" s="214"/>
      <c r="AEQ215" s="214"/>
      <c r="AER215" s="214"/>
      <c r="AES215" s="214"/>
      <c r="AET215" s="214"/>
      <c r="AEU215" s="214"/>
      <c r="AEV215" s="214"/>
      <c r="AEW215" s="214"/>
      <c r="AEX215" s="214"/>
      <c r="AEY215" s="214"/>
      <c r="AEZ215" s="214"/>
      <c r="AFA215" s="214"/>
      <c r="AFB215" s="214"/>
      <c r="AFC215" s="214"/>
      <c r="AFD215" s="214"/>
      <c r="AFE215" s="214"/>
      <c r="AFF215" s="214"/>
      <c r="AFG215" s="214"/>
      <c r="AFH215" s="214"/>
      <c r="AFI215" s="214"/>
      <c r="AFJ215" s="214"/>
      <c r="AFK215" s="214"/>
      <c r="AFL215" s="214"/>
      <c r="AFM215" s="214"/>
      <c r="AFN215" s="214"/>
      <c r="AFO215" s="214"/>
      <c r="AFP215" s="214"/>
      <c r="AFQ215" s="214"/>
      <c r="AFR215" s="214"/>
      <c r="AFS215" s="214"/>
      <c r="AFT215" s="214"/>
      <c r="AFU215" s="214"/>
      <c r="AFV215" s="214"/>
      <c r="AFW215" s="214"/>
      <c r="AFX215" s="214"/>
      <c r="AFY215" s="214"/>
      <c r="AFZ215" s="214"/>
      <c r="AGA215" s="214"/>
      <c r="AGB215" s="214"/>
      <c r="AGC215" s="214"/>
      <c r="AGD215" s="214"/>
      <c r="AGE215" s="214"/>
      <c r="AGF215" s="214"/>
      <c r="AGG215" s="214"/>
      <c r="AGH215" s="214"/>
      <c r="AGI215" s="214"/>
      <c r="AGJ215" s="214"/>
      <c r="AGK215" s="214"/>
      <c r="AGL215" s="214"/>
      <c r="AGM215" s="214"/>
      <c r="AGN215" s="214"/>
      <c r="AGO215" s="214"/>
      <c r="AGP215" s="214"/>
      <c r="AGQ215" s="214"/>
      <c r="AGR215" s="214"/>
      <c r="AGS215" s="214"/>
      <c r="AGT215" s="214"/>
      <c r="AGU215" s="214"/>
      <c r="AGV215" s="214"/>
      <c r="AGW215" s="214"/>
      <c r="AGX215" s="214"/>
      <c r="AGY215" s="214"/>
      <c r="AGZ215" s="214"/>
      <c r="AHA215" s="214"/>
      <c r="AHB215" s="214"/>
      <c r="AHC215" s="214"/>
      <c r="AHD215" s="214"/>
      <c r="AHE215" s="214"/>
      <c r="AHF215" s="214"/>
      <c r="AHG215" s="214"/>
      <c r="AHH215" s="214"/>
      <c r="AHI215" s="214"/>
      <c r="AHJ215" s="214"/>
      <c r="AHK215" s="214"/>
      <c r="AHL215" s="214"/>
      <c r="AHM215" s="214"/>
      <c r="AHN215" s="214"/>
      <c r="AHO215" s="214"/>
      <c r="AHP215" s="214"/>
      <c r="AHQ215" s="214"/>
      <c r="AHR215" s="214"/>
      <c r="AHS215" s="214"/>
      <c r="AHT215" s="214"/>
      <c r="AHU215" s="214"/>
      <c r="AHV215" s="214"/>
      <c r="AHW215" s="214"/>
      <c r="AHX215" s="214"/>
      <c r="AHY215" s="214"/>
      <c r="AHZ215" s="214"/>
      <c r="AIA215" s="214"/>
      <c r="AIB215" s="214"/>
      <c r="AIC215" s="214"/>
      <c r="AID215" s="214"/>
      <c r="AIE215" s="214"/>
      <c r="AIF215" s="214"/>
      <c r="AIG215" s="214"/>
      <c r="AIH215" s="214"/>
      <c r="AII215" s="214"/>
      <c r="AIJ215" s="214"/>
      <c r="AIK215" s="214"/>
      <c r="AIL215" s="214"/>
      <c r="AIM215" s="214"/>
      <c r="AIN215" s="214"/>
      <c r="AIO215" s="214"/>
      <c r="AIP215" s="214"/>
      <c r="AIQ215" s="214"/>
      <c r="AIR215" s="214"/>
      <c r="AIS215" s="214"/>
      <c r="AIT215" s="214"/>
      <c r="AIU215" s="214"/>
      <c r="AIV215" s="214"/>
      <c r="AIW215" s="214"/>
      <c r="AIX215" s="214"/>
      <c r="AIY215" s="214"/>
      <c r="AIZ215" s="214"/>
      <c r="AJA215" s="214"/>
      <c r="AJB215" s="214"/>
      <c r="AJC215" s="214"/>
      <c r="AJD215" s="214"/>
      <c r="AJE215" s="214"/>
      <c r="AJF215" s="214"/>
      <c r="AJG215" s="214"/>
      <c r="AJH215" s="214"/>
      <c r="AJI215" s="214"/>
      <c r="AJJ215" s="214"/>
      <c r="AJK215" s="214"/>
      <c r="AJL215" s="214"/>
      <c r="AJM215" s="214"/>
      <c r="AJN215" s="214"/>
      <c r="AJO215" s="214"/>
      <c r="AJP215" s="214"/>
      <c r="AJQ215" s="214"/>
      <c r="AJR215" s="214"/>
      <c r="AJS215" s="214"/>
      <c r="AJT215" s="214"/>
      <c r="AJU215" s="214"/>
      <c r="AJV215" s="214"/>
      <c r="AJW215" s="214"/>
      <c r="AJX215" s="214"/>
      <c r="AJY215" s="214"/>
      <c r="AJZ215" s="214"/>
      <c r="AKA215" s="214"/>
      <c r="AKB215" s="214"/>
      <c r="AKC215" s="214"/>
      <c r="AKD215" s="214"/>
      <c r="AKE215" s="214"/>
      <c r="AKF215" s="214"/>
      <c r="AKG215" s="214"/>
      <c r="AKH215" s="214"/>
      <c r="AKI215" s="214"/>
      <c r="AKJ215" s="214"/>
      <c r="AKK215" s="214"/>
      <c r="AKL215" s="214"/>
      <c r="AKM215" s="214"/>
      <c r="AKN215" s="214"/>
      <c r="AKO215" s="214"/>
      <c r="AKP215" s="214"/>
      <c r="AKQ215" s="214"/>
      <c r="AKR215" s="214"/>
      <c r="AKS215" s="214"/>
      <c r="AKT215" s="214"/>
      <c r="AKU215" s="214"/>
      <c r="AKV215" s="214"/>
      <c r="AKW215" s="214"/>
      <c r="AKX215" s="214"/>
      <c r="AKY215" s="214"/>
      <c r="AKZ215" s="214"/>
      <c r="ALA215" s="214"/>
      <c r="ALB215" s="214"/>
      <c r="ALC215" s="214"/>
      <c r="ALD215" s="214"/>
      <c r="ALE215" s="214"/>
      <c r="ALF215" s="214"/>
      <c r="ALG215" s="214"/>
      <c r="ALH215" s="214"/>
      <c r="ALI215" s="214"/>
      <c r="ALJ215" s="214"/>
      <c r="ALK215" s="214"/>
      <c r="ALL215" s="214"/>
      <c r="ALM215" s="214"/>
      <c r="ALN215" s="214"/>
      <c r="ALO215" s="214"/>
      <c r="ALP215" s="214"/>
      <c r="ALQ215" s="214"/>
      <c r="ALR215" s="214"/>
      <c r="ALS215" s="214"/>
      <c r="ALT215" s="214"/>
      <c r="ALU215" s="214"/>
      <c r="ALV215" s="214"/>
      <c r="ALW215" s="214"/>
      <c r="ALX215" s="214"/>
      <c r="ALY215" s="214"/>
      <c r="ALZ215" s="214"/>
      <c r="AMA215" s="214"/>
      <c r="AMB215" s="214"/>
      <c r="AMC215" s="214"/>
      <c r="AMD215" s="214"/>
      <c r="AME215" s="214"/>
      <c r="AMF215" s="214"/>
      <c r="AMG215" s="214"/>
      <c r="AMH215" s="214"/>
      <c r="AMI215" s="214"/>
      <c r="AMJ215" s="214"/>
      <c r="AMK215" s="214"/>
      <c r="AML215" s="214"/>
      <c r="AMM215" s="214"/>
      <c r="AMN215" s="214"/>
      <c r="AMO215" s="214"/>
      <c r="AMP215" s="214"/>
      <c r="AMQ215" s="214"/>
      <c r="AMR215" s="214"/>
      <c r="AMS215" s="214"/>
      <c r="AMT215" s="214"/>
      <c r="AMU215" s="214"/>
      <c r="AMV215" s="214"/>
      <c r="AMW215" s="214"/>
      <c r="AMX215" s="214"/>
      <c r="AMY215" s="214"/>
      <c r="AMZ215" s="214"/>
      <c r="ANA215" s="214"/>
      <c r="ANB215" s="214"/>
      <c r="ANC215" s="214"/>
      <c r="AND215" s="214"/>
      <c r="ANE215" s="214"/>
      <c r="ANF215" s="214"/>
      <c r="ANG215" s="214"/>
      <c r="ANH215" s="214"/>
      <c r="ANI215" s="214"/>
      <c r="ANJ215" s="214"/>
      <c r="ANK215" s="214"/>
      <c r="ANL215" s="214"/>
      <c r="ANM215" s="214"/>
      <c r="ANN215" s="214"/>
      <c r="ANO215" s="214"/>
      <c r="ANP215" s="214"/>
      <c r="ANQ215" s="214"/>
      <c r="ANR215" s="214"/>
      <c r="ANS215" s="214"/>
      <c r="ANT215" s="214"/>
      <c r="ANU215" s="214"/>
      <c r="ANV215" s="214"/>
      <c r="ANW215" s="214"/>
      <c r="ANX215" s="214"/>
      <c r="ANY215" s="214"/>
      <c r="ANZ215" s="214"/>
      <c r="AOA215" s="214"/>
      <c r="AOB215" s="214"/>
      <c r="AOC215" s="214"/>
      <c r="AOD215" s="214"/>
      <c r="AOE215" s="214"/>
      <c r="AOF215" s="214"/>
      <c r="AOG215" s="214"/>
      <c r="AOH215" s="214"/>
      <c r="AOI215" s="214"/>
      <c r="AOJ215" s="214"/>
      <c r="AOK215" s="214"/>
      <c r="AOL215" s="214"/>
      <c r="AOM215" s="214"/>
      <c r="AON215" s="214"/>
      <c r="AOO215" s="214"/>
      <c r="AOP215" s="214"/>
      <c r="AOQ215" s="214"/>
      <c r="AOR215" s="214"/>
      <c r="AOS215" s="214"/>
      <c r="AOT215" s="214"/>
      <c r="AOU215" s="214"/>
      <c r="AOV215" s="214"/>
      <c r="AOW215" s="214"/>
      <c r="AOX215" s="214"/>
      <c r="AOY215" s="214"/>
      <c r="AOZ215" s="214"/>
      <c r="APA215" s="214"/>
      <c r="APB215" s="214"/>
      <c r="APC215" s="214"/>
      <c r="APD215" s="214"/>
      <c r="APE215" s="214"/>
      <c r="APF215" s="214"/>
      <c r="APG215" s="214"/>
      <c r="APH215" s="214"/>
      <c r="API215" s="214"/>
      <c r="APJ215" s="214"/>
      <c r="APK215" s="214"/>
      <c r="APL215" s="214"/>
      <c r="APM215" s="214"/>
      <c r="APN215" s="214"/>
      <c r="APO215" s="214"/>
      <c r="APP215" s="214"/>
      <c r="APQ215" s="214"/>
      <c r="APR215" s="214"/>
      <c r="APS215" s="214"/>
      <c r="APT215" s="214"/>
      <c r="APU215" s="214"/>
      <c r="APV215" s="214"/>
      <c r="APW215" s="214"/>
      <c r="APX215" s="214"/>
      <c r="APY215" s="214"/>
      <c r="APZ215" s="214"/>
      <c r="AQA215" s="214"/>
      <c r="AQB215" s="214"/>
      <c r="AQC215" s="214"/>
      <c r="AQD215" s="214"/>
      <c r="AQE215" s="214"/>
      <c r="AQF215" s="214"/>
      <c r="AQG215" s="214"/>
      <c r="AQH215" s="214"/>
      <c r="AQI215" s="214"/>
      <c r="AQJ215" s="214"/>
      <c r="AQK215" s="214"/>
      <c r="AQL215" s="214"/>
      <c r="AQM215" s="214"/>
      <c r="AQN215" s="214"/>
      <c r="AQO215" s="214"/>
      <c r="AQP215" s="214"/>
      <c r="AQQ215" s="214"/>
      <c r="AQR215" s="214"/>
      <c r="AQS215" s="214"/>
      <c r="AQT215" s="214"/>
      <c r="AQU215" s="214"/>
      <c r="AQV215" s="214"/>
      <c r="AQW215" s="214"/>
      <c r="AQX215" s="214"/>
      <c r="AQY215" s="214"/>
      <c r="AQZ215" s="214"/>
      <c r="ARA215" s="214"/>
      <c r="ARB215" s="214"/>
      <c r="ARC215" s="214"/>
      <c r="ARD215" s="214"/>
      <c r="ARE215" s="214"/>
      <c r="ARF215" s="214"/>
      <c r="ARG215" s="214"/>
      <c r="ARH215" s="214"/>
      <c r="ARI215" s="214"/>
      <c r="ARJ215" s="214"/>
      <c r="ARK215" s="214"/>
      <c r="ARL215" s="214"/>
      <c r="ARM215" s="214"/>
      <c r="ARN215" s="214"/>
      <c r="ARO215" s="214"/>
      <c r="ARP215" s="214"/>
      <c r="ARQ215" s="214"/>
      <c r="ARR215" s="214"/>
      <c r="ARS215" s="214"/>
      <c r="ART215" s="214"/>
      <c r="ARU215" s="214"/>
      <c r="ARV215" s="214"/>
      <c r="ARW215" s="214"/>
      <c r="ARX215" s="214"/>
      <c r="ARY215" s="214"/>
      <c r="ARZ215" s="214"/>
      <c r="ASA215" s="214"/>
      <c r="ASB215" s="214"/>
      <c r="ASC215" s="214"/>
      <c r="ASD215" s="214"/>
      <c r="ASE215" s="214"/>
      <c r="ASF215" s="214"/>
      <c r="ASG215" s="214"/>
      <c r="ASH215" s="214"/>
      <c r="ASI215" s="214"/>
      <c r="ASJ215" s="214"/>
      <c r="ASK215" s="214"/>
      <c r="ASL215" s="214"/>
      <c r="ASM215" s="214"/>
      <c r="ASN215" s="214"/>
      <c r="ASO215" s="214"/>
      <c r="ASP215" s="214"/>
      <c r="ASQ215" s="214"/>
      <c r="ASR215" s="214"/>
      <c r="ASS215" s="214"/>
      <c r="AST215" s="214"/>
      <c r="ASU215" s="214"/>
      <c r="ASV215" s="214"/>
      <c r="ASW215" s="214"/>
      <c r="ASX215" s="214"/>
      <c r="ASY215" s="214"/>
      <c r="ASZ215" s="214"/>
      <c r="ATA215" s="214"/>
      <c r="ATB215" s="214"/>
      <c r="ATC215" s="214"/>
      <c r="ATD215" s="214"/>
      <c r="ATE215" s="214"/>
      <c r="ATF215" s="214"/>
      <c r="ATG215" s="214"/>
      <c r="ATH215" s="214"/>
      <c r="ATI215" s="214"/>
      <c r="ATJ215" s="214"/>
      <c r="ATK215" s="214"/>
      <c r="ATL215" s="214"/>
      <c r="ATM215" s="214"/>
      <c r="ATN215" s="214"/>
      <c r="ATO215" s="214"/>
      <c r="ATP215" s="214"/>
      <c r="ATQ215" s="214"/>
      <c r="ATR215" s="214"/>
      <c r="ATS215" s="214"/>
      <c r="ATT215" s="214"/>
      <c r="ATU215" s="214"/>
      <c r="ATV215" s="214"/>
      <c r="ATW215" s="214"/>
      <c r="ATX215" s="214"/>
      <c r="ATY215" s="214"/>
      <c r="ATZ215" s="214"/>
      <c r="AUA215" s="214"/>
      <c r="AUB215" s="214"/>
      <c r="AUC215" s="214"/>
      <c r="AUD215" s="214"/>
      <c r="AUE215" s="214"/>
      <c r="AUF215" s="214"/>
      <c r="AUG215" s="214"/>
      <c r="AUH215" s="214"/>
      <c r="AUI215" s="214"/>
      <c r="AUJ215" s="214"/>
      <c r="AUK215" s="214"/>
      <c r="AUL215" s="214"/>
      <c r="AUM215" s="214"/>
      <c r="AUN215" s="214"/>
      <c r="AUO215" s="214"/>
      <c r="AUP215" s="214"/>
      <c r="AUQ215" s="214"/>
      <c r="AUR215" s="214"/>
      <c r="AUS215" s="214"/>
      <c r="AUT215" s="214"/>
      <c r="AUU215" s="214"/>
      <c r="AUV215" s="214"/>
      <c r="AUW215" s="214"/>
      <c r="AUX215" s="214"/>
      <c r="AUY215" s="214"/>
      <c r="AUZ215" s="214"/>
      <c r="AVA215" s="214"/>
      <c r="AVB215" s="214"/>
      <c r="AVC215" s="214"/>
      <c r="AVD215" s="214"/>
      <c r="AVE215" s="214"/>
      <c r="AVF215" s="214"/>
      <c r="AVG215" s="214"/>
      <c r="AVH215" s="214"/>
      <c r="AVI215" s="214"/>
      <c r="AVJ215" s="214"/>
      <c r="AVK215" s="214"/>
      <c r="AVL215" s="214"/>
      <c r="AVM215" s="214"/>
      <c r="AVN215" s="214"/>
      <c r="AVO215" s="214"/>
      <c r="AVP215" s="214"/>
      <c r="AVQ215" s="214"/>
      <c r="AVR215" s="214"/>
      <c r="AVS215" s="214"/>
      <c r="AVT215" s="214"/>
      <c r="AVU215" s="214"/>
      <c r="AVV215" s="214"/>
      <c r="AVW215" s="214"/>
      <c r="AVX215" s="214"/>
      <c r="AVY215" s="214"/>
      <c r="AVZ215" s="214"/>
      <c r="AWA215" s="214"/>
      <c r="AWB215" s="214"/>
      <c r="AWC215" s="214"/>
      <c r="AWD215" s="214"/>
      <c r="AWE215" s="214"/>
      <c r="AWF215" s="214"/>
      <c r="AWG215" s="214"/>
      <c r="AWH215" s="214"/>
      <c r="AWI215" s="214"/>
      <c r="AWJ215" s="214"/>
      <c r="AWK215" s="214"/>
      <c r="AWL215" s="214"/>
      <c r="AWM215" s="214"/>
      <c r="AWN215" s="214"/>
      <c r="AWO215" s="214"/>
      <c r="AWP215" s="214"/>
      <c r="AWQ215" s="214"/>
      <c r="AWR215" s="214"/>
      <c r="AWS215" s="214"/>
      <c r="AWT215" s="214"/>
      <c r="AWU215" s="214"/>
      <c r="AWV215" s="214"/>
      <c r="AWW215" s="214"/>
      <c r="AWX215" s="214"/>
      <c r="AWY215" s="214"/>
      <c r="AWZ215" s="214"/>
      <c r="AXA215" s="214"/>
      <c r="AXB215" s="214"/>
      <c r="AXC215" s="214"/>
      <c r="AXD215" s="214"/>
      <c r="AXE215" s="214"/>
      <c r="AXF215" s="214"/>
      <c r="AXG215" s="214"/>
      <c r="AXH215" s="214"/>
      <c r="AXI215" s="214"/>
      <c r="AXJ215" s="214"/>
      <c r="AXK215" s="214"/>
      <c r="AXL215" s="214"/>
      <c r="AXM215" s="214"/>
      <c r="AXN215" s="214"/>
      <c r="AXO215" s="214"/>
      <c r="AXP215" s="214"/>
      <c r="AXQ215" s="214"/>
      <c r="AXR215" s="214"/>
      <c r="AXS215" s="214"/>
      <c r="AXT215" s="214"/>
      <c r="AXU215" s="214"/>
      <c r="AXV215" s="214"/>
      <c r="AXW215" s="214"/>
      <c r="AXX215" s="214"/>
      <c r="AXY215" s="214"/>
      <c r="AXZ215" s="214"/>
      <c r="AYA215" s="214"/>
      <c r="AYB215" s="214"/>
      <c r="AYC215" s="214"/>
      <c r="AYD215" s="214"/>
      <c r="AYE215" s="214"/>
      <c r="AYF215" s="214"/>
      <c r="AYG215" s="214"/>
      <c r="AYH215" s="214"/>
      <c r="AYI215" s="214"/>
      <c r="AYJ215" s="214"/>
      <c r="AYK215" s="214"/>
      <c r="AYL215" s="214"/>
      <c r="AYM215" s="214"/>
      <c r="AYN215" s="214"/>
      <c r="AYO215" s="214"/>
      <c r="AYP215" s="214"/>
      <c r="AYQ215" s="214"/>
      <c r="AYR215" s="214"/>
      <c r="AYS215" s="214"/>
      <c r="AYT215" s="214"/>
      <c r="AYU215" s="214"/>
      <c r="AYV215" s="214"/>
      <c r="AYW215" s="214"/>
      <c r="AYX215" s="214"/>
      <c r="AYY215" s="214"/>
      <c r="AYZ215" s="214"/>
      <c r="AZA215" s="214"/>
      <c r="AZB215" s="214"/>
      <c r="AZC215" s="214"/>
      <c r="AZD215" s="214"/>
      <c r="AZE215" s="214"/>
      <c r="AZF215" s="214"/>
      <c r="AZG215" s="214"/>
      <c r="AZH215" s="214"/>
      <c r="AZI215" s="214"/>
      <c r="AZJ215" s="214"/>
      <c r="AZK215" s="214"/>
      <c r="AZL215" s="214"/>
      <c r="AZM215" s="214"/>
      <c r="AZN215" s="214"/>
      <c r="AZO215" s="214"/>
      <c r="AZP215" s="214"/>
      <c r="AZQ215" s="214"/>
      <c r="AZR215" s="214"/>
      <c r="AZS215" s="214"/>
      <c r="AZT215" s="214"/>
      <c r="AZU215" s="214"/>
      <c r="AZV215" s="214"/>
      <c r="AZW215" s="214"/>
      <c r="AZX215" s="214"/>
      <c r="AZY215" s="214"/>
      <c r="AZZ215" s="214"/>
      <c r="BAA215" s="214"/>
      <c r="BAB215" s="214"/>
      <c r="BAC215" s="214"/>
      <c r="BAD215" s="214"/>
      <c r="BAE215" s="214"/>
      <c r="BAF215" s="214"/>
      <c r="BAG215" s="214"/>
      <c r="BAH215" s="214"/>
      <c r="BAI215" s="214"/>
      <c r="BAJ215" s="214"/>
      <c r="BAK215" s="214"/>
      <c r="BAL215" s="214"/>
      <c r="BAM215" s="214"/>
      <c r="BAN215" s="214"/>
      <c r="BAO215" s="214"/>
      <c r="BAP215" s="214"/>
      <c r="BAQ215" s="214"/>
      <c r="BAR215" s="214"/>
      <c r="BAS215" s="214"/>
      <c r="BAT215" s="214"/>
      <c r="BAU215" s="214"/>
      <c r="BAV215" s="214"/>
      <c r="BAW215" s="214"/>
      <c r="BAX215" s="214"/>
      <c r="BAY215" s="214"/>
      <c r="BAZ215" s="214"/>
      <c r="BBA215" s="214"/>
      <c r="BBB215" s="214"/>
      <c r="BBC215" s="214"/>
      <c r="BBD215" s="214"/>
      <c r="BBE215" s="214"/>
      <c r="BBF215" s="214"/>
      <c r="BBG215" s="214"/>
      <c r="BBH215" s="214"/>
      <c r="BBI215" s="214"/>
      <c r="BBJ215" s="214"/>
      <c r="BBK215" s="214"/>
      <c r="BBL215" s="214"/>
      <c r="BBM215" s="214"/>
      <c r="BBN215" s="214"/>
      <c r="BBO215" s="214"/>
      <c r="BBP215" s="214"/>
      <c r="BBQ215" s="214"/>
      <c r="BBR215" s="214"/>
      <c r="BBS215" s="214"/>
      <c r="BBT215" s="214"/>
      <c r="BBU215" s="214"/>
      <c r="BBV215" s="214"/>
      <c r="BBW215" s="214"/>
      <c r="BBX215" s="214"/>
      <c r="BBY215" s="214"/>
      <c r="BBZ215" s="214"/>
      <c r="BCA215" s="214"/>
      <c r="BCB215" s="214"/>
      <c r="BCC215" s="214"/>
      <c r="BCD215" s="214"/>
      <c r="BCE215" s="214"/>
      <c r="BCF215" s="214"/>
      <c r="BCG215" s="214"/>
      <c r="BCH215" s="214"/>
      <c r="BCI215" s="214"/>
      <c r="BCJ215" s="214"/>
      <c r="BCK215" s="214"/>
      <c r="BCL215" s="214"/>
      <c r="BCM215" s="214"/>
      <c r="BCN215" s="214"/>
      <c r="BCO215" s="214"/>
      <c r="BCP215" s="214"/>
      <c r="BCQ215" s="214"/>
      <c r="BCR215" s="214"/>
      <c r="BCS215" s="214"/>
      <c r="BCT215" s="214"/>
      <c r="BCU215" s="214"/>
      <c r="BCV215" s="214"/>
      <c r="BCW215" s="214"/>
      <c r="BCX215" s="214"/>
      <c r="BCY215" s="214"/>
      <c r="BCZ215" s="214"/>
      <c r="BDA215" s="214"/>
      <c r="BDB215" s="214"/>
      <c r="BDC215" s="214"/>
      <c r="BDD215" s="214"/>
      <c r="BDE215" s="214"/>
      <c r="BDF215" s="214"/>
      <c r="BDG215" s="214"/>
      <c r="BDH215" s="214"/>
      <c r="BDI215" s="214"/>
      <c r="BDJ215" s="214"/>
      <c r="BDK215" s="214"/>
      <c r="BDL215" s="214"/>
      <c r="BDM215" s="214"/>
      <c r="BDN215" s="214"/>
      <c r="BDO215" s="214"/>
      <c r="BDP215" s="214"/>
      <c r="BDQ215" s="214"/>
      <c r="BDR215" s="214"/>
      <c r="BDS215" s="214"/>
      <c r="BDT215" s="214"/>
      <c r="BDU215" s="214"/>
      <c r="BDV215" s="214"/>
      <c r="BDW215" s="214"/>
      <c r="BDX215" s="214"/>
      <c r="BDY215" s="214"/>
      <c r="BDZ215" s="214"/>
      <c r="BEA215" s="214"/>
      <c r="BEB215" s="214"/>
      <c r="BEC215" s="214"/>
      <c r="BED215" s="214"/>
      <c r="BEE215" s="214"/>
      <c r="BEF215" s="214"/>
      <c r="BEG215" s="214"/>
      <c r="BEH215" s="214"/>
      <c r="BEI215" s="214"/>
      <c r="BEJ215" s="214"/>
      <c r="BEK215" s="214"/>
      <c r="BEL215" s="214"/>
      <c r="BEM215" s="214"/>
      <c r="BEN215" s="214"/>
      <c r="BEO215" s="214"/>
      <c r="BEP215" s="214"/>
      <c r="BEQ215" s="214"/>
      <c r="BER215" s="214"/>
      <c r="BES215" s="214"/>
      <c r="BET215" s="214"/>
      <c r="BEU215" s="214"/>
      <c r="BEV215" s="214"/>
      <c r="BEW215" s="214"/>
      <c r="BEX215" s="214"/>
      <c r="BEY215" s="214"/>
      <c r="BEZ215" s="214"/>
      <c r="BFA215" s="214"/>
      <c r="BFB215" s="214"/>
      <c r="BFC215" s="214"/>
      <c r="BFD215" s="214"/>
      <c r="BFE215" s="214"/>
      <c r="BFF215" s="214"/>
      <c r="BFG215" s="214"/>
      <c r="BFH215" s="214"/>
      <c r="BFI215" s="214"/>
      <c r="BFJ215" s="214"/>
      <c r="BFK215" s="214"/>
      <c r="BFL215" s="214"/>
      <c r="BFM215" s="214"/>
      <c r="BFN215" s="214"/>
      <c r="BFO215" s="214"/>
      <c r="BFP215" s="214"/>
      <c r="BFQ215" s="214"/>
      <c r="BFR215" s="214"/>
      <c r="BFS215" s="214"/>
      <c r="BFT215" s="214"/>
      <c r="BFU215" s="214"/>
      <c r="BFV215" s="214"/>
      <c r="BFW215" s="214"/>
      <c r="BFX215" s="214"/>
      <c r="BFY215" s="214"/>
      <c r="BFZ215" s="214"/>
      <c r="BGA215" s="214"/>
      <c r="BGB215" s="214"/>
      <c r="BGC215" s="214"/>
      <c r="BGD215" s="214"/>
      <c r="BGE215" s="214"/>
      <c r="BGF215" s="214"/>
      <c r="BGG215" s="214"/>
      <c r="BGH215" s="214"/>
      <c r="BGI215" s="214"/>
      <c r="BGJ215" s="214"/>
      <c r="BGK215" s="214"/>
      <c r="BGL215" s="214"/>
      <c r="BGM215" s="214"/>
      <c r="BGN215" s="214"/>
      <c r="BGO215" s="214"/>
      <c r="BGP215" s="214"/>
      <c r="BGQ215" s="214"/>
      <c r="BGR215" s="214"/>
      <c r="BGS215" s="214"/>
      <c r="BGT215" s="214"/>
      <c r="BGU215" s="214"/>
      <c r="BGV215" s="214"/>
      <c r="BGW215" s="214"/>
      <c r="BGX215" s="214"/>
      <c r="BGY215" s="214"/>
      <c r="BGZ215" s="214"/>
      <c r="BHA215" s="214"/>
      <c r="BHB215" s="214"/>
      <c r="BHC215" s="214"/>
      <c r="BHD215" s="214"/>
      <c r="BHE215" s="214"/>
      <c r="BHF215" s="214"/>
      <c r="BHG215" s="214"/>
      <c r="BHH215" s="214"/>
      <c r="BHI215" s="214"/>
      <c r="BHJ215" s="214"/>
      <c r="BHK215" s="214"/>
      <c r="BHL215" s="214"/>
      <c r="BHM215" s="214"/>
      <c r="BHN215" s="214"/>
      <c r="BHO215" s="214"/>
      <c r="BHP215" s="214"/>
      <c r="BHQ215" s="214"/>
      <c r="BHR215" s="214"/>
      <c r="BHS215" s="214"/>
      <c r="BHT215" s="214"/>
      <c r="BHU215" s="214"/>
      <c r="BHV215" s="214"/>
      <c r="BHW215" s="214"/>
      <c r="BHX215" s="214"/>
      <c r="BHY215" s="214"/>
      <c r="BHZ215" s="214"/>
      <c r="BIA215" s="214"/>
      <c r="BIB215" s="214"/>
      <c r="BIC215" s="214"/>
      <c r="BID215" s="214"/>
      <c r="BIE215" s="214"/>
      <c r="BIF215" s="214"/>
      <c r="BIG215" s="214"/>
      <c r="BIH215" s="214"/>
      <c r="BII215" s="214"/>
      <c r="BIJ215" s="214"/>
      <c r="BIK215" s="214"/>
      <c r="BIL215" s="214"/>
      <c r="BIM215" s="214"/>
      <c r="BIN215" s="214"/>
      <c r="BIO215" s="214"/>
      <c r="BIP215" s="214"/>
      <c r="BIQ215" s="214"/>
      <c r="BIR215" s="214"/>
      <c r="BIS215" s="214"/>
      <c r="BIT215" s="214"/>
      <c r="BIU215" s="214"/>
      <c r="BIV215" s="214"/>
      <c r="BIW215" s="214"/>
      <c r="BIX215" s="214"/>
      <c r="BIY215" s="214"/>
      <c r="BIZ215" s="214"/>
      <c r="BJA215" s="214"/>
      <c r="BJB215" s="214"/>
      <c r="BJC215" s="214"/>
      <c r="BJD215" s="214"/>
      <c r="BJE215" s="214"/>
      <c r="BJF215" s="214"/>
      <c r="BJG215" s="214"/>
      <c r="BJH215" s="214"/>
      <c r="BJI215" s="214"/>
      <c r="BJJ215" s="214"/>
      <c r="BJK215" s="214"/>
      <c r="BJL215" s="214"/>
      <c r="BJM215" s="214"/>
      <c r="BJN215" s="214"/>
      <c r="BJO215" s="214"/>
      <c r="BJP215" s="214"/>
      <c r="BJQ215" s="214"/>
      <c r="BJR215" s="214"/>
      <c r="BJS215" s="214"/>
      <c r="BJT215" s="214"/>
      <c r="BJU215" s="214"/>
      <c r="BJV215" s="214"/>
      <c r="BJW215" s="214"/>
      <c r="BJX215" s="214"/>
      <c r="BJY215" s="214"/>
      <c r="BJZ215" s="214"/>
      <c r="BKA215" s="214"/>
      <c r="BKB215" s="214"/>
      <c r="BKC215" s="214"/>
      <c r="BKD215" s="214"/>
      <c r="BKE215" s="214"/>
      <c r="BKF215" s="214"/>
      <c r="BKG215" s="214"/>
      <c r="BKH215" s="214"/>
      <c r="BKI215" s="214"/>
      <c r="BKJ215" s="214"/>
      <c r="BKK215" s="214"/>
      <c r="BKL215" s="214"/>
      <c r="BKM215" s="214"/>
      <c r="BKN215" s="214"/>
      <c r="BKO215" s="214"/>
      <c r="BKP215" s="214"/>
      <c r="BKQ215" s="214"/>
      <c r="BKR215" s="214"/>
      <c r="BKS215" s="214"/>
      <c r="BKT215" s="214"/>
      <c r="BKU215" s="214"/>
      <c r="BKV215" s="214"/>
      <c r="BKW215" s="214"/>
      <c r="BKX215" s="214"/>
      <c r="BKY215" s="214"/>
      <c r="BKZ215" s="214"/>
      <c r="BLA215" s="214"/>
      <c r="BLB215" s="214"/>
      <c r="BLC215" s="214"/>
      <c r="BLD215" s="214"/>
      <c r="BLE215" s="214"/>
      <c r="BLF215" s="214"/>
      <c r="BLG215" s="214"/>
      <c r="BLH215" s="214"/>
      <c r="BLI215" s="214"/>
      <c r="BLJ215" s="214"/>
      <c r="BLK215" s="214"/>
      <c r="BLL215" s="214"/>
      <c r="BLM215" s="214"/>
      <c r="BLN215" s="214"/>
      <c r="BLO215" s="214"/>
      <c r="BLP215" s="214"/>
      <c r="BLQ215" s="214"/>
      <c r="BLR215" s="214"/>
      <c r="BLS215" s="214"/>
      <c r="BLT215" s="214"/>
      <c r="BLU215" s="214"/>
      <c r="BLV215" s="214"/>
      <c r="BLW215" s="214"/>
      <c r="BLX215" s="214"/>
      <c r="BLY215" s="214"/>
      <c r="BLZ215" s="214"/>
      <c r="BMA215" s="214"/>
      <c r="BMB215" s="214"/>
      <c r="BMC215" s="214"/>
      <c r="BMD215" s="214"/>
      <c r="BME215" s="214"/>
      <c r="BMF215" s="214"/>
      <c r="BMG215" s="214"/>
      <c r="BMH215" s="214"/>
      <c r="BMI215" s="214"/>
      <c r="BMJ215" s="214"/>
      <c r="BMK215" s="214"/>
      <c r="BML215" s="214"/>
      <c r="BMM215" s="214"/>
      <c r="BMN215" s="214"/>
      <c r="BMO215" s="214"/>
      <c r="BMP215" s="214"/>
      <c r="BMQ215" s="214"/>
      <c r="BMR215" s="214"/>
      <c r="BMS215" s="214"/>
      <c r="BMT215" s="214"/>
      <c r="BMU215" s="214"/>
      <c r="BMV215" s="214"/>
      <c r="BMW215" s="214"/>
      <c r="BMX215" s="214"/>
      <c r="BMY215" s="214"/>
      <c r="BMZ215" s="214"/>
      <c r="BNA215" s="214"/>
      <c r="BNB215" s="214"/>
      <c r="BNC215" s="214"/>
      <c r="BND215" s="214"/>
      <c r="BNE215" s="214"/>
      <c r="BNF215" s="214"/>
      <c r="BNG215" s="214"/>
      <c r="BNH215" s="214"/>
      <c r="BNI215" s="214"/>
      <c r="BNJ215" s="214"/>
      <c r="BNK215" s="214"/>
      <c r="BNL215" s="214"/>
      <c r="BNM215" s="214"/>
      <c r="BNN215" s="214"/>
      <c r="BNO215" s="214"/>
      <c r="BNP215" s="214"/>
      <c r="BNQ215" s="214"/>
      <c r="BNR215" s="214"/>
      <c r="BNS215" s="214"/>
      <c r="BNT215" s="214"/>
      <c r="BNU215" s="214"/>
      <c r="BNV215" s="214"/>
      <c r="BNW215" s="214"/>
      <c r="BNX215" s="214"/>
      <c r="BNY215" s="214"/>
      <c r="BNZ215" s="214"/>
      <c r="BOA215" s="214"/>
      <c r="BOB215" s="214"/>
      <c r="BOC215" s="214"/>
      <c r="BOD215" s="214"/>
      <c r="BOE215" s="214"/>
      <c r="BOF215" s="214"/>
      <c r="BOG215" s="214"/>
      <c r="BOH215" s="214"/>
      <c r="BOI215" s="214"/>
      <c r="BOJ215" s="214"/>
      <c r="BOK215" s="214"/>
      <c r="BOL215" s="214"/>
      <c r="BOM215" s="214"/>
      <c r="BON215" s="214"/>
      <c r="BOO215" s="214"/>
      <c r="BOP215" s="214"/>
      <c r="BOQ215" s="214"/>
      <c r="BOR215" s="214"/>
      <c r="BOS215" s="214"/>
      <c r="BOT215" s="214"/>
      <c r="BOU215" s="214"/>
      <c r="BOV215" s="214"/>
      <c r="BOW215" s="214"/>
      <c r="BOX215" s="214"/>
      <c r="BOY215" s="214"/>
      <c r="BOZ215" s="214"/>
      <c r="BPA215" s="214"/>
      <c r="BPB215" s="214"/>
      <c r="BPC215" s="214"/>
      <c r="BPD215" s="214"/>
      <c r="BPE215" s="214"/>
      <c r="BPF215" s="214"/>
      <c r="BPG215" s="214"/>
      <c r="BPH215" s="214"/>
      <c r="BPI215" s="214"/>
      <c r="BPJ215" s="214"/>
      <c r="BPK215" s="214"/>
      <c r="BPL215" s="214"/>
      <c r="BPM215" s="214"/>
      <c r="BPN215" s="214"/>
      <c r="BPO215" s="214"/>
      <c r="BPP215" s="214"/>
      <c r="BPQ215" s="214"/>
      <c r="BPR215" s="214"/>
      <c r="BPS215" s="214"/>
      <c r="BPT215" s="214"/>
      <c r="BPU215" s="214"/>
      <c r="BPV215" s="214"/>
      <c r="BPW215" s="214"/>
      <c r="BPX215" s="214"/>
      <c r="BPY215" s="214"/>
      <c r="BPZ215" s="214"/>
      <c r="BQA215" s="214"/>
      <c r="BQB215" s="214"/>
      <c r="BQC215" s="214"/>
      <c r="BQD215" s="214"/>
      <c r="BQE215" s="214"/>
      <c r="BQF215" s="214"/>
      <c r="BQG215" s="214"/>
      <c r="BQH215" s="214"/>
      <c r="BQI215" s="214"/>
      <c r="BQJ215" s="214"/>
      <c r="BQK215" s="214"/>
      <c r="BQL215" s="214"/>
      <c r="BQM215" s="214"/>
      <c r="BQN215" s="214"/>
      <c r="BQO215" s="214"/>
      <c r="BQP215" s="214"/>
      <c r="BQQ215" s="214"/>
      <c r="BQR215" s="214"/>
      <c r="BQS215" s="214"/>
      <c r="BQT215" s="214"/>
      <c r="BQU215" s="214"/>
      <c r="BQV215" s="214"/>
      <c r="BQW215" s="214"/>
      <c r="BQX215" s="214"/>
      <c r="BQY215" s="214"/>
      <c r="BQZ215" s="214"/>
      <c r="BRA215" s="214"/>
      <c r="BRB215" s="214"/>
      <c r="BRC215" s="214"/>
      <c r="BRD215" s="214"/>
      <c r="BRE215" s="214"/>
      <c r="BRF215" s="214"/>
      <c r="BRG215" s="214"/>
      <c r="BRH215" s="214"/>
      <c r="BRI215" s="214"/>
      <c r="BRJ215" s="214"/>
      <c r="BRK215" s="214"/>
      <c r="BRL215" s="214"/>
      <c r="BRM215" s="214"/>
      <c r="BRN215" s="214"/>
      <c r="BRO215" s="214"/>
      <c r="BRP215" s="214"/>
      <c r="BRQ215" s="214"/>
      <c r="BRR215" s="214"/>
      <c r="BRS215" s="214"/>
      <c r="BRT215" s="214"/>
      <c r="BRU215" s="214"/>
      <c r="BRV215" s="214"/>
      <c r="BRW215" s="214"/>
      <c r="BRX215" s="214"/>
      <c r="BRY215" s="214"/>
      <c r="BRZ215" s="214"/>
      <c r="BSA215" s="214"/>
      <c r="BSB215" s="214"/>
      <c r="BSC215" s="214"/>
      <c r="BSD215" s="214"/>
      <c r="BSE215" s="214"/>
      <c r="BSF215" s="214"/>
      <c r="BSG215" s="214"/>
      <c r="BSH215" s="214"/>
      <c r="BSI215" s="214"/>
      <c r="BSJ215" s="214"/>
      <c r="BSK215" s="214"/>
      <c r="BSL215" s="214"/>
      <c r="BSM215" s="214"/>
      <c r="BSN215" s="214"/>
      <c r="BSO215" s="214"/>
      <c r="BSP215" s="214"/>
      <c r="BSQ215" s="214"/>
      <c r="BSR215" s="214"/>
      <c r="BSS215" s="214"/>
      <c r="BST215" s="214"/>
      <c r="BSU215" s="214"/>
      <c r="BSV215" s="214"/>
      <c r="BSW215" s="214"/>
      <c r="BSX215" s="214"/>
      <c r="BSY215" s="214"/>
      <c r="BSZ215" s="214"/>
      <c r="BTA215" s="214"/>
      <c r="BTB215" s="214"/>
      <c r="BTC215" s="214"/>
      <c r="BTD215" s="214"/>
      <c r="BTE215" s="214"/>
      <c r="BTF215" s="214"/>
      <c r="BTG215" s="214"/>
      <c r="BTH215" s="214"/>
      <c r="BTI215" s="214"/>
      <c r="BTJ215" s="214"/>
      <c r="BTK215" s="214"/>
      <c r="BTL215" s="214"/>
      <c r="BTM215" s="214"/>
      <c r="BTN215" s="214"/>
      <c r="BTO215" s="214"/>
      <c r="BTP215" s="214"/>
      <c r="BTQ215" s="214"/>
      <c r="BTR215" s="214"/>
      <c r="BTS215" s="214"/>
      <c r="BTT215" s="214"/>
      <c r="BTU215" s="214"/>
      <c r="BTV215" s="214"/>
      <c r="BTW215" s="214"/>
      <c r="BTX215" s="214"/>
      <c r="BTY215" s="214"/>
      <c r="BTZ215" s="214"/>
      <c r="BUA215" s="214"/>
      <c r="BUB215" s="214"/>
      <c r="BUC215" s="214"/>
      <c r="BUD215" s="214"/>
      <c r="BUE215" s="214"/>
      <c r="BUF215" s="214"/>
      <c r="BUG215" s="214"/>
      <c r="BUH215" s="214"/>
      <c r="BUI215" s="214"/>
      <c r="BUJ215" s="214"/>
      <c r="BUK215" s="214"/>
      <c r="BUL215" s="214"/>
      <c r="BUM215" s="214"/>
      <c r="BUN215" s="214"/>
      <c r="BUO215" s="214"/>
      <c r="BUP215" s="214"/>
      <c r="BUQ215" s="214"/>
      <c r="BUR215" s="214"/>
      <c r="BUS215" s="214"/>
      <c r="BUT215" s="214"/>
      <c r="BUU215" s="214"/>
      <c r="BUV215" s="214"/>
      <c r="BUW215" s="214"/>
      <c r="BUX215" s="214"/>
      <c r="BUY215" s="214"/>
      <c r="BUZ215" s="214"/>
      <c r="BVA215" s="214"/>
      <c r="BVB215" s="214"/>
      <c r="BVC215" s="214"/>
      <c r="BVD215" s="214"/>
      <c r="BVE215" s="214"/>
      <c r="BVF215" s="214"/>
      <c r="BVG215" s="214"/>
      <c r="BVH215" s="214"/>
      <c r="BVI215" s="214"/>
      <c r="BVJ215" s="214"/>
      <c r="BVK215" s="214"/>
      <c r="BVL215" s="214"/>
      <c r="BVM215" s="214"/>
      <c r="BVN215" s="214"/>
      <c r="BVO215" s="214"/>
      <c r="BVP215" s="214"/>
      <c r="BVQ215" s="214"/>
      <c r="BVR215" s="214"/>
      <c r="BVS215" s="214"/>
      <c r="BVT215" s="214"/>
      <c r="BVU215" s="214"/>
      <c r="BVV215" s="214"/>
      <c r="BVW215" s="214"/>
      <c r="BVX215" s="214"/>
      <c r="BVY215" s="214"/>
      <c r="BVZ215" s="214"/>
      <c r="BWA215" s="214"/>
      <c r="BWB215" s="214"/>
      <c r="BWC215" s="214"/>
      <c r="BWD215" s="214"/>
      <c r="BWE215" s="214"/>
      <c r="BWF215" s="214"/>
      <c r="BWG215" s="214"/>
      <c r="BWH215" s="214"/>
      <c r="BWI215" s="214"/>
      <c r="BWJ215" s="214"/>
      <c r="BWK215" s="214"/>
      <c r="BWL215" s="214"/>
      <c r="BWM215" s="214"/>
      <c r="BWN215" s="214"/>
      <c r="BWO215" s="214"/>
      <c r="BWP215" s="214"/>
      <c r="BWQ215" s="214"/>
      <c r="BWR215" s="214"/>
      <c r="BWS215" s="214"/>
      <c r="BWT215" s="214"/>
      <c r="BWU215" s="214"/>
      <c r="BWV215" s="214"/>
      <c r="BWW215" s="214"/>
      <c r="BWX215" s="214"/>
      <c r="BWY215" s="214"/>
      <c r="BWZ215" s="214"/>
      <c r="BXA215" s="214"/>
      <c r="BXB215" s="214"/>
      <c r="BXC215" s="214"/>
      <c r="BXD215" s="214"/>
      <c r="BXE215" s="214"/>
      <c r="BXF215" s="214"/>
      <c r="BXG215" s="214"/>
      <c r="BXH215" s="214"/>
      <c r="BXI215" s="214"/>
      <c r="BXJ215" s="214"/>
      <c r="BXK215" s="214"/>
      <c r="BXL215" s="214"/>
      <c r="BXM215" s="214"/>
      <c r="BXN215" s="214"/>
      <c r="BXO215" s="214"/>
      <c r="BXP215" s="214"/>
      <c r="BXQ215" s="214"/>
      <c r="BXR215" s="214"/>
      <c r="BXS215" s="214"/>
      <c r="BXT215" s="214"/>
      <c r="BXU215" s="214"/>
      <c r="BXV215" s="214"/>
      <c r="BXW215" s="214"/>
      <c r="BXX215" s="214"/>
      <c r="BXY215" s="214"/>
      <c r="BXZ215" s="214"/>
      <c r="BYA215" s="214"/>
      <c r="BYB215" s="214"/>
      <c r="BYC215" s="214"/>
      <c r="BYD215" s="214"/>
      <c r="BYE215" s="214"/>
      <c r="BYF215" s="214"/>
      <c r="BYG215" s="214"/>
      <c r="BYH215" s="214"/>
      <c r="BYI215" s="214"/>
      <c r="BYJ215" s="214"/>
      <c r="BYK215" s="214"/>
      <c r="BYL215" s="214"/>
      <c r="BYM215" s="214"/>
      <c r="BYN215" s="214"/>
      <c r="BYO215" s="214"/>
      <c r="BYP215" s="214"/>
      <c r="BYQ215" s="214"/>
      <c r="BYR215" s="214"/>
      <c r="BYS215" s="214"/>
      <c r="BYT215" s="214"/>
      <c r="BYU215" s="214"/>
      <c r="BYV215" s="214"/>
      <c r="BYW215" s="214"/>
      <c r="BYX215" s="214"/>
      <c r="BYY215" s="214"/>
      <c r="BYZ215" s="214"/>
      <c r="BZA215" s="214"/>
      <c r="BZB215" s="214"/>
      <c r="BZC215" s="214"/>
      <c r="BZD215" s="214"/>
      <c r="BZE215" s="214"/>
      <c r="BZF215" s="214"/>
      <c r="BZG215" s="214"/>
      <c r="BZH215" s="214"/>
      <c r="BZI215" s="214"/>
      <c r="BZJ215" s="214"/>
      <c r="BZK215" s="214"/>
      <c r="BZL215" s="214"/>
      <c r="BZM215" s="214"/>
      <c r="BZN215" s="214"/>
      <c r="BZO215" s="214"/>
      <c r="BZP215" s="214"/>
      <c r="BZQ215" s="214"/>
      <c r="BZR215" s="214"/>
      <c r="BZS215" s="214"/>
      <c r="BZT215" s="214"/>
      <c r="BZU215" s="214"/>
      <c r="BZV215" s="214"/>
      <c r="BZW215" s="214"/>
      <c r="BZX215" s="214"/>
      <c r="BZY215" s="214"/>
      <c r="BZZ215" s="214"/>
      <c r="CAA215" s="214"/>
      <c r="CAB215" s="214"/>
      <c r="CAC215" s="214"/>
      <c r="CAD215" s="214"/>
      <c r="CAE215" s="214"/>
      <c r="CAF215" s="214"/>
      <c r="CAG215" s="214"/>
      <c r="CAH215" s="214"/>
      <c r="CAI215" s="214"/>
      <c r="CAJ215" s="214"/>
      <c r="CAK215" s="214"/>
      <c r="CAL215" s="214"/>
      <c r="CAM215" s="214"/>
      <c r="CAN215" s="214"/>
      <c r="CAO215" s="214"/>
      <c r="CAP215" s="214"/>
      <c r="CAQ215" s="214"/>
      <c r="CAR215" s="214"/>
      <c r="CAS215" s="214"/>
      <c r="CAT215" s="214"/>
      <c r="CAU215" s="214"/>
      <c r="CAV215" s="214"/>
      <c r="CAW215" s="214"/>
      <c r="CAX215" s="214"/>
      <c r="CAY215" s="214"/>
      <c r="CAZ215" s="214"/>
      <c r="CBA215" s="214"/>
      <c r="CBB215" s="214"/>
      <c r="CBC215" s="214"/>
      <c r="CBD215" s="214"/>
      <c r="CBE215" s="214"/>
      <c r="CBF215" s="214"/>
      <c r="CBG215" s="214"/>
      <c r="CBH215" s="214"/>
      <c r="CBI215" s="214"/>
      <c r="CBJ215" s="214"/>
      <c r="CBK215" s="214"/>
      <c r="CBL215" s="214"/>
      <c r="CBM215" s="214"/>
      <c r="CBN215" s="214"/>
      <c r="CBO215" s="214"/>
      <c r="CBP215" s="214"/>
      <c r="CBQ215" s="214"/>
      <c r="CBR215" s="214"/>
      <c r="CBS215" s="214"/>
      <c r="CBT215" s="214"/>
      <c r="CBU215" s="214"/>
      <c r="CBV215" s="214"/>
      <c r="CBW215" s="214"/>
      <c r="CBX215" s="214"/>
      <c r="CBY215" s="214"/>
      <c r="CBZ215" s="214"/>
      <c r="CCA215" s="214"/>
      <c r="CCB215" s="214"/>
      <c r="CCC215" s="214"/>
      <c r="CCD215" s="214"/>
      <c r="CCE215" s="214"/>
      <c r="CCF215" s="214"/>
      <c r="CCG215" s="214"/>
      <c r="CCH215" s="214"/>
      <c r="CCI215" s="214"/>
      <c r="CCJ215" s="214"/>
      <c r="CCK215" s="214"/>
      <c r="CCL215" s="214"/>
      <c r="CCM215" s="214"/>
      <c r="CCN215" s="214"/>
      <c r="CCO215" s="214"/>
      <c r="CCP215" s="214"/>
      <c r="CCQ215" s="214"/>
      <c r="CCR215" s="214"/>
      <c r="CCS215" s="214"/>
      <c r="CCT215" s="214"/>
      <c r="CCU215" s="214"/>
      <c r="CCV215" s="214"/>
      <c r="CCW215" s="214"/>
      <c r="CCX215" s="214"/>
      <c r="CCY215" s="214"/>
      <c r="CCZ215" s="214"/>
      <c r="CDA215" s="214"/>
      <c r="CDB215" s="214"/>
      <c r="CDC215" s="214"/>
      <c r="CDD215" s="214"/>
      <c r="CDE215" s="214"/>
      <c r="CDF215" s="214"/>
      <c r="CDG215" s="214"/>
      <c r="CDH215" s="214"/>
      <c r="CDI215" s="214"/>
      <c r="CDJ215" s="214"/>
      <c r="CDK215" s="214"/>
      <c r="CDL215" s="214"/>
      <c r="CDM215" s="214"/>
      <c r="CDN215" s="214"/>
      <c r="CDO215" s="214"/>
      <c r="CDP215" s="214"/>
      <c r="CDQ215" s="214"/>
      <c r="CDR215" s="214"/>
      <c r="CDS215" s="214"/>
      <c r="CDT215" s="214"/>
      <c r="CDU215" s="214"/>
      <c r="CDV215" s="214"/>
      <c r="CDW215" s="214"/>
      <c r="CDX215" s="214"/>
      <c r="CDY215" s="214"/>
      <c r="CDZ215" s="214"/>
      <c r="CEA215" s="214"/>
      <c r="CEB215" s="214"/>
      <c r="CEC215" s="214"/>
      <c r="CED215" s="214"/>
      <c r="CEE215" s="214"/>
      <c r="CEF215" s="214"/>
      <c r="CEG215" s="214"/>
      <c r="CEH215" s="214"/>
      <c r="CEI215" s="214"/>
      <c r="CEJ215" s="214"/>
      <c r="CEK215" s="214"/>
      <c r="CEL215" s="214"/>
      <c r="CEM215" s="214"/>
      <c r="CEN215" s="214"/>
      <c r="CEO215" s="214"/>
      <c r="CEP215" s="214"/>
      <c r="CEQ215" s="214"/>
      <c r="CER215" s="214"/>
      <c r="CES215" s="214"/>
      <c r="CET215" s="214"/>
      <c r="CEU215" s="214"/>
      <c r="CEV215" s="214"/>
      <c r="CEW215" s="214"/>
      <c r="CEX215" s="214"/>
      <c r="CEY215" s="214"/>
      <c r="CEZ215" s="214"/>
      <c r="CFA215" s="214"/>
      <c r="CFB215" s="214"/>
      <c r="CFC215" s="214"/>
      <c r="CFD215" s="214"/>
      <c r="CFE215" s="214"/>
      <c r="CFF215" s="214"/>
      <c r="CFG215" s="214"/>
      <c r="CFH215" s="214"/>
      <c r="CFI215" s="214"/>
      <c r="CFJ215" s="214"/>
      <c r="CFK215" s="214"/>
      <c r="CFL215" s="214"/>
      <c r="CFM215" s="214"/>
      <c r="CFN215" s="214"/>
      <c r="CFO215" s="214"/>
      <c r="CFP215" s="214"/>
      <c r="CFQ215" s="214"/>
      <c r="CFR215" s="214"/>
      <c r="CFS215" s="214"/>
      <c r="CFT215" s="214"/>
      <c r="CFU215" s="214"/>
      <c r="CFV215" s="214"/>
      <c r="CFW215" s="214"/>
      <c r="CFX215" s="214"/>
      <c r="CFY215" s="214"/>
      <c r="CFZ215" s="214"/>
      <c r="CGA215" s="214"/>
      <c r="CGB215" s="214"/>
      <c r="CGC215" s="214"/>
      <c r="CGD215" s="214"/>
      <c r="CGE215" s="214"/>
      <c r="CGF215" s="214"/>
      <c r="CGG215" s="214"/>
      <c r="CGH215" s="214"/>
      <c r="CGI215" s="214"/>
      <c r="CGJ215" s="214"/>
      <c r="CGK215" s="214"/>
      <c r="CGL215" s="214"/>
      <c r="CGM215" s="214"/>
      <c r="CGN215" s="214"/>
      <c r="CGO215" s="214"/>
      <c r="CGP215" s="214"/>
      <c r="CGQ215" s="214"/>
      <c r="CGR215" s="214"/>
      <c r="CGS215" s="214"/>
      <c r="CGT215" s="214"/>
      <c r="CGU215" s="214"/>
      <c r="CGV215" s="214"/>
      <c r="CGW215" s="214"/>
      <c r="CGX215" s="214"/>
      <c r="CGY215" s="214"/>
      <c r="CGZ215" s="214"/>
      <c r="CHA215" s="214"/>
      <c r="CHB215" s="214"/>
      <c r="CHC215" s="214"/>
      <c r="CHD215" s="214"/>
      <c r="CHE215" s="214"/>
      <c r="CHF215" s="214"/>
      <c r="CHG215" s="214"/>
      <c r="CHH215" s="214"/>
      <c r="CHI215" s="214"/>
      <c r="CHJ215" s="214"/>
      <c r="CHK215" s="214"/>
      <c r="CHL215" s="214"/>
      <c r="CHM215" s="214"/>
      <c r="CHN215" s="214"/>
      <c r="CHO215" s="214"/>
      <c r="CHP215" s="214"/>
      <c r="CHQ215" s="214"/>
      <c r="CHR215" s="214"/>
      <c r="CHS215" s="214"/>
      <c r="CHT215" s="214"/>
      <c r="CHU215" s="214"/>
      <c r="CHV215" s="214"/>
      <c r="CHW215" s="214"/>
      <c r="CHX215" s="214"/>
      <c r="CHY215" s="214"/>
      <c r="CHZ215" s="214"/>
      <c r="CIA215" s="214"/>
      <c r="CIB215" s="214"/>
      <c r="CIC215" s="214"/>
      <c r="CID215" s="214"/>
      <c r="CIE215" s="214"/>
      <c r="CIF215" s="214"/>
      <c r="CIG215" s="214"/>
      <c r="CIH215" s="214"/>
      <c r="CII215" s="214"/>
      <c r="CIJ215" s="214"/>
      <c r="CIK215" s="214"/>
      <c r="CIL215" s="214"/>
      <c r="CIM215" s="214"/>
      <c r="CIN215" s="214"/>
      <c r="CIO215" s="214"/>
      <c r="CIP215" s="214"/>
      <c r="CIQ215" s="214"/>
      <c r="CIR215" s="214"/>
      <c r="CIS215" s="214"/>
      <c r="CIT215" s="214"/>
      <c r="CIU215" s="214"/>
      <c r="CIV215" s="214"/>
      <c r="CIW215" s="214"/>
      <c r="CIX215" s="214"/>
      <c r="CIY215" s="214"/>
      <c r="CIZ215" s="214"/>
      <c r="CJA215" s="214"/>
      <c r="CJB215" s="214"/>
      <c r="CJC215" s="214"/>
      <c r="CJD215" s="214"/>
      <c r="CJE215" s="214"/>
      <c r="CJF215" s="214"/>
      <c r="CJG215" s="214"/>
      <c r="CJH215" s="214"/>
      <c r="CJI215" s="214"/>
      <c r="CJJ215" s="214"/>
      <c r="CJK215" s="214"/>
      <c r="CJL215" s="214"/>
      <c r="CJM215" s="214"/>
      <c r="CJN215" s="214"/>
      <c r="CJO215" s="214"/>
      <c r="CJP215" s="214"/>
      <c r="CJQ215" s="214"/>
      <c r="CJR215" s="214"/>
      <c r="CJS215" s="214"/>
      <c r="CJT215" s="214"/>
      <c r="CJU215" s="214"/>
      <c r="CJV215" s="214"/>
      <c r="CJW215" s="214"/>
      <c r="CJX215" s="214"/>
      <c r="CJY215" s="214"/>
      <c r="CJZ215" s="214"/>
      <c r="CKA215" s="214"/>
      <c r="CKB215" s="214"/>
      <c r="CKC215" s="214"/>
      <c r="CKD215" s="214"/>
      <c r="CKE215" s="214"/>
      <c r="CKF215" s="214"/>
      <c r="CKG215" s="214"/>
      <c r="CKH215" s="214"/>
      <c r="CKI215" s="214"/>
      <c r="CKJ215" s="214"/>
      <c r="CKK215" s="214"/>
      <c r="CKL215" s="214"/>
      <c r="CKM215" s="214"/>
      <c r="CKN215" s="214"/>
      <c r="CKO215" s="214"/>
      <c r="CKP215" s="214"/>
      <c r="CKQ215" s="214"/>
      <c r="CKR215" s="214"/>
      <c r="CKS215" s="214"/>
      <c r="CKT215" s="214"/>
      <c r="CKU215" s="214"/>
      <c r="CKV215" s="214"/>
      <c r="CKW215" s="214"/>
      <c r="CKX215" s="214"/>
      <c r="CKY215" s="214"/>
      <c r="CKZ215" s="214"/>
      <c r="CLA215" s="214"/>
      <c r="CLB215" s="214"/>
      <c r="CLC215" s="214"/>
      <c r="CLD215" s="214"/>
      <c r="CLE215" s="214"/>
      <c r="CLF215" s="214"/>
      <c r="CLG215" s="214"/>
      <c r="CLH215" s="214"/>
      <c r="CLI215" s="214"/>
      <c r="CLJ215" s="214"/>
      <c r="CLK215" s="214"/>
      <c r="CLL215" s="214"/>
      <c r="CLM215" s="214"/>
      <c r="CLN215" s="214"/>
      <c r="CLO215" s="214"/>
      <c r="CLP215" s="214"/>
      <c r="CLQ215" s="214"/>
      <c r="CLR215" s="214"/>
      <c r="CLS215" s="214"/>
      <c r="CLT215" s="214"/>
      <c r="CLU215" s="214"/>
      <c r="CLV215" s="214"/>
      <c r="CLW215" s="214"/>
      <c r="CLX215" s="214"/>
      <c r="CLY215" s="214"/>
      <c r="CLZ215" s="214"/>
      <c r="CMA215" s="214"/>
      <c r="CMB215" s="214"/>
      <c r="CMC215" s="214"/>
      <c r="CMD215" s="214"/>
      <c r="CME215" s="214"/>
      <c r="CMF215" s="214"/>
      <c r="CMG215" s="214"/>
      <c r="CMH215" s="214"/>
      <c r="CMI215" s="214"/>
      <c r="CMJ215" s="214"/>
      <c r="CMK215" s="214"/>
      <c r="CML215" s="214"/>
      <c r="CMM215" s="214"/>
      <c r="CMN215" s="214"/>
      <c r="CMO215" s="214"/>
      <c r="CMP215" s="214"/>
      <c r="CMQ215" s="214"/>
      <c r="CMR215" s="214"/>
      <c r="CMS215" s="214"/>
      <c r="CMT215" s="214"/>
      <c r="CMU215" s="214"/>
      <c r="CMV215" s="214"/>
      <c r="CMW215" s="214"/>
      <c r="CMX215" s="214"/>
      <c r="CMY215" s="214"/>
      <c r="CMZ215" s="214"/>
      <c r="CNA215" s="214"/>
      <c r="CNB215" s="214"/>
      <c r="CNC215" s="214"/>
      <c r="CND215" s="214"/>
      <c r="CNE215" s="214"/>
      <c r="CNF215" s="214"/>
      <c r="CNG215" s="214"/>
      <c r="CNH215" s="214"/>
      <c r="CNI215" s="214"/>
      <c r="CNJ215" s="214"/>
      <c r="CNK215" s="214"/>
      <c r="CNL215" s="214"/>
      <c r="CNM215" s="214"/>
      <c r="CNN215" s="214"/>
      <c r="CNO215" s="214"/>
      <c r="CNP215" s="214"/>
      <c r="CNQ215" s="214"/>
      <c r="CNR215" s="214"/>
      <c r="CNS215" s="214"/>
      <c r="CNT215" s="214"/>
      <c r="CNU215" s="214"/>
      <c r="CNV215" s="214"/>
      <c r="CNW215" s="214"/>
      <c r="CNX215" s="214"/>
      <c r="CNY215" s="214"/>
      <c r="CNZ215" s="214"/>
      <c r="COA215" s="214"/>
      <c r="COB215" s="214"/>
      <c r="COC215" s="214"/>
      <c r="COD215" s="214"/>
      <c r="COE215" s="214"/>
      <c r="COF215" s="214"/>
      <c r="COG215" s="214"/>
      <c r="COH215" s="214"/>
      <c r="COI215" s="214"/>
      <c r="COJ215" s="214"/>
      <c r="COK215" s="214"/>
      <c r="COL215" s="214"/>
      <c r="COM215" s="214"/>
      <c r="CON215" s="214"/>
      <c r="COO215" s="214"/>
      <c r="COP215" s="214"/>
      <c r="COQ215" s="214"/>
      <c r="COR215" s="214"/>
      <c r="COS215" s="214"/>
      <c r="COT215" s="214"/>
      <c r="COU215" s="214"/>
      <c r="COV215" s="214"/>
      <c r="COW215" s="214"/>
      <c r="COX215" s="214"/>
      <c r="COY215" s="214"/>
      <c r="COZ215" s="214"/>
      <c r="CPA215" s="214"/>
      <c r="CPB215" s="214"/>
      <c r="CPC215" s="214"/>
      <c r="CPD215" s="214"/>
      <c r="CPE215" s="214"/>
      <c r="CPF215" s="214"/>
      <c r="CPG215" s="214"/>
      <c r="CPH215" s="214"/>
      <c r="CPI215" s="214"/>
      <c r="CPJ215" s="214"/>
      <c r="CPK215" s="214"/>
      <c r="CPL215" s="214"/>
      <c r="CPM215" s="214"/>
      <c r="CPN215" s="214"/>
      <c r="CPO215" s="214"/>
      <c r="CPP215" s="214"/>
      <c r="CPQ215" s="214"/>
      <c r="CPR215" s="214"/>
      <c r="CPS215" s="214"/>
      <c r="CPT215" s="214"/>
      <c r="CPU215" s="214"/>
      <c r="CPV215" s="214"/>
      <c r="CPW215" s="214"/>
      <c r="CPX215" s="214"/>
      <c r="CPY215" s="214"/>
      <c r="CPZ215" s="214"/>
      <c r="CQA215" s="214"/>
      <c r="CQB215" s="214"/>
      <c r="CQC215" s="214"/>
      <c r="CQD215" s="214"/>
      <c r="CQE215" s="214"/>
      <c r="CQF215" s="214"/>
      <c r="CQG215" s="214"/>
      <c r="CQH215" s="214"/>
      <c r="CQI215" s="214"/>
      <c r="CQJ215" s="214"/>
      <c r="CQK215" s="214"/>
      <c r="CQL215" s="214"/>
      <c r="CQM215" s="214"/>
      <c r="CQN215" s="214"/>
      <c r="CQO215" s="214"/>
      <c r="CQP215" s="214"/>
      <c r="CQQ215" s="214"/>
      <c r="CQR215" s="214"/>
      <c r="CQS215" s="214"/>
      <c r="CQT215" s="214"/>
      <c r="CQU215" s="214"/>
      <c r="CQV215" s="214"/>
      <c r="CQW215" s="214"/>
      <c r="CQX215" s="214"/>
      <c r="CQY215" s="214"/>
      <c r="CQZ215" s="214"/>
      <c r="CRA215" s="214"/>
      <c r="CRB215" s="214"/>
      <c r="CRC215" s="214"/>
      <c r="CRD215" s="214"/>
      <c r="CRE215" s="214"/>
      <c r="CRF215" s="214"/>
      <c r="CRG215" s="214"/>
      <c r="CRH215" s="214"/>
      <c r="CRI215" s="214"/>
      <c r="CRJ215" s="214"/>
      <c r="CRK215" s="214"/>
      <c r="CRL215" s="214"/>
      <c r="CRM215" s="214"/>
      <c r="CRN215" s="214"/>
      <c r="CRO215" s="214"/>
      <c r="CRP215" s="214"/>
      <c r="CRQ215" s="214"/>
      <c r="CRR215" s="214"/>
      <c r="CRS215" s="214"/>
      <c r="CRT215" s="214"/>
      <c r="CRU215" s="214"/>
      <c r="CRV215" s="214"/>
      <c r="CRW215" s="214"/>
      <c r="CRX215" s="214"/>
      <c r="CRY215" s="214"/>
      <c r="CRZ215" s="214"/>
      <c r="CSA215" s="214"/>
      <c r="CSB215" s="214"/>
      <c r="CSC215" s="214"/>
      <c r="CSD215" s="214"/>
      <c r="CSE215" s="214"/>
      <c r="CSF215" s="214"/>
      <c r="CSG215" s="214"/>
      <c r="CSH215" s="214"/>
      <c r="CSI215" s="214"/>
      <c r="CSJ215" s="214"/>
      <c r="CSK215" s="214"/>
      <c r="CSL215" s="214"/>
      <c r="CSM215" s="214"/>
      <c r="CSN215" s="214"/>
      <c r="CSO215" s="214"/>
      <c r="CSP215" s="214"/>
      <c r="CSQ215" s="214"/>
      <c r="CSR215" s="214"/>
      <c r="CSS215" s="214"/>
      <c r="CST215" s="214"/>
      <c r="CSU215" s="214"/>
      <c r="CSV215" s="214"/>
      <c r="CSW215" s="214"/>
      <c r="CSX215" s="214"/>
      <c r="CSY215" s="214"/>
      <c r="CSZ215" s="214"/>
      <c r="CTA215" s="214"/>
      <c r="CTB215" s="214"/>
      <c r="CTC215" s="214"/>
      <c r="CTD215" s="214"/>
      <c r="CTE215" s="214"/>
      <c r="CTF215" s="214"/>
      <c r="CTG215" s="214"/>
      <c r="CTH215" s="214"/>
      <c r="CTI215" s="214"/>
      <c r="CTJ215" s="214"/>
      <c r="CTK215" s="214"/>
      <c r="CTL215" s="214"/>
      <c r="CTM215" s="214"/>
      <c r="CTN215" s="214"/>
      <c r="CTO215" s="214"/>
      <c r="CTP215" s="214"/>
      <c r="CTQ215" s="214"/>
      <c r="CTR215" s="214"/>
      <c r="CTS215" s="214"/>
      <c r="CTT215" s="214"/>
      <c r="CTU215" s="214"/>
      <c r="CTV215" s="214"/>
      <c r="CTW215" s="214"/>
      <c r="CTX215" s="214"/>
      <c r="CTY215" s="214"/>
      <c r="CTZ215" s="214"/>
      <c r="CUA215" s="214"/>
      <c r="CUB215" s="214"/>
      <c r="CUC215" s="214"/>
      <c r="CUD215" s="214"/>
      <c r="CUE215" s="214"/>
      <c r="CUF215" s="214"/>
      <c r="CUG215" s="214"/>
      <c r="CUH215" s="214"/>
      <c r="CUI215" s="214"/>
      <c r="CUJ215" s="214"/>
      <c r="CUK215" s="214"/>
      <c r="CUL215" s="214"/>
      <c r="CUM215" s="214"/>
      <c r="CUN215" s="214"/>
      <c r="CUO215" s="214"/>
      <c r="CUP215" s="214"/>
      <c r="CUQ215" s="214"/>
      <c r="CUR215" s="214"/>
      <c r="CUS215" s="214"/>
      <c r="CUT215" s="214"/>
      <c r="CUU215" s="214"/>
      <c r="CUV215" s="214"/>
      <c r="CUW215" s="214"/>
      <c r="CUX215" s="214"/>
      <c r="CUY215" s="214"/>
      <c r="CUZ215" s="214"/>
      <c r="CVA215" s="214"/>
      <c r="CVB215" s="214"/>
      <c r="CVC215" s="214"/>
      <c r="CVD215" s="214"/>
      <c r="CVE215" s="214"/>
      <c r="CVF215" s="214"/>
      <c r="CVG215" s="214"/>
      <c r="CVH215" s="214"/>
      <c r="CVI215" s="214"/>
      <c r="CVJ215" s="214"/>
      <c r="CVK215" s="214"/>
      <c r="CVL215" s="214"/>
      <c r="CVM215" s="214"/>
      <c r="CVN215" s="214"/>
      <c r="CVO215" s="214"/>
      <c r="CVP215" s="214"/>
      <c r="CVQ215" s="214"/>
      <c r="CVR215" s="214"/>
      <c r="CVS215" s="214"/>
      <c r="CVT215" s="214"/>
      <c r="CVU215" s="214"/>
      <c r="CVV215" s="214"/>
      <c r="CVW215" s="214"/>
      <c r="CVX215" s="214"/>
      <c r="CVY215" s="214"/>
      <c r="CVZ215" s="214"/>
      <c r="CWA215" s="214"/>
      <c r="CWB215" s="214"/>
      <c r="CWC215" s="214"/>
      <c r="CWD215" s="214"/>
      <c r="CWE215" s="214"/>
      <c r="CWF215" s="214"/>
      <c r="CWG215" s="214"/>
      <c r="CWH215" s="214"/>
      <c r="CWI215" s="214"/>
      <c r="CWJ215" s="214"/>
      <c r="CWK215" s="214"/>
      <c r="CWL215" s="214"/>
      <c r="CWM215" s="214"/>
      <c r="CWN215" s="214"/>
      <c r="CWO215" s="214"/>
      <c r="CWP215" s="214"/>
      <c r="CWQ215" s="214"/>
      <c r="CWR215" s="214"/>
      <c r="CWS215" s="214"/>
      <c r="CWT215" s="214"/>
      <c r="CWU215" s="214"/>
      <c r="CWV215" s="214"/>
      <c r="CWW215" s="214"/>
      <c r="CWX215" s="214"/>
      <c r="CWY215" s="214"/>
      <c r="CWZ215" s="214"/>
      <c r="CXA215" s="214"/>
      <c r="CXB215" s="214"/>
      <c r="CXC215" s="214"/>
      <c r="CXD215" s="214"/>
      <c r="CXE215" s="214"/>
      <c r="CXF215" s="214"/>
      <c r="CXG215" s="214"/>
      <c r="CXH215" s="214"/>
      <c r="CXI215" s="214"/>
      <c r="CXJ215" s="214"/>
      <c r="CXK215" s="214"/>
      <c r="CXL215" s="214"/>
      <c r="CXM215" s="214"/>
      <c r="CXN215" s="214"/>
      <c r="CXO215" s="214"/>
      <c r="CXP215" s="214"/>
      <c r="CXQ215" s="214"/>
      <c r="CXR215" s="214"/>
      <c r="CXS215" s="214"/>
      <c r="CXT215" s="214"/>
      <c r="CXU215" s="214"/>
      <c r="CXV215" s="214"/>
      <c r="CXW215" s="214"/>
      <c r="CXX215" s="214"/>
      <c r="CXY215" s="214"/>
      <c r="CXZ215" s="214"/>
      <c r="CYA215" s="214"/>
      <c r="CYB215" s="214"/>
      <c r="CYC215" s="214"/>
      <c r="CYD215" s="214"/>
      <c r="CYE215" s="214"/>
      <c r="CYF215" s="214"/>
      <c r="CYG215" s="214"/>
      <c r="CYH215" s="214"/>
      <c r="CYI215" s="214"/>
      <c r="CYJ215" s="214"/>
      <c r="CYK215" s="214"/>
      <c r="CYL215" s="214"/>
      <c r="CYM215" s="214"/>
      <c r="CYN215" s="214"/>
      <c r="CYO215" s="214"/>
      <c r="CYP215" s="214"/>
      <c r="CYQ215" s="214"/>
      <c r="CYR215" s="214"/>
      <c r="CYS215" s="214"/>
      <c r="CYT215" s="214"/>
      <c r="CYU215" s="214"/>
      <c r="CYV215" s="214"/>
      <c r="CYW215" s="214"/>
      <c r="CYX215" s="214"/>
      <c r="CYY215" s="214"/>
      <c r="CYZ215" s="214"/>
      <c r="CZA215" s="214"/>
      <c r="CZB215" s="214"/>
      <c r="CZC215" s="214"/>
      <c r="CZD215" s="214"/>
      <c r="CZE215" s="214"/>
      <c r="CZF215" s="214"/>
      <c r="CZG215" s="214"/>
      <c r="CZH215" s="214"/>
      <c r="CZI215" s="214"/>
      <c r="CZJ215" s="214"/>
      <c r="CZK215" s="214"/>
      <c r="CZL215" s="214"/>
      <c r="CZM215" s="214"/>
      <c r="CZN215" s="214"/>
      <c r="CZO215" s="214"/>
      <c r="CZP215" s="214"/>
      <c r="CZQ215" s="214"/>
      <c r="CZR215" s="214"/>
      <c r="CZS215" s="214"/>
      <c r="CZT215" s="214"/>
      <c r="CZU215" s="214"/>
      <c r="CZV215" s="214"/>
      <c r="CZW215" s="214"/>
      <c r="CZX215" s="214"/>
      <c r="CZY215" s="214"/>
      <c r="CZZ215" s="214"/>
      <c r="DAA215" s="214"/>
      <c r="DAB215" s="214"/>
      <c r="DAC215" s="214"/>
      <c r="DAD215" s="214"/>
      <c r="DAE215" s="214"/>
      <c r="DAF215" s="214"/>
      <c r="DAG215" s="214"/>
      <c r="DAH215" s="214"/>
      <c r="DAI215" s="214"/>
      <c r="DAJ215" s="214"/>
      <c r="DAK215" s="214"/>
      <c r="DAL215" s="214"/>
      <c r="DAM215" s="214"/>
      <c r="DAN215" s="214"/>
      <c r="DAO215" s="214"/>
      <c r="DAP215" s="214"/>
      <c r="DAQ215" s="214"/>
      <c r="DAR215" s="214"/>
      <c r="DAS215" s="214"/>
      <c r="DAT215" s="214"/>
      <c r="DAU215" s="214"/>
      <c r="DAV215" s="214"/>
      <c r="DAW215" s="214"/>
      <c r="DAX215" s="214"/>
      <c r="DAY215" s="214"/>
      <c r="DAZ215" s="214"/>
      <c r="DBA215" s="214"/>
      <c r="DBB215" s="214"/>
      <c r="DBC215" s="214"/>
      <c r="DBD215" s="214"/>
      <c r="DBE215" s="214"/>
      <c r="DBF215" s="214"/>
      <c r="DBG215" s="214"/>
      <c r="DBH215" s="214"/>
      <c r="DBI215" s="214"/>
      <c r="DBJ215" s="214"/>
      <c r="DBK215" s="214"/>
      <c r="DBL215" s="214"/>
      <c r="DBM215" s="214"/>
      <c r="DBN215" s="214"/>
      <c r="DBO215" s="214"/>
      <c r="DBP215" s="214"/>
      <c r="DBQ215" s="214"/>
      <c r="DBR215" s="214"/>
      <c r="DBS215" s="214"/>
      <c r="DBT215" s="214"/>
      <c r="DBU215" s="214"/>
      <c r="DBV215" s="214"/>
      <c r="DBW215" s="214"/>
      <c r="DBX215" s="214"/>
      <c r="DBY215" s="214"/>
      <c r="DBZ215" s="214"/>
      <c r="DCA215" s="214"/>
      <c r="DCB215" s="214"/>
      <c r="DCC215" s="214"/>
      <c r="DCD215" s="214"/>
      <c r="DCE215" s="214"/>
      <c r="DCF215" s="214"/>
      <c r="DCG215" s="214"/>
      <c r="DCH215" s="214"/>
      <c r="DCI215" s="214"/>
      <c r="DCJ215" s="214"/>
      <c r="DCK215" s="214"/>
      <c r="DCL215" s="214"/>
      <c r="DCM215" s="214"/>
      <c r="DCN215" s="214"/>
      <c r="DCO215" s="214"/>
      <c r="DCP215" s="214"/>
      <c r="DCQ215" s="214"/>
      <c r="DCR215" s="214"/>
      <c r="DCS215" s="214"/>
      <c r="DCT215" s="214"/>
      <c r="DCU215" s="214"/>
      <c r="DCV215" s="214"/>
      <c r="DCW215" s="214"/>
      <c r="DCX215" s="214"/>
      <c r="DCY215" s="214"/>
      <c r="DCZ215" s="214"/>
      <c r="DDA215" s="214"/>
      <c r="DDB215" s="214"/>
      <c r="DDC215" s="214"/>
      <c r="DDD215" s="214"/>
      <c r="DDE215" s="214"/>
      <c r="DDF215" s="214"/>
      <c r="DDG215" s="214"/>
      <c r="DDH215" s="214"/>
      <c r="DDI215" s="214"/>
      <c r="DDJ215" s="214"/>
      <c r="DDK215" s="214"/>
      <c r="DDL215" s="214"/>
      <c r="DDM215" s="214"/>
      <c r="DDN215" s="214"/>
      <c r="DDO215" s="214"/>
      <c r="DDP215" s="214"/>
      <c r="DDQ215" s="214"/>
      <c r="DDR215" s="214"/>
      <c r="DDS215" s="214"/>
      <c r="DDT215" s="214"/>
      <c r="DDU215" s="214"/>
      <c r="DDV215" s="214"/>
      <c r="DDW215" s="214"/>
      <c r="DDX215" s="214"/>
      <c r="DDY215" s="214"/>
      <c r="DDZ215" s="214"/>
      <c r="DEA215" s="214"/>
      <c r="DEB215" s="214"/>
      <c r="DEC215" s="214"/>
      <c r="DED215" s="214"/>
      <c r="DEE215" s="214"/>
      <c r="DEF215" s="214"/>
      <c r="DEG215" s="214"/>
      <c r="DEH215" s="214"/>
      <c r="DEI215" s="214"/>
      <c r="DEJ215" s="214"/>
      <c r="DEK215" s="214"/>
      <c r="DEL215" s="214"/>
      <c r="DEM215" s="214"/>
      <c r="DEN215" s="214"/>
      <c r="DEO215" s="214"/>
      <c r="DEP215" s="214"/>
      <c r="DEQ215" s="214"/>
      <c r="DER215" s="214"/>
      <c r="DES215" s="214"/>
      <c r="DET215" s="214"/>
      <c r="DEU215" s="214"/>
      <c r="DEV215" s="214"/>
      <c r="DEW215" s="214"/>
      <c r="DEX215" s="214"/>
      <c r="DEY215" s="214"/>
      <c r="DEZ215" s="214"/>
      <c r="DFA215" s="214"/>
      <c r="DFB215" s="214"/>
      <c r="DFC215" s="214"/>
      <c r="DFD215" s="214"/>
      <c r="DFE215" s="214"/>
      <c r="DFF215" s="214"/>
      <c r="DFG215" s="214"/>
      <c r="DFH215" s="214"/>
      <c r="DFI215" s="214"/>
      <c r="DFJ215" s="214"/>
      <c r="DFK215" s="214"/>
      <c r="DFL215" s="214"/>
      <c r="DFM215" s="214"/>
      <c r="DFN215" s="214"/>
      <c r="DFO215" s="214"/>
      <c r="DFP215" s="214"/>
      <c r="DFQ215" s="214"/>
      <c r="DFR215" s="214"/>
      <c r="DFS215" s="214"/>
      <c r="DFT215" s="214"/>
      <c r="DFU215" s="214"/>
      <c r="DFV215" s="214"/>
      <c r="DFW215" s="214"/>
      <c r="DFX215" s="214"/>
      <c r="DFY215" s="214"/>
      <c r="DFZ215" s="214"/>
      <c r="DGA215" s="214"/>
      <c r="DGB215" s="214"/>
      <c r="DGC215" s="214"/>
      <c r="DGD215" s="214"/>
      <c r="DGE215" s="214"/>
      <c r="DGF215" s="214"/>
      <c r="DGG215" s="214"/>
      <c r="DGH215" s="214"/>
      <c r="DGI215" s="214"/>
      <c r="DGJ215" s="214"/>
      <c r="DGK215" s="214"/>
      <c r="DGL215" s="214"/>
      <c r="DGM215" s="214"/>
      <c r="DGN215" s="214"/>
      <c r="DGO215" s="214"/>
      <c r="DGP215" s="214"/>
      <c r="DGQ215" s="214"/>
      <c r="DGR215" s="214"/>
      <c r="DGS215" s="214"/>
      <c r="DGT215" s="214"/>
      <c r="DGU215" s="214"/>
      <c r="DGV215" s="214"/>
      <c r="DGW215" s="214"/>
      <c r="DGX215" s="214"/>
      <c r="DGY215" s="214"/>
      <c r="DGZ215" s="214"/>
      <c r="DHA215" s="214"/>
      <c r="DHB215" s="214"/>
      <c r="DHC215" s="214"/>
      <c r="DHD215" s="214"/>
      <c r="DHE215" s="214"/>
      <c r="DHF215" s="214"/>
      <c r="DHG215" s="214"/>
      <c r="DHH215" s="214"/>
      <c r="DHI215" s="214"/>
      <c r="DHJ215" s="214"/>
      <c r="DHK215" s="214"/>
      <c r="DHL215" s="214"/>
      <c r="DHM215" s="214"/>
      <c r="DHN215" s="214"/>
      <c r="DHO215" s="214"/>
      <c r="DHP215" s="214"/>
      <c r="DHQ215" s="214"/>
      <c r="DHR215" s="214"/>
      <c r="DHS215" s="214"/>
      <c r="DHT215" s="214"/>
      <c r="DHU215" s="214"/>
      <c r="DHV215" s="214"/>
      <c r="DHW215" s="214"/>
      <c r="DHX215" s="214"/>
      <c r="DHY215" s="214"/>
      <c r="DHZ215" s="214"/>
      <c r="DIA215" s="214"/>
      <c r="DIB215" s="214"/>
      <c r="DIC215" s="214"/>
      <c r="DID215" s="214"/>
      <c r="DIE215" s="214"/>
      <c r="DIF215" s="214"/>
      <c r="DIG215" s="214"/>
      <c r="DIH215" s="214"/>
      <c r="DII215" s="214"/>
      <c r="DIJ215" s="214"/>
      <c r="DIK215" s="214"/>
      <c r="DIL215" s="214"/>
      <c r="DIM215" s="214"/>
      <c r="DIN215" s="214"/>
      <c r="DIO215" s="214"/>
      <c r="DIP215" s="214"/>
      <c r="DIQ215" s="214"/>
      <c r="DIR215" s="214"/>
      <c r="DIS215" s="214"/>
      <c r="DIT215" s="214"/>
      <c r="DIU215" s="214"/>
      <c r="DIV215" s="214"/>
      <c r="DIW215" s="214"/>
      <c r="DIX215" s="214"/>
      <c r="DIY215" s="214"/>
      <c r="DIZ215" s="214"/>
      <c r="DJA215" s="214"/>
      <c r="DJB215" s="214"/>
      <c r="DJC215" s="214"/>
      <c r="DJD215" s="214"/>
      <c r="DJE215" s="214"/>
      <c r="DJF215" s="214"/>
      <c r="DJG215" s="214"/>
      <c r="DJH215" s="214"/>
      <c r="DJI215" s="214"/>
      <c r="DJJ215" s="214"/>
      <c r="DJK215" s="214"/>
      <c r="DJL215" s="214"/>
      <c r="DJM215" s="214"/>
      <c r="DJN215" s="214"/>
      <c r="DJO215" s="214"/>
      <c r="DJP215" s="214"/>
      <c r="DJQ215" s="214"/>
      <c r="DJR215" s="214"/>
      <c r="DJS215" s="214"/>
      <c r="DJT215" s="214"/>
      <c r="DJU215" s="214"/>
      <c r="DJV215" s="214"/>
      <c r="DJW215" s="214"/>
      <c r="DJX215" s="214"/>
      <c r="DJY215" s="214"/>
      <c r="DJZ215" s="214"/>
      <c r="DKA215" s="214"/>
      <c r="DKB215" s="214"/>
      <c r="DKC215" s="214"/>
      <c r="DKD215" s="214"/>
      <c r="DKE215" s="214"/>
      <c r="DKF215" s="214"/>
      <c r="DKG215" s="214"/>
      <c r="DKH215" s="214"/>
      <c r="DKI215" s="214"/>
      <c r="DKJ215" s="214"/>
      <c r="DKK215" s="214"/>
      <c r="DKL215" s="214"/>
      <c r="DKM215" s="214"/>
      <c r="DKN215" s="214"/>
      <c r="DKO215" s="214"/>
      <c r="DKP215" s="214"/>
      <c r="DKQ215" s="214"/>
      <c r="DKR215" s="214"/>
      <c r="DKS215" s="214"/>
      <c r="DKT215" s="214"/>
      <c r="DKU215" s="214"/>
      <c r="DKV215" s="214"/>
      <c r="DKW215" s="214"/>
      <c r="DKX215" s="214"/>
      <c r="DKY215" s="214"/>
      <c r="DKZ215" s="214"/>
      <c r="DLA215" s="214"/>
      <c r="DLB215" s="214"/>
      <c r="DLC215" s="214"/>
      <c r="DLD215" s="214"/>
      <c r="DLE215" s="214"/>
      <c r="DLF215" s="214"/>
      <c r="DLG215" s="214"/>
      <c r="DLH215" s="214"/>
      <c r="DLI215" s="214"/>
      <c r="DLJ215" s="214"/>
      <c r="DLK215" s="214"/>
      <c r="DLL215" s="214"/>
      <c r="DLM215" s="214"/>
      <c r="DLN215" s="214"/>
      <c r="DLO215" s="214"/>
      <c r="DLP215" s="214"/>
      <c r="DLQ215" s="214"/>
      <c r="DLR215" s="214"/>
      <c r="DLS215" s="214"/>
      <c r="DLT215" s="214"/>
      <c r="DLU215" s="214"/>
      <c r="DLV215" s="214"/>
      <c r="DLW215" s="214"/>
      <c r="DLX215" s="214"/>
      <c r="DLY215" s="214"/>
      <c r="DLZ215" s="214"/>
      <c r="DMA215" s="214"/>
      <c r="DMB215" s="214"/>
      <c r="DMC215" s="214"/>
      <c r="DMD215" s="214"/>
      <c r="DME215" s="214"/>
      <c r="DMF215" s="214"/>
      <c r="DMG215" s="214"/>
      <c r="DMH215" s="214"/>
      <c r="DMI215" s="214"/>
      <c r="DMJ215" s="214"/>
      <c r="DMK215" s="214"/>
      <c r="DML215" s="214"/>
      <c r="DMM215" s="214"/>
      <c r="DMN215" s="214"/>
      <c r="DMO215" s="214"/>
      <c r="DMP215" s="214"/>
      <c r="DMQ215" s="214"/>
      <c r="DMR215" s="214"/>
      <c r="DMS215" s="214"/>
      <c r="DMT215" s="214"/>
      <c r="DMU215" s="214"/>
      <c r="DMV215" s="214"/>
      <c r="DMW215" s="214"/>
      <c r="DMX215" s="214"/>
      <c r="DMY215" s="214"/>
      <c r="DMZ215" s="214"/>
      <c r="DNA215" s="214"/>
      <c r="DNB215" s="214"/>
      <c r="DNC215" s="214"/>
      <c r="DND215" s="214"/>
      <c r="DNE215" s="214"/>
      <c r="DNF215" s="214"/>
      <c r="DNG215" s="214"/>
      <c r="DNH215" s="214"/>
      <c r="DNI215" s="214"/>
      <c r="DNJ215" s="214"/>
      <c r="DNK215" s="214"/>
      <c r="DNL215" s="214"/>
      <c r="DNM215" s="214"/>
      <c r="DNN215" s="214"/>
      <c r="DNO215" s="214"/>
      <c r="DNP215" s="214"/>
      <c r="DNQ215" s="214"/>
      <c r="DNR215" s="214"/>
      <c r="DNS215" s="214"/>
      <c r="DNT215" s="214"/>
      <c r="DNU215" s="214"/>
      <c r="DNV215" s="214"/>
      <c r="DNW215" s="214"/>
      <c r="DNX215" s="214"/>
      <c r="DNY215" s="214"/>
      <c r="DNZ215" s="214"/>
      <c r="DOA215" s="214"/>
      <c r="DOB215" s="214"/>
      <c r="DOC215" s="214"/>
      <c r="DOD215" s="214"/>
      <c r="DOE215" s="214"/>
      <c r="DOF215" s="214"/>
      <c r="DOG215" s="214"/>
      <c r="DOH215" s="214"/>
      <c r="DOI215" s="214"/>
      <c r="DOJ215" s="214"/>
      <c r="DOK215" s="214"/>
      <c r="DOL215" s="214"/>
      <c r="DOM215" s="214"/>
      <c r="DON215" s="214"/>
      <c r="DOO215" s="214"/>
      <c r="DOP215" s="214"/>
      <c r="DOQ215" s="214"/>
      <c r="DOR215" s="214"/>
      <c r="DOS215" s="214"/>
      <c r="DOT215" s="214"/>
      <c r="DOU215" s="214"/>
      <c r="DOV215" s="214"/>
      <c r="DOW215" s="214"/>
      <c r="DOX215" s="214"/>
      <c r="DOY215" s="214"/>
      <c r="DOZ215" s="214"/>
      <c r="DPA215" s="214"/>
      <c r="DPB215" s="214"/>
      <c r="DPC215" s="214"/>
      <c r="DPD215" s="214"/>
      <c r="DPE215" s="214"/>
      <c r="DPF215" s="214"/>
      <c r="DPG215" s="214"/>
      <c r="DPH215" s="214"/>
      <c r="DPI215" s="214"/>
      <c r="DPJ215" s="214"/>
      <c r="DPK215" s="214"/>
      <c r="DPL215" s="214"/>
      <c r="DPM215" s="214"/>
      <c r="DPN215" s="214"/>
      <c r="DPO215" s="214"/>
      <c r="DPP215" s="214"/>
      <c r="DPQ215" s="214"/>
      <c r="DPR215" s="214"/>
      <c r="DPS215" s="214"/>
      <c r="DPT215" s="214"/>
      <c r="DPU215" s="214"/>
      <c r="DPV215" s="214"/>
      <c r="DPW215" s="214"/>
      <c r="DPX215" s="214"/>
      <c r="DPY215" s="214"/>
      <c r="DPZ215" s="214"/>
      <c r="DQA215" s="214"/>
      <c r="DQB215" s="214"/>
      <c r="DQC215" s="214"/>
      <c r="DQD215" s="214"/>
      <c r="DQE215" s="214"/>
      <c r="DQF215" s="214"/>
      <c r="DQG215" s="214"/>
      <c r="DQH215" s="214"/>
      <c r="DQI215" s="214"/>
      <c r="DQJ215" s="214"/>
      <c r="DQK215" s="214"/>
      <c r="DQL215" s="214"/>
      <c r="DQM215" s="214"/>
      <c r="DQN215" s="214"/>
      <c r="DQO215" s="214"/>
      <c r="DQP215" s="214"/>
      <c r="DQQ215" s="214"/>
      <c r="DQR215" s="214"/>
      <c r="DQS215" s="214"/>
      <c r="DQT215" s="214"/>
      <c r="DQU215" s="214"/>
      <c r="DQV215" s="214"/>
      <c r="DQW215" s="214"/>
      <c r="DQX215" s="214"/>
      <c r="DQY215" s="214"/>
      <c r="DQZ215" s="214"/>
      <c r="DRA215" s="214"/>
      <c r="DRB215" s="214"/>
      <c r="DRC215" s="214"/>
      <c r="DRD215" s="214"/>
      <c r="DRE215" s="214"/>
      <c r="DRF215" s="214"/>
      <c r="DRG215" s="214"/>
      <c r="DRH215" s="214"/>
      <c r="DRI215" s="214"/>
      <c r="DRJ215" s="214"/>
      <c r="DRK215" s="214"/>
      <c r="DRL215" s="214"/>
      <c r="DRM215" s="214"/>
      <c r="DRN215" s="214"/>
      <c r="DRO215" s="214"/>
      <c r="DRP215" s="214"/>
      <c r="DRQ215" s="214"/>
      <c r="DRR215" s="214"/>
      <c r="DRS215" s="214"/>
      <c r="DRT215" s="214"/>
      <c r="DRU215" s="214"/>
      <c r="DRV215" s="214"/>
      <c r="DRW215" s="214"/>
      <c r="DRX215" s="214"/>
      <c r="DRY215" s="214"/>
      <c r="DRZ215" s="214"/>
      <c r="DSA215" s="214"/>
      <c r="DSB215" s="214"/>
      <c r="DSC215" s="214"/>
      <c r="DSD215" s="214"/>
      <c r="DSE215" s="214"/>
      <c r="DSF215" s="214"/>
      <c r="DSG215" s="214"/>
      <c r="DSH215" s="214"/>
      <c r="DSI215" s="214"/>
      <c r="DSJ215" s="214"/>
      <c r="DSK215" s="214"/>
      <c r="DSL215" s="214"/>
      <c r="DSM215" s="214"/>
      <c r="DSN215" s="214"/>
      <c r="DSO215" s="214"/>
      <c r="DSP215" s="214"/>
      <c r="DSQ215" s="214"/>
      <c r="DSR215" s="214"/>
      <c r="DSS215" s="214"/>
      <c r="DST215" s="214"/>
      <c r="DSU215" s="214"/>
      <c r="DSV215" s="214"/>
      <c r="DSW215" s="214"/>
      <c r="DSX215" s="214"/>
      <c r="DSY215" s="214"/>
      <c r="DSZ215" s="214"/>
      <c r="DTA215" s="214"/>
      <c r="DTB215" s="214"/>
      <c r="DTC215" s="214"/>
      <c r="DTD215" s="214"/>
      <c r="DTE215" s="214"/>
      <c r="DTF215" s="214"/>
      <c r="DTG215" s="214"/>
      <c r="DTH215" s="214"/>
      <c r="DTI215" s="214"/>
      <c r="DTJ215" s="214"/>
      <c r="DTK215" s="214"/>
      <c r="DTL215" s="214"/>
      <c r="DTM215" s="214"/>
      <c r="DTN215" s="214"/>
      <c r="DTO215" s="214"/>
      <c r="DTP215" s="214"/>
      <c r="DTQ215" s="214"/>
      <c r="DTR215" s="214"/>
      <c r="DTS215" s="214"/>
      <c r="DTT215" s="214"/>
      <c r="DTU215" s="214"/>
      <c r="DTV215" s="214"/>
      <c r="DTW215" s="214"/>
      <c r="DTX215" s="214"/>
      <c r="DTY215" s="214"/>
      <c r="DTZ215" s="214"/>
      <c r="DUA215" s="214"/>
      <c r="DUB215" s="214"/>
      <c r="DUC215" s="214"/>
      <c r="DUD215" s="214"/>
      <c r="DUE215" s="214"/>
      <c r="DUF215" s="214"/>
      <c r="DUG215" s="214"/>
      <c r="DUH215" s="214"/>
      <c r="DUI215" s="214"/>
      <c r="DUJ215" s="214"/>
      <c r="DUK215" s="214"/>
      <c r="DUL215" s="214"/>
      <c r="DUM215" s="214"/>
      <c r="DUN215" s="214"/>
      <c r="DUO215" s="214"/>
      <c r="DUP215" s="214"/>
      <c r="DUQ215" s="214"/>
      <c r="DUR215" s="214"/>
      <c r="DUS215" s="214"/>
      <c r="DUT215" s="214"/>
      <c r="DUU215" s="214"/>
      <c r="DUV215" s="214"/>
      <c r="DUW215" s="214"/>
      <c r="DUX215" s="214"/>
      <c r="DUY215" s="214"/>
      <c r="DUZ215" s="214"/>
      <c r="DVA215" s="214"/>
      <c r="DVB215" s="214"/>
      <c r="DVC215" s="214"/>
      <c r="DVD215" s="214"/>
      <c r="DVE215" s="214"/>
      <c r="DVF215" s="214"/>
      <c r="DVG215" s="214"/>
      <c r="DVH215" s="214"/>
      <c r="DVI215" s="214"/>
      <c r="DVJ215" s="214"/>
      <c r="DVK215" s="214"/>
      <c r="DVL215" s="214"/>
      <c r="DVM215" s="214"/>
      <c r="DVN215" s="214"/>
      <c r="DVO215" s="214"/>
      <c r="DVP215" s="214"/>
      <c r="DVQ215" s="214"/>
      <c r="DVR215" s="214"/>
      <c r="DVS215" s="214"/>
      <c r="DVT215" s="214"/>
      <c r="DVU215" s="214"/>
      <c r="DVV215" s="214"/>
      <c r="DVW215" s="214"/>
      <c r="DVX215" s="214"/>
      <c r="DVY215" s="214"/>
      <c r="DVZ215" s="214"/>
      <c r="DWA215" s="214"/>
      <c r="DWB215" s="214"/>
      <c r="DWC215" s="214"/>
      <c r="DWD215" s="214"/>
      <c r="DWE215" s="214"/>
      <c r="DWF215" s="214"/>
      <c r="DWG215" s="214"/>
      <c r="DWH215" s="214"/>
      <c r="DWI215" s="214"/>
      <c r="DWJ215" s="214"/>
      <c r="DWK215" s="214"/>
      <c r="DWL215" s="214"/>
      <c r="DWM215" s="214"/>
      <c r="DWN215" s="214"/>
      <c r="DWO215" s="214"/>
      <c r="DWP215" s="214"/>
      <c r="DWQ215" s="214"/>
      <c r="DWR215" s="214"/>
      <c r="DWS215" s="214"/>
      <c r="DWT215" s="214"/>
      <c r="DWU215" s="214"/>
      <c r="DWV215" s="214"/>
      <c r="DWW215" s="214"/>
      <c r="DWX215" s="214"/>
      <c r="DWY215" s="214"/>
      <c r="DWZ215" s="214"/>
      <c r="DXA215" s="214"/>
      <c r="DXB215" s="214"/>
      <c r="DXC215" s="214"/>
      <c r="DXD215" s="214"/>
      <c r="DXE215" s="214"/>
      <c r="DXF215" s="214"/>
      <c r="DXG215" s="214"/>
      <c r="DXH215" s="214"/>
      <c r="DXI215" s="214"/>
      <c r="DXJ215" s="214"/>
      <c r="DXK215" s="214"/>
      <c r="DXL215" s="214"/>
      <c r="DXM215" s="214"/>
      <c r="DXN215" s="214"/>
      <c r="DXO215" s="214"/>
      <c r="DXP215" s="214"/>
      <c r="DXQ215" s="214"/>
      <c r="DXR215" s="214"/>
      <c r="DXS215" s="214"/>
      <c r="DXT215" s="214"/>
      <c r="DXU215" s="214"/>
      <c r="DXV215" s="214"/>
      <c r="DXW215" s="214"/>
      <c r="DXX215" s="214"/>
      <c r="DXY215" s="214"/>
      <c r="DXZ215" s="214"/>
      <c r="DYA215" s="214"/>
      <c r="DYB215" s="214"/>
      <c r="DYC215" s="214"/>
      <c r="DYD215" s="214"/>
      <c r="DYE215" s="214"/>
      <c r="DYF215" s="214"/>
      <c r="DYG215" s="214"/>
      <c r="DYH215" s="214"/>
      <c r="DYI215" s="214"/>
      <c r="DYJ215" s="214"/>
      <c r="DYK215" s="214"/>
      <c r="DYL215" s="214"/>
      <c r="DYM215" s="214"/>
      <c r="DYN215" s="214"/>
      <c r="DYO215" s="214"/>
      <c r="DYP215" s="214"/>
      <c r="DYQ215" s="214"/>
      <c r="DYR215" s="214"/>
      <c r="DYS215" s="214"/>
      <c r="DYT215" s="214"/>
      <c r="DYU215" s="214"/>
      <c r="DYV215" s="214"/>
      <c r="DYW215" s="214"/>
      <c r="DYX215" s="214"/>
      <c r="DYY215" s="214"/>
      <c r="DYZ215" s="214"/>
      <c r="DZA215" s="214"/>
      <c r="DZB215" s="214"/>
      <c r="DZC215" s="214"/>
      <c r="DZD215" s="214"/>
      <c r="DZE215" s="214"/>
      <c r="DZF215" s="214"/>
      <c r="DZG215" s="214"/>
      <c r="DZH215" s="214"/>
      <c r="DZI215" s="214"/>
      <c r="DZJ215" s="214"/>
      <c r="DZK215" s="214"/>
      <c r="DZL215" s="214"/>
      <c r="DZM215" s="214"/>
      <c r="DZN215" s="214"/>
      <c r="DZO215" s="214"/>
      <c r="DZP215" s="214"/>
      <c r="DZQ215" s="214"/>
      <c r="DZR215" s="214"/>
      <c r="DZS215" s="214"/>
      <c r="DZT215" s="214"/>
      <c r="DZU215" s="214"/>
      <c r="DZV215" s="214"/>
      <c r="DZW215" s="214"/>
      <c r="DZX215" s="214"/>
      <c r="DZY215" s="214"/>
      <c r="DZZ215" s="214"/>
      <c r="EAA215" s="214"/>
      <c r="EAB215" s="214"/>
      <c r="EAC215" s="214"/>
      <c r="EAD215" s="214"/>
      <c r="EAE215" s="214"/>
      <c r="EAF215" s="214"/>
      <c r="EAG215" s="214"/>
      <c r="EAH215" s="214"/>
      <c r="EAI215" s="214"/>
      <c r="EAJ215" s="214"/>
      <c r="EAK215" s="214"/>
      <c r="EAL215" s="214"/>
      <c r="EAM215" s="214"/>
      <c r="EAN215" s="214"/>
      <c r="EAO215" s="214"/>
      <c r="EAP215" s="214"/>
      <c r="EAQ215" s="214"/>
      <c r="EAR215" s="214"/>
      <c r="EAS215" s="214"/>
      <c r="EAT215" s="214"/>
      <c r="EAU215" s="214"/>
      <c r="EAV215" s="214"/>
      <c r="EAW215" s="214"/>
      <c r="EAX215" s="214"/>
      <c r="EAY215" s="214"/>
      <c r="EAZ215" s="214"/>
      <c r="EBA215" s="214"/>
      <c r="EBB215" s="214"/>
      <c r="EBC215" s="214"/>
      <c r="EBD215" s="214"/>
      <c r="EBE215" s="214"/>
      <c r="EBF215" s="214"/>
      <c r="EBG215" s="214"/>
      <c r="EBH215" s="214"/>
      <c r="EBI215" s="214"/>
      <c r="EBJ215" s="214"/>
      <c r="EBK215" s="214"/>
      <c r="EBL215" s="214"/>
      <c r="EBM215" s="214"/>
      <c r="EBN215" s="214"/>
      <c r="EBO215" s="214"/>
      <c r="EBP215" s="214"/>
      <c r="EBQ215" s="214"/>
      <c r="EBR215" s="214"/>
      <c r="EBS215" s="214"/>
      <c r="EBT215" s="214"/>
      <c r="EBU215" s="214"/>
      <c r="EBV215" s="214"/>
      <c r="EBW215" s="214"/>
      <c r="EBX215" s="214"/>
      <c r="EBY215" s="214"/>
      <c r="EBZ215" s="214"/>
      <c r="ECA215" s="214"/>
      <c r="ECB215" s="214"/>
      <c r="ECC215" s="214"/>
      <c r="ECD215" s="214"/>
      <c r="ECE215" s="214"/>
      <c r="ECF215" s="214"/>
      <c r="ECG215" s="214"/>
      <c r="ECH215" s="214"/>
      <c r="ECI215" s="214"/>
      <c r="ECJ215" s="214"/>
      <c r="ECK215" s="214"/>
      <c r="ECL215" s="214"/>
      <c r="ECM215" s="214"/>
      <c r="ECN215" s="214"/>
      <c r="ECO215" s="214"/>
      <c r="ECP215" s="214"/>
      <c r="ECQ215" s="214"/>
      <c r="ECR215" s="214"/>
      <c r="ECS215" s="214"/>
      <c r="ECT215" s="214"/>
      <c r="ECU215" s="214"/>
      <c r="ECV215" s="214"/>
      <c r="ECW215" s="214"/>
      <c r="ECX215" s="214"/>
      <c r="ECY215" s="214"/>
      <c r="ECZ215" s="214"/>
      <c r="EDA215" s="214"/>
      <c r="EDB215" s="214"/>
      <c r="EDC215" s="214"/>
      <c r="EDD215" s="214"/>
      <c r="EDE215" s="214"/>
      <c r="EDF215" s="214"/>
      <c r="EDG215" s="214"/>
      <c r="EDH215" s="214"/>
      <c r="EDI215" s="214"/>
      <c r="EDJ215" s="214"/>
      <c r="EDK215" s="214"/>
      <c r="EDL215" s="214"/>
      <c r="EDM215" s="214"/>
      <c r="EDN215" s="214"/>
      <c r="EDO215" s="214"/>
      <c r="EDP215" s="214"/>
      <c r="EDQ215" s="214"/>
      <c r="EDR215" s="214"/>
      <c r="EDS215" s="214"/>
      <c r="EDT215" s="214"/>
      <c r="EDU215" s="214"/>
      <c r="EDV215" s="214"/>
      <c r="EDW215" s="214"/>
      <c r="EDX215" s="214"/>
      <c r="EDY215" s="214"/>
      <c r="EDZ215" s="214"/>
      <c r="EEA215" s="214"/>
      <c r="EEB215" s="214"/>
      <c r="EEC215" s="214"/>
      <c r="EED215" s="214"/>
      <c r="EEE215" s="214"/>
      <c r="EEF215" s="214"/>
      <c r="EEG215" s="214"/>
      <c r="EEH215" s="214"/>
      <c r="EEI215" s="214"/>
      <c r="EEJ215" s="214"/>
      <c r="EEK215" s="214"/>
      <c r="EEL215" s="214"/>
      <c r="EEM215" s="214"/>
      <c r="EEN215" s="214"/>
      <c r="EEO215" s="214"/>
      <c r="EEP215" s="214"/>
      <c r="EEQ215" s="214"/>
      <c r="EER215" s="214"/>
      <c r="EES215" s="214"/>
      <c r="EET215" s="214"/>
      <c r="EEU215" s="214"/>
      <c r="EEV215" s="214"/>
      <c r="EEW215" s="214"/>
      <c r="EEX215" s="214"/>
      <c r="EEY215" s="214"/>
      <c r="EEZ215" s="214"/>
      <c r="EFA215" s="214"/>
      <c r="EFB215" s="214"/>
      <c r="EFC215" s="214"/>
      <c r="EFD215" s="214"/>
      <c r="EFE215" s="214"/>
      <c r="EFF215" s="214"/>
      <c r="EFG215" s="214"/>
      <c r="EFH215" s="214"/>
      <c r="EFI215" s="214"/>
      <c r="EFJ215" s="214"/>
      <c r="EFK215" s="214"/>
      <c r="EFL215" s="214"/>
      <c r="EFM215" s="214"/>
      <c r="EFN215" s="214"/>
      <c r="EFO215" s="214"/>
      <c r="EFP215" s="214"/>
      <c r="EFQ215" s="214"/>
      <c r="EFR215" s="214"/>
      <c r="EFS215" s="214"/>
      <c r="EFT215" s="214"/>
      <c r="EFU215" s="214"/>
      <c r="EFV215" s="214"/>
      <c r="EFW215" s="214"/>
      <c r="EFX215" s="214"/>
      <c r="EFY215" s="214"/>
      <c r="EFZ215" s="214"/>
      <c r="EGA215" s="214"/>
      <c r="EGB215" s="214"/>
      <c r="EGC215" s="214"/>
      <c r="EGD215" s="214"/>
      <c r="EGE215" s="214"/>
      <c r="EGF215" s="214"/>
      <c r="EGG215" s="214"/>
      <c r="EGH215" s="214"/>
      <c r="EGI215" s="214"/>
      <c r="EGJ215" s="214"/>
      <c r="EGK215" s="214"/>
      <c r="EGL215" s="214"/>
      <c r="EGM215" s="214"/>
      <c r="EGN215" s="214"/>
      <c r="EGO215" s="214"/>
      <c r="EGP215" s="214"/>
      <c r="EGQ215" s="214"/>
      <c r="EGR215" s="214"/>
      <c r="EGS215" s="214"/>
      <c r="EGT215" s="214"/>
      <c r="EGU215" s="214"/>
      <c r="EGV215" s="214"/>
      <c r="EGW215" s="214"/>
      <c r="EGX215" s="214"/>
      <c r="EGY215" s="214"/>
      <c r="EGZ215" s="214"/>
      <c r="EHA215" s="214"/>
      <c r="EHB215" s="214"/>
      <c r="EHC215" s="214"/>
      <c r="EHD215" s="214"/>
      <c r="EHE215" s="214"/>
      <c r="EHF215" s="214"/>
      <c r="EHG215" s="214"/>
      <c r="EHH215" s="214"/>
      <c r="EHI215" s="214"/>
      <c r="EHJ215" s="214"/>
      <c r="EHK215" s="214"/>
      <c r="EHL215" s="214"/>
      <c r="EHM215" s="214"/>
      <c r="EHN215" s="214"/>
      <c r="EHO215" s="214"/>
      <c r="EHP215" s="214"/>
      <c r="EHQ215" s="214"/>
      <c r="EHR215" s="214"/>
      <c r="EHS215" s="214"/>
      <c r="EHT215" s="214"/>
      <c r="EHU215" s="214"/>
      <c r="EHV215" s="214"/>
      <c r="EHW215" s="214"/>
      <c r="EHX215" s="214"/>
      <c r="EHY215" s="214"/>
      <c r="EHZ215" s="214"/>
      <c r="EIA215" s="214"/>
      <c r="EIB215" s="214"/>
      <c r="EIC215" s="214"/>
      <c r="EID215" s="214"/>
      <c r="EIE215" s="214"/>
      <c r="EIF215" s="214"/>
      <c r="EIG215" s="214"/>
      <c r="EIH215" s="214"/>
      <c r="EII215" s="214"/>
      <c r="EIJ215" s="214"/>
      <c r="EIK215" s="214"/>
      <c r="EIL215" s="214"/>
      <c r="EIM215" s="214"/>
      <c r="EIN215" s="214"/>
      <c r="EIO215" s="214"/>
      <c r="EIP215" s="214"/>
      <c r="EIQ215" s="214"/>
      <c r="EIR215" s="214"/>
      <c r="EIS215" s="214"/>
      <c r="EIT215" s="214"/>
      <c r="EIU215" s="214"/>
      <c r="EIV215" s="214"/>
      <c r="EIW215" s="214"/>
      <c r="EIX215" s="214"/>
      <c r="EIY215" s="214"/>
      <c r="EIZ215" s="214"/>
      <c r="EJA215" s="214"/>
      <c r="EJB215" s="214"/>
      <c r="EJC215" s="214"/>
      <c r="EJD215" s="214"/>
      <c r="EJE215" s="214"/>
      <c r="EJF215" s="214"/>
      <c r="EJG215" s="214"/>
      <c r="EJH215" s="214"/>
      <c r="EJI215" s="214"/>
      <c r="EJJ215" s="214"/>
      <c r="EJK215" s="214"/>
      <c r="EJL215" s="214"/>
      <c r="EJM215" s="214"/>
      <c r="EJN215" s="214"/>
      <c r="EJO215" s="214"/>
      <c r="EJP215" s="214"/>
      <c r="EJQ215" s="214"/>
      <c r="EJR215" s="214"/>
      <c r="EJS215" s="214"/>
      <c r="EJT215" s="214"/>
      <c r="EJU215" s="214"/>
      <c r="EJV215" s="214"/>
      <c r="EJW215" s="214"/>
      <c r="EJX215" s="214"/>
      <c r="EJY215" s="214"/>
      <c r="EJZ215" s="214"/>
      <c r="EKA215" s="214"/>
      <c r="EKB215" s="214"/>
      <c r="EKC215" s="214"/>
      <c r="EKD215" s="214"/>
      <c r="EKE215" s="214"/>
      <c r="EKF215" s="214"/>
      <c r="EKG215" s="214"/>
      <c r="EKH215" s="214"/>
      <c r="EKI215" s="214"/>
      <c r="EKJ215" s="214"/>
      <c r="EKK215" s="214"/>
      <c r="EKL215" s="214"/>
      <c r="EKM215" s="214"/>
      <c r="EKN215" s="214"/>
      <c r="EKO215" s="214"/>
      <c r="EKP215" s="214"/>
      <c r="EKQ215" s="214"/>
      <c r="EKR215" s="214"/>
      <c r="EKS215" s="214"/>
      <c r="EKT215" s="214"/>
      <c r="EKU215" s="214"/>
      <c r="EKV215" s="214"/>
      <c r="EKW215" s="214"/>
      <c r="EKX215" s="214"/>
      <c r="EKY215" s="214"/>
      <c r="EKZ215" s="214"/>
      <c r="ELA215" s="214"/>
      <c r="ELB215" s="214"/>
      <c r="ELC215" s="214"/>
      <c r="ELD215" s="214"/>
      <c r="ELE215" s="214"/>
      <c r="ELF215" s="214"/>
      <c r="ELG215" s="214"/>
      <c r="ELH215" s="214"/>
      <c r="ELI215" s="214"/>
      <c r="ELJ215" s="214"/>
      <c r="ELK215" s="214"/>
      <c r="ELL215" s="214"/>
      <c r="ELM215" s="214"/>
      <c r="ELN215" s="214"/>
      <c r="ELO215" s="214"/>
      <c r="ELP215" s="214"/>
      <c r="ELQ215" s="214"/>
      <c r="ELR215" s="214"/>
      <c r="ELS215" s="214"/>
      <c r="ELT215" s="214"/>
      <c r="ELU215" s="214"/>
      <c r="ELV215" s="214"/>
      <c r="ELW215" s="214"/>
      <c r="ELX215" s="214"/>
      <c r="ELY215" s="214"/>
      <c r="ELZ215" s="214"/>
      <c r="EMA215" s="214"/>
      <c r="EMB215" s="214"/>
      <c r="EMC215" s="214"/>
      <c r="EMD215" s="214"/>
      <c r="EME215" s="214"/>
      <c r="EMF215" s="214"/>
      <c r="EMG215" s="214"/>
      <c r="EMH215" s="214"/>
      <c r="EMI215" s="214"/>
      <c r="EMJ215" s="214"/>
      <c r="EMK215" s="214"/>
      <c r="EML215" s="214"/>
      <c r="EMM215" s="214"/>
      <c r="EMN215" s="214"/>
      <c r="EMO215" s="214"/>
      <c r="EMP215" s="214"/>
      <c r="EMQ215" s="214"/>
      <c r="EMR215" s="214"/>
      <c r="EMS215" s="214"/>
      <c r="EMT215" s="214"/>
      <c r="EMU215" s="214"/>
      <c r="EMV215" s="214"/>
      <c r="EMW215" s="214"/>
      <c r="EMX215" s="214"/>
      <c r="EMY215" s="214"/>
      <c r="EMZ215" s="214"/>
      <c r="ENA215" s="214"/>
      <c r="ENB215" s="214"/>
      <c r="ENC215" s="214"/>
      <c r="END215" s="214"/>
      <c r="ENE215" s="214"/>
      <c r="ENF215" s="214"/>
      <c r="ENG215" s="214"/>
      <c r="ENH215" s="214"/>
      <c r="ENI215" s="214"/>
      <c r="ENJ215" s="214"/>
      <c r="ENK215" s="214"/>
      <c r="ENL215" s="214"/>
      <c r="ENM215" s="214"/>
      <c r="ENN215" s="214"/>
      <c r="ENO215" s="214"/>
      <c r="ENP215" s="214"/>
      <c r="ENQ215" s="214"/>
      <c r="ENR215" s="214"/>
      <c r="ENS215" s="214"/>
      <c r="ENT215" s="214"/>
      <c r="ENU215" s="214"/>
      <c r="ENV215" s="214"/>
      <c r="ENW215" s="214"/>
      <c r="ENX215" s="214"/>
      <c r="ENY215" s="214"/>
      <c r="ENZ215" s="214"/>
      <c r="EOA215" s="214"/>
      <c r="EOB215" s="214"/>
      <c r="EOC215" s="214"/>
      <c r="EOD215" s="214"/>
      <c r="EOE215" s="214"/>
      <c r="EOF215" s="214"/>
      <c r="EOG215" s="214"/>
      <c r="EOH215" s="214"/>
      <c r="EOI215" s="214"/>
      <c r="EOJ215" s="214"/>
      <c r="EOK215" s="214"/>
      <c r="EOL215" s="214"/>
      <c r="EOM215" s="214"/>
      <c r="EON215" s="214"/>
      <c r="EOO215" s="214"/>
      <c r="EOP215" s="214"/>
      <c r="EOQ215" s="214"/>
      <c r="EOR215" s="214"/>
      <c r="EOS215" s="214"/>
      <c r="EOT215" s="214"/>
      <c r="EOU215" s="214"/>
      <c r="EOV215" s="214"/>
      <c r="EOW215" s="214"/>
      <c r="EOX215" s="214"/>
      <c r="EOY215" s="214"/>
      <c r="EOZ215" s="214"/>
      <c r="EPA215" s="214"/>
      <c r="EPB215" s="214"/>
      <c r="EPC215" s="214"/>
      <c r="EPD215" s="214"/>
      <c r="EPE215" s="214"/>
      <c r="EPF215" s="214"/>
      <c r="EPG215" s="214"/>
      <c r="EPH215" s="214"/>
      <c r="EPI215" s="214"/>
      <c r="EPJ215" s="214"/>
      <c r="EPK215" s="214"/>
      <c r="EPL215" s="214"/>
      <c r="EPM215" s="214"/>
      <c r="EPN215" s="214"/>
      <c r="EPO215" s="214"/>
      <c r="EPP215" s="214"/>
      <c r="EPQ215" s="214"/>
      <c r="EPR215" s="214"/>
      <c r="EPS215" s="214"/>
      <c r="EPT215" s="214"/>
      <c r="EPU215" s="214"/>
      <c r="EPV215" s="214"/>
      <c r="EPW215" s="214"/>
      <c r="EPX215" s="214"/>
      <c r="EPY215" s="214"/>
      <c r="EPZ215" s="214"/>
      <c r="EQA215" s="214"/>
      <c r="EQB215" s="214"/>
      <c r="EQC215" s="214"/>
      <c r="EQD215" s="214"/>
      <c r="EQE215" s="214"/>
      <c r="EQF215" s="214"/>
      <c r="EQG215" s="214"/>
      <c r="EQH215" s="214"/>
      <c r="EQI215" s="214"/>
      <c r="EQJ215" s="214"/>
      <c r="EQK215" s="214"/>
      <c r="EQL215" s="214"/>
      <c r="EQM215" s="214"/>
      <c r="EQN215" s="214"/>
      <c r="EQO215" s="214"/>
      <c r="EQP215" s="214"/>
      <c r="EQQ215" s="214"/>
      <c r="EQR215" s="214"/>
      <c r="EQS215" s="214"/>
      <c r="EQT215" s="214"/>
      <c r="EQU215" s="214"/>
      <c r="EQV215" s="214"/>
      <c r="EQW215" s="214"/>
      <c r="EQX215" s="214"/>
      <c r="EQY215" s="214"/>
      <c r="EQZ215" s="214"/>
      <c r="ERA215" s="214"/>
      <c r="ERB215" s="214"/>
      <c r="ERC215" s="214"/>
      <c r="ERD215" s="214"/>
      <c r="ERE215" s="214"/>
      <c r="ERF215" s="214"/>
      <c r="ERG215" s="214"/>
      <c r="ERH215" s="214"/>
      <c r="ERI215" s="214"/>
      <c r="ERJ215" s="214"/>
      <c r="ERK215" s="214"/>
      <c r="ERL215" s="214"/>
      <c r="ERM215" s="214"/>
      <c r="ERN215" s="214"/>
      <c r="ERO215" s="214"/>
      <c r="ERP215" s="214"/>
      <c r="ERQ215" s="214"/>
      <c r="ERR215" s="214"/>
      <c r="ERS215" s="214"/>
      <c r="ERT215" s="214"/>
      <c r="ERU215" s="214"/>
      <c r="ERV215" s="214"/>
      <c r="ERW215" s="214"/>
      <c r="ERX215" s="214"/>
      <c r="ERY215" s="214"/>
      <c r="ERZ215" s="214"/>
      <c r="ESA215" s="214"/>
      <c r="ESB215" s="214"/>
      <c r="ESC215" s="214"/>
      <c r="ESD215" s="214"/>
      <c r="ESE215" s="214"/>
      <c r="ESF215" s="214"/>
      <c r="ESG215" s="214"/>
      <c r="ESH215" s="214"/>
      <c r="ESI215" s="214"/>
      <c r="ESJ215" s="214"/>
      <c r="ESK215" s="214"/>
      <c r="ESL215" s="214"/>
      <c r="ESM215" s="214"/>
      <c r="ESN215" s="214"/>
      <c r="ESO215" s="214"/>
      <c r="ESP215" s="214"/>
      <c r="ESQ215" s="214"/>
      <c r="ESR215" s="214"/>
      <c r="ESS215" s="214"/>
      <c r="EST215" s="214"/>
      <c r="ESU215" s="214"/>
      <c r="ESV215" s="214"/>
      <c r="ESW215" s="214"/>
      <c r="ESX215" s="214"/>
      <c r="ESY215" s="214"/>
      <c r="ESZ215" s="214"/>
      <c r="ETA215" s="214"/>
      <c r="ETB215" s="214"/>
      <c r="ETC215" s="214"/>
      <c r="ETD215" s="214"/>
      <c r="ETE215" s="214"/>
      <c r="ETF215" s="214"/>
      <c r="ETG215" s="214"/>
      <c r="ETH215" s="214"/>
      <c r="ETI215" s="214"/>
      <c r="ETJ215" s="214"/>
      <c r="ETK215" s="214"/>
      <c r="ETL215" s="214"/>
      <c r="ETM215" s="214"/>
      <c r="ETN215" s="214"/>
      <c r="ETO215" s="214"/>
      <c r="ETP215" s="214"/>
      <c r="ETQ215" s="214"/>
      <c r="ETR215" s="214"/>
      <c r="ETS215" s="214"/>
      <c r="ETT215" s="214"/>
      <c r="ETU215" s="214"/>
      <c r="ETV215" s="214"/>
      <c r="ETW215" s="214"/>
      <c r="ETX215" s="214"/>
      <c r="ETY215" s="214"/>
      <c r="ETZ215" s="214"/>
      <c r="EUA215" s="214"/>
      <c r="EUB215" s="214"/>
      <c r="EUC215" s="214"/>
      <c r="EUD215" s="214"/>
      <c r="EUE215" s="214"/>
      <c r="EUF215" s="214"/>
      <c r="EUG215" s="214"/>
      <c r="EUH215" s="214"/>
      <c r="EUI215" s="214"/>
      <c r="EUJ215" s="214"/>
      <c r="EUK215" s="214"/>
      <c r="EUL215" s="214"/>
      <c r="EUM215" s="214"/>
      <c r="EUN215" s="214"/>
      <c r="EUO215" s="214"/>
      <c r="EUP215" s="214"/>
      <c r="EUQ215" s="214"/>
      <c r="EUR215" s="214"/>
      <c r="EUS215" s="214"/>
      <c r="EUT215" s="214"/>
      <c r="EUU215" s="214"/>
      <c r="EUV215" s="214"/>
      <c r="EUW215" s="214"/>
      <c r="EUX215" s="214"/>
      <c r="EUY215" s="214"/>
      <c r="EUZ215" s="214"/>
      <c r="EVA215" s="214"/>
      <c r="EVB215" s="214"/>
      <c r="EVC215" s="214"/>
      <c r="EVD215" s="214"/>
      <c r="EVE215" s="214"/>
      <c r="EVF215" s="214"/>
      <c r="EVG215" s="214"/>
      <c r="EVH215" s="214"/>
      <c r="EVI215" s="214"/>
      <c r="EVJ215" s="214"/>
      <c r="EVK215" s="214"/>
      <c r="EVL215" s="214"/>
      <c r="EVM215" s="214"/>
      <c r="EVN215" s="214"/>
      <c r="EVO215" s="214"/>
      <c r="EVP215" s="214"/>
      <c r="EVQ215" s="214"/>
      <c r="EVR215" s="214"/>
      <c r="EVS215" s="214"/>
      <c r="EVT215" s="214"/>
      <c r="EVU215" s="214"/>
      <c r="EVV215" s="214"/>
      <c r="EVW215" s="214"/>
      <c r="EVX215" s="214"/>
      <c r="EVY215" s="214"/>
      <c r="EVZ215" s="214"/>
      <c r="EWA215" s="214"/>
      <c r="EWB215" s="214"/>
      <c r="EWC215" s="214"/>
      <c r="EWD215" s="214"/>
      <c r="EWE215" s="214"/>
      <c r="EWF215" s="214"/>
      <c r="EWG215" s="214"/>
      <c r="EWH215" s="214"/>
      <c r="EWI215" s="214"/>
      <c r="EWJ215" s="214"/>
      <c r="EWK215" s="214"/>
      <c r="EWL215" s="214"/>
      <c r="EWM215" s="214"/>
      <c r="EWN215" s="214"/>
      <c r="EWO215" s="214"/>
      <c r="EWP215" s="214"/>
      <c r="EWQ215" s="214"/>
      <c r="EWR215" s="214"/>
      <c r="EWS215" s="214"/>
      <c r="EWT215" s="214"/>
      <c r="EWU215" s="214"/>
      <c r="EWV215" s="214"/>
      <c r="EWW215" s="214"/>
      <c r="EWX215" s="214"/>
      <c r="EWY215" s="214"/>
      <c r="EWZ215" s="214"/>
      <c r="EXA215" s="214"/>
      <c r="EXB215" s="214"/>
      <c r="EXC215" s="214"/>
      <c r="EXD215" s="214"/>
      <c r="EXE215" s="214"/>
      <c r="EXF215" s="214"/>
      <c r="EXG215" s="214"/>
      <c r="EXH215" s="214"/>
      <c r="EXI215" s="214"/>
      <c r="EXJ215" s="214"/>
      <c r="EXK215" s="214"/>
      <c r="EXL215" s="214"/>
      <c r="EXM215" s="214"/>
      <c r="EXN215" s="214"/>
      <c r="EXO215" s="214"/>
      <c r="EXP215" s="214"/>
      <c r="EXQ215" s="214"/>
      <c r="EXR215" s="214"/>
      <c r="EXS215" s="214"/>
      <c r="EXT215" s="214"/>
      <c r="EXU215" s="214"/>
      <c r="EXV215" s="214"/>
      <c r="EXW215" s="214"/>
      <c r="EXX215" s="214"/>
      <c r="EXY215" s="214"/>
      <c r="EXZ215" s="214"/>
      <c r="EYA215" s="214"/>
      <c r="EYB215" s="214"/>
      <c r="EYC215" s="214"/>
      <c r="EYD215" s="214"/>
      <c r="EYE215" s="214"/>
      <c r="EYF215" s="214"/>
      <c r="EYG215" s="214"/>
      <c r="EYH215" s="214"/>
      <c r="EYI215" s="214"/>
      <c r="EYJ215" s="214"/>
      <c r="EYK215" s="214"/>
      <c r="EYL215" s="214"/>
      <c r="EYM215" s="214"/>
      <c r="EYN215" s="214"/>
      <c r="EYO215" s="214"/>
      <c r="EYP215" s="214"/>
      <c r="EYQ215" s="214"/>
      <c r="EYR215" s="214"/>
      <c r="EYS215" s="214"/>
      <c r="EYT215" s="214"/>
      <c r="EYU215" s="214"/>
      <c r="EYV215" s="214"/>
      <c r="EYW215" s="214"/>
      <c r="EYX215" s="214"/>
      <c r="EYY215" s="214"/>
      <c r="EYZ215" s="214"/>
      <c r="EZA215" s="214"/>
      <c r="EZB215" s="214"/>
      <c r="EZC215" s="214"/>
      <c r="EZD215" s="214"/>
      <c r="EZE215" s="214"/>
      <c r="EZF215" s="214"/>
      <c r="EZG215" s="214"/>
      <c r="EZH215" s="214"/>
      <c r="EZI215" s="214"/>
      <c r="EZJ215" s="214"/>
      <c r="EZK215" s="214"/>
      <c r="EZL215" s="214"/>
      <c r="EZM215" s="214"/>
      <c r="EZN215" s="214"/>
      <c r="EZO215" s="214"/>
      <c r="EZP215" s="214"/>
      <c r="EZQ215" s="214"/>
      <c r="EZR215" s="214"/>
      <c r="EZS215" s="214"/>
      <c r="EZT215" s="214"/>
      <c r="EZU215" s="214"/>
      <c r="EZV215" s="214"/>
      <c r="EZW215" s="214"/>
      <c r="EZX215" s="214"/>
      <c r="EZY215" s="214"/>
      <c r="EZZ215" s="214"/>
      <c r="FAA215" s="214"/>
      <c r="FAB215" s="214"/>
      <c r="FAC215" s="214"/>
      <c r="FAD215" s="214"/>
      <c r="FAE215" s="214"/>
      <c r="FAF215" s="214"/>
      <c r="FAG215" s="214"/>
      <c r="FAH215" s="214"/>
      <c r="FAI215" s="214"/>
      <c r="FAJ215" s="214"/>
      <c r="FAK215" s="214"/>
      <c r="FAL215" s="214"/>
      <c r="FAM215" s="214"/>
      <c r="FAN215" s="214"/>
      <c r="FAO215" s="214"/>
      <c r="FAP215" s="214"/>
      <c r="FAQ215" s="214"/>
      <c r="FAR215" s="214"/>
      <c r="FAS215" s="214"/>
      <c r="FAT215" s="214"/>
      <c r="FAU215" s="214"/>
      <c r="FAV215" s="214"/>
      <c r="FAW215" s="214"/>
      <c r="FAX215" s="214"/>
      <c r="FAY215" s="214"/>
      <c r="FAZ215" s="214"/>
      <c r="FBA215" s="214"/>
      <c r="FBB215" s="214"/>
      <c r="FBC215" s="214"/>
      <c r="FBD215" s="214"/>
      <c r="FBE215" s="214"/>
      <c r="FBF215" s="214"/>
      <c r="FBG215" s="214"/>
      <c r="FBH215" s="214"/>
      <c r="FBI215" s="214"/>
      <c r="FBJ215" s="214"/>
      <c r="FBK215" s="214"/>
      <c r="FBL215" s="214"/>
      <c r="FBM215" s="214"/>
      <c r="FBN215" s="214"/>
      <c r="FBO215" s="214"/>
      <c r="FBP215" s="214"/>
      <c r="FBQ215" s="214"/>
      <c r="FBR215" s="214"/>
      <c r="FBS215" s="214"/>
      <c r="FBT215" s="214"/>
      <c r="FBU215" s="214"/>
      <c r="FBV215" s="214"/>
      <c r="FBW215" s="214"/>
      <c r="FBX215" s="214"/>
      <c r="FBY215" s="214"/>
      <c r="FBZ215" s="214"/>
      <c r="FCA215" s="214"/>
      <c r="FCB215" s="214"/>
      <c r="FCC215" s="214"/>
      <c r="FCD215" s="214"/>
      <c r="FCE215" s="214"/>
      <c r="FCF215" s="214"/>
      <c r="FCG215" s="214"/>
      <c r="FCH215" s="214"/>
      <c r="FCI215" s="214"/>
      <c r="FCJ215" s="214"/>
      <c r="FCK215" s="214"/>
      <c r="FCL215" s="214"/>
      <c r="FCM215" s="214"/>
      <c r="FCN215" s="214"/>
      <c r="FCO215" s="214"/>
      <c r="FCP215" s="214"/>
      <c r="FCQ215" s="214"/>
      <c r="FCR215" s="214"/>
      <c r="FCS215" s="214"/>
      <c r="FCT215" s="214"/>
      <c r="FCU215" s="214"/>
      <c r="FCV215" s="214"/>
      <c r="FCW215" s="214"/>
      <c r="FCX215" s="214"/>
      <c r="FCY215" s="214"/>
      <c r="FCZ215" s="214"/>
      <c r="FDA215" s="214"/>
      <c r="FDB215" s="214"/>
      <c r="FDC215" s="214"/>
      <c r="FDD215" s="214"/>
      <c r="FDE215" s="214"/>
      <c r="FDF215" s="214"/>
      <c r="FDG215" s="214"/>
      <c r="FDH215" s="214"/>
      <c r="FDI215" s="214"/>
      <c r="FDJ215" s="214"/>
      <c r="FDK215" s="214"/>
      <c r="FDL215" s="214"/>
      <c r="FDM215" s="214"/>
      <c r="FDN215" s="214"/>
      <c r="FDO215" s="214"/>
      <c r="FDP215" s="214"/>
      <c r="FDQ215" s="214"/>
      <c r="FDR215" s="214"/>
      <c r="FDS215" s="214"/>
      <c r="FDT215" s="214"/>
      <c r="FDU215" s="214"/>
      <c r="FDV215" s="214"/>
      <c r="FDW215" s="214"/>
      <c r="FDX215" s="214"/>
      <c r="FDY215" s="214"/>
      <c r="FDZ215" s="214"/>
      <c r="FEA215" s="214"/>
      <c r="FEB215" s="214"/>
      <c r="FEC215" s="214"/>
      <c r="FED215" s="214"/>
      <c r="FEE215" s="214"/>
      <c r="FEF215" s="214"/>
      <c r="FEG215" s="214"/>
      <c r="FEH215" s="214"/>
      <c r="FEI215" s="214"/>
      <c r="FEJ215" s="214"/>
      <c r="FEK215" s="214"/>
      <c r="FEL215" s="214"/>
      <c r="FEM215" s="214"/>
      <c r="FEN215" s="214"/>
      <c r="FEO215" s="214"/>
      <c r="FEP215" s="214"/>
      <c r="FEQ215" s="214"/>
      <c r="FER215" s="214"/>
      <c r="FES215" s="214"/>
      <c r="FET215" s="214"/>
      <c r="FEU215" s="214"/>
      <c r="FEV215" s="214"/>
      <c r="FEW215" s="214"/>
      <c r="FEX215" s="214"/>
      <c r="FEY215" s="214"/>
      <c r="FEZ215" s="214"/>
      <c r="FFA215" s="214"/>
      <c r="FFB215" s="214"/>
      <c r="FFC215" s="214"/>
      <c r="FFD215" s="214"/>
      <c r="FFE215" s="214"/>
      <c r="FFF215" s="214"/>
      <c r="FFG215" s="214"/>
      <c r="FFH215" s="214"/>
      <c r="FFI215" s="214"/>
      <c r="FFJ215" s="214"/>
      <c r="FFK215" s="214"/>
      <c r="FFL215" s="214"/>
      <c r="FFM215" s="214"/>
      <c r="FFN215" s="214"/>
      <c r="FFO215" s="214"/>
      <c r="FFP215" s="214"/>
      <c r="FFQ215" s="214"/>
      <c r="FFR215" s="214"/>
      <c r="FFS215" s="214"/>
      <c r="FFT215" s="214"/>
      <c r="FFU215" s="214"/>
      <c r="FFV215" s="214"/>
      <c r="FFW215" s="214"/>
      <c r="FFX215" s="214"/>
      <c r="FFY215" s="214"/>
      <c r="FFZ215" s="214"/>
      <c r="FGA215" s="214"/>
      <c r="FGB215" s="214"/>
      <c r="FGC215" s="214"/>
      <c r="FGD215" s="214"/>
      <c r="FGE215" s="214"/>
      <c r="FGF215" s="214"/>
      <c r="FGG215" s="214"/>
      <c r="FGH215" s="214"/>
      <c r="FGI215" s="214"/>
      <c r="FGJ215" s="214"/>
      <c r="FGK215" s="214"/>
      <c r="FGL215" s="214"/>
      <c r="FGM215" s="214"/>
      <c r="FGN215" s="214"/>
      <c r="FGO215" s="214"/>
      <c r="FGP215" s="214"/>
      <c r="FGQ215" s="214"/>
      <c r="FGR215" s="214"/>
      <c r="FGS215" s="214"/>
      <c r="FGT215" s="214"/>
      <c r="FGU215" s="214"/>
      <c r="FGV215" s="214"/>
      <c r="FGW215" s="214"/>
      <c r="FGX215" s="214"/>
      <c r="FGY215" s="214"/>
      <c r="FGZ215" s="214"/>
      <c r="FHA215" s="214"/>
      <c r="FHB215" s="214"/>
      <c r="FHC215" s="214"/>
      <c r="FHD215" s="214"/>
      <c r="FHE215" s="214"/>
      <c r="FHF215" s="214"/>
      <c r="FHG215" s="214"/>
      <c r="FHH215" s="214"/>
      <c r="FHI215" s="214"/>
      <c r="FHJ215" s="214"/>
      <c r="FHK215" s="214"/>
      <c r="FHL215" s="214"/>
      <c r="FHM215" s="214"/>
      <c r="FHN215" s="214"/>
      <c r="FHO215" s="214"/>
      <c r="FHP215" s="214"/>
      <c r="FHQ215" s="214"/>
      <c r="FHR215" s="214"/>
      <c r="FHS215" s="214"/>
      <c r="FHT215" s="214"/>
      <c r="FHU215" s="214"/>
      <c r="FHV215" s="214"/>
      <c r="FHW215" s="214"/>
      <c r="FHX215" s="214"/>
      <c r="FHY215" s="214"/>
      <c r="FHZ215" s="214"/>
      <c r="FIA215" s="214"/>
      <c r="FIB215" s="214"/>
      <c r="FIC215" s="214"/>
      <c r="FID215" s="214"/>
      <c r="FIE215" s="214"/>
      <c r="FIF215" s="214"/>
      <c r="FIG215" s="214"/>
      <c r="FIH215" s="214"/>
      <c r="FII215" s="214"/>
      <c r="FIJ215" s="214"/>
      <c r="FIK215" s="214"/>
      <c r="FIL215" s="214"/>
      <c r="FIM215" s="214"/>
      <c r="FIN215" s="214"/>
      <c r="FIO215" s="214"/>
      <c r="FIP215" s="214"/>
      <c r="FIQ215" s="214"/>
      <c r="FIR215" s="214"/>
      <c r="FIS215" s="214"/>
      <c r="FIT215" s="214"/>
      <c r="FIU215" s="214"/>
      <c r="FIV215" s="214"/>
      <c r="FIW215" s="214"/>
      <c r="FIX215" s="214"/>
      <c r="FIY215" s="214"/>
      <c r="FIZ215" s="214"/>
      <c r="FJA215" s="214"/>
      <c r="FJB215" s="214"/>
      <c r="FJC215" s="214"/>
      <c r="FJD215" s="214"/>
      <c r="FJE215" s="214"/>
      <c r="FJF215" s="214"/>
      <c r="FJG215" s="214"/>
      <c r="FJH215" s="214"/>
      <c r="FJI215" s="214"/>
      <c r="FJJ215" s="214"/>
      <c r="FJK215" s="214"/>
      <c r="FJL215" s="214"/>
      <c r="FJM215" s="214"/>
      <c r="FJN215" s="214"/>
      <c r="FJO215" s="214"/>
      <c r="FJP215" s="214"/>
      <c r="FJQ215" s="214"/>
      <c r="FJR215" s="214"/>
      <c r="FJS215" s="214"/>
      <c r="FJT215" s="214"/>
      <c r="FJU215" s="214"/>
      <c r="FJV215" s="214"/>
      <c r="FJW215" s="214"/>
      <c r="FJX215" s="214"/>
      <c r="FJY215" s="214"/>
      <c r="FJZ215" s="214"/>
      <c r="FKA215" s="214"/>
      <c r="FKB215" s="214"/>
      <c r="FKC215" s="214"/>
      <c r="FKD215" s="214"/>
      <c r="FKE215" s="214"/>
      <c r="FKF215" s="214"/>
      <c r="FKG215" s="214"/>
      <c r="FKH215" s="214"/>
      <c r="FKI215" s="214"/>
      <c r="FKJ215" s="214"/>
      <c r="FKK215" s="214"/>
      <c r="FKL215" s="214"/>
      <c r="FKM215" s="214"/>
      <c r="FKN215" s="214"/>
      <c r="FKO215" s="214"/>
      <c r="FKP215" s="214"/>
      <c r="FKQ215" s="214"/>
      <c r="FKR215" s="214"/>
      <c r="FKS215" s="214"/>
      <c r="FKT215" s="214"/>
      <c r="FKU215" s="214"/>
      <c r="FKV215" s="214"/>
      <c r="FKW215" s="214"/>
      <c r="FKX215" s="214"/>
      <c r="FKY215" s="214"/>
      <c r="FKZ215" s="214"/>
      <c r="FLA215" s="214"/>
      <c r="FLB215" s="214"/>
      <c r="FLC215" s="214"/>
      <c r="FLD215" s="214"/>
      <c r="FLE215" s="214"/>
      <c r="FLF215" s="214"/>
      <c r="FLG215" s="214"/>
      <c r="FLH215" s="214"/>
      <c r="FLI215" s="214"/>
      <c r="FLJ215" s="214"/>
      <c r="FLK215" s="214"/>
      <c r="FLL215" s="214"/>
      <c r="FLM215" s="214"/>
      <c r="FLN215" s="214"/>
      <c r="FLO215" s="214"/>
      <c r="FLP215" s="214"/>
      <c r="FLQ215" s="214"/>
      <c r="FLR215" s="214"/>
      <c r="FLS215" s="214"/>
      <c r="FLT215" s="214"/>
      <c r="FLU215" s="214"/>
      <c r="FLV215" s="214"/>
      <c r="FLW215" s="214"/>
      <c r="FLX215" s="214"/>
      <c r="FLY215" s="214"/>
      <c r="FLZ215" s="214"/>
      <c r="FMA215" s="214"/>
      <c r="FMB215" s="214"/>
      <c r="FMC215" s="214"/>
      <c r="FMD215" s="214"/>
      <c r="FME215" s="214"/>
      <c r="FMF215" s="214"/>
      <c r="FMG215" s="214"/>
      <c r="FMH215" s="214"/>
      <c r="FMI215" s="214"/>
      <c r="FMJ215" s="214"/>
      <c r="FMK215" s="214"/>
      <c r="FML215" s="214"/>
      <c r="FMM215" s="214"/>
      <c r="FMN215" s="214"/>
      <c r="FMO215" s="214"/>
      <c r="FMP215" s="214"/>
      <c r="FMQ215" s="214"/>
      <c r="FMR215" s="214"/>
      <c r="FMS215" s="214"/>
      <c r="FMT215" s="214"/>
      <c r="FMU215" s="214"/>
      <c r="FMV215" s="214"/>
      <c r="FMW215" s="214"/>
      <c r="FMX215" s="214"/>
      <c r="FMY215" s="214"/>
      <c r="FMZ215" s="214"/>
      <c r="FNA215" s="214"/>
      <c r="FNB215" s="214"/>
      <c r="FNC215" s="214"/>
      <c r="FND215" s="214"/>
      <c r="FNE215" s="214"/>
      <c r="FNF215" s="214"/>
      <c r="FNG215" s="214"/>
      <c r="FNH215" s="214"/>
      <c r="FNI215" s="214"/>
      <c r="FNJ215" s="214"/>
      <c r="FNK215" s="214"/>
      <c r="FNL215" s="214"/>
      <c r="FNM215" s="214"/>
      <c r="FNN215" s="214"/>
      <c r="FNO215" s="214"/>
      <c r="FNP215" s="214"/>
      <c r="FNQ215" s="214"/>
      <c r="FNR215" s="214"/>
      <c r="FNS215" s="214"/>
      <c r="FNT215" s="214"/>
      <c r="FNU215" s="214"/>
      <c r="FNV215" s="214"/>
      <c r="FNW215" s="214"/>
      <c r="FNX215" s="214"/>
      <c r="FNY215" s="214"/>
      <c r="FNZ215" s="214"/>
      <c r="FOA215" s="214"/>
      <c r="FOB215" s="214"/>
      <c r="FOC215" s="214"/>
      <c r="FOD215" s="214"/>
      <c r="FOE215" s="214"/>
      <c r="FOF215" s="214"/>
      <c r="FOG215" s="214"/>
      <c r="FOH215" s="214"/>
      <c r="FOI215" s="214"/>
      <c r="FOJ215" s="214"/>
      <c r="FOK215" s="214"/>
      <c r="FOL215" s="214"/>
      <c r="FOM215" s="214"/>
      <c r="FON215" s="214"/>
      <c r="FOO215" s="214"/>
      <c r="FOP215" s="214"/>
      <c r="FOQ215" s="214"/>
      <c r="FOR215" s="214"/>
      <c r="FOS215" s="214"/>
      <c r="FOT215" s="214"/>
      <c r="FOU215" s="214"/>
      <c r="FOV215" s="214"/>
      <c r="FOW215" s="214"/>
      <c r="FOX215" s="214"/>
      <c r="FOY215" s="214"/>
      <c r="FOZ215" s="214"/>
      <c r="FPA215" s="214"/>
      <c r="FPB215" s="214"/>
      <c r="FPC215" s="214"/>
      <c r="FPD215" s="214"/>
      <c r="FPE215" s="214"/>
      <c r="FPF215" s="214"/>
      <c r="FPG215" s="214"/>
      <c r="FPH215" s="214"/>
      <c r="FPI215" s="214"/>
      <c r="FPJ215" s="214"/>
      <c r="FPK215" s="214"/>
      <c r="FPL215" s="214"/>
      <c r="FPM215" s="214"/>
      <c r="FPN215" s="214"/>
      <c r="FPO215" s="214"/>
      <c r="FPP215" s="214"/>
      <c r="FPQ215" s="214"/>
      <c r="FPR215" s="214"/>
      <c r="FPS215" s="214"/>
      <c r="FPT215" s="214"/>
      <c r="FPU215" s="214"/>
      <c r="FPV215" s="214"/>
      <c r="FPW215" s="214"/>
      <c r="FPX215" s="214"/>
      <c r="FPY215" s="214"/>
      <c r="FPZ215" s="214"/>
      <c r="FQA215" s="214"/>
      <c r="FQB215" s="214"/>
      <c r="FQC215" s="214"/>
      <c r="FQD215" s="214"/>
      <c r="FQE215" s="214"/>
      <c r="FQF215" s="214"/>
      <c r="FQG215" s="214"/>
      <c r="FQH215" s="214"/>
      <c r="FQI215" s="214"/>
      <c r="FQJ215" s="214"/>
      <c r="FQK215" s="214"/>
      <c r="FQL215" s="214"/>
      <c r="FQM215" s="214"/>
      <c r="FQN215" s="214"/>
      <c r="FQO215" s="214"/>
      <c r="FQP215" s="214"/>
      <c r="FQQ215" s="214"/>
      <c r="FQR215" s="214"/>
      <c r="FQS215" s="214"/>
      <c r="FQT215" s="214"/>
      <c r="FQU215" s="214"/>
      <c r="FQV215" s="214"/>
      <c r="FQW215" s="214"/>
      <c r="FQX215" s="214"/>
      <c r="FQY215" s="214"/>
      <c r="FQZ215" s="214"/>
      <c r="FRA215" s="214"/>
      <c r="FRB215" s="214"/>
      <c r="FRC215" s="214"/>
      <c r="FRD215" s="214"/>
      <c r="FRE215" s="214"/>
      <c r="FRF215" s="214"/>
      <c r="FRG215" s="214"/>
      <c r="FRH215" s="214"/>
      <c r="FRI215" s="214"/>
      <c r="FRJ215" s="214"/>
      <c r="FRK215" s="214"/>
      <c r="FRL215" s="214"/>
      <c r="FRM215" s="214"/>
      <c r="FRN215" s="214"/>
      <c r="FRO215" s="214"/>
      <c r="FRP215" s="214"/>
      <c r="FRQ215" s="214"/>
      <c r="FRR215" s="214"/>
      <c r="FRS215" s="214"/>
      <c r="FRT215" s="214"/>
      <c r="FRU215" s="214"/>
      <c r="FRV215" s="214"/>
      <c r="FRW215" s="214"/>
      <c r="FRX215" s="214"/>
      <c r="FRY215" s="214"/>
      <c r="FRZ215" s="214"/>
      <c r="FSA215" s="214"/>
      <c r="FSB215" s="214"/>
      <c r="FSC215" s="214"/>
      <c r="FSD215" s="214"/>
      <c r="FSE215" s="214"/>
      <c r="FSF215" s="214"/>
      <c r="FSG215" s="214"/>
      <c r="FSH215" s="214"/>
      <c r="FSI215" s="214"/>
      <c r="FSJ215" s="214"/>
      <c r="FSK215" s="214"/>
      <c r="FSL215" s="214"/>
      <c r="FSM215" s="214"/>
      <c r="FSN215" s="214"/>
      <c r="FSO215" s="214"/>
      <c r="FSP215" s="214"/>
      <c r="FSQ215" s="214"/>
      <c r="FSR215" s="214"/>
      <c r="FSS215" s="214"/>
      <c r="FST215" s="214"/>
      <c r="FSU215" s="214"/>
      <c r="FSV215" s="214"/>
      <c r="FSW215" s="214"/>
      <c r="FSX215" s="214"/>
      <c r="FSY215" s="214"/>
      <c r="FSZ215" s="214"/>
      <c r="FTA215" s="214"/>
      <c r="FTB215" s="214"/>
      <c r="FTC215" s="214"/>
      <c r="FTD215" s="214"/>
      <c r="FTE215" s="214"/>
      <c r="FTF215" s="214"/>
      <c r="FTG215" s="214"/>
      <c r="FTH215" s="214"/>
      <c r="FTI215" s="214"/>
      <c r="FTJ215" s="214"/>
      <c r="FTK215" s="214"/>
      <c r="FTL215" s="214"/>
      <c r="FTM215" s="214"/>
      <c r="FTN215" s="214"/>
      <c r="FTO215" s="214"/>
      <c r="FTP215" s="214"/>
      <c r="FTQ215" s="214"/>
      <c r="FTR215" s="214"/>
      <c r="FTS215" s="214"/>
      <c r="FTT215" s="214"/>
      <c r="FTU215" s="214"/>
      <c r="FTV215" s="214"/>
      <c r="FTW215" s="214"/>
      <c r="FTX215" s="214"/>
      <c r="FTY215" s="214"/>
      <c r="FTZ215" s="214"/>
      <c r="FUA215" s="214"/>
      <c r="FUB215" s="214"/>
      <c r="FUC215" s="214"/>
      <c r="FUD215" s="214"/>
      <c r="FUE215" s="214"/>
      <c r="FUF215" s="214"/>
      <c r="FUG215" s="214"/>
      <c r="FUH215" s="214"/>
      <c r="FUI215" s="214"/>
      <c r="FUJ215" s="214"/>
      <c r="FUK215" s="214"/>
      <c r="FUL215" s="214"/>
      <c r="FUM215" s="214"/>
      <c r="FUN215" s="214"/>
      <c r="FUO215" s="214"/>
      <c r="FUP215" s="214"/>
      <c r="FUQ215" s="214"/>
      <c r="FUR215" s="214"/>
      <c r="FUS215" s="214"/>
      <c r="FUT215" s="214"/>
      <c r="FUU215" s="214"/>
      <c r="FUV215" s="214"/>
      <c r="FUW215" s="214"/>
      <c r="FUX215" s="214"/>
      <c r="FUY215" s="214"/>
      <c r="FUZ215" s="214"/>
      <c r="FVA215" s="214"/>
      <c r="FVB215" s="214"/>
      <c r="FVC215" s="214"/>
      <c r="FVD215" s="214"/>
      <c r="FVE215" s="214"/>
      <c r="FVF215" s="214"/>
      <c r="FVG215" s="214"/>
      <c r="FVH215" s="214"/>
      <c r="FVI215" s="214"/>
      <c r="FVJ215" s="214"/>
      <c r="FVK215" s="214"/>
      <c r="FVL215" s="214"/>
      <c r="FVM215" s="214"/>
      <c r="FVN215" s="214"/>
      <c r="FVO215" s="214"/>
      <c r="FVP215" s="214"/>
      <c r="FVQ215" s="214"/>
      <c r="FVR215" s="214"/>
      <c r="FVS215" s="214"/>
      <c r="FVT215" s="214"/>
      <c r="FVU215" s="214"/>
      <c r="FVV215" s="214"/>
      <c r="FVW215" s="214"/>
      <c r="FVX215" s="214"/>
      <c r="FVY215" s="214"/>
      <c r="FVZ215" s="214"/>
      <c r="FWA215" s="214"/>
      <c r="FWB215" s="214"/>
      <c r="FWC215" s="214"/>
      <c r="FWD215" s="214"/>
      <c r="FWE215" s="214"/>
      <c r="FWF215" s="214"/>
      <c r="FWG215" s="214"/>
      <c r="FWH215" s="214"/>
      <c r="FWI215" s="214"/>
      <c r="FWJ215" s="214"/>
      <c r="FWK215" s="214"/>
      <c r="FWL215" s="214"/>
      <c r="FWM215" s="214"/>
      <c r="FWN215" s="214"/>
      <c r="FWO215" s="214"/>
      <c r="FWP215" s="214"/>
      <c r="FWQ215" s="214"/>
      <c r="FWR215" s="214"/>
      <c r="FWS215" s="214"/>
      <c r="FWT215" s="214"/>
      <c r="FWU215" s="214"/>
      <c r="FWV215" s="214"/>
      <c r="FWW215" s="214"/>
      <c r="FWX215" s="214"/>
      <c r="FWY215" s="214"/>
      <c r="FWZ215" s="214"/>
      <c r="FXA215" s="214"/>
      <c r="FXB215" s="214"/>
      <c r="FXC215" s="214"/>
      <c r="FXD215" s="214"/>
      <c r="FXE215" s="214"/>
      <c r="FXF215" s="214"/>
      <c r="FXG215" s="214"/>
      <c r="FXH215" s="214"/>
      <c r="FXI215" s="214"/>
      <c r="FXJ215" s="214"/>
      <c r="FXK215" s="214"/>
      <c r="FXL215" s="214"/>
      <c r="FXM215" s="214"/>
      <c r="FXN215" s="214"/>
      <c r="FXO215" s="214"/>
      <c r="FXP215" s="214"/>
      <c r="FXQ215" s="214"/>
      <c r="FXR215" s="214"/>
      <c r="FXS215" s="214"/>
      <c r="FXT215" s="214"/>
      <c r="FXU215" s="214"/>
      <c r="FXV215" s="214"/>
      <c r="FXW215" s="214"/>
      <c r="FXX215" s="214"/>
      <c r="FXY215" s="214"/>
      <c r="FXZ215" s="214"/>
      <c r="FYA215" s="214"/>
      <c r="FYB215" s="214"/>
      <c r="FYC215" s="214"/>
      <c r="FYD215" s="214"/>
      <c r="FYE215" s="214"/>
      <c r="FYF215" s="214"/>
      <c r="FYG215" s="214"/>
      <c r="FYH215" s="214"/>
      <c r="FYI215" s="214"/>
      <c r="FYJ215" s="214"/>
      <c r="FYK215" s="214"/>
      <c r="FYL215" s="214"/>
      <c r="FYM215" s="214"/>
      <c r="FYN215" s="214"/>
      <c r="FYO215" s="214"/>
      <c r="FYP215" s="214"/>
      <c r="FYQ215" s="214"/>
      <c r="FYR215" s="214"/>
      <c r="FYS215" s="214"/>
      <c r="FYT215" s="214"/>
      <c r="FYU215" s="214"/>
      <c r="FYV215" s="214"/>
      <c r="FYW215" s="214"/>
      <c r="FYX215" s="214"/>
      <c r="FYY215" s="214"/>
      <c r="FYZ215" s="214"/>
      <c r="FZA215" s="214"/>
      <c r="FZB215" s="214"/>
      <c r="FZC215" s="214"/>
      <c r="FZD215" s="214"/>
      <c r="FZE215" s="214"/>
      <c r="FZF215" s="214"/>
      <c r="FZG215" s="214"/>
      <c r="FZH215" s="214"/>
      <c r="FZI215" s="214"/>
      <c r="FZJ215" s="214"/>
      <c r="FZK215" s="214"/>
      <c r="FZL215" s="214"/>
      <c r="FZM215" s="214"/>
      <c r="FZN215" s="214"/>
      <c r="FZO215" s="214"/>
      <c r="FZP215" s="214"/>
      <c r="FZQ215" s="214"/>
      <c r="FZR215" s="214"/>
      <c r="FZS215" s="214"/>
      <c r="FZT215" s="214"/>
      <c r="FZU215" s="214"/>
      <c r="FZV215" s="214"/>
      <c r="FZW215" s="214"/>
      <c r="FZX215" s="214"/>
      <c r="FZY215" s="214"/>
      <c r="FZZ215" s="214"/>
      <c r="GAA215" s="214"/>
      <c r="GAB215" s="214"/>
      <c r="GAC215" s="214"/>
      <c r="GAD215" s="214"/>
      <c r="GAE215" s="214"/>
      <c r="GAF215" s="214"/>
      <c r="GAG215" s="214"/>
      <c r="GAH215" s="214"/>
      <c r="GAI215" s="214"/>
      <c r="GAJ215" s="214"/>
      <c r="GAK215" s="214"/>
      <c r="GAL215" s="214"/>
      <c r="GAM215" s="214"/>
      <c r="GAN215" s="214"/>
      <c r="GAO215" s="214"/>
      <c r="GAP215" s="214"/>
      <c r="GAQ215" s="214"/>
      <c r="GAR215" s="214"/>
      <c r="GAS215" s="214"/>
      <c r="GAT215" s="214"/>
      <c r="GAU215" s="214"/>
      <c r="GAV215" s="214"/>
      <c r="GAW215" s="214"/>
      <c r="GAX215" s="214"/>
      <c r="GAY215" s="214"/>
      <c r="GAZ215" s="214"/>
      <c r="GBA215" s="214"/>
      <c r="GBB215" s="214"/>
      <c r="GBC215" s="214"/>
      <c r="GBD215" s="214"/>
      <c r="GBE215" s="214"/>
      <c r="GBF215" s="214"/>
      <c r="GBG215" s="214"/>
      <c r="GBH215" s="214"/>
      <c r="GBI215" s="214"/>
      <c r="GBJ215" s="214"/>
      <c r="GBK215" s="214"/>
      <c r="GBL215" s="214"/>
      <c r="GBM215" s="214"/>
      <c r="GBN215" s="214"/>
      <c r="GBO215" s="214"/>
      <c r="GBP215" s="214"/>
      <c r="GBQ215" s="214"/>
      <c r="GBR215" s="214"/>
      <c r="GBS215" s="214"/>
      <c r="GBT215" s="214"/>
      <c r="GBU215" s="214"/>
      <c r="GBV215" s="214"/>
      <c r="GBW215" s="214"/>
      <c r="GBX215" s="214"/>
      <c r="GBY215" s="214"/>
      <c r="GBZ215" s="214"/>
      <c r="GCA215" s="214"/>
      <c r="GCB215" s="214"/>
      <c r="GCC215" s="214"/>
      <c r="GCD215" s="214"/>
      <c r="GCE215" s="214"/>
      <c r="GCF215" s="214"/>
      <c r="GCG215" s="214"/>
      <c r="GCH215" s="214"/>
      <c r="GCI215" s="214"/>
      <c r="GCJ215" s="214"/>
      <c r="GCK215" s="214"/>
      <c r="GCL215" s="214"/>
      <c r="GCM215" s="214"/>
      <c r="GCN215" s="214"/>
      <c r="GCO215" s="214"/>
      <c r="GCP215" s="214"/>
      <c r="GCQ215" s="214"/>
      <c r="GCR215" s="214"/>
      <c r="GCS215" s="214"/>
      <c r="GCT215" s="214"/>
      <c r="GCU215" s="214"/>
      <c r="GCV215" s="214"/>
      <c r="GCW215" s="214"/>
      <c r="GCX215" s="214"/>
      <c r="GCY215" s="214"/>
      <c r="GCZ215" s="214"/>
      <c r="GDA215" s="214"/>
      <c r="GDB215" s="214"/>
      <c r="GDC215" s="214"/>
      <c r="GDD215" s="214"/>
      <c r="GDE215" s="214"/>
      <c r="GDF215" s="214"/>
      <c r="GDG215" s="214"/>
      <c r="GDH215" s="214"/>
      <c r="GDI215" s="214"/>
      <c r="GDJ215" s="214"/>
      <c r="GDK215" s="214"/>
      <c r="GDL215" s="214"/>
      <c r="GDM215" s="214"/>
      <c r="GDN215" s="214"/>
      <c r="GDO215" s="214"/>
      <c r="GDP215" s="214"/>
      <c r="GDQ215" s="214"/>
      <c r="GDR215" s="214"/>
      <c r="GDS215" s="214"/>
      <c r="GDT215" s="214"/>
      <c r="GDU215" s="214"/>
      <c r="GDV215" s="214"/>
      <c r="GDW215" s="214"/>
      <c r="GDX215" s="214"/>
      <c r="GDY215" s="214"/>
      <c r="GDZ215" s="214"/>
      <c r="GEA215" s="214"/>
      <c r="GEB215" s="214"/>
      <c r="GEC215" s="214"/>
      <c r="GED215" s="214"/>
      <c r="GEE215" s="214"/>
      <c r="GEF215" s="214"/>
      <c r="GEG215" s="214"/>
      <c r="GEH215" s="214"/>
      <c r="GEI215" s="214"/>
      <c r="GEJ215" s="214"/>
      <c r="GEK215" s="214"/>
      <c r="GEL215" s="214"/>
      <c r="GEM215" s="214"/>
      <c r="GEN215" s="214"/>
      <c r="GEO215" s="214"/>
      <c r="GEP215" s="214"/>
      <c r="GEQ215" s="214"/>
      <c r="GER215" s="214"/>
      <c r="GES215" s="214"/>
      <c r="GET215" s="214"/>
      <c r="GEU215" s="214"/>
      <c r="GEV215" s="214"/>
      <c r="GEW215" s="214"/>
      <c r="GEX215" s="214"/>
      <c r="GEY215" s="214"/>
      <c r="GEZ215" s="214"/>
      <c r="GFA215" s="214"/>
      <c r="GFB215" s="214"/>
      <c r="GFC215" s="214"/>
      <c r="GFD215" s="214"/>
      <c r="GFE215" s="214"/>
      <c r="GFF215" s="214"/>
      <c r="GFG215" s="214"/>
      <c r="GFH215" s="214"/>
      <c r="GFI215" s="214"/>
      <c r="GFJ215" s="214"/>
      <c r="GFK215" s="214"/>
      <c r="GFL215" s="214"/>
      <c r="GFM215" s="214"/>
      <c r="GFN215" s="214"/>
      <c r="GFO215" s="214"/>
      <c r="GFP215" s="214"/>
      <c r="GFQ215" s="214"/>
      <c r="GFR215" s="214"/>
      <c r="GFS215" s="214"/>
      <c r="GFT215" s="214"/>
      <c r="GFU215" s="214"/>
      <c r="GFV215" s="214"/>
      <c r="GFW215" s="214"/>
      <c r="GFX215" s="214"/>
      <c r="GFY215" s="214"/>
      <c r="GFZ215" s="214"/>
      <c r="GGA215" s="214"/>
      <c r="GGB215" s="214"/>
      <c r="GGC215" s="214"/>
      <c r="GGD215" s="214"/>
      <c r="GGE215" s="214"/>
      <c r="GGF215" s="214"/>
      <c r="GGG215" s="214"/>
      <c r="GGH215" s="214"/>
      <c r="GGI215" s="214"/>
      <c r="GGJ215" s="214"/>
      <c r="GGK215" s="214"/>
      <c r="GGL215" s="214"/>
      <c r="GGM215" s="214"/>
      <c r="GGN215" s="214"/>
      <c r="GGO215" s="214"/>
      <c r="GGP215" s="214"/>
      <c r="GGQ215" s="214"/>
      <c r="GGR215" s="214"/>
      <c r="GGS215" s="214"/>
      <c r="GGT215" s="214"/>
      <c r="GGU215" s="214"/>
      <c r="GGV215" s="214"/>
      <c r="GGW215" s="214"/>
      <c r="GGX215" s="214"/>
      <c r="GGY215" s="214"/>
      <c r="GGZ215" s="214"/>
      <c r="GHA215" s="214"/>
      <c r="GHB215" s="214"/>
      <c r="GHC215" s="214"/>
      <c r="GHD215" s="214"/>
      <c r="GHE215" s="214"/>
      <c r="GHF215" s="214"/>
      <c r="GHG215" s="214"/>
      <c r="GHH215" s="214"/>
      <c r="GHI215" s="214"/>
      <c r="GHJ215" s="214"/>
      <c r="GHK215" s="214"/>
      <c r="GHL215" s="214"/>
      <c r="GHM215" s="214"/>
      <c r="GHN215" s="214"/>
      <c r="GHO215" s="214"/>
      <c r="GHP215" s="214"/>
      <c r="GHQ215" s="214"/>
      <c r="GHR215" s="214"/>
      <c r="GHS215" s="214"/>
      <c r="GHT215" s="214"/>
      <c r="GHU215" s="214"/>
      <c r="GHV215" s="214"/>
      <c r="GHW215" s="214"/>
      <c r="GHX215" s="214"/>
      <c r="GHY215" s="214"/>
      <c r="GHZ215" s="214"/>
      <c r="GIA215" s="214"/>
      <c r="GIB215" s="214"/>
      <c r="GIC215" s="214"/>
      <c r="GID215" s="214"/>
      <c r="GIE215" s="214"/>
      <c r="GIF215" s="214"/>
      <c r="GIG215" s="214"/>
      <c r="GIH215" s="214"/>
      <c r="GII215" s="214"/>
      <c r="GIJ215" s="214"/>
      <c r="GIK215" s="214"/>
      <c r="GIL215" s="214"/>
      <c r="GIM215" s="214"/>
      <c r="GIN215" s="214"/>
      <c r="GIO215" s="214"/>
      <c r="GIP215" s="214"/>
      <c r="GIQ215" s="214"/>
      <c r="GIR215" s="214"/>
      <c r="GIS215" s="214"/>
      <c r="GIT215" s="214"/>
      <c r="GIU215" s="214"/>
      <c r="GIV215" s="214"/>
      <c r="GIW215" s="214"/>
      <c r="GIX215" s="214"/>
      <c r="GIY215" s="214"/>
      <c r="GIZ215" s="214"/>
      <c r="GJA215" s="214"/>
      <c r="GJB215" s="214"/>
      <c r="GJC215" s="214"/>
      <c r="GJD215" s="214"/>
      <c r="GJE215" s="214"/>
      <c r="GJF215" s="214"/>
      <c r="GJG215" s="214"/>
      <c r="GJH215" s="214"/>
      <c r="GJI215" s="214"/>
      <c r="GJJ215" s="214"/>
      <c r="GJK215" s="214"/>
      <c r="GJL215" s="214"/>
      <c r="GJM215" s="214"/>
      <c r="GJN215" s="214"/>
      <c r="GJO215" s="214"/>
      <c r="GJP215" s="214"/>
      <c r="GJQ215" s="214"/>
      <c r="GJR215" s="214"/>
      <c r="GJS215" s="214"/>
      <c r="GJT215" s="214"/>
      <c r="GJU215" s="214"/>
      <c r="GJV215" s="214"/>
      <c r="GJW215" s="214"/>
      <c r="GJX215" s="214"/>
      <c r="GJY215" s="214"/>
      <c r="GJZ215" s="214"/>
      <c r="GKA215" s="214"/>
      <c r="GKB215" s="214"/>
      <c r="GKC215" s="214"/>
      <c r="GKD215" s="214"/>
      <c r="GKE215" s="214"/>
      <c r="GKF215" s="214"/>
      <c r="GKG215" s="214"/>
      <c r="GKH215" s="214"/>
      <c r="GKI215" s="214"/>
      <c r="GKJ215" s="214"/>
      <c r="GKK215" s="214"/>
      <c r="GKL215" s="214"/>
      <c r="GKM215" s="214"/>
      <c r="GKN215" s="214"/>
      <c r="GKO215" s="214"/>
      <c r="GKP215" s="214"/>
      <c r="GKQ215" s="214"/>
      <c r="GKR215" s="214"/>
      <c r="GKS215" s="214"/>
      <c r="GKT215" s="214"/>
      <c r="GKU215" s="214"/>
      <c r="GKV215" s="214"/>
      <c r="GKW215" s="214"/>
      <c r="GKX215" s="214"/>
      <c r="GKY215" s="214"/>
      <c r="GKZ215" s="214"/>
      <c r="GLA215" s="214"/>
      <c r="GLB215" s="214"/>
      <c r="GLC215" s="214"/>
      <c r="GLD215" s="214"/>
      <c r="GLE215" s="214"/>
      <c r="GLF215" s="214"/>
      <c r="GLG215" s="214"/>
      <c r="GLH215" s="214"/>
      <c r="GLI215" s="214"/>
      <c r="GLJ215" s="214"/>
      <c r="GLK215" s="214"/>
      <c r="GLL215" s="214"/>
      <c r="GLM215" s="214"/>
      <c r="GLN215" s="214"/>
      <c r="GLO215" s="214"/>
      <c r="GLP215" s="214"/>
      <c r="GLQ215" s="214"/>
      <c r="GLR215" s="214"/>
      <c r="GLS215" s="214"/>
      <c r="GLT215" s="214"/>
      <c r="GLU215" s="214"/>
      <c r="GLV215" s="214"/>
      <c r="GLW215" s="214"/>
      <c r="GLX215" s="214"/>
      <c r="GLY215" s="214"/>
      <c r="GLZ215" s="214"/>
      <c r="GMA215" s="214"/>
      <c r="GMB215" s="214"/>
      <c r="GMC215" s="214"/>
      <c r="GMD215" s="214"/>
      <c r="GME215" s="214"/>
      <c r="GMF215" s="214"/>
      <c r="GMG215" s="214"/>
      <c r="GMH215" s="214"/>
      <c r="GMI215" s="214"/>
      <c r="GMJ215" s="214"/>
      <c r="GMK215" s="214"/>
      <c r="GML215" s="214"/>
      <c r="GMM215" s="214"/>
      <c r="GMN215" s="214"/>
      <c r="GMO215" s="214"/>
      <c r="GMP215" s="214"/>
      <c r="GMQ215" s="214"/>
      <c r="GMR215" s="214"/>
      <c r="GMS215" s="214"/>
      <c r="GMT215" s="214"/>
      <c r="GMU215" s="214"/>
      <c r="GMV215" s="214"/>
      <c r="GMW215" s="214"/>
      <c r="GMX215" s="214"/>
      <c r="GMY215" s="214"/>
      <c r="GMZ215" s="214"/>
      <c r="GNA215" s="214"/>
      <c r="GNB215" s="214"/>
      <c r="GNC215" s="214"/>
      <c r="GND215" s="214"/>
      <c r="GNE215" s="214"/>
      <c r="GNF215" s="214"/>
      <c r="GNG215" s="214"/>
      <c r="GNH215" s="214"/>
      <c r="GNI215" s="214"/>
      <c r="GNJ215" s="214"/>
      <c r="GNK215" s="214"/>
      <c r="GNL215" s="214"/>
      <c r="GNM215" s="214"/>
      <c r="GNN215" s="214"/>
      <c r="GNO215" s="214"/>
      <c r="GNP215" s="214"/>
      <c r="GNQ215" s="214"/>
      <c r="GNR215" s="214"/>
      <c r="GNS215" s="214"/>
      <c r="GNT215" s="214"/>
      <c r="GNU215" s="214"/>
      <c r="GNV215" s="214"/>
      <c r="GNW215" s="214"/>
      <c r="GNX215" s="214"/>
      <c r="GNY215" s="214"/>
      <c r="GNZ215" s="214"/>
      <c r="GOA215" s="214"/>
      <c r="GOB215" s="214"/>
      <c r="GOC215" s="214"/>
      <c r="GOD215" s="214"/>
      <c r="GOE215" s="214"/>
      <c r="GOF215" s="214"/>
      <c r="GOG215" s="214"/>
      <c r="GOH215" s="214"/>
      <c r="GOI215" s="214"/>
      <c r="GOJ215" s="214"/>
      <c r="GOK215" s="214"/>
      <c r="GOL215" s="214"/>
      <c r="GOM215" s="214"/>
      <c r="GON215" s="214"/>
      <c r="GOO215" s="214"/>
      <c r="GOP215" s="214"/>
      <c r="GOQ215" s="214"/>
      <c r="GOR215" s="214"/>
      <c r="GOS215" s="214"/>
      <c r="GOT215" s="214"/>
      <c r="GOU215" s="214"/>
      <c r="GOV215" s="214"/>
      <c r="GOW215" s="214"/>
      <c r="GOX215" s="214"/>
      <c r="GOY215" s="214"/>
      <c r="GOZ215" s="214"/>
      <c r="GPA215" s="214"/>
      <c r="GPB215" s="214"/>
      <c r="GPC215" s="214"/>
      <c r="GPD215" s="214"/>
      <c r="GPE215" s="214"/>
      <c r="GPF215" s="214"/>
      <c r="GPG215" s="214"/>
      <c r="GPH215" s="214"/>
      <c r="GPI215" s="214"/>
      <c r="GPJ215" s="214"/>
      <c r="GPK215" s="214"/>
      <c r="GPL215" s="214"/>
      <c r="GPM215" s="214"/>
      <c r="GPN215" s="214"/>
      <c r="GPO215" s="214"/>
      <c r="GPP215" s="214"/>
      <c r="GPQ215" s="214"/>
      <c r="GPR215" s="214"/>
      <c r="GPS215" s="214"/>
      <c r="GPT215" s="214"/>
      <c r="GPU215" s="214"/>
      <c r="GPV215" s="214"/>
      <c r="GPW215" s="214"/>
      <c r="GPX215" s="214"/>
      <c r="GPY215" s="214"/>
      <c r="GPZ215" s="214"/>
      <c r="GQA215" s="214"/>
      <c r="GQB215" s="214"/>
      <c r="GQC215" s="214"/>
      <c r="GQD215" s="214"/>
      <c r="GQE215" s="214"/>
      <c r="GQF215" s="214"/>
      <c r="GQG215" s="214"/>
      <c r="GQH215" s="214"/>
      <c r="GQI215" s="214"/>
      <c r="GQJ215" s="214"/>
      <c r="GQK215" s="214"/>
      <c r="GQL215" s="214"/>
      <c r="GQM215" s="214"/>
      <c r="GQN215" s="214"/>
      <c r="GQO215" s="214"/>
      <c r="GQP215" s="214"/>
      <c r="GQQ215" s="214"/>
      <c r="GQR215" s="214"/>
      <c r="GQS215" s="214"/>
      <c r="GQT215" s="214"/>
      <c r="GQU215" s="214"/>
      <c r="GQV215" s="214"/>
      <c r="GQW215" s="214"/>
      <c r="GQX215" s="214"/>
      <c r="GQY215" s="214"/>
      <c r="GQZ215" s="214"/>
      <c r="GRA215" s="214"/>
      <c r="GRB215" s="214"/>
      <c r="GRC215" s="214"/>
      <c r="GRD215" s="214"/>
      <c r="GRE215" s="214"/>
      <c r="GRF215" s="214"/>
      <c r="GRG215" s="214"/>
      <c r="GRH215" s="214"/>
      <c r="GRI215" s="214"/>
      <c r="GRJ215" s="214"/>
      <c r="GRK215" s="214"/>
      <c r="GRL215" s="214"/>
      <c r="GRM215" s="214"/>
      <c r="GRN215" s="214"/>
      <c r="GRO215" s="214"/>
      <c r="GRP215" s="214"/>
      <c r="GRQ215" s="214"/>
      <c r="GRR215" s="214"/>
      <c r="GRS215" s="214"/>
      <c r="GRT215" s="214"/>
      <c r="GRU215" s="214"/>
      <c r="GRV215" s="214"/>
      <c r="GRW215" s="214"/>
      <c r="GRX215" s="214"/>
      <c r="GRY215" s="214"/>
      <c r="GRZ215" s="214"/>
      <c r="GSA215" s="214"/>
      <c r="GSB215" s="214"/>
      <c r="GSC215" s="214"/>
      <c r="GSD215" s="214"/>
      <c r="GSE215" s="214"/>
      <c r="GSF215" s="214"/>
      <c r="GSG215" s="214"/>
      <c r="GSH215" s="214"/>
      <c r="GSI215" s="214"/>
      <c r="GSJ215" s="214"/>
      <c r="GSK215" s="214"/>
      <c r="GSL215" s="214"/>
      <c r="GSM215" s="214"/>
      <c r="GSN215" s="214"/>
      <c r="GSO215" s="214"/>
      <c r="GSP215" s="214"/>
      <c r="GSQ215" s="214"/>
      <c r="GSR215" s="214"/>
      <c r="GSS215" s="214"/>
      <c r="GST215" s="214"/>
      <c r="GSU215" s="214"/>
      <c r="GSV215" s="214"/>
      <c r="GSW215" s="214"/>
      <c r="GSX215" s="214"/>
      <c r="GSY215" s="214"/>
      <c r="GSZ215" s="214"/>
      <c r="GTA215" s="214"/>
      <c r="GTB215" s="214"/>
      <c r="GTC215" s="214"/>
      <c r="GTD215" s="214"/>
      <c r="GTE215" s="214"/>
      <c r="GTF215" s="214"/>
      <c r="GTG215" s="214"/>
      <c r="GTH215" s="214"/>
      <c r="GTI215" s="214"/>
      <c r="GTJ215" s="214"/>
      <c r="GTK215" s="214"/>
      <c r="GTL215" s="214"/>
      <c r="GTM215" s="214"/>
      <c r="GTN215" s="214"/>
      <c r="GTO215" s="214"/>
      <c r="GTP215" s="214"/>
      <c r="GTQ215" s="214"/>
      <c r="GTR215" s="214"/>
      <c r="GTS215" s="214"/>
      <c r="GTT215" s="214"/>
      <c r="GTU215" s="214"/>
      <c r="GTV215" s="214"/>
      <c r="GTW215" s="214"/>
      <c r="GTX215" s="214"/>
      <c r="GTY215" s="214"/>
      <c r="GTZ215" s="214"/>
      <c r="GUA215" s="214"/>
      <c r="GUB215" s="214"/>
      <c r="GUC215" s="214"/>
      <c r="GUD215" s="214"/>
      <c r="GUE215" s="214"/>
      <c r="GUF215" s="214"/>
      <c r="GUG215" s="214"/>
      <c r="GUH215" s="214"/>
      <c r="GUI215" s="214"/>
      <c r="GUJ215" s="214"/>
      <c r="GUK215" s="214"/>
      <c r="GUL215" s="214"/>
      <c r="GUM215" s="214"/>
      <c r="GUN215" s="214"/>
      <c r="GUO215" s="214"/>
      <c r="GUP215" s="214"/>
      <c r="GUQ215" s="214"/>
      <c r="GUR215" s="214"/>
      <c r="GUS215" s="214"/>
      <c r="GUT215" s="214"/>
      <c r="GUU215" s="214"/>
      <c r="GUV215" s="214"/>
      <c r="GUW215" s="214"/>
      <c r="GUX215" s="214"/>
      <c r="GUY215" s="214"/>
      <c r="GUZ215" s="214"/>
      <c r="GVA215" s="214"/>
      <c r="GVB215" s="214"/>
      <c r="GVC215" s="214"/>
      <c r="GVD215" s="214"/>
      <c r="GVE215" s="214"/>
      <c r="GVF215" s="214"/>
      <c r="GVG215" s="214"/>
      <c r="GVH215" s="214"/>
      <c r="GVI215" s="214"/>
      <c r="GVJ215" s="214"/>
      <c r="GVK215" s="214"/>
      <c r="GVL215" s="214"/>
      <c r="GVM215" s="214"/>
      <c r="GVN215" s="214"/>
      <c r="GVO215" s="214"/>
      <c r="GVP215" s="214"/>
      <c r="GVQ215" s="214"/>
      <c r="GVR215" s="214"/>
      <c r="GVS215" s="214"/>
      <c r="GVT215" s="214"/>
      <c r="GVU215" s="214"/>
      <c r="GVV215" s="214"/>
      <c r="GVW215" s="214"/>
      <c r="GVX215" s="214"/>
      <c r="GVY215" s="214"/>
      <c r="GVZ215" s="214"/>
      <c r="GWA215" s="214"/>
      <c r="GWB215" s="214"/>
      <c r="GWC215" s="214"/>
      <c r="GWD215" s="214"/>
      <c r="GWE215" s="214"/>
      <c r="GWF215" s="214"/>
      <c r="GWG215" s="214"/>
      <c r="GWH215" s="214"/>
      <c r="GWI215" s="214"/>
      <c r="GWJ215" s="214"/>
      <c r="GWK215" s="214"/>
      <c r="GWL215" s="214"/>
      <c r="GWM215" s="214"/>
      <c r="GWN215" s="214"/>
      <c r="GWO215" s="214"/>
      <c r="GWP215" s="214"/>
      <c r="GWQ215" s="214"/>
      <c r="GWR215" s="214"/>
      <c r="GWS215" s="214"/>
      <c r="GWT215" s="214"/>
      <c r="GWU215" s="214"/>
      <c r="GWV215" s="214"/>
      <c r="GWW215" s="214"/>
      <c r="GWX215" s="214"/>
      <c r="GWY215" s="214"/>
      <c r="GWZ215" s="214"/>
      <c r="GXA215" s="214"/>
      <c r="GXB215" s="214"/>
      <c r="GXC215" s="214"/>
      <c r="GXD215" s="214"/>
      <c r="GXE215" s="214"/>
      <c r="GXF215" s="214"/>
      <c r="GXG215" s="214"/>
      <c r="GXH215" s="214"/>
      <c r="GXI215" s="214"/>
      <c r="GXJ215" s="214"/>
      <c r="GXK215" s="214"/>
      <c r="GXL215" s="214"/>
      <c r="GXM215" s="214"/>
      <c r="GXN215" s="214"/>
      <c r="GXO215" s="214"/>
      <c r="GXP215" s="214"/>
      <c r="GXQ215" s="214"/>
      <c r="GXR215" s="214"/>
      <c r="GXS215" s="214"/>
      <c r="GXT215" s="214"/>
      <c r="GXU215" s="214"/>
      <c r="GXV215" s="214"/>
      <c r="GXW215" s="214"/>
      <c r="GXX215" s="214"/>
      <c r="GXY215" s="214"/>
      <c r="GXZ215" s="214"/>
      <c r="GYA215" s="214"/>
      <c r="GYB215" s="214"/>
      <c r="GYC215" s="214"/>
      <c r="GYD215" s="214"/>
      <c r="GYE215" s="214"/>
      <c r="GYF215" s="214"/>
      <c r="GYG215" s="214"/>
      <c r="GYH215" s="214"/>
      <c r="GYI215" s="214"/>
      <c r="GYJ215" s="214"/>
      <c r="GYK215" s="214"/>
      <c r="GYL215" s="214"/>
      <c r="GYM215" s="214"/>
      <c r="GYN215" s="214"/>
      <c r="GYO215" s="214"/>
      <c r="GYP215" s="214"/>
      <c r="GYQ215" s="214"/>
      <c r="GYR215" s="214"/>
      <c r="GYS215" s="214"/>
      <c r="GYT215" s="214"/>
      <c r="GYU215" s="214"/>
      <c r="GYV215" s="214"/>
      <c r="GYW215" s="214"/>
      <c r="GYX215" s="214"/>
      <c r="GYY215" s="214"/>
      <c r="GYZ215" s="214"/>
      <c r="GZA215" s="214"/>
      <c r="GZB215" s="214"/>
      <c r="GZC215" s="214"/>
      <c r="GZD215" s="214"/>
      <c r="GZE215" s="214"/>
      <c r="GZF215" s="214"/>
      <c r="GZG215" s="214"/>
      <c r="GZH215" s="214"/>
      <c r="GZI215" s="214"/>
      <c r="GZJ215" s="214"/>
      <c r="GZK215" s="214"/>
      <c r="GZL215" s="214"/>
      <c r="GZM215" s="214"/>
      <c r="GZN215" s="214"/>
      <c r="GZO215" s="214"/>
      <c r="GZP215" s="214"/>
      <c r="GZQ215" s="214"/>
      <c r="GZR215" s="214"/>
      <c r="GZS215" s="214"/>
      <c r="GZT215" s="214"/>
      <c r="GZU215" s="214"/>
      <c r="GZV215" s="214"/>
      <c r="GZW215" s="214"/>
      <c r="GZX215" s="214"/>
      <c r="GZY215" s="214"/>
      <c r="GZZ215" s="214"/>
      <c r="HAA215" s="214"/>
      <c r="HAB215" s="214"/>
      <c r="HAC215" s="214"/>
      <c r="HAD215" s="214"/>
      <c r="HAE215" s="214"/>
      <c r="HAF215" s="214"/>
      <c r="HAG215" s="214"/>
      <c r="HAH215" s="214"/>
      <c r="HAI215" s="214"/>
      <c r="HAJ215" s="214"/>
      <c r="HAK215" s="214"/>
      <c r="HAL215" s="214"/>
      <c r="HAM215" s="214"/>
      <c r="HAN215" s="214"/>
      <c r="HAO215" s="214"/>
      <c r="HAP215" s="214"/>
      <c r="HAQ215" s="214"/>
      <c r="HAR215" s="214"/>
      <c r="HAS215" s="214"/>
      <c r="HAT215" s="214"/>
      <c r="HAU215" s="214"/>
      <c r="HAV215" s="214"/>
      <c r="HAW215" s="214"/>
      <c r="HAX215" s="214"/>
      <c r="HAY215" s="214"/>
      <c r="HAZ215" s="214"/>
      <c r="HBA215" s="214"/>
      <c r="HBB215" s="214"/>
      <c r="HBC215" s="214"/>
      <c r="HBD215" s="214"/>
      <c r="HBE215" s="214"/>
      <c r="HBF215" s="214"/>
      <c r="HBG215" s="214"/>
      <c r="HBH215" s="214"/>
      <c r="HBI215" s="214"/>
      <c r="HBJ215" s="214"/>
      <c r="HBK215" s="214"/>
      <c r="HBL215" s="214"/>
      <c r="HBM215" s="214"/>
      <c r="HBN215" s="214"/>
      <c r="HBO215" s="214"/>
      <c r="HBP215" s="214"/>
      <c r="HBQ215" s="214"/>
      <c r="HBR215" s="214"/>
      <c r="HBS215" s="214"/>
      <c r="HBT215" s="214"/>
      <c r="HBU215" s="214"/>
      <c r="HBV215" s="214"/>
      <c r="HBW215" s="214"/>
      <c r="HBX215" s="214"/>
      <c r="HBY215" s="214"/>
      <c r="HBZ215" s="214"/>
      <c r="HCA215" s="214"/>
      <c r="HCB215" s="214"/>
      <c r="HCC215" s="214"/>
      <c r="HCD215" s="214"/>
      <c r="HCE215" s="214"/>
      <c r="HCF215" s="214"/>
      <c r="HCG215" s="214"/>
      <c r="HCH215" s="214"/>
      <c r="HCI215" s="214"/>
      <c r="HCJ215" s="214"/>
      <c r="HCK215" s="214"/>
      <c r="HCL215" s="214"/>
      <c r="HCM215" s="214"/>
      <c r="HCN215" s="214"/>
      <c r="HCO215" s="214"/>
      <c r="HCP215" s="214"/>
      <c r="HCQ215" s="214"/>
      <c r="HCR215" s="214"/>
      <c r="HCS215" s="214"/>
      <c r="HCT215" s="214"/>
      <c r="HCU215" s="214"/>
      <c r="HCV215" s="214"/>
      <c r="HCW215" s="214"/>
      <c r="HCX215" s="214"/>
      <c r="HCY215" s="214"/>
      <c r="HCZ215" s="214"/>
      <c r="HDA215" s="214"/>
      <c r="HDB215" s="214"/>
      <c r="HDC215" s="214"/>
      <c r="HDD215" s="214"/>
      <c r="HDE215" s="214"/>
      <c r="HDF215" s="214"/>
      <c r="HDG215" s="214"/>
      <c r="HDH215" s="214"/>
      <c r="HDI215" s="214"/>
      <c r="HDJ215" s="214"/>
      <c r="HDK215" s="214"/>
      <c r="HDL215" s="214"/>
      <c r="HDM215" s="214"/>
      <c r="HDN215" s="214"/>
      <c r="HDO215" s="214"/>
      <c r="HDP215" s="214"/>
      <c r="HDQ215" s="214"/>
      <c r="HDR215" s="214"/>
      <c r="HDS215" s="214"/>
      <c r="HDT215" s="214"/>
      <c r="HDU215" s="214"/>
      <c r="HDV215" s="214"/>
      <c r="HDW215" s="214"/>
      <c r="HDX215" s="214"/>
      <c r="HDY215" s="214"/>
      <c r="HDZ215" s="214"/>
      <c r="HEA215" s="214"/>
      <c r="HEB215" s="214"/>
      <c r="HEC215" s="214"/>
      <c r="HED215" s="214"/>
      <c r="HEE215" s="214"/>
      <c r="HEF215" s="214"/>
      <c r="HEG215" s="214"/>
      <c r="HEH215" s="214"/>
      <c r="HEI215" s="214"/>
      <c r="HEJ215" s="214"/>
      <c r="HEK215" s="214"/>
      <c r="HEL215" s="214"/>
      <c r="HEM215" s="214"/>
      <c r="HEN215" s="214"/>
      <c r="HEO215" s="214"/>
      <c r="HEP215" s="214"/>
      <c r="HEQ215" s="214"/>
      <c r="HER215" s="214"/>
      <c r="HES215" s="214"/>
      <c r="HET215" s="214"/>
      <c r="HEU215" s="214"/>
      <c r="HEV215" s="214"/>
      <c r="HEW215" s="214"/>
      <c r="HEX215" s="214"/>
      <c r="HEY215" s="214"/>
      <c r="HEZ215" s="214"/>
      <c r="HFA215" s="214"/>
      <c r="HFB215" s="214"/>
      <c r="HFC215" s="214"/>
      <c r="HFD215" s="214"/>
      <c r="HFE215" s="214"/>
      <c r="HFF215" s="214"/>
      <c r="HFG215" s="214"/>
      <c r="HFH215" s="214"/>
      <c r="HFI215" s="214"/>
      <c r="HFJ215" s="214"/>
      <c r="HFK215" s="214"/>
      <c r="HFL215" s="214"/>
      <c r="HFM215" s="214"/>
      <c r="HFN215" s="214"/>
      <c r="HFO215" s="214"/>
      <c r="HFP215" s="214"/>
      <c r="HFQ215" s="214"/>
      <c r="HFR215" s="214"/>
      <c r="HFS215" s="214"/>
      <c r="HFT215" s="214"/>
      <c r="HFU215" s="214"/>
      <c r="HFV215" s="214"/>
      <c r="HFW215" s="214"/>
      <c r="HFX215" s="214"/>
      <c r="HFY215" s="214"/>
      <c r="HFZ215" s="214"/>
      <c r="HGA215" s="214"/>
      <c r="HGB215" s="214"/>
      <c r="HGC215" s="214"/>
      <c r="HGD215" s="214"/>
      <c r="HGE215" s="214"/>
      <c r="HGF215" s="214"/>
      <c r="HGG215" s="214"/>
      <c r="HGH215" s="214"/>
      <c r="HGI215" s="214"/>
      <c r="HGJ215" s="214"/>
      <c r="HGK215" s="214"/>
      <c r="HGL215" s="214"/>
      <c r="HGM215" s="214"/>
      <c r="HGN215" s="214"/>
      <c r="HGO215" s="214"/>
      <c r="HGP215" s="214"/>
      <c r="HGQ215" s="214"/>
      <c r="HGR215" s="214"/>
      <c r="HGS215" s="214"/>
      <c r="HGT215" s="214"/>
      <c r="HGU215" s="214"/>
      <c r="HGV215" s="214"/>
      <c r="HGW215" s="214"/>
      <c r="HGX215" s="214"/>
      <c r="HGY215" s="214"/>
      <c r="HGZ215" s="214"/>
      <c r="HHA215" s="214"/>
      <c r="HHB215" s="214"/>
      <c r="HHC215" s="214"/>
      <c r="HHD215" s="214"/>
      <c r="HHE215" s="214"/>
      <c r="HHF215" s="214"/>
      <c r="HHG215" s="214"/>
      <c r="HHH215" s="214"/>
      <c r="HHI215" s="214"/>
      <c r="HHJ215" s="214"/>
      <c r="HHK215" s="214"/>
      <c r="HHL215" s="214"/>
      <c r="HHM215" s="214"/>
      <c r="HHN215" s="214"/>
      <c r="HHO215" s="214"/>
      <c r="HHP215" s="214"/>
      <c r="HHQ215" s="214"/>
      <c r="HHR215" s="214"/>
      <c r="HHS215" s="214"/>
      <c r="HHT215" s="214"/>
      <c r="HHU215" s="214"/>
      <c r="HHV215" s="214"/>
      <c r="HHW215" s="214"/>
      <c r="HHX215" s="214"/>
      <c r="HHY215" s="214"/>
      <c r="HHZ215" s="214"/>
      <c r="HIA215" s="214"/>
      <c r="HIB215" s="214"/>
      <c r="HIC215" s="214"/>
      <c r="HID215" s="214"/>
      <c r="HIE215" s="214"/>
      <c r="HIF215" s="214"/>
      <c r="HIG215" s="214"/>
      <c r="HIH215" s="214"/>
      <c r="HII215" s="214"/>
      <c r="HIJ215" s="214"/>
      <c r="HIK215" s="214"/>
      <c r="HIL215" s="214"/>
      <c r="HIM215" s="214"/>
      <c r="HIN215" s="214"/>
      <c r="HIO215" s="214"/>
      <c r="HIP215" s="214"/>
      <c r="HIQ215" s="214"/>
      <c r="HIR215" s="214"/>
      <c r="HIS215" s="214"/>
      <c r="HIT215" s="214"/>
      <c r="HIU215" s="214"/>
      <c r="HIV215" s="214"/>
      <c r="HIW215" s="214"/>
      <c r="HIX215" s="214"/>
      <c r="HIY215" s="214"/>
      <c r="HIZ215" s="214"/>
      <c r="HJA215" s="214"/>
      <c r="HJB215" s="214"/>
      <c r="HJC215" s="214"/>
      <c r="HJD215" s="214"/>
      <c r="HJE215" s="214"/>
      <c r="HJF215" s="214"/>
      <c r="HJG215" s="214"/>
      <c r="HJH215" s="214"/>
      <c r="HJI215" s="214"/>
      <c r="HJJ215" s="214"/>
      <c r="HJK215" s="214"/>
      <c r="HJL215" s="214"/>
      <c r="HJM215" s="214"/>
      <c r="HJN215" s="214"/>
      <c r="HJO215" s="214"/>
      <c r="HJP215" s="214"/>
      <c r="HJQ215" s="214"/>
      <c r="HJR215" s="214"/>
      <c r="HJS215" s="214"/>
      <c r="HJT215" s="214"/>
      <c r="HJU215" s="214"/>
      <c r="HJV215" s="214"/>
      <c r="HJW215" s="214"/>
      <c r="HJX215" s="214"/>
      <c r="HJY215" s="214"/>
      <c r="HJZ215" s="214"/>
      <c r="HKA215" s="214"/>
      <c r="HKB215" s="214"/>
      <c r="HKC215" s="214"/>
      <c r="HKD215" s="214"/>
      <c r="HKE215" s="214"/>
      <c r="HKF215" s="214"/>
      <c r="HKG215" s="214"/>
      <c r="HKH215" s="214"/>
      <c r="HKI215" s="214"/>
      <c r="HKJ215" s="214"/>
      <c r="HKK215" s="214"/>
      <c r="HKL215" s="214"/>
      <c r="HKM215" s="214"/>
      <c r="HKN215" s="214"/>
      <c r="HKO215" s="214"/>
      <c r="HKP215" s="214"/>
      <c r="HKQ215" s="214"/>
      <c r="HKR215" s="214"/>
      <c r="HKS215" s="214"/>
      <c r="HKT215" s="214"/>
      <c r="HKU215" s="214"/>
      <c r="HKV215" s="214"/>
      <c r="HKW215" s="214"/>
      <c r="HKX215" s="214"/>
      <c r="HKY215" s="214"/>
      <c r="HKZ215" s="214"/>
      <c r="HLA215" s="214"/>
      <c r="HLB215" s="214"/>
      <c r="HLC215" s="214"/>
      <c r="HLD215" s="214"/>
      <c r="HLE215" s="214"/>
      <c r="HLF215" s="214"/>
      <c r="HLG215" s="214"/>
      <c r="HLH215" s="214"/>
      <c r="HLI215" s="214"/>
      <c r="HLJ215" s="214"/>
      <c r="HLK215" s="214"/>
      <c r="HLL215" s="214"/>
      <c r="HLM215" s="214"/>
      <c r="HLN215" s="214"/>
      <c r="HLO215" s="214"/>
      <c r="HLP215" s="214"/>
      <c r="HLQ215" s="214"/>
      <c r="HLR215" s="214"/>
      <c r="HLS215" s="214"/>
      <c r="HLT215" s="214"/>
      <c r="HLU215" s="214"/>
      <c r="HLV215" s="214"/>
      <c r="HLW215" s="214"/>
      <c r="HLX215" s="214"/>
      <c r="HLY215" s="214"/>
      <c r="HLZ215" s="214"/>
      <c r="HMA215" s="214"/>
      <c r="HMB215" s="214"/>
      <c r="HMC215" s="214"/>
      <c r="HMD215" s="214"/>
      <c r="HME215" s="214"/>
      <c r="HMF215" s="214"/>
      <c r="HMG215" s="214"/>
      <c r="HMH215" s="214"/>
      <c r="HMI215" s="214"/>
      <c r="HMJ215" s="214"/>
      <c r="HMK215" s="214"/>
      <c r="HML215" s="214"/>
      <c r="HMM215" s="214"/>
      <c r="HMN215" s="214"/>
      <c r="HMO215" s="214"/>
      <c r="HMP215" s="214"/>
      <c r="HMQ215" s="214"/>
      <c r="HMR215" s="214"/>
      <c r="HMS215" s="214"/>
      <c r="HMT215" s="214"/>
      <c r="HMU215" s="214"/>
      <c r="HMV215" s="214"/>
      <c r="HMW215" s="214"/>
      <c r="HMX215" s="214"/>
      <c r="HMY215" s="214"/>
      <c r="HMZ215" s="214"/>
      <c r="HNA215" s="214"/>
      <c r="HNB215" s="214"/>
      <c r="HNC215" s="214"/>
      <c r="HND215" s="214"/>
      <c r="HNE215" s="214"/>
      <c r="HNF215" s="214"/>
      <c r="HNG215" s="214"/>
      <c r="HNH215" s="214"/>
      <c r="HNI215" s="214"/>
      <c r="HNJ215" s="214"/>
      <c r="HNK215" s="214"/>
      <c r="HNL215" s="214"/>
      <c r="HNM215" s="214"/>
      <c r="HNN215" s="214"/>
      <c r="HNO215" s="214"/>
      <c r="HNP215" s="214"/>
      <c r="HNQ215" s="214"/>
      <c r="HNR215" s="214"/>
      <c r="HNS215" s="214"/>
      <c r="HNT215" s="214"/>
      <c r="HNU215" s="214"/>
      <c r="HNV215" s="214"/>
      <c r="HNW215" s="214"/>
      <c r="HNX215" s="214"/>
      <c r="HNY215" s="214"/>
      <c r="HNZ215" s="214"/>
      <c r="HOA215" s="214"/>
      <c r="HOB215" s="214"/>
      <c r="HOC215" s="214"/>
      <c r="HOD215" s="214"/>
      <c r="HOE215" s="214"/>
      <c r="HOF215" s="214"/>
      <c r="HOG215" s="214"/>
      <c r="HOH215" s="214"/>
      <c r="HOI215" s="214"/>
      <c r="HOJ215" s="214"/>
      <c r="HOK215" s="214"/>
      <c r="HOL215" s="214"/>
      <c r="HOM215" s="214"/>
      <c r="HON215" s="214"/>
      <c r="HOO215" s="214"/>
      <c r="HOP215" s="214"/>
      <c r="HOQ215" s="214"/>
      <c r="HOR215" s="214"/>
      <c r="HOS215" s="214"/>
      <c r="HOT215" s="214"/>
      <c r="HOU215" s="214"/>
      <c r="HOV215" s="214"/>
      <c r="HOW215" s="214"/>
      <c r="HOX215" s="214"/>
      <c r="HOY215" s="214"/>
      <c r="HOZ215" s="214"/>
      <c r="HPA215" s="214"/>
      <c r="HPB215" s="214"/>
      <c r="HPC215" s="214"/>
      <c r="HPD215" s="214"/>
      <c r="HPE215" s="214"/>
      <c r="HPF215" s="214"/>
      <c r="HPG215" s="214"/>
      <c r="HPH215" s="214"/>
      <c r="HPI215" s="214"/>
      <c r="HPJ215" s="214"/>
      <c r="HPK215" s="214"/>
      <c r="HPL215" s="214"/>
      <c r="HPM215" s="214"/>
      <c r="HPN215" s="214"/>
      <c r="HPO215" s="214"/>
      <c r="HPP215" s="214"/>
      <c r="HPQ215" s="214"/>
      <c r="HPR215" s="214"/>
      <c r="HPS215" s="214"/>
      <c r="HPT215" s="214"/>
      <c r="HPU215" s="214"/>
      <c r="HPV215" s="214"/>
      <c r="HPW215" s="214"/>
      <c r="HPX215" s="214"/>
      <c r="HPY215" s="214"/>
      <c r="HPZ215" s="214"/>
      <c r="HQA215" s="214"/>
      <c r="HQB215" s="214"/>
      <c r="HQC215" s="214"/>
      <c r="HQD215" s="214"/>
      <c r="HQE215" s="214"/>
      <c r="HQF215" s="214"/>
      <c r="HQG215" s="214"/>
      <c r="HQH215" s="214"/>
      <c r="HQI215" s="214"/>
      <c r="HQJ215" s="214"/>
      <c r="HQK215" s="214"/>
      <c r="HQL215" s="214"/>
      <c r="HQM215" s="214"/>
      <c r="HQN215" s="214"/>
      <c r="HQO215" s="214"/>
      <c r="HQP215" s="214"/>
      <c r="HQQ215" s="214"/>
      <c r="HQR215" s="214"/>
      <c r="HQS215" s="214"/>
      <c r="HQT215" s="214"/>
      <c r="HQU215" s="214"/>
      <c r="HQV215" s="214"/>
      <c r="HQW215" s="214"/>
      <c r="HQX215" s="214"/>
      <c r="HQY215" s="214"/>
      <c r="HQZ215" s="214"/>
      <c r="HRA215" s="214"/>
      <c r="HRB215" s="214"/>
      <c r="HRC215" s="214"/>
      <c r="HRD215" s="214"/>
      <c r="HRE215" s="214"/>
      <c r="HRF215" s="214"/>
      <c r="HRG215" s="214"/>
      <c r="HRH215" s="214"/>
      <c r="HRI215" s="214"/>
      <c r="HRJ215" s="214"/>
      <c r="HRK215" s="214"/>
      <c r="HRL215" s="214"/>
      <c r="HRM215" s="214"/>
      <c r="HRN215" s="214"/>
      <c r="HRO215" s="214"/>
      <c r="HRP215" s="214"/>
      <c r="HRQ215" s="214"/>
      <c r="HRR215" s="214"/>
      <c r="HRS215" s="214"/>
      <c r="HRT215" s="214"/>
      <c r="HRU215" s="214"/>
      <c r="HRV215" s="214"/>
      <c r="HRW215" s="214"/>
      <c r="HRX215" s="214"/>
      <c r="HRY215" s="214"/>
      <c r="HRZ215" s="214"/>
      <c r="HSA215" s="214"/>
      <c r="HSB215" s="214"/>
      <c r="HSC215" s="214"/>
      <c r="HSD215" s="214"/>
      <c r="HSE215" s="214"/>
      <c r="HSF215" s="214"/>
      <c r="HSG215" s="214"/>
      <c r="HSH215" s="214"/>
      <c r="HSI215" s="214"/>
      <c r="HSJ215" s="214"/>
      <c r="HSK215" s="214"/>
      <c r="HSL215" s="214"/>
      <c r="HSM215" s="214"/>
      <c r="HSN215" s="214"/>
      <c r="HSO215" s="214"/>
      <c r="HSP215" s="214"/>
      <c r="HSQ215" s="214"/>
      <c r="HSR215" s="214"/>
      <c r="HSS215" s="214"/>
      <c r="HST215" s="214"/>
      <c r="HSU215" s="214"/>
      <c r="HSV215" s="214"/>
      <c r="HSW215" s="214"/>
      <c r="HSX215" s="214"/>
      <c r="HSY215" s="214"/>
      <c r="HSZ215" s="214"/>
      <c r="HTA215" s="214"/>
      <c r="HTB215" s="214"/>
      <c r="HTC215" s="214"/>
      <c r="HTD215" s="214"/>
      <c r="HTE215" s="214"/>
      <c r="HTF215" s="214"/>
      <c r="HTG215" s="214"/>
      <c r="HTH215" s="214"/>
      <c r="HTI215" s="214"/>
      <c r="HTJ215" s="214"/>
      <c r="HTK215" s="214"/>
      <c r="HTL215" s="214"/>
      <c r="HTM215" s="214"/>
      <c r="HTN215" s="214"/>
      <c r="HTO215" s="214"/>
      <c r="HTP215" s="214"/>
      <c r="HTQ215" s="214"/>
      <c r="HTR215" s="214"/>
      <c r="HTS215" s="214"/>
      <c r="HTT215" s="214"/>
      <c r="HTU215" s="214"/>
      <c r="HTV215" s="214"/>
      <c r="HTW215" s="214"/>
      <c r="HTX215" s="214"/>
      <c r="HTY215" s="214"/>
      <c r="HTZ215" s="214"/>
      <c r="HUA215" s="214"/>
      <c r="HUB215" s="214"/>
      <c r="HUC215" s="214"/>
      <c r="HUD215" s="214"/>
      <c r="HUE215" s="214"/>
      <c r="HUF215" s="214"/>
      <c r="HUG215" s="214"/>
      <c r="HUH215" s="214"/>
      <c r="HUI215" s="214"/>
      <c r="HUJ215" s="214"/>
      <c r="HUK215" s="214"/>
      <c r="HUL215" s="214"/>
      <c r="HUM215" s="214"/>
      <c r="HUN215" s="214"/>
      <c r="HUO215" s="214"/>
      <c r="HUP215" s="214"/>
      <c r="HUQ215" s="214"/>
      <c r="HUR215" s="214"/>
      <c r="HUS215" s="214"/>
      <c r="HUT215" s="214"/>
      <c r="HUU215" s="214"/>
      <c r="HUV215" s="214"/>
      <c r="HUW215" s="214"/>
      <c r="HUX215" s="214"/>
      <c r="HUY215" s="214"/>
      <c r="HUZ215" s="214"/>
      <c r="HVA215" s="214"/>
      <c r="HVB215" s="214"/>
      <c r="HVC215" s="214"/>
      <c r="HVD215" s="214"/>
      <c r="HVE215" s="214"/>
      <c r="HVF215" s="214"/>
      <c r="HVG215" s="214"/>
      <c r="HVH215" s="214"/>
      <c r="HVI215" s="214"/>
      <c r="HVJ215" s="214"/>
      <c r="HVK215" s="214"/>
      <c r="HVL215" s="214"/>
      <c r="HVM215" s="214"/>
      <c r="HVN215" s="214"/>
      <c r="HVO215" s="214"/>
      <c r="HVP215" s="214"/>
      <c r="HVQ215" s="214"/>
      <c r="HVR215" s="214"/>
      <c r="HVS215" s="214"/>
      <c r="HVT215" s="214"/>
      <c r="HVU215" s="214"/>
      <c r="HVV215" s="214"/>
      <c r="HVW215" s="214"/>
      <c r="HVX215" s="214"/>
      <c r="HVY215" s="214"/>
      <c r="HVZ215" s="214"/>
      <c r="HWA215" s="214"/>
      <c r="HWB215" s="214"/>
      <c r="HWC215" s="214"/>
      <c r="HWD215" s="214"/>
      <c r="HWE215" s="214"/>
      <c r="HWF215" s="214"/>
      <c r="HWG215" s="214"/>
      <c r="HWH215" s="214"/>
      <c r="HWI215" s="214"/>
      <c r="HWJ215" s="214"/>
      <c r="HWK215" s="214"/>
      <c r="HWL215" s="214"/>
      <c r="HWM215" s="214"/>
      <c r="HWN215" s="214"/>
      <c r="HWO215" s="214"/>
      <c r="HWP215" s="214"/>
      <c r="HWQ215" s="214"/>
      <c r="HWR215" s="214"/>
      <c r="HWS215" s="214"/>
      <c r="HWT215" s="214"/>
      <c r="HWU215" s="214"/>
      <c r="HWV215" s="214"/>
      <c r="HWW215" s="214"/>
      <c r="HWX215" s="214"/>
      <c r="HWY215" s="214"/>
      <c r="HWZ215" s="214"/>
      <c r="HXA215" s="214"/>
      <c r="HXB215" s="214"/>
      <c r="HXC215" s="214"/>
      <c r="HXD215" s="214"/>
      <c r="HXE215" s="214"/>
      <c r="HXF215" s="214"/>
      <c r="HXG215" s="214"/>
      <c r="HXH215" s="214"/>
      <c r="HXI215" s="214"/>
      <c r="HXJ215" s="214"/>
      <c r="HXK215" s="214"/>
      <c r="HXL215" s="214"/>
      <c r="HXM215" s="214"/>
      <c r="HXN215" s="214"/>
      <c r="HXO215" s="214"/>
      <c r="HXP215" s="214"/>
      <c r="HXQ215" s="214"/>
      <c r="HXR215" s="214"/>
      <c r="HXS215" s="214"/>
      <c r="HXT215" s="214"/>
      <c r="HXU215" s="214"/>
      <c r="HXV215" s="214"/>
      <c r="HXW215" s="214"/>
      <c r="HXX215" s="214"/>
      <c r="HXY215" s="214"/>
      <c r="HXZ215" s="214"/>
      <c r="HYA215" s="214"/>
      <c r="HYB215" s="214"/>
      <c r="HYC215" s="214"/>
      <c r="HYD215" s="214"/>
      <c r="HYE215" s="214"/>
      <c r="HYF215" s="214"/>
      <c r="HYG215" s="214"/>
      <c r="HYH215" s="214"/>
      <c r="HYI215" s="214"/>
      <c r="HYJ215" s="214"/>
      <c r="HYK215" s="214"/>
      <c r="HYL215" s="214"/>
      <c r="HYM215" s="214"/>
      <c r="HYN215" s="214"/>
      <c r="HYO215" s="214"/>
      <c r="HYP215" s="214"/>
      <c r="HYQ215" s="214"/>
      <c r="HYR215" s="214"/>
      <c r="HYS215" s="214"/>
      <c r="HYT215" s="214"/>
      <c r="HYU215" s="214"/>
      <c r="HYV215" s="214"/>
      <c r="HYW215" s="214"/>
      <c r="HYX215" s="214"/>
      <c r="HYY215" s="214"/>
      <c r="HYZ215" s="214"/>
      <c r="HZA215" s="214"/>
      <c r="HZB215" s="214"/>
      <c r="HZC215" s="214"/>
      <c r="HZD215" s="214"/>
      <c r="HZE215" s="214"/>
      <c r="HZF215" s="214"/>
      <c r="HZG215" s="214"/>
      <c r="HZH215" s="214"/>
      <c r="HZI215" s="214"/>
      <c r="HZJ215" s="214"/>
      <c r="HZK215" s="214"/>
      <c r="HZL215" s="214"/>
      <c r="HZM215" s="214"/>
      <c r="HZN215" s="214"/>
      <c r="HZO215" s="214"/>
      <c r="HZP215" s="214"/>
      <c r="HZQ215" s="214"/>
      <c r="HZR215" s="214"/>
      <c r="HZS215" s="214"/>
      <c r="HZT215" s="214"/>
      <c r="HZU215" s="214"/>
      <c r="HZV215" s="214"/>
      <c r="HZW215" s="214"/>
      <c r="HZX215" s="214"/>
      <c r="HZY215" s="214"/>
      <c r="HZZ215" s="214"/>
      <c r="IAA215" s="214"/>
      <c r="IAB215" s="214"/>
      <c r="IAC215" s="214"/>
      <c r="IAD215" s="214"/>
      <c r="IAE215" s="214"/>
      <c r="IAF215" s="214"/>
      <c r="IAG215" s="214"/>
      <c r="IAH215" s="214"/>
      <c r="IAI215" s="214"/>
      <c r="IAJ215" s="214"/>
      <c r="IAK215" s="214"/>
      <c r="IAL215" s="214"/>
      <c r="IAM215" s="214"/>
      <c r="IAN215" s="214"/>
      <c r="IAO215" s="214"/>
      <c r="IAP215" s="214"/>
      <c r="IAQ215" s="214"/>
      <c r="IAR215" s="214"/>
      <c r="IAS215" s="214"/>
      <c r="IAT215" s="214"/>
      <c r="IAU215" s="214"/>
      <c r="IAV215" s="214"/>
      <c r="IAW215" s="214"/>
      <c r="IAX215" s="214"/>
      <c r="IAY215" s="214"/>
      <c r="IAZ215" s="214"/>
      <c r="IBA215" s="214"/>
      <c r="IBB215" s="214"/>
      <c r="IBC215" s="214"/>
      <c r="IBD215" s="214"/>
      <c r="IBE215" s="214"/>
      <c r="IBF215" s="214"/>
      <c r="IBG215" s="214"/>
      <c r="IBH215" s="214"/>
      <c r="IBI215" s="214"/>
      <c r="IBJ215" s="214"/>
      <c r="IBK215" s="214"/>
      <c r="IBL215" s="214"/>
      <c r="IBM215" s="214"/>
      <c r="IBN215" s="214"/>
      <c r="IBO215" s="214"/>
      <c r="IBP215" s="214"/>
      <c r="IBQ215" s="214"/>
      <c r="IBR215" s="214"/>
      <c r="IBS215" s="214"/>
      <c r="IBT215" s="214"/>
      <c r="IBU215" s="214"/>
      <c r="IBV215" s="214"/>
      <c r="IBW215" s="214"/>
      <c r="IBX215" s="214"/>
      <c r="IBY215" s="214"/>
      <c r="IBZ215" s="214"/>
      <c r="ICA215" s="214"/>
      <c r="ICB215" s="214"/>
      <c r="ICC215" s="214"/>
      <c r="ICD215" s="214"/>
      <c r="ICE215" s="214"/>
      <c r="ICF215" s="214"/>
      <c r="ICG215" s="214"/>
      <c r="ICH215" s="214"/>
      <c r="ICI215" s="214"/>
      <c r="ICJ215" s="214"/>
      <c r="ICK215" s="214"/>
      <c r="ICL215" s="214"/>
      <c r="ICM215" s="214"/>
      <c r="ICN215" s="214"/>
      <c r="ICO215" s="214"/>
      <c r="ICP215" s="214"/>
      <c r="ICQ215" s="214"/>
      <c r="ICR215" s="214"/>
      <c r="ICS215" s="214"/>
      <c r="ICT215" s="214"/>
      <c r="ICU215" s="214"/>
      <c r="ICV215" s="214"/>
      <c r="ICW215" s="214"/>
      <c r="ICX215" s="214"/>
      <c r="ICY215" s="214"/>
      <c r="ICZ215" s="214"/>
      <c r="IDA215" s="214"/>
      <c r="IDB215" s="214"/>
      <c r="IDC215" s="214"/>
      <c r="IDD215" s="214"/>
      <c r="IDE215" s="214"/>
      <c r="IDF215" s="214"/>
      <c r="IDG215" s="214"/>
      <c r="IDH215" s="214"/>
      <c r="IDI215" s="214"/>
      <c r="IDJ215" s="214"/>
      <c r="IDK215" s="214"/>
      <c r="IDL215" s="214"/>
      <c r="IDM215" s="214"/>
      <c r="IDN215" s="214"/>
      <c r="IDO215" s="214"/>
      <c r="IDP215" s="214"/>
      <c r="IDQ215" s="214"/>
      <c r="IDR215" s="214"/>
      <c r="IDS215" s="214"/>
      <c r="IDT215" s="214"/>
      <c r="IDU215" s="214"/>
      <c r="IDV215" s="214"/>
      <c r="IDW215" s="214"/>
      <c r="IDX215" s="214"/>
      <c r="IDY215" s="214"/>
      <c r="IDZ215" s="214"/>
      <c r="IEA215" s="214"/>
      <c r="IEB215" s="214"/>
      <c r="IEC215" s="214"/>
      <c r="IED215" s="214"/>
      <c r="IEE215" s="214"/>
      <c r="IEF215" s="214"/>
      <c r="IEG215" s="214"/>
      <c r="IEH215" s="214"/>
      <c r="IEI215" s="214"/>
      <c r="IEJ215" s="214"/>
      <c r="IEK215" s="214"/>
      <c r="IEL215" s="214"/>
      <c r="IEM215" s="214"/>
      <c r="IEN215" s="214"/>
      <c r="IEO215" s="214"/>
      <c r="IEP215" s="214"/>
      <c r="IEQ215" s="214"/>
      <c r="IER215" s="214"/>
      <c r="IES215" s="214"/>
      <c r="IET215" s="214"/>
      <c r="IEU215" s="214"/>
      <c r="IEV215" s="214"/>
      <c r="IEW215" s="214"/>
      <c r="IEX215" s="214"/>
      <c r="IEY215" s="214"/>
      <c r="IEZ215" s="214"/>
      <c r="IFA215" s="214"/>
      <c r="IFB215" s="214"/>
      <c r="IFC215" s="214"/>
      <c r="IFD215" s="214"/>
      <c r="IFE215" s="214"/>
      <c r="IFF215" s="214"/>
      <c r="IFG215" s="214"/>
      <c r="IFH215" s="214"/>
      <c r="IFI215" s="214"/>
      <c r="IFJ215" s="214"/>
      <c r="IFK215" s="214"/>
      <c r="IFL215" s="214"/>
      <c r="IFM215" s="214"/>
      <c r="IFN215" s="214"/>
      <c r="IFO215" s="214"/>
      <c r="IFP215" s="214"/>
      <c r="IFQ215" s="214"/>
      <c r="IFR215" s="214"/>
      <c r="IFS215" s="214"/>
      <c r="IFT215" s="214"/>
      <c r="IFU215" s="214"/>
      <c r="IFV215" s="214"/>
      <c r="IFW215" s="214"/>
      <c r="IFX215" s="214"/>
      <c r="IFY215" s="214"/>
      <c r="IFZ215" s="214"/>
      <c r="IGA215" s="214"/>
      <c r="IGB215" s="214"/>
      <c r="IGC215" s="214"/>
      <c r="IGD215" s="214"/>
      <c r="IGE215" s="214"/>
      <c r="IGF215" s="214"/>
      <c r="IGG215" s="214"/>
      <c r="IGH215" s="214"/>
      <c r="IGI215" s="214"/>
      <c r="IGJ215" s="214"/>
      <c r="IGK215" s="214"/>
      <c r="IGL215" s="214"/>
      <c r="IGM215" s="214"/>
      <c r="IGN215" s="214"/>
      <c r="IGO215" s="214"/>
      <c r="IGP215" s="214"/>
      <c r="IGQ215" s="214"/>
      <c r="IGR215" s="214"/>
      <c r="IGS215" s="214"/>
      <c r="IGT215" s="214"/>
      <c r="IGU215" s="214"/>
      <c r="IGV215" s="214"/>
      <c r="IGW215" s="214"/>
      <c r="IGX215" s="214"/>
      <c r="IGY215" s="214"/>
      <c r="IGZ215" s="214"/>
      <c r="IHA215" s="214"/>
      <c r="IHB215" s="214"/>
      <c r="IHC215" s="214"/>
      <c r="IHD215" s="214"/>
      <c r="IHE215" s="214"/>
      <c r="IHF215" s="214"/>
      <c r="IHG215" s="214"/>
      <c r="IHH215" s="214"/>
      <c r="IHI215" s="214"/>
      <c r="IHJ215" s="214"/>
      <c r="IHK215" s="214"/>
      <c r="IHL215" s="214"/>
      <c r="IHM215" s="214"/>
      <c r="IHN215" s="214"/>
      <c r="IHO215" s="214"/>
      <c r="IHP215" s="214"/>
      <c r="IHQ215" s="214"/>
      <c r="IHR215" s="214"/>
      <c r="IHS215" s="214"/>
      <c r="IHT215" s="214"/>
      <c r="IHU215" s="214"/>
      <c r="IHV215" s="214"/>
      <c r="IHW215" s="214"/>
      <c r="IHX215" s="214"/>
      <c r="IHY215" s="214"/>
      <c r="IHZ215" s="214"/>
      <c r="IIA215" s="214"/>
      <c r="IIB215" s="214"/>
      <c r="IIC215" s="214"/>
      <c r="IID215" s="214"/>
      <c r="IIE215" s="214"/>
      <c r="IIF215" s="214"/>
      <c r="IIG215" s="214"/>
      <c r="IIH215" s="214"/>
      <c r="III215" s="214"/>
      <c r="IIJ215" s="214"/>
      <c r="IIK215" s="214"/>
      <c r="IIL215" s="214"/>
      <c r="IIM215" s="214"/>
      <c r="IIN215" s="214"/>
      <c r="IIO215" s="214"/>
      <c r="IIP215" s="214"/>
      <c r="IIQ215" s="214"/>
      <c r="IIR215" s="214"/>
      <c r="IIS215" s="214"/>
      <c r="IIT215" s="214"/>
      <c r="IIU215" s="214"/>
      <c r="IIV215" s="214"/>
      <c r="IIW215" s="214"/>
      <c r="IIX215" s="214"/>
      <c r="IIY215" s="214"/>
      <c r="IIZ215" s="214"/>
      <c r="IJA215" s="214"/>
      <c r="IJB215" s="214"/>
      <c r="IJC215" s="214"/>
      <c r="IJD215" s="214"/>
      <c r="IJE215" s="214"/>
      <c r="IJF215" s="214"/>
      <c r="IJG215" s="214"/>
      <c r="IJH215" s="214"/>
      <c r="IJI215" s="214"/>
      <c r="IJJ215" s="214"/>
      <c r="IJK215" s="214"/>
      <c r="IJL215" s="214"/>
      <c r="IJM215" s="214"/>
      <c r="IJN215" s="214"/>
      <c r="IJO215" s="214"/>
      <c r="IJP215" s="214"/>
      <c r="IJQ215" s="214"/>
      <c r="IJR215" s="214"/>
      <c r="IJS215" s="214"/>
      <c r="IJT215" s="214"/>
      <c r="IJU215" s="214"/>
      <c r="IJV215" s="214"/>
      <c r="IJW215" s="214"/>
      <c r="IJX215" s="214"/>
      <c r="IJY215" s="214"/>
      <c r="IJZ215" s="214"/>
      <c r="IKA215" s="214"/>
      <c r="IKB215" s="214"/>
      <c r="IKC215" s="214"/>
      <c r="IKD215" s="214"/>
      <c r="IKE215" s="214"/>
      <c r="IKF215" s="214"/>
      <c r="IKG215" s="214"/>
      <c r="IKH215" s="214"/>
      <c r="IKI215" s="214"/>
      <c r="IKJ215" s="214"/>
      <c r="IKK215" s="214"/>
      <c r="IKL215" s="214"/>
      <c r="IKM215" s="214"/>
      <c r="IKN215" s="214"/>
      <c r="IKO215" s="214"/>
      <c r="IKP215" s="214"/>
      <c r="IKQ215" s="214"/>
      <c r="IKR215" s="214"/>
      <c r="IKS215" s="214"/>
      <c r="IKT215" s="214"/>
      <c r="IKU215" s="214"/>
      <c r="IKV215" s="214"/>
      <c r="IKW215" s="214"/>
      <c r="IKX215" s="214"/>
      <c r="IKY215" s="214"/>
      <c r="IKZ215" s="214"/>
      <c r="ILA215" s="214"/>
      <c r="ILB215" s="214"/>
      <c r="ILC215" s="214"/>
      <c r="ILD215" s="214"/>
      <c r="ILE215" s="214"/>
      <c r="ILF215" s="214"/>
      <c r="ILG215" s="214"/>
      <c r="ILH215" s="214"/>
      <c r="ILI215" s="214"/>
      <c r="ILJ215" s="214"/>
      <c r="ILK215" s="214"/>
      <c r="ILL215" s="214"/>
      <c r="ILM215" s="214"/>
      <c r="ILN215" s="214"/>
      <c r="ILO215" s="214"/>
      <c r="ILP215" s="214"/>
      <c r="ILQ215" s="214"/>
      <c r="ILR215" s="214"/>
      <c r="ILS215" s="214"/>
      <c r="ILT215" s="214"/>
      <c r="ILU215" s="214"/>
      <c r="ILV215" s="214"/>
      <c r="ILW215" s="214"/>
      <c r="ILX215" s="214"/>
      <c r="ILY215" s="214"/>
      <c r="ILZ215" s="214"/>
      <c r="IMA215" s="214"/>
      <c r="IMB215" s="214"/>
      <c r="IMC215" s="214"/>
      <c r="IMD215" s="214"/>
      <c r="IME215" s="214"/>
      <c r="IMF215" s="214"/>
      <c r="IMG215" s="214"/>
      <c r="IMH215" s="214"/>
      <c r="IMI215" s="214"/>
      <c r="IMJ215" s="214"/>
      <c r="IMK215" s="214"/>
      <c r="IML215" s="214"/>
      <c r="IMM215" s="214"/>
      <c r="IMN215" s="214"/>
      <c r="IMO215" s="214"/>
      <c r="IMP215" s="214"/>
      <c r="IMQ215" s="214"/>
      <c r="IMR215" s="214"/>
      <c r="IMS215" s="214"/>
      <c r="IMT215" s="214"/>
      <c r="IMU215" s="214"/>
      <c r="IMV215" s="214"/>
      <c r="IMW215" s="214"/>
      <c r="IMX215" s="214"/>
      <c r="IMY215" s="214"/>
      <c r="IMZ215" s="214"/>
      <c r="INA215" s="214"/>
      <c r="INB215" s="214"/>
      <c r="INC215" s="214"/>
      <c r="IND215" s="214"/>
      <c r="INE215" s="214"/>
      <c r="INF215" s="214"/>
      <c r="ING215" s="214"/>
      <c r="INH215" s="214"/>
      <c r="INI215" s="214"/>
      <c r="INJ215" s="214"/>
      <c r="INK215" s="214"/>
      <c r="INL215" s="214"/>
      <c r="INM215" s="214"/>
      <c r="INN215" s="214"/>
      <c r="INO215" s="214"/>
      <c r="INP215" s="214"/>
      <c r="INQ215" s="214"/>
      <c r="INR215" s="214"/>
      <c r="INS215" s="214"/>
      <c r="INT215" s="214"/>
      <c r="INU215" s="214"/>
      <c r="INV215" s="214"/>
      <c r="INW215" s="214"/>
      <c r="INX215" s="214"/>
      <c r="INY215" s="214"/>
      <c r="INZ215" s="214"/>
      <c r="IOA215" s="214"/>
      <c r="IOB215" s="214"/>
      <c r="IOC215" s="214"/>
      <c r="IOD215" s="214"/>
      <c r="IOE215" s="214"/>
      <c r="IOF215" s="214"/>
      <c r="IOG215" s="214"/>
      <c r="IOH215" s="214"/>
      <c r="IOI215" s="214"/>
      <c r="IOJ215" s="214"/>
      <c r="IOK215" s="214"/>
      <c r="IOL215" s="214"/>
      <c r="IOM215" s="214"/>
      <c r="ION215" s="214"/>
      <c r="IOO215" s="214"/>
      <c r="IOP215" s="214"/>
      <c r="IOQ215" s="214"/>
      <c r="IOR215" s="214"/>
      <c r="IOS215" s="214"/>
      <c r="IOT215" s="214"/>
      <c r="IOU215" s="214"/>
      <c r="IOV215" s="214"/>
      <c r="IOW215" s="214"/>
      <c r="IOX215" s="214"/>
      <c r="IOY215" s="214"/>
      <c r="IOZ215" s="214"/>
      <c r="IPA215" s="214"/>
      <c r="IPB215" s="214"/>
      <c r="IPC215" s="214"/>
      <c r="IPD215" s="214"/>
      <c r="IPE215" s="214"/>
      <c r="IPF215" s="214"/>
      <c r="IPG215" s="214"/>
      <c r="IPH215" s="214"/>
      <c r="IPI215" s="214"/>
      <c r="IPJ215" s="214"/>
      <c r="IPK215" s="214"/>
      <c r="IPL215" s="214"/>
      <c r="IPM215" s="214"/>
      <c r="IPN215" s="214"/>
      <c r="IPO215" s="214"/>
      <c r="IPP215" s="214"/>
      <c r="IPQ215" s="214"/>
      <c r="IPR215" s="214"/>
      <c r="IPS215" s="214"/>
      <c r="IPT215" s="214"/>
      <c r="IPU215" s="214"/>
      <c r="IPV215" s="214"/>
      <c r="IPW215" s="214"/>
      <c r="IPX215" s="214"/>
      <c r="IPY215" s="214"/>
      <c r="IPZ215" s="214"/>
      <c r="IQA215" s="214"/>
      <c r="IQB215" s="214"/>
      <c r="IQC215" s="214"/>
      <c r="IQD215" s="214"/>
      <c r="IQE215" s="214"/>
      <c r="IQF215" s="214"/>
      <c r="IQG215" s="214"/>
      <c r="IQH215" s="214"/>
      <c r="IQI215" s="214"/>
      <c r="IQJ215" s="214"/>
      <c r="IQK215" s="214"/>
      <c r="IQL215" s="214"/>
      <c r="IQM215" s="214"/>
      <c r="IQN215" s="214"/>
      <c r="IQO215" s="214"/>
      <c r="IQP215" s="214"/>
      <c r="IQQ215" s="214"/>
      <c r="IQR215" s="214"/>
      <c r="IQS215" s="214"/>
      <c r="IQT215" s="214"/>
      <c r="IQU215" s="214"/>
      <c r="IQV215" s="214"/>
      <c r="IQW215" s="214"/>
      <c r="IQX215" s="214"/>
      <c r="IQY215" s="214"/>
      <c r="IQZ215" s="214"/>
      <c r="IRA215" s="214"/>
      <c r="IRB215" s="214"/>
      <c r="IRC215" s="214"/>
      <c r="IRD215" s="214"/>
      <c r="IRE215" s="214"/>
      <c r="IRF215" s="214"/>
      <c r="IRG215" s="214"/>
      <c r="IRH215" s="214"/>
      <c r="IRI215" s="214"/>
      <c r="IRJ215" s="214"/>
      <c r="IRK215" s="214"/>
      <c r="IRL215" s="214"/>
      <c r="IRM215" s="214"/>
      <c r="IRN215" s="214"/>
      <c r="IRO215" s="214"/>
      <c r="IRP215" s="214"/>
      <c r="IRQ215" s="214"/>
      <c r="IRR215" s="214"/>
      <c r="IRS215" s="214"/>
      <c r="IRT215" s="214"/>
      <c r="IRU215" s="214"/>
      <c r="IRV215" s="214"/>
      <c r="IRW215" s="214"/>
      <c r="IRX215" s="214"/>
      <c r="IRY215" s="214"/>
      <c r="IRZ215" s="214"/>
      <c r="ISA215" s="214"/>
      <c r="ISB215" s="214"/>
      <c r="ISC215" s="214"/>
      <c r="ISD215" s="214"/>
      <c r="ISE215" s="214"/>
      <c r="ISF215" s="214"/>
      <c r="ISG215" s="214"/>
      <c r="ISH215" s="214"/>
      <c r="ISI215" s="214"/>
      <c r="ISJ215" s="214"/>
      <c r="ISK215" s="214"/>
      <c r="ISL215" s="214"/>
      <c r="ISM215" s="214"/>
      <c r="ISN215" s="214"/>
      <c r="ISO215" s="214"/>
      <c r="ISP215" s="214"/>
      <c r="ISQ215" s="214"/>
      <c r="ISR215" s="214"/>
      <c r="ISS215" s="214"/>
      <c r="IST215" s="214"/>
      <c r="ISU215" s="214"/>
      <c r="ISV215" s="214"/>
      <c r="ISW215" s="214"/>
      <c r="ISX215" s="214"/>
      <c r="ISY215" s="214"/>
      <c r="ISZ215" s="214"/>
      <c r="ITA215" s="214"/>
      <c r="ITB215" s="214"/>
      <c r="ITC215" s="214"/>
      <c r="ITD215" s="214"/>
      <c r="ITE215" s="214"/>
      <c r="ITF215" s="214"/>
      <c r="ITG215" s="214"/>
      <c r="ITH215" s="214"/>
      <c r="ITI215" s="214"/>
      <c r="ITJ215" s="214"/>
      <c r="ITK215" s="214"/>
      <c r="ITL215" s="214"/>
      <c r="ITM215" s="214"/>
      <c r="ITN215" s="214"/>
      <c r="ITO215" s="214"/>
      <c r="ITP215" s="214"/>
      <c r="ITQ215" s="214"/>
      <c r="ITR215" s="214"/>
      <c r="ITS215" s="214"/>
      <c r="ITT215" s="214"/>
      <c r="ITU215" s="214"/>
      <c r="ITV215" s="214"/>
      <c r="ITW215" s="214"/>
      <c r="ITX215" s="214"/>
      <c r="ITY215" s="214"/>
      <c r="ITZ215" s="214"/>
      <c r="IUA215" s="214"/>
      <c r="IUB215" s="214"/>
      <c r="IUC215" s="214"/>
      <c r="IUD215" s="214"/>
      <c r="IUE215" s="214"/>
      <c r="IUF215" s="214"/>
      <c r="IUG215" s="214"/>
      <c r="IUH215" s="214"/>
      <c r="IUI215" s="214"/>
      <c r="IUJ215" s="214"/>
      <c r="IUK215" s="214"/>
      <c r="IUL215" s="214"/>
      <c r="IUM215" s="214"/>
      <c r="IUN215" s="214"/>
      <c r="IUO215" s="214"/>
      <c r="IUP215" s="214"/>
      <c r="IUQ215" s="214"/>
      <c r="IUR215" s="214"/>
      <c r="IUS215" s="214"/>
      <c r="IUT215" s="214"/>
      <c r="IUU215" s="214"/>
      <c r="IUV215" s="214"/>
      <c r="IUW215" s="214"/>
      <c r="IUX215" s="214"/>
      <c r="IUY215" s="214"/>
      <c r="IUZ215" s="214"/>
      <c r="IVA215" s="214"/>
      <c r="IVB215" s="214"/>
      <c r="IVC215" s="214"/>
      <c r="IVD215" s="214"/>
      <c r="IVE215" s="214"/>
      <c r="IVF215" s="214"/>
      <c r="IVG215" s="214"/>
      <c r="IVH215" s="214"/>
      <c r="IVI215" s="214"/>
      <c r="IVJ215" s="214"/>
      <c r="IVK215" s="214"/>
      <c r="IVL215" s="214"/>
      <c r="IVM215" s="214"/>
      <c r="IVN215" s="214"/>
      <c r="IVO215" s="214"/>
      <c r="IVP215" s="214"/>
      <c r="IVQ215" s="214"/>
      <c r="IVR215" s="214"/>
      <c r="IVS215" s="214"/>
      <c r="IVT215" s="214"/>
      <c r="IVU215" s="214"/>
      <c r="IVV215" s="214"/>
      <c r="IVW215" s="214"/>
      <c r="IVX215" s="214"/>
      <c r="IVY215" s="214"/>
      <c r="IVZ215" s="214"/>
      <c r="IWA215" s="214"/>
      <c r="IWB215" s="214"/>
      <c r="IWC215" s="214"/>
      <c r="IWD215" s="214"/>
      <c r="IWE215" s="214"/>
      <c r="IWF215" s="214"/>
      <c r="IWG215" s="214"/>
      <c r="IWH215" s="214"/>
      <c r="IWI215" s="214"/>
      <c r="IWJ215" s="214"/>
      <c r="IWK215" s="214"/>
      <c r="IWL215" s="214"/>
      <c r="IWM215" s="214"/>
      <c r="IWN215" s="214"/>
      <c r="IWO215" s="214"/>
      <c r="IWP215" s="214"/>
      <c r="IWQ215" s="214"/>
      <c r="IWR215" s="214"/>
      <c r="IWS215" s="214"/>
      <c r="IWT215" s="214"/>
      <c r="IWU215" s="214"/>
      <c r="IWV215" s="214"/>
      <c r="IWW215" s="214"/>
      <c r="IWX215" s="214"/>
      <c r="IWY215" s="214"/>
      <c r="IWZ215" s="214"/>
      <c r="IXA215" s="214"/>
      <c r="IXB215" s="214"/>
      <c r="IXC215" s="214"/>
      <c r="IXD215" s="214"/>
      <c r="IXE215" s="214"/>
      <c r="IXF215" s="214"/>
      <c r="IXG215" s="214"/>
      <c r="IXH215" s="214"/>
      <c r="IXI215" s="214"/>
      <c r="IXJ215" s="214"/>
      <c r="IXK215" s="214"/>
      <c r="IXL215" s="214"/>
      <c r="IXM215" s="214"/>
      <c r="IXN215" s="214"/>
      <c r="IXO215" s="214"/>
      <c r="IXP215" s="214"/>
      <c r="IXQ215" s="214"/>
      <c r="IXR215" s="214"/>
      <c r="IXS215" s="214"/>
      <c r="IXT215" s="214"/>
      <c r="IXU215" s="214"/>
      <c r="IXV215" s="214"/>
      <c r="IXW215" s="214"/>
      <c r="IXX215" s="214"/>
      <c r="IXY215" s="214"/>
      <c r="IXZ215" s="214"/>
      <c r="IYA215" s="214"/>
      <c r="IYB215" s="214"/>
      <c r="IYC215" s="214"/>
      <c r="IYD215" s="214"/>
      <c r="IYE215" s="214"/>
      <c r="IYF215" s="214"/>
      <c r="IYG215" s="214"/>
      <c r="IYH215" s="214"/>
      <c r="IYI215" s="214"/>
      <c r="IYJ215" s="214"/>
      <c r="IYK215" s="214"/>
      <c r="IYL215" s="214"/>
      <c r="IYM215" s="214"/>
      <c r="IYN215" s="214"/>
      <c r="IYO215" s="214"/>
      <c r="IYP215" s="214"/>
      <c r="IYQ215" s="214"/>
      <c r="IYR215" s="214"/>
      <c r="IYS215" s="214"/>
      <c r="IYT215" s="214"/>
      <c r="IYU215" s="214"/>
      <c r="IYV215" s="214"/>
      <c r="IYW215" s="214"/>
      <c r="IYX215" s="214"/>
      <c r="IYY215" s="214"/>
      <c r="IYZ215" s="214"/>
      <c r="IZA215" s="214"/>
      <c r="IZB215" s="214"/>
      <c r="IZC215" s="214"/>
      <c r="IZD215" s="214"/>
      <c r="IZE215" s="214"/>
      <c r="IZF215" s="214"/>
      <c r="IZG215" s="214"/>
      <c r="IZH215" s="214"/>
      <c r="IZI215" s="214"/>
      <c r="IZJ215" s="214"/>
      <c r="IZK215" s="214"/>
      <c r="IZL215" s="214"/>
      <c r="IZM215" s="214"/>
      <c r="IZN215" s="214"/>
      <c r="IZO215" s="214"/>
      <c r="IZP215" s="214"/>
      <c r="IZQ215" s="214"/>
      <c r="IZR215" s="214"/>
      <c r="IZS215" s="214"/>
      <c r="IZT215" s="214"/>
      <c r="IZU215" s="214"/>
      <c r="IZV215" s="214"/>
      <c r="IZW215" s="214"/>
      <c r="IZX215" s="214"/>
      <c r="IZY215" s="214"/>
      <c r="IZZ215" s="214"/>
      <c r="JAA215" s="214"/>
      <c r="JAB215" s="214"/>
      <c r="JAC215" s="214"/>
      <c r="JAD215" s="214"/>
      <c r="JAE215" s="214"/>
      <c r="JAF215" s="214"/>
      <c r="JAG215" s="214"/>
      <c r="JAH215" s="214"/>
      <c r="JAI215" s="214"/>
      <c r="JAJ215" s="214"/>
      <c r="JAK215" s="214"/>
      <c r="JAL215" s="214"/>
      <c r="JAM215" s="214"/>
      <c r="JAN215" s="214"/>
      <c r="JAO215" s="214"/>
      <c r="JAP215" s="214"/>
      <c r="JAQ215" s="214"/>
      <c r="JAR215" s="214"/>
      <c r="JAS215" s="214"/>
      <c r="JAT215" s="214"/>
      <c r="JAU215" s="214"/>
      <c r="JAV215" s="214"/>
      <c r="JAW215" s="214"/>
      <c r="JAX215" s="214"/>
      <c r="JAY215" s="214"/>
      <c r="JAZ215" s="214"/>
      <c r="JBA215" s="214"/>
      <c r="JBB215" s="214"/>
      <c r="JBC215" s="214"/>
      <c r="JBD215" s="214"/>
      <c r="JBE215" s="214"/>
      <c r="JBF215" s="214"/>
      <c r="JBG215" s="214"/>
      <c r="JBH215" s="214"/>
      <c r="JBI215" s="214"/>
      <c r="JBJ215" s="214"/>
      <c r="JBK215" s="214"/>
      <c r="JBL215" s="214"/>
      <c r="JBM215" s="214"/>
      <c r="JBN215" s="214"/>
      <c r="JBO215" s="214"/>
      <c r="JBP215" s="214"/>
      <c r="JBQ215" s="214"/>
      <c r="JBR215" s="214"/>
      <c r="JBS215" s="214"/>
      <c r="JBT215" s="214"/>
      <c r="JBU215" s="214"/>
      <c r="JBV215" s="214"/>
      <c r="JBW215" s="214"/>
      <c r="JBX215" s="214"/>
      <c r="JBY215" s="214"/>
      <c r="JBZ215" s="214"/>
      <c r="JCA215" s="214"/>
      <c r="JCB215" s="214"/>
      <c r="JCC215" s="214"/>
      <c r="JCD215" s="214"/>
      <c r="JCE215" s="214"/>
      <c r="JCF215" s="214"/>
      <c r="JCG215" s="214"/>
      <c r="JCH215" s="214"/>
      <c r="JCI215" s="214"/>
      <c r="JCJ215" s="214"/>
      <c r="JCK215" s="214"/>
      <c r="JCL215" s="214"/>
      <c r="JCM215" s="214"/>
      <c r="JCN215" s="214"/>
      <c r="JCO215" s="214"/>
      <c r="JCP215" s="214"/>
      <c r="JCQ215" s="214"/>
      <c r="JCR215" s="214"/>
      <c r="JCS215" s="214"/>
      <c r="JCT215" s="214"/>
      <c r="JCU215" s="214"/>
      <c r="JCV215" s="214"/>
      <c r="JCW215" s="214"/>
      <c r="JCX215" s="214"/>
      <c r="JCY215" s="214"/>
      <c r="JCZ215" s="214"/>
      <c r="JDA215" s="214"/>
      <c r="JDB215" s="214"/>
      <c r="JDC215" s="214"/>
      <c r="JDD215" s="214"/>
      <c r="JDE215" s="214"/>
      <c r="JDF215" s="214"/>
      <c r="JDG215" s="214"/>
      <c r="JDH215" s="214"/>
      <c r="JDI215" s="214"/>
      <c r="JDJ215" s="214"/>
      <c r="JDK215" s="214"/>
      <c r="JDL215" s="214"/>
      <c r="JDM215" s="214"/>
      <c r="JDN215" s="214"/>
      <c r="JDO215" s="214"/>
      <c r="JDP215" s="214"/>
      <c r="JDQ215" s="214"/>
      <c r="JDR215" s="214"/>
      <c r="JDS215" s="214"/>
      <c r="JDT215" s="214"/>
      <c r="JDU215" s="214"/>
      <c r="JDV215" s="214"/>
      <c r="JDW215" s="214"/>
      <c r="JDX215" s="214"/>
      <c r="JDY215" s="214"/>
      <c r="JDZ215" s="214"/>
      <c r="JEA215" s="214"/>
      <c r="JEB215" s="214"/>
      <c r="JEC215" s="214"/>
      <c r="JED215" s="214"/>
      <c r="JEE215" s="214"/>
      <c r="JEF215" s="214"/>
      <c r="JEG215" s="214"/>
      <c r="JEH215" s="214"/>
      <c r="JEI215" s="214"/>
      <c r="JEJ215" s="214"/>
      <c r="JEK215" s="214"/>
      <c r="JEL215" s="214"/>
      <c r="JEM215" s="214"/>
      <c r="JEN215" s="214"/>
      <c r="JEO215" s="214"/>
      <c r="JEP215" s="214"/>
      <c r="JEQ215" s="214"/>
      <c r="JER215" s="214"/>
      <c r="JES215" s="214"/>
      <c r="JET215" s="214"/>
      <c r="JEU215" s="214"/>
      <c r="JEV215" s="214"/>
      <c r="JEW215" s="214"/>
      <c r="JEX215" s="214"/>
      <c r="JEY215" s="214"/>
      <c r="JEZ215" s="214"/>
      <c r="JFA215" s="214"/>
      <c r="JFB215" s="214"/>
      <c r="JFC215" s="214"/>
      <c r="JFD215" s="214"/>
      <c r="JFE215" s="214"/>
      <c r="JFF215" s="214"/>
      <c r="JFG215" s="214"/>
      <c r="JFH215" s="214"/>
      <c r="JFI215" s="214"/>
      <c r="JFJ215" s="214"/>
      <c r="JFK215" s="214"/>
      <c r="JFL215" s="214"/>
      <c r="JFM215" s="214"/>
      <c r="JFN215" s="214"/>
      <c r="JFO215" s="214"/>
      <c r="JFP215" s="214"/>
      <c r="JFQ215" s="214"/>
      <c r="JFR215" s="214"/>
      <c r="JFS215" s="214"/>
      <c r="JFT215" s="214"/>
      <c r="JFU215" s="214"/>
      <c r="JFV215" s="214"/>
      <c r="JFW215" s="214"/>
      <c r="JFX215" s="214"/>
      <c r="JFY215" s="214"/>
      <c r="JFZ215" s="214"/>
      <c r="JGA215" s="214"/>
      <c r="JGB215" s="214"/>
      <c r="JGC215" s="214"/>
      <c r="JGD215" s="214"/>
      <c r="JGE215" s="214"/>
      <c r="JGF215" s="214"/>
      <c r="JGG215" s="214"/>
      <c r="JGH215" s="214"/>
      <c r="JGI215" s="214"/>
      <c r="JGJ215" s="214"/>
      <c r="JGK215" s="214"/>
      <c r="JGL215" s="214"/>
      <c r="JGM215" s="214"/>
      <c r="JGN215" s="214"/>
      <c r="JGO215" s="214"/>
      <c r="JGP215" s="214"/>
      <c r="JGQ215" s="214"/>
      <c r="JGR215" s="214"/>
      <c r="JGS215" s="214"/>
      <c r="JGT215" s="214"/>
      <c r="JGU215" s="214"/>
      <c r="JGV215" s="214"/>
      <c r="JGW215" s="214"/>
      <c r="JGX215" s="214"/>
      <c r="JGY215" s="214"/>
      <c r="JGZ215" s="214"/>
      <c r="JHA215" s="214"/>
      <c r="JHB215" s="214"/>
      <c r="JHC215" s="214"/>
      <c r="JHD215" s="214"/>
      <c r="JHE215" s="214"/>
      <c r="JHF215" s="214"/>
      <c r="JHG215" s="214"/>
      <c r="JHH215" s="214"/>
      <c r="JHI215" s="214"/>
      <c r="JHJ215" s="214"/>
      <c r="JHK215" s="214"/>
      <c r="JHL215" s="214"/>
      <c r="JHM215" s="214"/>
      <c r="JHN215" s="214"/>
      <c r="JHO215" s="214"/>
      <c r="JHP215" s="214"/>
      <c r="JHQ215" s="214"/>
      <c r="JHR215" s="214"/>
      <c r="JHS215" s="214"/>
      <c r="JHT215" s="214"/>
      <c r="JHU215" s="214"/>
      <c r="JHV215" s="214"/>
      <c r="JHW215" s="214"/>
      <c r="JHX215" s="214"/>
      <c r="JHY215" s="214"/>
      <c r="JHZ215" s="214"/>
      <c r="JIA215" s="214"/>
      <c r="JIB215" s="214"/>
      <c r="JIC215" s="214"/>
      <c r="JID215" s="214"/>
      <c r="JIE215" s="214"/>
      <c r="JIF215" s="214"/>
      <c r="JIG215" s="214"/>
      <c r="JIH215" s="214"/>
      <c r="JII215" s="214"/>
      <c r="JIJ215" s="214"/>
      <c r="JIK215" s="214"/>
      <c r="JIL215" s="214"/>
      <c r="JIM215" s="214"/>
      <c r="JIN215" s="214"/>
      <c r="JIO215" s="214"/>
      <c r="JIP215" s="214"/>
      <c r="JIQ215" s="214"/>
      <c r="JIR215" s="214"/>
      <c r="JIS215" s="214"/>
      <c r="JIT215" s="214"/>
      <c r="JIU215" s="214"/>
      <c r="JIV215" s="214"/>
      <c r="JIW215" s="214"/>
      <c r="JIX215" s="214"/>
      <c r="JIY215" s="214"/>
      <c r="JIZ215" s="214"/>
      <c r="JJA215" s="214"/>
      <c r="JJB215" s="214"/>
      <c r="JJC215" s="214"/>
      <c r="JJD215" s="214"/>
      <c r="JJE215" s="214"/>
      <c r="JJF215" s="214"/>
      <c r="JJG215" s="214"/>
      <c r="JJH215" s="214"/>
      <c r="JJI215" s="214"/>
      <c r="JJJ215" s="214"/>
      <c r="JJK215" s="214"/>
      <c r="JJL215" s="214"/>
      <c r="JJM215" s="214"/>
      <c r="JJN215" s="214"/>
      <c r="JJO215" s="214"/>
      <c r="JJP215" s="214"/>
      <c r="JJQ215" s="214"/>
      <c r="JJR215" s="214"/>
      <c r="JJS215" s="214"/>
      <c r="JJT215" s="214"/>
      <c r="JJU215" s="214"/>
      <c r="JJV215" s="214"/>
      <c r="JJW215" s="214"/>
      <c r="JJX215" s="214"/>
      <c r="JJY215" s="214"/>
      <c r="JJZ215" s="214"/>
      <c r="JKA215" s="214"/>
      <c r="JKB215" s="214"/>
      <c r="JKC215" s="214"/>
      <c r="JKD215" s="214"/>
      <c r="JKE215" s="214"/>
      <c r="JKF215" s="214"/>
      <c r="JKG215" s="214"/>
      <c r="JKH215" s="214"/>
      <c r="JKI215" s="214"/>
      <c r="JKJ215" s="214"/>
      <c r="JKK215" s="214"/>
      <c r="JKL215" s="214"/>
      <c r="JKM215" s="214"/>
      <c r="JKN215" s="214"/>
      <c r="JKO215" s="214"/>
      <c r="JKP215" s="214"/>
      <c r="JKQ215" s="214"/>
      <c r="JKR215" s="214"/>
      <c r="JKS215" s="214"/>
      <c r="JKT215" s="214"/>
      <c r="JKU215" s="214"/>
      <c r="JKV215" s="214"/>
      <c r="JKW215" s="214"/>
      <c r="JKX215" s="214"/>
      <c r="JKY215" s="214"/>
      <c r="JKZ215" s="214"/>
      <c r="JLA215" s="214"/>
      <c r="JLB215" s="214"/>
      <c r="JLC215" s="214"/>
      <c r="JLD215" s="214"/>
      <c r="JLE215" s="214"/>
      <c r="JLF215" s="214"/>
      <c r="JLG215" s="214"/>
      <c r="JLH215" s="214"/>
      <c r="JLI215" s="214"/>
      <c r="JLJ215" s="214"/>
      <c r="JLK215" s="214"/>
      <c r="JLL215" s="214"/>
      <c r="JLM215" s="214"/>
      <c r="JLN215" s="214"/>
      <c r="JLO215" s="214"/>
      <c r="JLP215" s="214"/>
      <c r="JLQ215" s="214"/>
      <c r="JLR215" s="214"/>
      <c r="JLS215" s="214"/>
      <c r="JLT215" s="214"/>
      <c r="JLU215" s="214"/>
      <c r="JLV215" s="214"/>
      <c r="JLW215" s="214"/>
      <c r="JLX215" s="214"/>
      <c r="JLY215" s="214"/>
      <c r="JLZ215" s="214"/>
      <c r="JMA215" s="214"/>
      <c r="JMB215" s="214"/>
      <c r="JMC215" s="214"/>
      <c r="JMD215" s="214"/>
      <c r="JME215" s="214"/>
      <c r="JMF215" s="214"/>
      <c r="JMG215" s="214"/>
      <c r="JMH215" s="214"/>
      <c r="JMI215" s="214"/>
      <c r="JMJ215" s="214"/>
      <c r="JMK215" s="214"/>
      <c r="JML215" s="214"/>
      <c r="JMM215" s="214"/>
      <c r="JMN215" s="214"/>
      <c r="JMO215" s="214"/>
      <c r="JMP215" s="214"/>
      <c r="JMQ215" s="214"/>
      <c r="JMR215" s="214"/>
      <c r="JMS215" s="214"/>
      <c r="JMT215" s="214"/>
      <c r="JMU215" s="214"/>
      <c r="JMV215" s="214"/>
      <c r="JMW215" s="214"/>
      <c r="JMX215" s="214"/>
      <c r="JMY215" s="214"/>
      <c r="JMZ215" s="214"/>
      <c r="JNA215" s="214"/>
      <c r="JNB215" s="214"/>
      <c r="JNC215" s="214"/>
      <c r="JND215" s="214"/>
      <c r="JNE215" s="214"/>
      <c r="JNF215" s="214"/>
      <c r="JNG215" s="214"/>
      <c r="JNH215" s="214"/>
      <c r="JNI215" s="214"/>
      <c r="JNJ215" s="214"/>
      <c r="JNK215" s="214"/>
      <c r="JNL215" s="214"/>
      <c r="JNM215" s="214"/>
      <c r="JNN215" s="214"/>
      <c r="JNO215" s="214"/>
      <c r="JNP215" s="214"/>
      <c r="JNQ215" s="214"/>
      <c r="JNR215" s="214"/>
      <c r="JNS215" s="214"/>
      <c r="JNT215" s="214"/>
      <c r="JNU215" s="214"/>
      <c r="JNV215" s="214"/>
      <c r="JNW215" s="214"/>
      <c r="JNX215" s="214"/>
      <c r="JNY215" s="214"/>
      <c r="JNZ215" s="214"/>
      <c r="JOA215" s="214"/>
      <c r="JOB215" s="214"/>
      <c r="JOC215" s="214"/>
      <c r="JOD215" s="214"/>
      <c r="JOE215" s="214"/>
      <c r="JOF215" s="214"/>
      <c r="JOG215" s="214"/>
      <c r="JOH215" s="214"/>
      <c r="JOI215" s="214"/>
      <c r="JOJ215" s="214"/>
      <c r="JOK215" s="214"/>
      <c r="JOL215" s="214"/>
      <c r="JOM215" s="214"/>
      <c r="JON215" s="214"/>
      <c r="JOO215" s="214"/>
      <c r="JOP215" s="214"/>
      <c r="JOQ215" s="214"/>
      <c r="JOR215" s="214"/>
      <c r="JOS215" s="214"/>
      <c r="JOT215" s="214"/>
      <c r="JOU215" s="214"/>
      <c r="JOV215" s="214"/>
      <c r="JOW215" s="214"/>
      <c r="JOX215" s="214"/>
      <c r="JOY215" s="214"/>
      <c r="JOZ215" s="214"/>
      <c r="JPA215" s="214"/>
      <c r="JPB215" s="214"/>
      <c r="JPC215" s="214"/>
      <c r="JPD215" s="214"/>
      <c r="JPE215" s="214"/>
      <c r="JPF215" s="214"/>
      <c r="JPG215" s="214"/>
      <c r="JPH215" s="214"/>
      <c r="JPI215" s="214"/>
      <c r="JPJ215" s="214"/>
      <c r="JPK215" s="214"/>
      <c r="JPL215" s="214"/>
      <c r="JPM215" s="214"/>
      <c r="JPN215" s="214"/>
      <c r="JPO215" s="214"/>
      <c r="JPP215" s="214"/>
      <c r="JPQ215" s="214"/>
      <c r="JPR215" s="214"/>
      <c r="JPS215" s="214"/>
      <c r="JPT215" s="214"/>
      <c r="JPU215" s="214"/>
      <c r="JPV215" s="214"/>
      <c r="JPW215" s="214"/>
      <c r="JPX215" s="214"/>
      <c r="JPY215" s="214"/>
      <c r="JPZ215" s="214"/>
      <c r="JQA215" s="214"/>
      <c r="JQB215" s="214"/>
      <c r="JQC215" s="214"/>
      <c r="JQD215" s="214"/>
      <c r="JQE215" s="214"/>
      <c r="JQF215" s="214"/>
      <c r="JQG215" s="214"/>
      <c r="JQH215" s="214"/>
      <c r="JQI215" s="214"/>
      <c r="JQJ215" s="214"/>
      <c r="JQK215" s="214"/>
      <c r="JQL215" s="214"/>
      <c r="JQM215" s="214"/>
      <c r="JQN215" s="214"/>
      <c r="JQO215" s="214"/>
      <c r="JQP215" s="214"/>
      <c r="JQQ215" s="214"/>
      <c r="JQR215" s="214"/>
      <c r="JQS215" s="214"/>
      <c r="JQT215" s="214"/>
      <c r="JQU215" s="214"/>
      <c r="JQV215" s="214"/>
      <c r="JQW215" s="214"/>
      <c r="JQX215" s="214"/>
      <c r="JQY215" s="214"/>
      <c r="JQZ215" s="214"/>
      <c r="JRA215" s="214"/>
      <c r="JRB215" s="214"/>
      <c r="JRC215" s="214"/>
      <c r="JRD215" s="214"/>
      <c r="JRE215" s="214"/>
      <c r="JRF215" s="214"/>
      <c r="JRG215" s="214"/>
      <c r="JRH215" s="214"/>
      <c r="JRI215" s="214"/>
      <c r="JRJ215" s="214"/>
      <c r="JRK215" s="214"/>
      <c r="JRL215" s="214"/>
      <c r="JRM215" s="214"/>
      <c r="JRN215" s="214"/>
      <c r="JRO215" s="214"/>
      <c r="JRP215" s="214"/>
      <c r="JRQ215" s="214"/>
      <c r="JRR215" s="214"/>
      <c r="JRS215" s="214"/>
      <c r="JRT215" s="214"/>
      <c r="JRU215" s="214"/>
      <c r="JRV215" s="214"/>
      <c r="JRW215" s="214"/>
      <c r="JRX215" s="214"/>
      <c r="JRY215" s="214"/>
      <c r="JRZ215" s="214"/>
      <c r="JSA215" s="214"/>
      <c r="JSB215" s="214"/>
      <c r="JSC215" s="214"/>
      <c r="JSD215" s="214"/>
      <c r="JSE215" s="214"/>
      <c r="JSF215" s="214"/>
      <c r="JSG215" s="214"/>
      <c r="JSH215" s="214"/>
      <c r="JSI215" s="214"/>
      <c r="JSJ215" s="214"/>
      <c r="JSK215" s="214"/>
      <c r="JSL215" s="214"/>
      <c r="JSM215" s="214"/>
      <c r="JSN215" s="214"/>
      <c r="JSO215" s="214"/>
      <c r="JSP215" s="214"/>
      <c r="JSQ215" s="214"/>
      <c r="JSR215" s="214"/>
      <c r="JSS215" s="214"/>
      <c r="JST215" s="214"/>
      <c r="JSU215" s="214"/>
      <c r="JSV215" s="214"/>
      <c r="JSW215" s="214"/>
      <c r="JSX215" s="214"/>
      <c r="JSY215" s="214"/>
      <c r="JSZ215" s="214"/>
      <c r="JTA215" s="214"/>
      <c r="JTB215" s="214"/>
      <c r="JTC215" s="214"/>
      <c r="JTD215" s="214"/>
      <c r="JTE215" s="214"/>
      <c r="JTF215" s="214"/>
      <c r="JTG215" s="214"/>
      <c r="JTH215" s="214"/>
      <c r="JTI215" s="214"/>
      <c r="JTJ215" s="214"/>
      <c r="JTK215" s="214"/>
      <c r="JTL215" s="214"/>
      <c r="JTM215" s="214"/>
      <c r="JTN215" s="214"/>
      <c r="JTO215" s="214"/>
      <c r="JTP215" s="214"/>
      <c r="JTQ215" s="214"/>
      <c r="JTR215" s="214"/>
      <c r="JTS215" s="214"/>
      <c r="JTT215" s="214"/>
      <c r="JTU215" s="214"/>
      <c r="JTV215" s="214"/>
      <c r="JTW215" s="214"/>
      <c r="JTX215" s="214"/>
      <c r="JTY215" s="214"/>
      <c r="JTZ215" s="214"/>
      <c r="JUA215" s="214"/>
      <c r="JUB215" s="214"/>
      <c r="JUC215" s="214"/>
      <c r="JUD215" s="214"/>
      <c r="JUE215" s="214"/>
      <c r="JUF215" s="214"/>
      <c r="JUG215" s="214"/>
      <c r="JUH215" s="214"/>
      <c r="JUI215" s="214"/>
      <c r="JUJ215" s="214"/>
      <c r="JUK215" s="214"/>
      <c r="JUL215" s="214"/>
      <c r="JUM215" s="214"/>
      <c r="JUN215" s="214"/>
      <c r="JUO215" s="214"/>
      <c r="JUP215" s="214"/>
      <c r="JUQ215" s="214"/>
      <c r="JUR215" s="214"/>
      <c r="JUS215" s="214"/>
      <c r="JUT215" s="214"/>
      <c r="JUU215" s="214"/>
      <c r="JUV215" s="214"/>
      <c r="JUW215" s="214"/>
      <c r="JUX215" s="214"/>
      <c r="JUY215" s="214"/>
      <c r="JUZ215" s="214"/>
      <c r="JVA215" s="214"/>
      <c r="JVB215" s="214"/>
      <c r="JVC215" s="214"/>
      <c r="JVD215" s="214"/>
      <c r="JVE215" s="214"/>
      <c r="JVF215" s="214"/>
      <c r="JVG215" s="214"/>
      <c r="JVH215" s="214"/>
      <c r="JVI215" s="214"/>
      <c r="JVJ215" s="214"/>
      <c r="JVK215" s="214"/>
      <c r="JVL215" s="214"/>
      <c r="JVM215" s="214"/>
      <c r="JVN215" s="214"/>
      <c r="JVO215" s="214"/>
      <c r="JVP215" s="214"/>
      <c r="JVQ215" s="214"/>
      <c r="JVR215" s="214"/>
      <c r="JVS215" s="214"/>
      <c r="JVT215" s="214"/>
      <c r="JVU215" s="214"/>
      <c r="JVV215" s="214"/>
      <c r="JVW215" s="214"/>
      <c r="JVX215" s="214"/>
      <c r="JVY215" s="214"/>
      <c r="JVZ215" s="214"/>
      <c r="JWA215" s="214"/>
      <c r="JWB215" s="214"/>
      <c r="JWC215" s="214"/>
      <c r="JWD215" s="214"/>
      <c r="JWE215" s="214"/>
      <c r="JWF215" s="214"/>
      <c r="JWG215" s="214"/>
      <c r="JWH215" s="214"/>
      <c r="JWI215" s="214"/>
      <c r="JWJ215" s="214"/>
      <c r="JWK215" s="214"/>
      <c r="JWL215" s="214"/>
      <c r="JWM215" s="214"/>
      <c r="JWN215" s="214"/>
      <c r="JWO215" s="214"/>
      <c r="JWP215" s="214"/>
      <c r="JWQ215" s="214"/>
      <c r="JWR215" s="214"/>
      <c r="JWS215" s="214"/>
      <c r="JWT215" s="214"/>
      <c r="JWU215" s="214"/>
      <c r="JWV215" s="214"/>
      <c r="JWW215" s="214"/>
      <c r="JWX215" s="214"/>
      <c r="JWY215" s="214"/>
      <c r="JWZ215" s="214"/>
      <c r="JXA215" s="214"/>
      <c r="JXB215" s="214"/>
      <c r="JXC215" s="214"/>
      <c r="JXD215" s="214"/>
      <c r="JXE215" s="214"/>
      <c r="JXF215" s="214"/>
      <c r="JXG215" s="214"/>
      <c r="JXH215" s="214"/>
      <c r="JXI215" s="214"/>
      <c r="JXJ215" s="214"/>
      <c r="JXK215" s="214"/>
      <c r="JXL215" s="214"/>
      <c r="JXM215" s="214"/>
      <c r="JXN215" s="214"/>
      <c r="JXO215" s="214"/>
      <c r="JXP215" s="214"/>
      <c r="JXQ215" s="214"/>
      <c r="JXR215" s="214"/>
      <c r="JXS215" s="214"/>
      <c r="JXT215" s="214"/>
      <c r="JXU215" s="214"/>
      <c r="JXV215" s="214"/>
      <c r="JXW215" s="214"/>
      <c r="JXX215" s="214"/>
      <c r="JXY215" s="214"/>
      <c r="JXZ215" s="214"/>
      <c r="JYA215" s="214"/>
      <c r="JYB215" s="214"/>
      <c r="JYC215" s="214"/>
      <c r="JYD215" s="214"/>
      <c r="JYE215" s="214"/>
      <c r="JYF215" s="214"/>
      <c r="JYG215" s="214"/>
      <c r="JYH215" s="214"/>
      <c r="JYI215" s="214"/>
      <c r="JYJ215" s="214"/>
      <c r="JYK215" s="214"/>
      <c r="JYL215" s="214"/>
      <c r="JYM215" s="214"/>
      <c r="JYN215" s="214"/>
      <c r="JYO215" s="214"/>
      <c r="JYP215" s="214"/>
      <c r="JYQ215" s="214"/>
      <c r="JYR215" s="214"/>
      <c r="JYS215" s="214"/>
      <c r="JYT215" s="214"/>
      <c r="JYU215" s="214"/>
      <c r="JYV215" s="214"/>
      <c r="JYW215" s="214"/>
      <c r="JYX215" s="214"/>
      <c r="JYY215" s="214"/>
      <c r="JYZ215" s="214"/>
      <c r="JZA215" s="214"/>
      <c r="JZB215" s="214"/>
      <c r="JZC215" s="214"/>
      <c r="JZD215" s="214"/>
      <c r="JZE215" s="214"/>
      <c r="JZF215" s="214"/>
      <c r="JZG215" s="214"/>
      <c r="JZH215" s="214"/>
      <c r="JZI215" s="214"/>
      <c r="JZJ215" s="214"/>
      <c r="JZK215" s="214"/>
      <c r="JZL215" s="214"/>
      <c r="JZM215" s="214"/>
      <c r="JZN215" s="214"/>
      <c r="JZO215" s="214"/>
      <c r="JZP215" s="214"/>
      <c r="JZQ215" s="214"/>
      <c r="JZR215" s="214"/>
      <c r="JZS215" s="214"/>
      <c r="JZT215" s="214"/>
      <c r="JZU215" s="214"/>
      <c r="JZV215" s="214"/>
      <c r="JZW215" s="214"/>
      <c r="JZX215" s="214"/>
      <c r="JZY215" s="214"/>
      <c r="JZZ215" s="214"/>
      <c r="KAA215" s="214"/>
      <c r="KAB215" s="214"/>
      <c r="KAC215" s="214"/>
      <c r="KAD215" s="214"/>
      <c r="KAE215" s="214"/>
      <c r="KAF215" s="214"/>
      <c r="KAG215" s="214"/>
      <c r="KAH215" s="214"/>
      <c r="KAI215" s="214"/>
      <c r="KAJ215" s="214"/>
      <c r="KAK215" s="214"/>
      <c r="KAL215" s="214"/>
      <c r="KAM215" s="214"/>
      <c r="KAN215" s="214"/>
      <c r="KAO215" s="214"/>
      <c r="KAP215" s="214"/>
      <c r="KAQ215" s="214"/>
      <c r="KAR215" s="214"/>
      <c r="KAS215" s="214"/>
      <c r="KAT215" s="214"/>
      <c r="KAU215" s="214"/>
      <c r="KAV215" s="214"/>
      <c r="KAW215" s="214"/>
      <c r="KAX215" s="214"/>
      <c r="KAY215" s="214"/>
      <c r="KAZ215" s="214"/>
      <c r="KBA215" s="214"/>
      <c r="KBB215" s="214"/>
      <c r="KBC215" s="214"/>
      <c r="KBD215" s="214"/>
      <c r="KBE215" s="214"/>
      <c r="KBF215" s="214"/>
      <c r="KBG215" s="214"/>
      <c r="KBH215" s="214"/>
      <c r="KBI215" s="214"/>
      <c r="KBJ215" s="214"/>
      <c r="KBK215" s="214"/>
      <c r="KBL215" s="214"/>
      <c r="KBM215" s="214"/>
      <c r="KBN215" s="214"/>
      <c r="KBO215" s="214"/>
      <c r="KBP215" s="214"/>
      <c r="KBQ215" s="214"/>
      <c r="KBR215" s="214"/>
      <c r="KBS215" s="214"/>
      <c r="KBT215" s="214"/>
      <c r="KBU215" s="214"/>
      <c r="KBV215" s="214"/>
      <c r="KBW215" s="214"/>
      <c r="KBX215" s="214"/>
      <c r="KBY215" s="214"/>
      <c r="KBZ215" s="214"/>
      <c r="KCA215" s="214"/>
      <c r="KCB215" s="214"/>
      <c r="KCC215" s="214"/>
      <c r="KCD215" s="214"/>
      <c r="KCE215" s="214"/>
      <c r="KCF215" s="214"/>
      <c r="KCG215" s="214"/>
      <c r="KCH215" s="214"/>
      <c r="KCI215" s="214"/>
      <c r="KCJ215" s="214"/>
      <c r="KCK215" s="214"/>
      <c r="KCL215" s="214"/>
      <c r="KCM215" s="214"/>
      <c r="KCN215" s="214"/>
      <c r="KCO215" s="214"/>
      <c r="KCP215" s="214"/>
      <c r="KCQ215" s="214"/>
      <c r="KCR215" s="214"/>
      <c r="KCS215" s="214"/>
      <c r="KCT215" s="214"/>
      <c r="KCU215" s="214"/>
      <c r="KCV215" s="214"/>
      <c r="KCW215" s="214"/>
      <c r="KCX215" s="214"/>
      <c r="KCY215" s="214"/>
      <c r="KCZ215" s="214"/>
      <c r="KDA215" s="214"/>
      <c r="KDB215" s="214"/>
      <c r="KDC215" s="214"/>
      <c r="KDD215" s="214"/>
      <c r="KDE215" s="214"/>
      <c r="KDF215" s="214"/>
      <c r="KDG215" s="214"/>
      <c r="KDH215" s="214"/>
      <c r="KDI215" s="214"/>
      <c r="KDJ215" s="214"/>
      <c r="KDK215" s="214"/>
      <c r="KDL215" s="214"/>
      <c r="KDM215" s="214"/>
      <c r="KDN215" s="214"/>
      <c r="KDO215" s="214"/>
      <c r="KDP215" s="214"/>
      <c r="KDQ215" s="214"/>
      <c r="KDR215" s="214"/>
      <c r="KDS215" s="214"/>
      <c r="KDT215" s="214"/>
      <c r="KDU215" s="214"/>
      <c r="KDV215" s="214"/>
      <c r="KDW215" s="214"/>
      <c r="KDX215" s="214"/>
      <c r="KDY215" s="214"/>
      <c r="KDZ215" s="214"/>
      <c r="KEA215" s="214"/>
      <c r="KEB215" s="214"/>
      <c r="KEC215" s="214"/>
      <c r="KED215" s="214"/>
      <c r="KEE215" s="214"/>
      <c r="KEF215" s="214"/>
      <c r="KEG215" s="214"/>
      <c r="KEH215" s="214"/>
      <c r="KEI215" s="214"/>
      <c r="KEJ215" s="214"/>
      <c r="KEK215" s="214"/>
      <c r="KEL215" s="214"/>
      <c r="KEM215" s="214"/>
      <c r="KEN215" s="214"/>
      <c r="KEO215" s="214"/>
      <c r="KEP215" s="214"/>
      <c r="KEQ215" s="214"/>
      <c r="KER215" s="214"/>
      <c r="KES215" s="214"/>
      <c r="KET215" s="214"/>
      <c r="KEU215" s="214"/>
      <c r="KEV215" s="214"/>
      <c r="KEW215" s="214"/>
      <c r="KEX215" s="214"/>
      <c r="KEY215" s="214"/>
      <c r="KEZ215" s="214"/>
      <c r="KFA215" s="214"/>
      <c r="KFB215" s="214"/>
      <c r="KFC215" s="214"/>
      <c r="KFD215" s="214"/>
      <c r="KFE215" s="214"/>
      <c r="KFF215" s="214"/>
      <c r="KFG215" s="214"/>
      <c r="KFH215" s="214"/>
      <c r="KFI215" s="214"/>
      <c r="KFJ215" s="214"/>
      <c r="KFK215" s="214"/>
      <c r="KFL215" s="214"/>
      <c r="KFM215" s="214"/>
      <c r="KFN215" s="214"/>
      <c r="KFO215" s="214"/>
      <c r="KFP215" s="214"/>
      <c r="KFQ215" s="214"/>
      <c r="KFR215" s="214"/>
      <c r="KFS215" s="214"/>
      <c r="KFT215" s="214"/>
      <c r="KFU215" s="214"/>
      <c r="KFV215" s="214"/>
      <c r="KFW215" s="214"/>
      <c r="KFX215" s="214"/>
      <c r="KFY215" s="214"/>
      <c r="KFZ215" s="214"/>
      <c r="KGA215" s="214"/>
      <c r="KGB215" s="214"/>
      <c r="KGC215" s="214"/>
      <c r="KGD215" s="214"/>
      <c r="KGE215" s="214"/>
      <c r="KGF215" s="214"/>
      <c r="KGG215" s="214"/>
      <c r="KGH215" s="214"/>
      <c r="KGI215" s="214"/>
      <c r="KGJ215" s="214"/>
      <c r="KGK215" s="214"/>
      <c r="KGL215" s="214"/>
      <c r="KGM215" s="214"/>
      <c r="KGN215" s="214"/>
      <c r="KGO215" s="214"/>
      <c r="KGP215" s="214"/>
      <c r="KGQ215" s="214"/>
      <c r="KGR215" s="214"/>
      <c r="KGS215" s="214"/>
      <c r="KGT215" s="214"/>
      <c r="KGU215" s="214"/>
      <c r="KGV215" s="214"/>
      <c r="KGW215" s="214"/>
      <c r="KGX215" s="214"/>
      <c r="KGY215" s="214"/>
      <c r="KGZ215" s="214"/>
      <c r="KHA215" s="214"/>
      <c r="KHB215" s="214"/>
      <c r="KHC215" s="214"/>
      <c r="KHD215" s="214"/>
      <c r="KHE215" s="214"/>
      <c r="KHF215" s="214"/>
      <c r="KHG215" s="214"/>
      <c r="KHH215" s="214"/>
      <c r="KHI215" s="214"/>
      <c r="KHJ215" s="214"/>
      <c r="KHK215" s="214"/>
      <c r="KHL215" s="214"/>
      <c r="KHM215" s="214"/>
      <c r="KHN215" s="214"/>
      <c r="KHO215" s="214"/>
      <c r="KHP215" s="214"/>
      <c r="KHQ215" s="214"/>
      <c r="KHR215" s="214"/>
      <c r="KHS215" s="214"/>
      <c r="KHT215" s="214"/>
      <c r="KHU215" s="214"/>
      <c r="KHV215" s="214"/>
      <c r="KHW215" s="214"/>
      <c r="KHX215" s="214"/>
      <c r="KHY215" s="214"/>
      <c r="KHZ215" s="214"/>
      <c r="KIA215" s="214"/>
      <c r="KIB215" s="214"/>
      <c r="KIC215" s="214"/>
      <c r="KID215" s="214"/>
      <c r="KIE215" s="214"/>
      <c r="KIF215" s="214"/>
      <c r="KIG215" s="214"/>
      <c r="KIH215" s="214"/>
      <c r="KII215" s="214"/>
      <c r="KIJ215" s="214"/>
      <c r="KIK215" s="214"/>
      <c r="KIL215" s="214"/>
      <c r="KIM215" s="214"/>
      <c r="KIN215" s="214"/>
      <c r="KIO215" s="214"/>
      <c r="KIP215" s="214"/>
      <c r="KIQ215" s="214"/>
      <c r="KIR215" s="214"/>
      <c r="KIS215" s="214"/>
      <c r="KIT215" s="214"/>
      <c r="KIU215" s="214"/>
      <c r="KIV215" s="214"/>
      <c r="KIW215" s="214"/>
      <c r="KIX215" s="214"/>
      <c r="KIY215" s="214"/>
      <c r="KIZ215" s="214"/>
      <c r="KJA215" s="214"/>
      <c r="KJB215" s="214"/>
      <c r="KJC215" s="214"/>
      <c r="KJD215" s="214"/>
      <c r="KJE215" s="214"/>
      <c r="KJF215" s="214"/>
      <c r="KJG215" s="214"/>
      <c r="KJH215" s="214"/>
      <c r="KJI215" s="214"/>
      <c r="KJJ215" s="214"/>
      <c r="KJK215" s="214"/>
      <c r="KJL215" s="214"/>
      <c r="KJM215" s="214"/>
      <c r="KJN215" s="214"/>
      <c r="KJO215" s="214"/>
      <c r="KJP215" s="214"/>
      <c r="KJQ215" s="214"/>
      <c r="KJR215" s="214"/>
      <c r="KJS215" s="214"/>
      <c r="KJT215" s="214"/>
      <c r="KJU215" s="214"/>
      <c r="KJV215" s="214"/>
      <c r="KJW215" s="214"/>
      <c r="KJX215" s="214"/>
      <c r="KJY215" s="214"/>
      <c r="KJZ215" s="214"/>
      <c r="KKA215" s="214"/>
      <c r="KKB215" s="214"/>
      <c r="KKC215" s="214"/>
      <c r="KKD215" s="214"/>
      <c r="KKE215" s="214"/>
      <c r="KKF215" s="214"/>
      <c r="KKG215" s="214"/>
      <c r="KKH215" s="214"/>
      <c r="KKI215" s="214"/>
      <c r="KKJ215" s="214"/>
      <c r="KKK215" s="214"/>
      <c r="KKL215" s="214"/>
      <c r="KKM215" s="214"/>
      <c r="KKN215" s="214"/>
      <c r="KKO215" s="214"/>
      <c r="KKP215" s="214"/>
      <c r="KKQ215" s="214"/>
      <c r="KKR215" s="214"/>
      <c r="KKS215" s="214"/>
      <c r="KKT215" s="214"/>
      <c r="KKU215" s="214"/>
      <c r="KKV215" s="214"/>
      <c r="KKW215" s="214"/>
      <c r="KKX215" s="214"/>
      <c r="KKY215" s="214"/>
      <c r="KKZ215" s="214"/>
      <c r="KLA215" s="214"/>
      <c r="KLB215" s="214"/>
      <c r="KLC215" s="214"/>
      <c r="KLD215" s="214"/>
      <c r="KLE215" s="214"/>
      <c r="KLF215" s="214"/>
      <c r="KLG215" s="214"/>
      <c r="KLH215" s="214"/>
      <c r="KLI215" s="214"/>
      <c r="KLJ215" s="214"/>
      <c r="KLK215" s="214"/>
      <c r="KLL215" s="214"/>
      <c r="KLM215" s="214"/>
      <c r="KLN215" s="214"/>
      <c r="KLO215" s="214"/>
      <c r="KLP215" s="214"/>
      <c r="KLQ215" s="214"/>
      <c r="KLR215" s="214"/>
      <c r="KLS215" s="214"/>
      <c r="KLT215" s="214"/>
      <c r="KLU215" s="214"/>
      <c r="KLV215" s="214"/>
      <c r="KLW215" s="214"/>
      <c r="KLX215" s="214"/>
      <c r="KLY215" s="214"/>
      <c r="KLZ215" s="214"/>
      <c r="KMA215" s="214"/>
      <c r="KMB215" s="214"/>
      <c r="KMC215" s="214"/>
      <c r="KMD215" s="214"/>
      <c r="KME215" s="214"/>
      <c r="KMF215" s="214"/>
      <c r="KMG215" s="214"/>
      <c r="KMH215" s="214"/>
      <c r="KMI215" s="214"/>
      <c r="KMJ215" s="214"/>
      <c r="KMK215" s="214"/>
      <c r="KML215" s="214"/>
      <c r="KMM215" s="214"/>
      <c r="KMN215" s="214"/>
      <c r="KMO215" s="214"/>
      <c r="KMP215" s="214"/>
      <c r="KMQ215" s="214"/>
      <c r="KMR215" s="214"/>
      <c r="KMS215" s="214"/>
      <c r="KMT215" s="214"/>
      <c r="KMU215" s="214"/>
      <c r="KMV215" s="214"/>
      <c r="KMW215" s="214"/>
      <c r="KMX215" s="214"/>
      <c r="KMY215" s="214"/>
      <c r="KMZ215" s="214"/>
      <c r="KNA215" s="214"/>
      <c r="KNB215" s="214"/>
      <c r="KNC215" s="214"/>
      <c r="KND215" s="214"/>
      <c r="KNE215" s="214"/>
      <c r="KNF215" s="214"/>
      <c r="KNG215" s="214"/>
      <c r="KNH215" s="214"/>
      <c r="KNI215" s="214"/>
      <c r="KNJ215" s="214"/>
      <c r="KNK215" s="214"/>
      <c r="KNL215" s="214"/>
      <c r="KNM215" s="214"/>
      <c r="KNN215" s="214"/>
      <c r="KNO215" s="214"/>
      <c r="KNP215" s="214"/>
      <c r="KNQ215" s="214"/>
      <c r="KNR215" s="214"/>
      <c r="KNS215" s="214"/>
      <c r="KNT215" s="214"/>
      <c r="KNU215" s="214"/>
      <c r="KNV215" s="214"/>
      <c r="KNW215" s="214"/>
      <c r="KNX215" s="214"/>
      <c r="KNY215" s="214"/>
      <c r="KNZ215" s="214"/>
      <c r="KOA215" s="214"/>
      <c r="KOB215" s="214"/>
      <c r="KOC215" s="214"/>
      <c r="KOD215" s="214"/>
      <c r="KOE215" s="214"/>
      <c r="KOF215" s="214"/>
      <c r="KOG215" s="214"/>
      <c r="KOH215" s="214"/>
      <c r="KOI215" s="214"/>
      <c r="KOJ215" s="214"/>
      <c r="KOK215" s="214"/>
      <c r="KOL215" s="214"/>
      <c r="KOM215" s="214"/>
      <c r="KON215" s="214"/>
      <c r="KOO215" s="214"/>
      <c r="KOP215" s="214"/>
      <c r="KOQ215" s="214"/>
      <c r="KOR215" s="214"/>
      <c r="KOS215" s="214"/>
      <c r="KOT215" s="214"/>
      <c r="KOU215" s="214"/>
      <c r="KOV215" s="214"/>
      <c r="KOW215" s="214"/>
      <c r="KOX215" s="214"/>
      <c r="KOY215" s="214"/>
      <c r="KOZ215" s="214"/>
      <c r="KPA215" s="214"/>
      <c r="KPB215" s="214"/>
      <c r="KPC215" s="214"/>
      <c r="KPD215" s="214"/>
      <c r="KPE215" s="214"/>
      <c r="KPF215" s="214"/>
      <c r="KPG215" s="214"/>
      <c r="KPH215" s="214"/>
      <c r="KPI215" s="214"/>
      <c r="KPJ215" s="214"/>
      <c r="KPK215" s="214"/>
      <c r="KPL215" s="214"/>
      <c r="KPM215" s="214"/>
      <c r="KPN215" s="214"/>
      <c r="KPO215" s="214"/>
      <c r="KPP215" s="214"/>
      <c r="KPQ215" s="214"/>
      <c r="KPR215" s="214"/>
      <c r="KPS215" s="214"/>
      <c r="KPT215" s="214"/>
      <c r="KPU215" s="214"/>
      <c r="KPV215" s="214"/>
      <c r="KPW215" s="214"/>
      <c r="KPX215" s="214"/>
      <c r="KPY215" s="214"/>
      <c r="KPZ215" s="214"/>
      <c r="KQA215" s="214"/>
      <c r="KQB215" s="214"/>
      <c r="KQC215" s="214"/>
      <c r="KQD215" s="214"/>
      <c r="KQE215" s="214"/>
      <c r="KQF215" s="214"/>
      <c r="KQG215" s="214"/>
      <c r="KQH215" s="214"/>
      <c r="KQI215" s="214"/>
      <c r="KQJ215" s="214"/>
      <c r="KQK215" s="214"/>
      <c r="KQL215" s="214"/>
      <c r="KQM215" s="214"/>
      <c r="KQN215" s="214"/>
      <c r="KQO215" s="214"/>
      <c r="KQP215" s="214"/>
      <c r="KQQ215" s="214"/>
      <c r="KQR215" s="214"/>
      <c r="KQS215" s="214"/>
      <c r="KQT215" s="214"/>
      <c r="KQU215" s="214"/>
      <c r="KQV215" s="214"/>
      <c r="KQW215" s="214"/>
      <c r="KQX215" s="214"/>
      <c r="KQY215" s="214"/>
      <c r="KQZ215" s="214"/>
      <c r="KRA215" s="214"/>
      <c r="KRB215" s="214"/>
      <c r="KRC215" s="214"/>
      <c r="KRD215" s="214"/>
      <c r="KRE215" s="214"/>
      <c r="KRF215" s="214"/>
      <c r="KRG215" s="214"/>
      <c r="KRH215" s="214"/>
      <c r="KRI215" s="214"/>
      <c r="KRJ215" s="214"/>
      <c r="KRK215" s="214"/>
      <c r="KRL215" s="214"/>
      <c r="KRM215" s="214"/>
      <c r="KRN215" s="214"/>
      <c r="KRO215" s="214"/>
      <c r="KRP215" s="214"/>
      <c r="KRQ215" s="214"/>
      <c r="KRR215" s="214"/>
      <c r="KRS215" s="214"/>
      <c r="KRT215" s="214"/>
      <c r="KRU215" s="214"/>
      <c r="KRV215" s="214"/>
      <c r="KRW215" s="214"/>
      <c r="KRX215" s="214"/>
      <c r="KRY215" s="214"/>
      <c r="KRZ215" s="214"/>
      <c r="KSA215" s="214"/>
      <c r="KSB215" s="214"/>
      <c r="KSC215" s="214"/>
      <c r="KSD215" s="214"/>
      <c r="KSE215" s="214"/>
      <c r="KSF215" s="214"/>
      <c r="KSG215" s="214"/>
      <c r="KSH215" s="214"/>
      <c r="KSI215" s="214"/>
      <c r="KSJ215" s="214"/>
      <c r="KSK215" s="214"/>
      <c r="KSL215" s="214"/>
      <c r="KSM215" s="214"/>
      <c r="KSN215" s="214"/>
      <c r="KSO215" s="214"/>
      <c r="KSP215" s="214"/>
      <c r="KSQ215" s="214"/>
      <c r="KSR215" s="214"/>
      <c r="KSS215" s="214"/>
      <c r="KST215" s="214"/>
      <c r="KSU215" s="214"/>
      <c r="KSV215" s="214"/>
      <c r="KSW215" s="214"/>
      <c r="KSX215" s="214"/>
      <c r="KSY215" s="214"/>
      <c r="KSZ215" s="214"/>
      <c r="KTA215" s="214"/>
      <c r="KTB215" s="214"/>
      <c r="KTC215" s="214"/>
      <c r="KTD215" s="214"/>
      <c r="KTE215" s="214"/>
      <c r="KTF215" s="214"/>
      <c r="KTG215" s="214"/>
      <c r="KTH215" s="214"/>
      <c r="KTI215" s="214"/>
      <c r="KTJ215" s="214"/>
      <c r="KTK215" s="214"/>
      <c r="KTL215" s="214"/>
      <c r="KTM215" s="214"/>
      <c r="KTN215" s="214"/>
      <c r="KTO215" s="214"/>
      <c r="KTP215" s="214"/>
      <c r="KTQ215" s="214"/>
      <c r="KTR215" s="214"/>
      <c r="KTS215" s="214"/>
      <c r="KTT215" s="214"/>
      <c r="KTU215" s="214"/>
      <c r="KTV215" s="214"/>
      <c r="KTW215" s="214"/>
      <c r="KTX215" s="214"/>
      <c r="KTY215" s="214"/>
      <c r="KTZ215" s="214"/>
      <c r="KUA215" s="214"/>
      <c r="KUB215" s="214"/>
      <c r="KUC215" s="214"/>
      <c r="KUD215" s="214"/>
      <c r="KUE215" s="214"/>
      <c r="KUF215" s="214"/>
      <c r="KUG215" s="214"/>
      <c r="KUH215" s="214"/>
      <c r="KUI215" s="214"/>
      <c r="KUJ215" s="214"/>
      <c r="KUK215" s="214"/>
      <c r="KUL215" s="214"/>
      <c r="KUM215" s="214"/>
      <c r="KUN215" s="214"/>
      <c r="KUO215" s="214"/>
      <c r="KUP215" s="214"/>
      <c r="KUQ215" s="214"/>
      <c r="KUR215" s="214"/>
      <c r="KUS215" s="214"/>
      <c r="KUT215" s="214"/>
      <c r="KUU215" s="214"/>
      <c r="KUV215" s="214"/>
      <c r="KUW215" s="214"/>
      <c r="KUX215" s="214"/>
      <c r="KUY215" s="214"/>
      <c r="KUZ215" s="214"/>
      <c r="KVA215" s="214"/>
      <c r="KVB215" s="214"/>
      <c r="KVC215" s="214"/>
      <c r="KVD215" s="214"/>
      <c r="KVE215" s="214"/>
      <c r="KVF215" s="214"/>
      <c r="KVG215" s="214"/>
      <c r="KVH215" s="214"/>
      <c r="KVI215" s="214"/>
      <c r="KVJ215" s="214"/>
      <c r="KVK215" s="214"/>
      <c r="KVL215" s="214"/>
      <c r="KVM215" s="214"/>
      <c r="KVN215" s="214"/>
      <c r="KVO215" s="214"/>
      <c r="KVP215" s="214"/>
      <c r="KVQ215" s="214"/>
      <c r="KVR215" s="214"/>
      <c r="KVS215" s="214"/>
      <c r="KVT215" s="214"/>
      <c r="KVU215" s="214"/>
      <c r="KVV215" s="214"/>
      <c r="KVW215" s="214"/>
      <c r="KVX215" s="214"/>
      <c r="KVY215" s="214"/>
      <c r="KVZ215" s="214"/>
      <c r="KWA215" s="214"/>
      <c r="KWB215" s="214"/>
      <c r="KWC215" s="214"/>
      <c r="KWD215" s="214"/>
      <c r="KWE215" s="214"/>
      <c r="KWF215" s="214"/>
      <c r="KWG215" s="214"/>
      <c r="KWH215" s="214"/>
      <c r="KWI215" s="214"/>
      <c r="KWJ215" s="214"/>
      <c r="KWK215" s="214"/>
      <c r="KWL215" s="214"/>
      <c r="KWM215" s="214"/>
      <c r="KWN215" s="214"/>
      <c r="KWO215" s="214"/>
      <c r="KWP215" s="214"/>
      <c r="KWQ215" s="214"/>
      <c r="KWR215" s="214"/>
      <c r="KWS215" s="214"/>
      <c r="KWT215" s="214"/>
      <c r="KWU215" s="214"/>
      <c r="KWV215" s="214"/>
      <c r="KWW215" s="214"/>
      <c r="KWX215" s="214"/>
      <c r="KWY215" s="214"/>
      <c r="KWZ215" s="214"/>
      <c r="KXA215" s="214"/>
      <c r="KXB215" s="214"/>
      <c r="KXC215" s="214"/>
      <c r="KXD215" s="214"/>
      <c r="KXE215" s="214"/>
      <c r="KXF215" s="214"/>
      <c r="KXG215" s="214"/>
      <c r="KXH215" s="214"/>
      <c r="KXI215" s="214"/>
      <c r="KXJ215" s="214"/>
      <c r="KXK215" s="214"/>
      <c r="KXL215" s="214"/>
      <c r="KXM215" s="214"/>
      <c r="KXN215" s="214"/>
      <c r="KXO215" s="214"/>
      <c r="KXP215" s="214"/>
      <c r="KXQ215" s="214"/>
      <c r="KXR215" s="214"/>
      <c r="KXS215" s="214"/>
      <c r="KXT215" s="214"/>
      <c r="KXU215" s="214"/>
      <c r="KXV215" s="214"/>
      <c r="KXW215" s="214"/>
      <c r="KXX215" s="214"/>
      <c r="KXY215" s="214"/>
      <c r="KXZ215" s="214"/>
      <c r="KYA215" s="214"/>
      <c r="KYB215" s="214"/>
      <c r="KYC215" s="214"/>
      <c r="KYD215" s="214"/>
      <c r="KYE215" s="214"/>
      <c r="KYF215" s="214"/>
      <c r="KYG215" s="214"/>
      <c r="KYH215" s="214"/>
      <c r="KYI215" s="214"/>
      <c r="KYJ215" s="214"/>
      <c r="KYK215" s="214"/>
      <c r="KYL215" s="214"/>
      <c r="KYM215" s="214"/>
      <c r="KYN215" s="214"/>
      <c r="KYO215" s="214"/>
      <c r="KYP215" s="214"/>
      <c r="KYQ215" s="214"/>
      <c r="KYR215" s="214"/>
      <c r="KYS215" s="214"/>
      <c r="KYT215" s="214"/>
      <c r="KYU215" s="214"/>
      <c r="KYV215" s="214"/>
      <c r="KYW215" s="214"/>
      <c r="KYX215" s="214"/>
      <c r="KYY215" s="214"/>
      <c r="KYZ215" s="214"/>
      <c r="KZA215" s="214"/>
      <c r="KZB215" s="214"/>
      <c r="KZC215" s="214"/>
      <c r="KZD215" s="214"/>
      <c r="KZE215" s="214"/>
      <c r="KZF215" s="214"/>
      <c r="KZG215" s="214"/>
      <c r="KZH215" s="214"/>
      <c r="KZI215" s="214"/>
      <c r="KZJ215" s="214"/>
      <c r="KZK215" s="214"/>
      <c r="KZL215" s="214"/>
      <c r="KZM215" s="214"/>
      <c r="KZN215" s="214"/>
      <c r="KZO215" s="214"/>
      <c r="KZP215" s="214"/>
      <c r="KZQ215" s="214"/>
      <c r="KZR215" s="214"/>
      <c r="KZS215" s="214"/>
      <c r="KZT215" s="214"/>
      <c r="KZU215" s="214"/>
      <c r="KZV215" s="214"/>
      <c r="KZW215" s="214"/>
      <c r="KZX215" s="214"/>
      <c r="KZY215" s="214"/>
      <c r="KZZ215" s="214"/>
      <c r="LAA215" s="214"/>
      <c r="LAB215" s="214"/>
      <c r="LAC215" s="214"/>
      <c r="LAD215" s="214"/>
      <c r="LAE215" s="214"/>
      <c r="LAF215" s="214"/>
      <c r="LAG215" s="214"/>
      <c r="LAH215" s="214"/>
      <c r="LAI215" s="214"/>
      <c r="LAJ215" s="214"/>
      <c r="LAK215" s="214"/>
      <c r="LAL215" s="214"/>
      <c r="LAM215" s="214"/>
      <c r="LAN215" s="214"/>
      <c r="LAO215" s="214"/>
      <c r="LAP215" s="214"/>
      <c r="LAQ215" s="214"/>
      <c r="LAR215" s="214"/>
      <c r="LAS215" s="214"/>
      <c r="LAT215" s="214"/>
      <c r="LAU215" s="214"/>
      <c r="LAV215" s="214"/>
      <c r="LAW215" s="214"/>
      <c r="LAX215" s="214"/>
      <c r="LAY215" s="214"/>
      <c r="LAZ215" s="214"/>
      <c r="LBA215" s="214"/>
      <c r="LBB215" s="214"/>
      <c r="LBC215" s="214"/>
      <c r="LBD215" s="214"/>
      <c r="LBE215" s="214"/>
      <c r="LBF215" s="214"/>
      <c r="LBG215" s="214"/>
      <c r="LBH215" s="214"/>
      <c r="LBI215" s="214"/>
      <c r="LBJ215" s="214"/>
      <c r="LBK215" s="214"/>
      <c r="LBL215" s="214"/>
      <c r="LBM215" s="214"/>
      <c r="LBN215" s="214"/>
      <c r="LBO215" s="214"/>
      <c r="LBP215" s="214"/>
      <c r="LBQ215" s="214"/>
      <c r="LBR215" s="214"/>
      <c r="LBS215" s="214"/>
      <c r="LBT215" s="214"/>
      <c r="LBU215" s="214"/>
      <c r="LBV215" s="214"/>
      <c r="LBW215" s="214"/>
      <c r="LBX215" s="214"/>
      <c r="LBY215" s="214"/>
      <c r="LBZ215" s="214"/>
      <c r="LCA215" s="214"/>
      <c r="LCB215" s="214"/>
      <c r="LCC215" s="214"/>
      <c r="LCD215" s="214"/>
      <c r="LCE215" s="214"/>
      <c r="LCF215" s="214"/>
      <c r="LCG215" s="214"/>
      <c r="LCH215" s="214"/>
      <c r="LCI215" s="214"/>
      <c r="LCJ215" s="214"/>
      <c r="LCK215" s="214"/>
      <c r="LCL215" s="214"/>
      <c r="LCM215" s="214"/>
      <c r="LCN215" s="214"/>
      <c r="LCO215" s="214"/>
      <c r="LCP215" s="214"/>
      <c r="LCQ215" s="214"/>
      <c r="LCR215" s="214"/>
      <c r="LCS215" s="214"/>
      <c r="LCT215" s="214"/>
      <c r="LCU215" s="214"/>
      <c r="LCV215" s="214"/>
      <c r="LCW215" s="214"/>
      <c r="LCX215" s="214"/>
      <c r="LCY215" s="214"/>
      <c r="LCZ215" s="214"/>
      <c r="LDA215" s="214"/>
      <c r="LDB215" s="214"/>
      <c r="LDC215" s="214"/>
      <c r="LDD215" s="214"/>
      <c r="LDE215" s="214"/>
      <c r="LDF215" s="214"/>
      <c r="LDG215" s="214"/>
      <c r="LDH215" s="214"/>
      <c r="LDI215" s="214"/>
      <c r="LDJ215" s="214"/>
      <c r="LDK215" s="214"/>
      <c r="LDL215" s="214"/>
      <c r="LDM215" s="214"/>
      <c r="LDN215" s="214"/>
      <c r="LDO215" s="214"/>
      <c r="LDP215" s="214"/>
      <c r="LDQ215" s="214"/>
      <c r="LDR215" s="214"/>
      <c r="LDS215" s="214"/>
      <c r="LDT215" s="214"/>
      <c r="LDU215" s="214"/>
      <c r="LDV215" s="214"/>
      <c r="LDW215" s="214"/>
      <c r="LDX215" s="214"/>
      <c r="LDY215" s="214"/>
      <c r="LDZ215" s="214"/>
      <c r="LEA215" s="214"/>
      <c r="LEB215" s="214"/>
      <c r="LEC215" s="214"/>
      <c r="LED215" s="214"/>
      <c r="LEE215" s="214"/>
      <c r="LEF215" s="214"/>
      <c r="LEG215" s="214"/>
      <c r="LEH215" s="214"/>
      <c r="LEI215" s="214"/>
      <c r="LEJ215" s="214"/>
      <c r="LEK215" s="214"/>
      <c r="LEL215" s="214"/>
      <c r="LEM215" s="214"/>
      <c r="LEN215" s="214"/>
      <c r="LEO215" s="214"/>
      <c r="LEP215" s="214"/>
      <c r="LEQ215" s="214"/>
      <c r="LER215" s="214"/>
      <c r="LES215" s="214"/>
      <c r="LET215" s="214"/>
      <c r="LEU215" s="214"/>
      <c r="LEV215" s="214"/>
      <c r="LEW215" s="214"/>
      <c r="LEX215" s="214"/>
      <c r="LEY215" s="214"/>
      <c r="LEZ215" s="214"/>
      <c r="LFA215" s="214"/>
      <c r="LFB215" s="214"/>
      <c r="LFC215" s="214"/>
      <c r="LFD215" s="214"/>
      <c r="LFE215" s="214"/>
      <c r="LFF215" s="214"/>
      <c r="LFG215" s="214"/>
      <c r="LFH215" s="214"/>
      <c r="LFI215" s="214"/>
      <c r="LFJ215" s="214"/>
      <c r="LFK215" s="214"/>
      <c r="LFL215" s="214"/>
      <c r="LFM215" s="214"/>
      <c r="LFN215" s="214"/>
      <c r="LFO215" s="214"/>
      <c r="LFP215" s="214"/>
      <c r="LFQ215" s="214"/>
      <c r="LFR215" s="214"/>
      <c r="LFS215" s="214"/>
      <c r="LFT215" s="214"/>
      <c r="LFU215" s="214"/>
      <c r="LFV215" s="214"/>
      <c r="LFW215" s="214"/>
      <c r="LFX215" s="214"/>
      <c r="LFY215" s="214"/>
      <c r="LFZ215" s="214"/>
      <c r="LGA215" s="214"/>
      <c r="LGB215" s="214"/>
      <c r="LGC215" s="214"/>
      <c r="LGD215" s="214"/>
      <c r="LGE215" s="214"/>
      <c r="LGF215" s="214"/>
      <c r="LGG215" s="214"/>
      <c r="LGH215" s="214"/>
      <c r="LGI215" s="214"/>
      <c r="LGJ215" s="214"/>
      <c r="LGK215" s="214"/>
      <c r="LGL215" s="214"/>
      <c r="LGM215" s="214"/>
      <c r="LGN215" s="214"/>
      <c r="LGO215" s="214"/>
      <c r="LGP215" s="214"/>
      <c r="LGQ215" s="214"/>
      <c r="LGR215" s="214"/>
      <c r="LGS215" s="214"/>
      <c r="LGT215" s="214"/>
      <c r="LGU215" s="214"/>
      <c r="LGV215" s="214"/>
      <c r="LGW215" s="214"/>
      <c r="LGX215" s="214"/>
      <c r="LGY215" s="214"/>
      <c r="LGZ215" s="214"/>
      <c r="LHA215" s="214"/>
      <c r="LHB215" s="214"/>
      <c r="LHC215" s="214"/>
      <c r="LHD215" s="214"/>
      <c r="LHE215" s="214"/>
      <c r="LHF215" s="214"/>
      <c r="LHG215" s="214"/>
      <c r="LHH215" s="214"/>
      <c r="LHI215" s="214"/>
      <c r="LHJ215" s="214"/>
      <c r="LHK215" s="214"/>
      <c r="LHL215" s="214"/>
      <c r="LHM215" s="214"/>
      <c r="LHN215" s="214"/>
      <c r="LHO215" s="214"/>
      <c r="LHP215" s="214"/>
      <c r="LHQ215" s="214"/>
      <c r="LHR215" s="214"/>
      <c r="LHS215" s="214"/>
      <c r="LHT215" s="214"/>
      <c r="LHU215" s="214"/>
      <c r="LHV215" s="214"/>
      <c r="LHW215" s="214"/>
      <c r="LHX215" s="214"/>
      <c r="LHY215" s="214"/>
      <c r="LHZ215" s="214"/>
      <c r="LIA215" s="214"/>
      <c r="LIB215" s="214"/>
      <c r="LIC215" s="214"/>
      <c r="LID215" s="214"/>
      <c r="LIE215" s="214"/>
      <c r="LIF215" s="214"/>
      <c r="LIG215" s="214"/>
      <c r="LIH215" s="214"/>
      <c r="LII215" s="214"/>
      <c r="LIJ215" s="214"/>
      <c r="LIK215" s="214"/>
      <c r="LIL215" s="214"/>
      <c r="LIM215" s="214"/>
      <c r="LIN215" s="214"/>
      <c r="LIO215" s="214"/>
      <c r="LIP215" s="214"/>
      <c r="LIQ215" s="214"/>
      <c r="LIR215" s="214"/>
      <c r="LIS215" s="214"/>
      <c r="LIT215" s="214"/>
      <c r="LIU215" s="214"/>
      <c r="LIV215" s="214"/>
      <c r="LIW215" s="214"/>
      <c r="LIX215" s="214"/>
      <c r="LIY215" s="214"/>
      <c r="LIZ215" s="214"/>
      <c r="LJA215" s="214"/>
      <c r="LJB215" s="214"/>
      <c r="LJC215" s="214"/>
      <c r="LJD215" s="214"/>
      <c r="LJE215" s="214"/>
      <c r="LJF215" s="214"/>
      <c r="LJG215" s="214"/>
      <c r="LJH215" s="214"/>
      <c r="LJI215" s="214"/>
      <c r="LJJ215" s="214"/>
      <c r="LJK215" s="214"/>
      <c r="LJL215" s="214"/>
      <c r="LJM215" s="214"/>
      <c r="LJN215" s="214"/>
      <c r="LJO215" s="214"/>
      <c r="LJP215" s="214"/>
      <c r="LJQ215" s="214"/>
      <c r="LJR215" s="214"/>
      <c r="LJS215" s="214"/>
      <c r="LJT215" s="214"/>
      <c r="LJU215" s="214"/>
      <c r="LJV215" s="214"/>
      <c r="LJW215" s="214"/>
      <c r="LJX215" s="214"/>
      <c r="LJY215" s="214"/>
      <c r="LJZ215" s="214"/>
      <c r="LKA215" s="214"/>
      <c r="LKB215" s="214"/>
      <c r="LKC215" s="214"/>
      <c r="LKD215" s="214"/>
      <c r="LKE215" s="214"/>
      <c r="LKF215" s="214"/>
      <c r="LKG215" s="214"/>
      <c r="LKH215" s="214"/>
      <c r="LKI215" s="214"/>
      <c r="LKJ215" s="214"/>
      <c r="LKK215" s="214"/>
      <c r="LKL215" s="214"/>
      <c r="LKM215" s="214"/>
      <c r="LKN215" s="214"/>
      <c r="LKO215" s="214"/>
      <c r="LKP215" s="214"/>
      <c r="LKQ215" s="214"/>
      <c r="LKR215" s="214"/>
      <c r="LKS215" s="214"/>
      <c r="LKT215" s="214"/>
      <c r="LKU215" s="214"/>
      <c r="LKV215" s="214"/>
      <c r="LKW215" s="214"/>
      <c r="LKX215" s="214"/>
      <c r="LKY215" s="214"/>
      <c r="LKZ215" s="214"/>
      <c r="LLA215" s="214"/>
      <c r="LLB215" s="214"/>
      <c r="LLC215" s="214"/>
      <c r="LLD215" s="214"/>
      <c r="LLE215" s="214"/>
      <c r="LLF215" s="214"/>
      <c r="LLG215" s="214"/>
      <c r="LLH215" s="214"/>
      <c r="LLI215" s="214"/>
      <c r="LLJ215" s="214"/>
      <c r="LLK215" s="214"/>
      <c r="LLL215" s="214"/>
      <c r="LLM215" s="214"/>
      <c r="LLN215" s="214"/>
      <c r="LLO215" s="214"/>
      <c r="LLP215" s="214"/>
      <c r="LLQ215" s="214"/>
      <c r="LLR215" s="214"/>
      <c r="LLS215" s="214"/>
      <c r="LLT215" s="214"/>
      <c r="LLU215" s="214"/>
      <c r="LLV215" s="214"/>
      <c r="LLW215" s="214"/>
      <c r="LLX215" s="214"/>
      <c r="LLY215" s="214"/>
      <c r="LLZ215" s="214"/>
      <c r="LMA215" s="214"/>
      <c r="LMB215" s="214"/>
      <c r="LMC215" s="214"/>
      <c r="LMD215" s="214"/>
      <c r="LME215" s="214"/>
      <c r="LMF215" s="214"/>
      <c r="LMG215" s="214"/>
      <c r="LMH215" s="214"/>
      <c r="LMI215" s="214"/>
      <c r="LMJ215" s="214"/>
      <c r="LMK215" s="214"/>
      <c r="LML215" s="214"/>
      <c r="LMM215" s="214"/>
      <c r="LMN215" s="214"/>
      <c r="LMO215" s="214"/>
      <c r="LMP215" s="214"/>
      <c r="LMQ215" s="214"/>
      <c r="LMR215" s="214"/>
      <c r="LMS215" s="214"/>
      <c r="LMT215" s="214"/>
      <c r="LMU215" s="214"/>
      <c r="LMV215" s="214"/>
      <c r="LMW215" s="214"/>
      <c r="LMX215" s="214"/>
      <c r="LMY215" s="214"/>
      <c r="LMZ215" s="214"/>
      <c r="LNA215" s="214"/>
      <c r="LNB215" s="214"/>
      <c r="LNC215" s="214"/>
      <c r="LND215" s="214"/>
      <c r="LNE215" s="214"/>
      <c r="LNF215" s="214"/>
      <c r="LNG215" s="214"/>
      <c r="LNH215" s="214"/>
      <c r="LNI215" s="214"/>
      <c r="LNJ215" s="214"/>
      <c r="LNK215" s="214"/>
      <c r="LNL215" s="214"/>
      <c r="LNM215" s="214"/>
      <c r="LNN215" s="214"/>
      <c r="LNO215" s="214"/>
      <c r="LNP215" s="214"/>
      <c r="LNQ215" s="214"/>
      <c r="LNR215" s="214"/>
      <c r="LNS215" s="214"/>
      <c r="LNT215" s="214"/>
      <c r="LNU215" s="214"/>
      <c r="LNV215" s="214"/>
      <c r="LNW215" s="214"/>
      <c r="LNX215" s="214"/>
      <c r="LNY215" s="214"/>
      <c r="LNZ215" s="214"/>
      <c r="LOA215" s="214"/>
      <c r="LOB215" s="214"/>
      <c r="LOC215" s="214"/>
      <c r="LOD215" s="214"/>
      <c r="LOE215" s="214"/>
      <c r="LOF215" s="214"/>
      <c r="LOG215" s="214"/>
      <c r="LOH215" s="214"/>
      <c r="LOI215" s="214"/>
      <c r="LOJ215" s="214"/>
      <c r="LOK215" s="214"/>
      <c r="LOL215" s="214"/>
      <c r="LOM215" s="214"/>
      <c r="LON215" s="214"/>
      <c r="LOO215" s="214"/>
      <c r="LOP215" s="214"/>
      <c r="LOQ215" s="214"/>
      <c r="LOR215" s="214"/>
      <c r="LOS215" s="214"/>
      <c r="LOT215" s="214"/>
      <c r="LOU215" s="214"/>
      <c r="LOV215" s="214"/>
      <c r="LOW215" s="214"/>
      <c r="LOX215" s="214"/>
      <c r="LOY215" s="214"/>
      <c r="LOZ215" s="214"/>
      <c r="LPA215" s="214"/>
      <c r="LPB215" s="214"/>
      <c r="LPC215" s="214"/>
      <c r="LPD215" s="214"/>
      <c r="LPE215" s="214"/>
      <c r="LPF215" s="214"/>
      <c r="LPG215" s="214"/>
      <c r="LPH215" s="214"/>
      <c r="LPI215" s="214"/>
      <c r="LPJ215" s="214"/>
      <c r="LPK215" s="214"/>
      <c r="LPL215" s="214"/>
      <c r="LPM215" s="214"/>
      <c r="LPN215" s="214"/>
      <c r="LPO215" s="214"/>
      <c r="LPP215" s="214"/>
      <c r="LPQ215" s="214"/>
      <c r="LPR215" s="214"/>
      <c r="LPS215" s="214"/>
      <c r="LPT215" s="214"/>
      <c r="LPU215" s="214"/>
      <c r="LPV215" s="214"/>
      <c r="LPW215" s="214"/>
      <c r="LPX215" s="214"/>
      <c r="LPY215" s="214"/>
      <c r="LPZ215" s="214"/>
      <c r="LQA215" s="214"/>
      <c r="LQB215" s="214"/>
      <c r="LQC215" s="214"/>
      <c r="LQD215" s="214"/>
      <c r="LQE215" s="214"/>
      <c r="LQF215" s="214"/>
      <c r="LQG215" s="214"/>
      <c r="LQH215" s="214"/>
      <c r="LQI215" s="214"/>
      <c r="LQJ215" s="214"/>
      <c r="LQK215" s="214"/>
      <c r="LQL215" s="214"/>
      <c r="LQM215" s="214"/>
      <c r="LQN215" s="214"/>
      <c r="LQO215" s="214"/>
      <c r="LQP215" s="214"/>
      <c r="LQQ215" s="214"/>
      <c r="LQR215" s="214"/>
      <c r="LQS215" s="214"/>
      <c r="LQT215" s="214"/>
      <c r="LQU215" s="214"/>
      <c r="LQV215" s="214"/>
      <c r="LQW215" s="214"/>
      <c r="LQX215" s="214"/>
      <c r="LQY215" s="214"/>
      <c r="LQZ215" s="214"/>
      <c r="LRA215" s="214"/>
      <c r="LRB215" s="214"/>
      <c r="LRC215" s="214"/>
      <c r="LRD215" s="214"/>
      <c r="LRE215" s="214"/>
      <c r="LRF215" s="214"/>
      <c r="LRG215" s="214"/>
      <c r="LRH215" s="214"/>
      <c r="LRI215" s="214"/>
      <c r="LRJ215" s="214"/>
      <c r="LRK215" s="214"/>
      <c r="LRL215" s="214"/>
      <c r="LRM215" s="214"/>
      <c r="LRN215" s="214"/>
      <c r="LRO215" s="214"/>
      <c r="LRP215" s="214"/>
      <c r="LRQ215" s="214"/>
      <c r="LRR215" s="214"/>
      <c r="LRS215" s="214"/>
      <c r="LRT215" s="214"/>
      <c r="LRU215" s="214"/>
      <c r="LRV215" s="214"/>
      <c r="LRW215" s="214"/>
      <c r="LRX215" s="214"/>
      <c r="LRY215" s="214"/>
      <c r="LRZ215" s="214"/>
      <c r="LSA215" s="214"/>
      <c r="LSB215" s="214"/>
      <c r="LSC215" s="214"/>
      <c r="LSD215" s="214"/>
      <c r="LSE215" s="214"/>
      <c r="LSF215" s="214"/>
      <c r="LSG215" s="214"/>
      <c r="LSH215" s="214"/>
      <c r="LSI215" s="214"/>
      <c r="LSJ215" s="214"/>
      <c r="LSK215" s="214"/>
      <c r="LSL215" s="214"/>
      <c r="LSM215" s="214"/>
      <c r="LSN215" s="214"/>
      <c r="LSO215" s="214"/>
      <c r="LSP215" s="214"/>
      <c r="LSQ215" s="214"/>
      <c r="LSR215" s="214"/>
      <c r="LSS215" s="214"/>
      <c r="LST215" s="214"/>
      <c r="LSU215" s="214"/>
      <c r="LSV215" s="214"/>
      <c r="LSW215" s="214"/>
      <c r="LSX215" s="214"/>
      <c r="LSY215" s="214"/>
      <c r="LSZ215" s="214"/>
      <c r="LTA215" s="214"/>
      <c r="LTB215" s="214"/>
      <c r="LTC215" s="214"/>
      <c r="LTD215" s="214"/>
      <c r="LTE215" s="214"/>
      <c r="LTF215" s="214"/>
      <c r="LTG215" s="214"/>
      <c r="LTH215" s="214"/>
      <c r="LTI215" s="214"/>
      <c r="LTJ215" s="214"/>
      <c r="LTK215" s="214"/>
      <c r="LTL215" s="214"/>
      <c r="LTM215" s="214"/>
      <c r="LTN215" s="214"/>
      <c r="LTO215" s="214"/>
      <c r="LTP215" s="214"/>
      <c r="LTQ215" s="214"/>
      <c r="LTR215" s="214"/>
      <c r="LTS215" s="214"/>
      <c r="LTT215" s="214"/>
      <c r="LTU215" s="214"/>
      <c r="LTV215" s="214"/>
      <c r="LTW215" s="214"/>
      <c r="LTX215" s="214"/>
      <c r="LTY215" s="214"/>
      <c r="LTZ215" s="214"/>
      <c r="LUA215" s="214"/>
      <c r="LUB215" s="214"/>
      <c r="LUC215" s="214"/>
      <c r="LUD215" s="214"/>
      <c r="LUE215" s="214"/>
      <c r="LUF215" s="214"/>
      <c r="LUG215" s="214"/>
      <c r="LUH215" s="214"/>
      <c r="LUI215" s="214"/>
      <c r="LUJ215" s="214"/>
      <c r="LUK215" s="214"/>
      <c r="LUL215" s="214"/>
      <c r="LUM215" s="214"/>
      <c r="LUN215" s="214"/>
      <c r="LUO215" s="214"/>
      <c r="LUP215" s="214"/>
      <c r="LUQ215" s="214"/>
      <c r="LUR215" s="214"/>
      <c r="LUS215" s="214"/>
      <c r="LUT215" s="214"/>
      <c r="LUU215" s="214"/>
      <c r="LUV215" s="214"/>
      <c r="LUW215" s="214"/>
      <c r="LUX215" s="214"/>
      <c r="LUY215" s="214"/>
      <c r="LUZ215" s="214"/>
      <c r="LVA215" s="214"/>
      <c r="LVB215" s="214"/>
      <c r="LVC215" s="214"/>
      <c r="LVD215" s="214"/>
      <c r="LVE215" s="214"/>
      <c r="LVF215" s="214"/>
      <c r="LVG215" s="214"/>
      <c r="LVH215" s="214"/>
      <c r="LVI215" s="214"/>
      <c r="LVJ215" s="214"/>
      <c r="LVK215" s="214"/>
      <c r="LVL215" s="214"/>
      <c r="LVM215" s="214"/>
      <c r="LVN215" s="214"/>
      <c r="LVO215" s="214"/>
      <c r="LVP215" s="214"/>
      <c r="LVQ215" s="214"/>
      <c r="LVR215" s="214"/>
      <c r="LVS215" s="214"/>
      <c r="LVT215" s="214"/>
      <c r="LVU215" s="214"/>
      <c r="LVV215" s="214"/>
      <c r="LVW215" s="214"/>
      <c r="LVX215" s="214"/>
      <c r="LVY215" s="214"/>
      <c r="LVZ215" s="214"/>
      <c r="LWA215" s="214"/>
      <c r="LWB215" s="214"/>
      <c r="LWC215" s="214"/>
      <c r="LWD215" s="214"/>
      <c r="LWE215" s="214"/>
      <c r="LWF215" s="214"/>
      <c r="LWG215" s="214"/>
      <c r="LWH215" s="214"/>
      <c r="LWI215" s="214"/>
      <c r="LWJ215" s="214"/>
      <c r="LWK215" s="214"/>
      <c r="LWL215" s="214"/>
      <c r="LWM215" s="214"/>
      <c r="LWN215" s="214"/>
      <c r="LWO215" s="214"/>
      <c r="LWP215" s="214"/>
      <c r="LWQ215" s="214"/>
      <c r="LWR215" s="214"/>
      <c r="LWS215" s="214"/>
      <c r="LWT215" s="214"/>
      <c r="LWU215" s="214"/>
      <c r="LWV215" s="214"/>
      <c r="LWW215" s="214"/>
      <c r="LWX215" s="214"/>
      <c r="LWY215" s="214"/>
      <c r="LWZ215" s="214"/>
      <c r="LXA215" s="214"/>
      <c r="LXB215" s="214"/>
      <c r="LXC215" s="214"/>
      <c r="LXD215" s="214"/>
      <c r="LXE215" s="214"/>
      <c r="LXF215" s="214"/>
      <c r="LXG215" s="214"/>
      <c r="LXH215" s="214"/>
      <c r="LXI215" s="214"/>
      <c r="LXJ215" s="214"/>
      <c r="LXK215" s="214"/>
      <c r="LXL215" s="214"/>
      <c r="LXM215" s="214"/>
      <c r="LXN215" s="214"/>
      <c r="LXO215" s="214"/>
      <c r="LXP215" s="214"/>
      <c r="LXQ215" s="214"/>
      <c r="LXR215" s="214"/>
      <c r="LXS215" s="214"/>
      <c r="LXT215" s="214"/>
      <c r="LXU215" s="214"/>
      <c r="LXV215" s="214"/>
      <c r="LXW215" s="214"/>
      <c r="LXX215" s="214"/>
      <c r="LXY215" s="214"/>
      <c r="LXZ215" s="214"/>
      <c r="LYA215" s="214"/>
      <c r="LYB215" s="214"/>
      <c r="LYC215" s="214"/>
      <c r="LYD215" s="214"/>
      <c r="LYE215" s="214"/>
      <c r="LYF215" s="214"/>
      <c r="LYG215" s="214"/>
      <c r="LYH215" s="214"/>
      <c r="LYI215" s="214"/>
      <c r="LYJ215" s="214"/>
      <c r="LYK215" s="214"/>
      <c r="LYL215" s="214"/>
      <c r="LYM215" s="214"/>
      <c r="LYN215" s="214"/>
      <c r="LYO215" s="214"/>
      <c r="LYP215" s="214"/>
      <c r="LYQ215" s="214"/>
      <c r="LYR215" s="214"/>
      <c r="LYS215" s="214"/>
      <c r="LYT215" s="214"/>
      <c r="LYU215" s="214"/>
      <c r="LYV215" s="214"/>
      <c r="LYW215" s="214"/>
      <c r="LYX215" s="214"/>
      <c r="LYY215" s="214"/>
      <c r="LYZ215" s="214"/>
      <c r="LZA215" s="214"/>
      <c r="LZB215" s="214"/>
      <c r="LZC215" s="214"/>
      <c r="LZD215" s="214"/>
      <c r="LZE215" s="214"/>
      <c r="LZF215" s="214"/>
      <c r="LZG215" s="214"/>
      <c r="LZH215" s="214"/>
      <c r="LZI215" s="214"/>
      <c r="LZJ215" s="214"/>
      <c r="LZK215" s="214"/>
      <c r="LZL215" s="214"/>
      <c r="LZM215" s="214"/>
      <c r="LZN215" s="214"/>
      <c r="LZO215" s="214"/>
      <c r="LZP215" s="214"/>
      <c r="LZQ215" s="214"/>
      <c r="LZR215" s="214"/>
      <c r="LZS215" s="214"/>
      <c r="LZT215" s="214"/>
      <c r="LZU215" s="214"/>
      <c r="LZV215" s="214"/>
      <c r="LZW215" s="214"/>
      <c r="LZX215" s="214"/>
      <c r="LZY215" s="214"/>
      <c r="LZZ215" s="214"/>
      <c r="MAA215" s="214"/>
      <c r="MAB215" s="214"/>
      <c r="MAC215" s="214"/>
      <c r="MAD215" s="214"/>
      <c r="MAE215" s="214"/>
      <c r="MAF215" s="214"/>
      <c r="MAG215" s="214"/>
      <c r="MAH215" s="214"/>
      <c r="MAI215" s="214"/>
      <c r="MAJ215" s="214"/>
      <c r="MAK215" s="214"/>
      <c r="MAL215" s="214"/>
      <c r="MAM215" s="214"/>
      <c r="MAN215" s="214"/>
      <c r="MAO215" s="214"/>
      <c r="MAP215" s="214"/>
      <c r="MAQ215" s="214"/>
      <c r="MAR215" s="214"/>
      <c r="MAS215" s="214"/>
      <c r="MAT215" s="214"/>
      <c r="MAU215" s="214"/>
      <c r="MAV215" s="214"/>
      <c r="MAW215" s="214"/>
      <c r="MAX215" s="214"/>
      <c r="MAY215" s="214"/>
      <c r="MAZ215" s="214"/>
      <c r="MBA215" s="214"/>
      <c r="MBB215" s="214"/>
      <c r="MBC215" s="214"/>
      <c r="MBD215" s="214"/>
      <c r="MBE215" s="214"/>
      <c r="MBF215" s="214"/>
      <c r="MBG215" s="214"/>
      <c r="MBH215" s="214"/>
      <c r="MBI215" s="214"/>
      <c r="MBJ215" s="214"/>
      <c r="MBK215" s="214"/>
      <c r="MBL215" s="214"/>
      <c r="MBM215" s="214"/>
      <c r="MBN215" s="214"/>
      <c r="MBO215" s="214"/>
      <c r="MBP215" s="214"/>
      <c r="MBQ215" s="214"/>
      <c r="MBR215" s="214"/>
      <c r="MBS215" s="214"/>
      <c r="MBT215" s="214"/>
      <c r="MBU215" s="214"/>
      <c r="MBV215" s="214"/>
      <c r="MBW215" s="214"/>
      <c r="MBX215" s="214"/>
      <c r="MBY215" s="214"/>
      <c r="MBZ215" s="214"/>
      <c r="MCA215" s="214"/>
      <c r="MCB215" s="214"/>
      <c r="MCC215" s="214"/>
      <c r="MCD215" s="214"/>
      <c r="MCE215" s="214"/>
      <c r="MCF215" s="214"/>
      <c r="MCG215" s="214"/>
      <c r="MCH215" s="214"/>
      <c r="MCI215" s="214"/>
      <c r="MCJ215" s="214"/>
      <c r="MCK215" s="214"/>
      <c r="MCL215" s="214"/>
      <c r="MCM215" s="214"/>
      <c r="MCN215" s="214"/>
      <c r="MCO215" s="214"/>
      <c r="MCP215" s="214"/>
      <c r="MCQ215" s="214"/>
      <c r="MCR215" s="214"/>
      <c r="MCS215" s="214"/>
      <c r="MCT215" s="214"/>
      <c r="MCU215" s="214"/>
      <c r="MCV215" s="214"/>
      <c r="MCW215" s="214"/>
      <c r="MCX215" s="214"/>
      <c r="MCY215" s="214"/>
      <c r="MCZ215" s="214"/>
      <c r="MDA215" s="214"/>
      <c r="MDB215" s="214"/>
      <c r="MDC215" s="214"/>
      <c r="MDD215" s="214"/>
      <c r="MDE215" s="214"/>
      <c r="MDF215" s="214"/>
      <c r="MDG215" s="214"/>
      <c r="MDH215" s="214"/>
      <c r="MDI215" s="214"/>
      <c r="MDJ215" s="214"/>
      <c r="MDK215" s="214"/>
      <c r="MDL215" s="214"/>
      <c r="MDM215" s="214"/>
      <c r="MDN215" s="214"/>
      <c r="MDO215" s="214"/>
      <c r="MDP215" s="214"/>
      <c r="MDQ215" s="214"/>
      <c r="MDR215" s="214"/>
      <c r="MDS215" s="214"/>
      <c r="MDT215" s="214"/>
      <c r="MDU215" s="214"/>
      <c r="MDV215" s="214"/>
      <c r="MDW215" s="214"/>
      <c r="MDX215" s="214"/>
      <c r="MDY215" s="214"/>
      <c r="MDZ215" s="214"/>
      <c r="MEA215" s="214"/>
      <c r="MEB215" s="214"/>
      <c r="MEC215" s="214"/>
      <c r="MED215" s="214"/>
      <c r="MEE215" s="214"/>
      <c r="MEF215" s="214"/>
      <c r="MEG215" s="214"/>
      <c r="MEH215" s="214"/>
      <c r="MEI215" s="214"/>
      <c r="MEJ215" s="214"/>
      <c r="MEK215" s="214"/>
      <c r="MEL215" s="214"/>
      <c r="MEM215" s="214"/>
      <c r="MEN215" s="214"/>
      <c r="MEO215" s="214"/>
      <c r="MEP215" s="214"/>
      <c r="MEQ215" s="214"/>
      <c r="MER215" s="214"/>
      <c r="MES215" s="214"/>
      <c r="MET215" s="214"/>
      <c r="MEU215" s="214"/>
      <c r="MEV215" s="214"/>
      <c r="MEW215" s="214"/>
      <c r="MEX215" s="214"/>
      <c r="MEY215" s="214"/>
      <c r="MEZ215" s="214"/>
      <c r="MFA215" s="214"/>
      <c r="MFB215" s="214"/>
      <c r="MFC215" s="214"/>
      <c r="MFD215" s="214"/>
      <c r="MFE215" s="214"/>
      <c r="MFF215" s="214"/>
      <c r="MFG215" s="214"/>
      <c r="MFH215" s="214"/>
      <c r="MFI215" s="214"/>
      <c r="MFJ215" s="214"/>
      <c r="MFK215" s="214"/>
      <c r="MFL215" s="214"/>
      <c r="MFM215" s="214"/>
      <c r="MFN215" s="214"/>
      <c r="MFO215" s="214"/>
      <c r="MFP215" s="214"/>
      <c r="MFQ215" s="214"/>
      <c r="MFR215" s="214"/>
      <c r="MFS215" s="214"/>
      <c r="MFT215" s="214"/>
      <c r="MFU215" s="214"/>
      <c r="MFV215" s="214"/>
      <c r="MFW215" s="214"/>
      <c r="MFX215" s="214"/>
      <c r="MFY215" s="214"/>
      <c r="MFZ215" s="214"/>
      <c r="MGA215" s="214"/>
      <c r="MGB215" s="214"/>
      <c r="MGC215" s="214"/>
      <c r="MGD215" s="214"/>
      <c r="MGE215" s="214"/>
      <c r="MGF215" s="214"/>
      <c r="MGG215" s="214"/>
      <c r="MGH215" s="214"/>
      <c r="MGI215" s="214"/>
      <c r="MGJ215" s="214"/>
      <c r="MGK215" s="214"/>
      <c r="MGL215" s="214"/>
      <c r="MGM215" s="214"/>
      <c r="MGN215" s="214"/>
      <c r="MGO215" s="214"/>
      <c r="MGP215" s="214"/>
      <c r="MGQ215" s="214"/>
      <c r="MGR215" s="214"/>
      <c r="MGS215" s="214"/>
      <c r="MGT215" s="214"/>
      <c r="MGU215" s="214"/>
      <c r="MGV215" s="214"/>
      <c r="MGW215" s="214"/>
      <c r="MGX215" s="214"/>
      <c r="MGY215" s="214"/>
      <c r="MGZ215" s="214"/>
      <c r="MHA215" s="214"/>
      <c r="MHB215" s="214"/>
      <c r="MHC215" s="214"/>
      <c r="MHD215" s="214"/>
      <c r="MHE215" s="214"/>
      <c r="MHF215" s="214"/>
      <c r="MHG215" s="214"/>
      <c r="MHH215" s="214"/>
      <c r="MHI215" s="214"/>
      <c r="MHJ215" s="214"/>
      <c r="MHK215" s="214"/>
      <c r="MHL215" s="214"/>
      <c r="MHM215" s="214"/>
      <c r="MHN215" s="214"/>
      <c r="MHO215" s="214"/>
      <c r="MHP215" s="214"/>
      <c r="MHQ215" s="214"/>
      <c r="MHR215" s="214"/>
      <c r="MHS215" s="214"/>
      <c r="MHT215" s="214"/>
      <c r="MHU215" s="214"/>
      <c r="MHV215" s="214"/>
      <c r="MHW215" s="214"/>
      <c r="MHX215" s="214"/>
      <c r="MHY215" s="214"/>
      <c r="MHZ215" s="214"/>
      <c r="MIA215" s="214"/>
      <c r="MIB215" s="214"/>
      <c r="MIC215" s="214"/>
      <c r="MID215" s="214"/>
      <c r="MIE215" s="214"/>
      <c r="MIF215" s="214"/>
      <c r="MIG215" s="214"/>
      <c r="MIH215" s="214"/>
      <c r="MII215" s="214"/>
      <c r="MIJ215" s="214"/>
      <c r="MIK215" s="214"/>
      <c r="MIL215" s="214"/>
      <c r="MIM215" s="214"/>
      <c r="MIN215" s="214"/>
      <c r="MIO215" s="214"/>
      <c r="MIP215" s="214"/>
      <c r="MIQ215" s="214"/>
      <c r="MIR215" s="214"/>
      <c r="MIS215" s="214"/>
      <c r="MIT215" s="214"/>
      <c r="MIU215" s="214"/>
      <c r="MIV215" s="214"/>
      <c r="MIW215" s="214"/>
      <c r="MIX215" s="214"/>
      <c r="MIY215" s="214"/>
      <c r="MIZ215" s="214"/>
      <c r="MJA215" s="214"/>
      <c r="MJB215" s="214"/>
      <c r="MJC215" s="214"/>
      <c r="MJD215" s="214"/>
      <c r="MJE215" s="214"/>
      <c r="MJF215" s="214"/>
      <c r="MJG215" s="214"/>
      <c r="MJH215" s="214"/>
      <c r="MJI215" s="214"/>
      <c r="MJJ215" s="214"/>
      <c r="MJK215" s="214"/>
      <c r="MJL215" s="214"/>
      <c r="MJM215" s="214"/>
      <c r="MJN215" s="214"/>
      <c r="MJO215" s="214"/>
      <c r="MJP215" s="214"/>
      <c r="MJQ215" s="214"/>
      <c r="MJR215" s="214"/>
      <c r="MJS215" s="214"/>
      <c r="MJT215" s="214"/>
      <c r="MJU215" s="214"/>
      <c r="MJV215" s="214"/>
      <c r="MJW215" s="214"/>
      <c r="MJX215" s="214"/>
      <c r="MJY215" s="214"/>
      <c r="MJZ215" s="214"/>
      <c r="MKA215" s="214"/>
      <c r="MKB215" s="214"/>
      <c r="MKC215" s="214"/>
      <c r="MKD215" s="214"/>
      <c r="MKE215" s="214"/>
      <c r="MKF215" s="214"/>
      <c r="MKG215" s="214"/>
      <c r="MKH215" s="214"/>
      <c r="MKI215" s="214"/>
      <c r="MKJ215" s="214"/>
      <c r="MKK215" s="214"/>
      <c r="MKL215" s="214"/>
      <c r="MKM215" s="214"/>
      <c r="MKN215" s="214"/>
      <c r="MKO215" s="214"/>
      <c r="MKP215" s="214"/>
      <c r="MKQ215" s="214"/>
      <c r="MKR215" s="214"/>
      <c r="MKS215" s="214"/>
      <c r="MKT215" s="214"/>
      <c r="MKU215" s="214"/>
      <c r="MKV215" s="214"/>
      <c r="MKW215" s="214"/>
      <c r="MKX215" s="214"/>
      <c r="MKY215" s="214"/>
      <c r="MKZ215" s="214"/>
      <c r="MLA215" s="214"/>
      <c r="MLB215" s="214"/>
      <c r="MLC215" s="214"/>
      <c r="MLD215" s="214"/>
      <c r="MLE215" s="214"/>
      <c r="MLF215" s="214"/>
      <c r="MLG215" s="214"/>
      <c r="MLH215" s="214"/>
      <c r="MLI215" s="214"/>
      <c r="MLJ215" s="214"/>
      <c r="MLK215" s="214"/>
      <c r="MLL215" s="214"/>
      <c r="MLM215" s="214"/>
      <c r="MLN215" s="214"/>
      <c r="MLO215" s="214"/>
      <c r="MLP215" s="214"/>
      <c r="MLQ215" s="214"/>
      <c r="MLR215" s="214"/>
      <c r="MLS215" s="214"/>
      <c r="MLT215" s="214"/>
      <c r="MLU215" s="214"/>
      <c r="MLV215" s="214"/>
      <c r="MLW215" s="214"/>
      <c r="MLX215" s="214"/>
      <c r="MLY215" s="214"/>
      <c r="MLZ215" s="214"/>
      <c r="MMA215" s="214"/>
      <c r="MMB215" s="214"/>
      <c r="MMC215" s="214"/>
      <c r="MMD215" s="214"/>
      <c r="MME215" s="214"/>
      <c r="MMF215" s="214"/>
      <c r="MMG215" s="214"/>
      <c r="MMH215" s="214"/>
      <c r="MMI215" s="214"/>
      <c r="MMJ215" s="214"/>
      <c r="MMK215" s="214"/>
      <c r="MML215" s="214"/>
      <c r="MMM215" s="214"/>
      <c r="MMN215" s="214"/>
      <c r="MMO215" s="214"/>
      <c r="MMP215" s="214"/>
      <c r="MMQ215" s="214"/>
      <c r="MMR215" s="214"/>
      <c r="MMS215" s="214"/>
      <c r="MMT215" s="214"/>
      <c r="MMU215" s="214"/>
      <c r="MMV215" s="214"/>
      <c r="MMW215" s="214"/>
      <c r="MMX215" s="214"/>
      <c r="MMY215" s="214"/>
      <c r="MMZ215" s="214"/>
      <c r="MNA215" s="214"/>
      <c r="MNB215" s="214"/>
      <c r="MNC215" s="214"/>
      <c r="MND215" s="214"/>
      <c r="MNE215" s="214"/>
      <c r="MNF215" s="214"/>
      <c r="MNG215" s="214"/>
      <c r="MNH215" s="214"/>
      <c r="MNI215" s="214"/>
      <c r="MNJ215" s="214"/>
      <c r="MNK215" s="214"/>
      <c r="MNL215" s="214"/>
      <c r="MNM215" s="214"/>
      <c r="MNN215" s="214"/>
      <c r="MNO215" s="214"/>
      <c r="MNP215" s="214"/>
      <c r="MNQ215" s="214"/>
      <c r="MNR215" s="214"/>
      <c r="MNS215" s="214"/>
      <c r="MNT215" s="214"/>
      <c r="MNU215" s="214"/>
      <c r="MNV215" s="214"/>
      <c r="MNW215" s="214"/>
      <c r="MNX215" s="214"/>
      <c r="MNY215" s="214"/>
      <c r="MNZ215" s="214"/>
      <c r="MOA215" s="214"/>
      <c r="MOB215" s="214"/>
      <c r="MOC215" s="214"/>
      <c r="MOD215" s="214"/>
      <c r="MOE215" s="214"/>
      <c r="MOF215" s="214"/>
      <c r="MOG215" s="214"/>
      <c r="MOH215" s="214"/>
      <c r="MOI215" s="214"/>
      <c r="MOJ215" s="214"/>
      <c r="MOK215" s="214"/>
      <c r="MOL215" s="214"/>
      <c r="MOM215" s="214"/>
      <c r="MON215" s="214"/>
      <c r="MOO215" s="214"/>
      <c r="MOP215" s="214"/>
      <c r="MOQ215" s="214"/>
      <c r="MOR215" s="214"/>
      <c r="MOS215" s="214"/>
      <c r="MOT215" s="214"/>
      <c r="MOU215" s="214"/>
      <c r="MOV215" s="214"/>
      <c r="MOW215" s="214"/>
      <c r="MOX215" s="214"/>
      <c r="MOY215" s="214"/>
      <c r="MOZ215" s="214"/>
      <c r="MPA215" s="214"/>
      <c r="MPB215" s="214"/>
      <c r="MPC215" s="214"/>
      <c r="MPD215" s="214"/>
      <c r="MPE215" s="214"/>
      <c r="MPF215" s="214"/>
      <c r="MPG215" s="214"/>
      <c r="MPH215" s="214"/>
      <c r="MPI215" s="214"/>
      <c r="MPJ215" s="214"/>
      <c r="MPK215" s="214"/>
      <c r="MPL215" s="214"/>
      <c r="MPM215" s="214"/>
      <c r="MPN215" s="214"/>
      <c r="MPO215" s="214"/>
      <c r="MPP215" s="214"/>
      <c r="MPQ215" s="214"/>
      <c r="MPR215" s="214"/>
      <c r="MPS215" s="214"/>
      <c r="MPT215" s="214"/>
      <c r="MPU215" s="214"/>
      <c r="MPV215" s="214"/>
      <c r="MPW215" s="214"/>
      <c r="MPX215" s="214"/>
      <c r="MPY215" s="214"/>
      <c r="MPZ215" s="214"/>
      <c r="MQA215" s="214"/>
      <c r="MQB215" s="214"/>
      <c r="MQC215" s="214"/>
      <c r="MQD215" s="214"/>
      <c r="MQE215" s="214"/>
      <c r="MQF215" s="214"/>
      <c r="MQG215" s="214"/>
      <c r="MQH215" s="214"/>
      <c r="MQI215" s="214"/>
      <c r="MQJ215" s="214"/>
      <c r="MQK215" s="214"/>
      <c r="MQL215" s="214"/>
      <c r="MQM215" s="214"/>
      <c r="MQN215" s="214"/>
      <c r="MQO215" s="214"/>
      <c r="MQP215" s="214"/>
      <c r="MQQ215" s="214"/>
      <c r="MQR215" s="214"/>
      <c r="MQS215" s="214"/>
      <c r="MQT215" s="214"/>
      <c r="MQU215" s="214"/>
      <c r="MQV215" s="214"/>
      <c r="MQW215" s="214"/>
      <c r="MQX215" s="214"/>
      <c r="MQY215" s="214"/>
      <c r="MQZ215" s="214"/>
      <c r="MRA215" s="214"/>
      <c r="MRB215" s="214"/>
      <c r="MRC215" s="214"/>
      <c r="MRD215" s="214"/>
      <c r="MRE215" s="214"/>
      <c r="MRF215" s="214"/>
      <c r="MRG215" s="214"/>
      <c r="MRH215" s="214"/>
      <c r="MRI215" s="214"/>
      <c r="MRJ215" s="214"/>
      <c r="MRK215" s="214"/>
      <c r="MRL215" s="214"/>
      <c r="MRM215" s="214"/>
      <c r="MRN215" s="214"/>
      <c r="MRO215" s="214"/>
      <c r="MRP215" s="214"/>
      <c r="MRQ215" s="214"/>
      <c r="MRR215" s="214"/>
      <c r="MRS215" s="214"/>
      <c r="MRT215" s="214"/>
      <c r="MRU215" s="214"/>
      <c r="MRV215" s="214"/>
      <c r="MRW215" s="214"/>
      <c r="MRX215" s="214"/>
      <c r="MRY215" s="214"/>
      <c r="MRZ215" s="214"/>
      <c r="MSA215" s="214"/>
      <c r="MSB215" s="214"/>
      <c r="MSC215" s="214"/>
      <c r="MSD215" s="214"/>
      <c r="MSE215" s="214"/>
      <c r="MSF215" s="214"/>
      <c r="MSG215" s="214"/>
      <c r="MSH215" s="214"/>
      <c r="MSI215" s="214"/>
      <c r="MSJ215" s="214"/>
      <c r="MSK215" s="214"/>
      <c r="MSL215" s="214"/>
      <c r="MSM215" s="214"/>
      <c r="MSN215" s="214"/>
      <c r="MSO215" s="214"/>
      <c r="MSP215" s="214"/>
      <c r="MSQ215" s="214"/>
      <c r="MSR215" s="214"/>
      <c r="MSS215" s="214"/>
      <c r="MST215" s="214"/>
      <c r="MSU215" s="214"/>
      <c r="MSV215" s="214"/>
      <c r="MSW215" s="214"/>
      <c r="MSX215" s="214"/>
      <c r="MSY215" s="214"/>
      <c r="MSZ215" s="214"/>
      <c r="MTA215" s="214"/>
      <c r="MTB215" s="214"/>
      <c r="MTC215" s="214"/>
      <c r="MTD215" s="214"/>
      <c r="MTE215" s="214"/>
      <c r="MTF215" s="214"/>
      <c r="MTG215" s="214"/>
      <c r="MTH215" s="214"/>
      <c r="MTI215" s="214"/>
      <c r="MTJ215" s="214"/>
      <c r="MTK215" s="214"/>
      <c r="MTL215" s="214"/>
      <c r="MTM215" s="214"/>
      <c r="MTN215" s="214"/>
      <c r="MTO215" s="214"/>
      <c r="MTP215" s="214"/>
      <c r="MTQ215" s="214"/>
      <c r="MTR215" s="214"/>
      <c r="MTS215" s="214"/>
      <c r="MTT215" s="214"/>
      <c r="MTU215" s="214"/>
      <c r="MTV215" s="214"/>
      <c r="MTW215" s="214"/>
      <c r="MTX215" s="214"/>
      <c r="MTY215" s="214"/>
      <c r="MTZ215" s="214"/>
      <c r="MUA215" s="214"/>
      <c r="MUB215" s="214"/>
      <c r="MUC215" s="214"/>
      <c r="MUD215" s="214"/>
      <c r="MUE215" s="214"/>
      <c r="MUF215" s="214"/>
      <c r="MUG215" s="214"/>
      <c r="MUH215" s="214"/>
      <c r="MUI215" s="214"/>
      <c r="MUJ215" s="214"/>
      <c r="MUK215" s="214"/>
      <c r="MUL215" s="214"/>
      <c r="MUM215" s="214"/>
      <c r="MUN215" s="214"/>
      <c r="MUO215" s="214"/>
      <c r="MUP215" s="214"/>
      <c r="MUQ215" s="214"/>
      <c r="MUR215" s="214"/>
      <c r="MUS215" s="214"/>
      <c r="MUT215" s="214"/>
      <c r="MUU215" s="214"/>
      <c r="MUV215" s="214"/>
      <c r="MUW215" s="214"/>
      <c r="MUX215" s="214"/>
      <c r="MUY215" s="214"/>
      <c r="MUZ215" s="214"/>
      <c r="MVA215" s="214"/>
      <c r="MVB215" s="214"/>
      <c r="MVC215" s="214"/>
      <c r="MVD215" s="214"/>
      <c r="MVE215" s="214"/>
      <c r="MVF215" s="214"/>
      <c r="MVG215" s="214"/>
      <c r="MVH215" s="214"/>
      <c r="MVI215" s="214"/>
      <c r="MVJ215" s="214"/>
      <c r="MVK215" s="214"/>
      <c r="MVL215" s="214"/>
      <c r="MVM215" s="214"/>
      <c r="MVN215" s="214"/>
      <c r="MVO215" s="214"/>
      <c r="MVP215" s="214"/>
      <c r="MVQ215" s="214"/>
      <c r="MVR215" s="214"/>
      <c r="MVS215" s="214"/>
      <c r="MVT215" s="214"/>
      <c r="MVU215" s="214"/>
      <c r="MVV215" s="214"/>
      <c r="MVW215" s="214"/>
      <c r="MVX215" s="214"/>
      <c r="MVY215" s="214"/>
      <c r="MVZ215" s="214"/>
      <c r="MWA215" s="214"/>
      <c r="MWB215" s="214"/>
      <c r="MWC215" s="214"/>
      <c r="MWD215" s="214"/>
      <c r="MWE215" s="214"/>
      <c r="MWF215" s="214"/>
      <c r="MWG215" s="214"/>
      <c r="MWH215" s="214"/>
      <c r="MWI215" s="214"/>
      <c r="MWJ215" s="214"/>
      <c r="MWK215" s="214"/>
      <c r="MWL215" s="214"/>
      <c r="MWM215" s="214"/>
      <c r="MWN215" s="214"/>
      <c r="MWO215" s="214"/>
      <c r="MWP215" s="214"/>
      <c r="MWQ215" s="214"/>
      <c r="MWR215" s="214"/>
      <c r="MWS215" s="214"/>
      <c r="MWT215" s="214"/>
      <c r="MWU215" s="214"/>
      <c r="MWV215" s="214"/>
      <c r="MWW215" s="214"/>
      <c r="MWX215" s="214"/>
      <c r="MWY215" s="214"/>
      <c r="MWZ215" s="214"/>
      <c r="MXA215" s="214"/>
      <c r="MXB215" s="214"/>
      <c r="MXC215" s="214"/>
      <c r="MXD215" s="214"/>
      <c r="MXE215" s="214"/>
      <c r="MXF215" s="214"/>
      <c r="MXG215" s="214"/>
      <c r="MXH215" s="214"/>
      <c r="MXI215" s="214"/>
      <c r="MXJ215" s="214"/>
      <c r="MXK215" s="214"/>
      <c r="MXL215" s="214"/>
      <c r="MXM215" s="214"/>
      <c r="MXN215" s="214"/>
      <c r="MXO215" s="214"/>
      <c r="MXP215" s="214"/>
      <c r="MXQ215" s="214"/>
      <c r="MXR215" s="214"/>
      <c r="MXS215" s="214"/>
      <c r="MXT215" s="214"/>
      <c r="MXU215" s="214"/>
      <c r="MXV215" s="214"/>
      <c r="MXW215" s="214"/>
      <c r="MXX215" s="214"/>
      <c r="MXY215" s="214"/>
      <c r="MXZ215" s="214"/>
      <c r="MYA215" s="214"/>
      <c r="MYB215" s="214"/>
      <c r="MYC215" s="214"/>
      <c r="MYD215" s="214"/>
      <c r="MYE215" s="214"/>
      <c r="MYF215" s="214"/>
      <c r="MYG215" s="214"/>
      <c r="MYH215" s="214"/>
      <c r="MYI215" s="214"/>
      <c r="MYJ215" s="214"/>
      <c r="MYK215" s="214"/>
      <c r="MYL215" s="214"/>
      <c r="MYM215" s="214"/>
      <c r="MYN215" s="214"/>
      <c r="MYO215" s="214"/>
      <c r="MYP215" s="214"/>
      <c r="MYQ215" s="214"/>
      <c r="MYR215" s="214"/>
      <c r="MYS215" s="214"/>
      <c r="MYT215" s="214"/>
      <c r="MYU215" s="214"/>
      <c r="MYV215" s="214"/>
      <c r="MYW215" s="214"/>
      <c r="MYX215" s="214"/>
      <c r="MYY215" s="214"/>
      <c r="MYZ215" s="214"/>
      <c r="MZA215" s="214"/>
      <c r="MZB215" s="214"/>
      <c r="MZC215" s="214"/>
      <c r="MZD215" s="214"/>
      <c r="MZE215" s="214"/>
      <c r="MZF215" s="214"/>
      <c r="MZG215" s="214"/>
      <c r="MZH215" s="214"/>
      <c r="MZI215" s="214"/>
      <c r="MZJ215" s="214"/>
      <c r="MZK215" s="214"/>
      <c r="MZL215" s="214"/>
      <c r="MZM215" s="214"/>
      <c r="MZN215" s="214"/>
      <c r="MZO215" s="214"/>
      <c r="MZP215" s="214"/>
      <c r="MZQ215" s="214"/>
      <c r="MZR215" s="214"/>
      <c r="MZS215" s="214"/>
      <c r="MZT215" s="214"/>
      <c r="MZU215" s="214"/>
      <c r="MZV215" s="214"/>
      <c r="MZW215" s="214"/>
      <c r="MZX215" s="214"/>
      <c r="MZY215" s="214"/>
      <c r="MZZ215" s="214"/>
      <c r="NAA215" s="214"/>
      <c r="NAB215" s="214"/>
      <c r="NAC215" s="214"/>
      <c r="NAD215" s="214"/>
      <c r="NAE215" s="214"/>
      <c r="NAF215" s="214"/>
      <c r="NAG215" s="214"/>
      <c r="NAH215" s="214"/>
      <c r="NAI215" s="214"/>
      <c r="NAJ215" s="214"/>
      <c r="NAK215" s="214"/>
      <c r="NAL215" s="214"/>
      <c r="NAM215" s="214"/>
      <c r="NAN215" s="214"/>
      <c r="NAO215" s="214"/>
      <c r="NAP215" s="214"/>
      <c r="NAQ215" s="214"/>
      <c r="NAR215" s="214"/>
      <c r="NAS215" s="214"/>
      <c r="NAT215" s="214"/>
      <c r="NAU215" s="214"/>
      <c r="NAV215" s="214"/>
      <c r="NAW215" s="214"/>
      <c r="NAX215" s="214"/>
      <c r="NAY215" s="214"/>
      <c r="NAZ215" s="214"/>
      <c r="NBA215" s="214"/>
      <c r="NBB215" s="214"/>
      <c r="NBC215" s="214"/>
      <c r="NBD215" s="214"/>
      <c r="NBE215" s="214"/>
      <c r="NBF215" s="214"/>
      <c r="NBG215" s="214"/>
      <c r="NBH215" s="214"/>
      <c r="NBI215" s="214"/>
      <c r="NBJ215" s="214"/>
      <c r="NBK215" s="214"/>
      <c r="NBL215" s="214"/>
      <c r="NBM215" s="214"/>
      <c r="NBN215" s="214"/>
      <c r="NBO215" s="214"/>
      <c r="NBP215" s="214"/>
      <c r="NBQ215" s="214"/>
      <c r="NBR215" s="214"/>
      <c r="NBS215" s="214"/>
      <c r="NBT215" s="214"/>
      <c r="NBU215" s="214"/>
      <c r="NBV215" s="214"/>
      <c r="NBW215" s="214"/>
      <c r="NBX215" s="214"/>
      <c r="NBY215" s="214"/>
      <c r="NBZ215" s="214"/>
      <c r="NCA215" s="214"/>
      <c r="NCB215" s="214"/>
      <c r="NCC215" s="214"/>
      <c r="NCD215" s="214"/>
      <c r="NCE215" s="214"/>
      <c r="NCF215" s="214"/>
      <c r="NCG215" s="214"/>
      <c r="NCH215" s="214"/>
      <c r="NCI215" s="214"/>
      <c r="NCJ215" s="214"/>
      <c r="NCK215" s="214"/>
      <c r="NCL215" s="214"/>
      <c r="NCM215" s="214"/>
      <c r="NCN215" s="214"/>
      <c r="NCO215" s="214"/>
      <c r="NCP215" s="214"/>
      <c r="NCQ215" s="214"/>
      <c r="NCR215" s="214"/>
      <c r="NCS215" s="214"/>
      <c r="NCT215" s="214"/>
      <c r="NCU215" s="214"/>
      <c r="NCV215" s="214"/>
      <c r="NCW215" s="214"/>
      <c r="NCX215" s="214"/>
      <c r="NCY215" s="214"/>
      <c r="NCZ215" s="214"/>
      <c r="NDA215" s="214"/>
      <c r="NDB215" s="214"/>
      <c r="NDC215" s="214"/>
      <c r="NDD215" s="214"/>
      <c r="NDE215" s="214"/>
      <c r="NDF215" s="214"/>
      <c r="NDG215" s="214"/>
      <c r="NDH215" s="214"/>
      <c r="NDI215" s="214"/>
      <c r="NDJ215" s="214"/>
      <c r="NDK215" s="214"/>
      <c r="NDL215" s="214"/>
      <c r="NDM215" s="214"/>
      <c r="NDN215" s="214"/>
      <c r="NDO215" s="214"/>
      <c r="NDP215" s="214"/>
      <c r="NDQ215" s="214"/>
      <c r="NDR215" s="214"/>
      <c r="NDS215" s="214"/>
      <c r="NDT215" s="214"/>
      <c r="NDU215" s="214"/>
      <c r="NDV215" s="214"/>
      <c r="NDW215" s="214"/>
      <c r="NDX215" s="214"/>
      <c r="NDY215" s="214"/>
      <c r="NDZ215" s="214"/>
      <c r="NEA215" s="214"/>
      <c r="NEB215" s="214"/>
      <c r="NEC215" s="214"/>
      <c r="NED215" s="214"/>
      <c r="NEE215" s="214"/>
      <c r="NEF215" s="214"/>
      <c r="NEG215" s="214"/>
      <c r="NEH215" s="214"/>
      <c r="NEI215" s="214"/>
      <c r="NEJ215" s="214"/>
      <c r="NEK215" s="214"/>
      <c r="NEL215" s="214"/>
      <c r="NEM215" s="214"/>
      <c r="NEN215" s="214"/>
      <c r="NEO215" s="214"/>
      <c r="NEP215" s="214"/>
      <c r="NEQ215" s="214"/>
      <c r="NER215" s="214"/>
      <c r="NES215" s="214"/>
      <c r="NET215" s="214"/>
      <c r="NEU215" s="214"/>
      <c r="NEV215" s="214"/>
      <c r="NEW215" s="214"/>
      <c r="NEX215" s="214"/>
      <c r="NEY215" s="214"/>
      <c r="NEZ215" s="214"/>
      <c r="NFA215" s="214"/>
      <c r="NFB215" s="214"/>
      <c r="NFC215" s="214"/>
      <c r="NFD215" s="214"/>
      <c r="NFE215" s="214"/>
      <c r="NFF215" s="214"/>
      <c r="NFG215" s="214"/>
      <c r="NFH215" s="214"/>
      <c r="NFI215" s="214"/>
      <c r="NFJ215" s="214"/>
      <c r="NFK215" s="214"/>
      <c r="NFL215" s="214"/>
      <c r="NFM215" s="214"/>
      <c r="NFN215" s="214"/>
      <c r="NFO215" s="214"/>
      <c r="NFP215" s="214"/>
      <c r="NFQ215" s="214"/>
      <c r="NFR215" s="214"/>
      <c r="NFS215" s="214"/>
      <c r="NFT215" s="214"/>
      <c r="NFU215" s="214"/>
      <c r="NFV215" s="214"/>
      <c r="NFW215" s="214"/>
      <c r="NFX215" s="214"/>
      <c r="NFY215" s="214"/>
      <c r="NFZ215" s="214"/>
      <c r="NGA215" s="214"/>
      <c r="NGB215" s="214"/>
      <c r="NGC215" s="214"/>
      <c r="NGD215" s="214"/>
      <c r="NGE215" s="214"/>
      <c r="NGF215" s="214"/>
      <c r="NGG215" s="214"/>
      <c r="NGH215" s="214"/>
      <c r="NGI215" s="214"/>
      <c r="NGJ215" s="214"/>
      <c r="NGK215" s="214"/>
      <c r="NGL215" s="214"/>
      <c r="NGM215" s="214"/>
      <c r="NGN215" s="214"/>
      <c r="NGO215" s="214"/>
      <c r="NGP215" s="214"/>
      <c r="NGQ215" s="214"/>
      <c r="NGR215" s="214"/>
      <c r="NGS215" s="214"/>
      <c r="NGT215" s="214"/>
      <c r="NGU215" s="214"/>
      <c r="NGV215" s="214"/>
      <c r="NGW215" s="214"/>
      <c r="NGX215" s="214"/>
      <c r="NGY215" s="214"/>
      <c r="NGZ215" s="214"/>
      <c r="NHA215" s="214"/>
      <c r="NHB215" s="214"/>
      <c r="NHC215" s="214"/>
      <c r="NHD215" s="214"/>
      <c r="NHE215" s="214"/>
      <c r="NHF215" s="214"/>
      <c r="NHG215" s="214"/>
      <c r="NHH215" s="214"/>
      <c r="NHI215" s="214"/>
      <c r="NHJ215" s="214"/>
      <c r="NHK215" s="214"/>
      <c r="NHL215" s="214"/>
      <c r="NHM215" s="214"/>
      <c r="NHN215" s="214"/>
      <c r="NHO215" s="214"/>
      <c r="NHP215" s="214"/>
      <c r="NHQ215" s="214"/>
      <c r="NHR215" s="214"/>
      <c r="NHS215" s="214"/>
      <c r="NHT215" s="214"/>
      <c r="NHU215" s="214"/>
      <c r="NHV215" s="214"/>
      <c r="NHW215" s="214"/>
      <c r="NHX215" s="214"/>
      <c r="NHY215" s="214"/>
      <c r="NHZ215" s="214"/>
      <c r="NIA215" s="214"/>
      <c r="NIB215" s="214"/>
      <c r="NIC215" s="214"/>
      <c r="NID215" s="214"/>
      <c r="NIE215" s="214"/>
      <c r="NIF215" s="214"/>
      <c r="NIG215" s="214"/>
      <c r="NIH215" s="214"/>
      <c r="NII215" s="214"/>
      <c r="NIJ215" s="214"/>
      <c r="NIK215" s="214"/>
      <c r="NIL215" s="214"/>
      <c r="NIM215" s="214"/>
      <c r="NIN215" s="214"/>
      <c r="NIO215" s="214"/>
      <c r="NIP215" s="214"/>
      <c r="NIQ215" s="214"/>
      <c r="NIR215" s="214"/>
      <c r="NIS215" s="214"/>
      <c r="NIT215" s="214"/>
      <c r="NIU215" s="214"/>
      <c r="NIV215" s="214"/>
      <c r="NIW215" s="214"/>
      <c r="NIX215" s="214"/>
      <c r="NIY215" s="214"/>
      <c r="NIZ215" s="214"/>
      <c r="NJA215" s="214"/>
      <c r="NJB215" s="214"/>
      <c r="NJC215" s="214"/>
      <c r="NJD215" s="214"/>
      <c r="NJE215" s="214"/>
      <c r="NJF215" s="214"/>
      <c r="NJG215" s="214"/>
      <c r="NJH215" s="214"/>
      <c r="NJI215" s="214"/>
      <c r="NJJ215" s="214"/>
      <c r="NJK215" s="214"/>
      <c r="NJL215" s="214"/>
      <c r="NJM215" s="214"/>
      <c r="NJN215" s="214"/>
      <c r="NJO215" s="214"/>
      <c r="NJP215" s="214"/>
      <c r="NJQ215" s="214"/>
      <c r="NJR215" s="214"/>
      <c r="NJS215" s="214"/>
      <c r="NJT215" s="214"/>
      <c r="NJU215" s="214"/>
      <c r="NJV215" s="214"/>
      <c r="NJW215" s="214"/>
      <c r="NJX215" s="214"/>
      <c r="NJY215" s="214"/>
      <c r="NJZ215" s="214"/>
      <c r="NKA215" s="214"/>
      <c r="NKB215" s="214"/>
      <c r="NKC215" s="214"/>
      <c r="NKD215" s="214"/>
      <c r="NKE215" s="214"/>
      <c r="NKF215" s="214"/>
      <c r="NKG215" s="214"/>
      <c r="NKH215" s="214"/>
      <c r="NKI215" s="214"/>
      <c r="NKJ215" s="214"/>
      <c r="NKK215" s="214"/>
      <c r="NKL215" s="214"/>
      <c r="NKM215" s="214"/>
      <c r="NKN215" s="214"/>
      <c r="NKO215" s="214"/>
      <c r="NKP215" s="214"/>
      <c r="NKQ215" s="214"/>
      <c r="NKR215" s="214"/>
      <c r="NKS215" s="214"/>
      <c r="NKT215" s="214"/>
      <c r="NKU215" s="214"/>
      <c r="NKV215" s="214"/>
      <c r="NKW215" s="214"/>
      <c r="NKX215" s="214"/>
      <c r="NKY215" s="214"/>
      <c r="NKZ215" s="214"/>
      <c r="NLA215" s="214"/>
      <c r="NLB215" s="214"/>
      <c r="NLC215" s="214"/>
      <c r="NLD215" s="214"/>
      <c r="NLE215" s="214"/>
      <c r="NLF215" s="214"/>
      <c r="NLG215" s="214"/>
      <c r="NLH215" s="214"/>
      <c r="NLI215" s="214"/>
      <c r="NLJ215" s="214"/>
      <c r="NLK215" s="214"/>
      <c r="NLL215" s="214"/>
      <c r="NLM215" s="214"/>
      <c r="NLN215" s="214"/>
      <c r="NLO215" s="214"/>
      <c r="NLP215" s="214"/>
      <c r="NLQ215" s="214"/>
      <c r="NLR215" s="214"/>
      <c r="NLS215" s="214"/>
      <c r="NLT215" s="214"/>
      <c r="NLU215" s="214"/>
      <c r="NLV215" s="214"/>
      <c r="NLW215" s="214"/>
      <c r="NLX215" s="214"/>
      <c r="NLY215" s="214"/>
      <c r="NLZ215" s="214"/>
      <c r="NMA215" s="214"/>
      <c r="NMB215" s="214"/>
      <c r="NMC215" s="214"/>
      <c r="NMD215" s="214"/>
      <c r="NME215" s="214"/>
      <c r="NMF215" s="214"/>
      <c r="NMG215" s="214"/>
      <c r="NMH215" s="214"/>
      <c r="NMI215" s="214"/>
      <c r="NMJ215" s="214"/>
      <c r="NMK215" s="214"/>
      <c r="NML215" s="214"/>
      <c r="NMM215" s="214"/>
      <c r="NMN215" s="214"/>
      <c r="NMO215" s="214"/>
      <c r="NMP215" s="214"/>
      <c r="NMQ215" s="214"/>
      <c r="NMR215" s="214"/>
      <c r="NMS215" s="214"/>
      <c r="NMT215" s="214"/>
      <c r="NMU215" s="214"/>
      <c r="NMV215" s="214"/>
      <c r="NMW215" s="214"/>
      <c r="NMX215" s="214"/>
      <c r="NMY215" s="214"/>
      <c r="NMZ215" s="214"/>
      <c r="NNA215" s="214"/>
      <c r="NNB215" s="214"/>
      <c r="NNC215" s="214"/>
      <c r="NND215" s="214"/>
      <c r="NNE215" s="214"/>
      <c r="NNF215" s="214"/>
      <c r="NNG215" s="214"/>
      <c r="NNH215" s="214"/>
      <c r="NNI215" s="214"/>
      <c r="NNJ215" s="214"/>
      <c r="NNK215" s="214"/>
      <c r="NNL215" s="214"/>
      <c r="NNM215" s="214"/>
      <c r="NNN215" s="214"/>
      <c r="NNO215" s="214"/>
      <c r="NNP215" s="214"/>
      <c r="NNQ215" s="214"/>
      <c r="NNR215" s="214"/>
      <c r="NNS215" s="214"/>
      <c r="NNT215" s="214"/>
      <c r="NNU215" s="214"/>
      <c r="NNV215" s="214"/>
      <c r="NNW215" s="214"/>
      <c r="NNX215" s="214"/>
      <c r="NNY215" s="214"/>
      <c r="NNZ215" s="214"/>
      <c r="NOA215" s="214"/>
      <c r="NOB215" s="214"/>
      <c r="NOC215" s="214"/>
      <c r="NOD215" s="214"/>
      <c r="NOE215" s="214"/>
      <c r="NOF215" s="214"/>
      <c r="NOG215" s="214"/>
      <c r="NOH215" s="214"/>
      <c r="NOI215" s="214"/>
      <c r="NOJ215" s="214"/>
      <c r="NOK215" s="214"/>
      <c r="NOL215" s="214"/>
      <c r="NOM215" s="214"/>
      <c r="NON215" s="214"/>
      <c r="NOO215" s="214"/>
      <c r="NOP215" s="214"/>
      <c r="NOQ215" s="214"/>
      <c r="NOR215" s="214"/>
      <c r="NOS215" s="214"/>
      <c r="NOT215" s="214"/>
      <c r="NOU215" s="214"/>
      <c r="NOV215" s="214"/>
      <c r="NOW215" s="214"/>
      <c r="NOX215" s="214"/>
      <c r="NOY215" s="214"/>
      <c r="NOZ215" s="214"/>
      <c r="NPA215" s="214"/>
      <c r="NPB215" s="214"/>
      <c r="NPC215" s="214"/>
      <c r="NPD215" s="214"/>
      <c r="NPE215" s="214"/>
      <c r="NPF215" s="214"/>
      <c r="NPG215" s="214"/>
      <c r="NPH215" s="214"/>
      <c r="NPI215" s="214"/>
      <c r="NPJ215" s="214"/>
      <c r="NPK215" s="214"/>
      <c r="NPL215" s="214"/>
      <c r="NPM215" s="214"/>
      <c r="NPN215" s="214"/>
      <c r="NPO215" s="214"/>
      <c r="NPP215" s="214"/>
      <c r="NPQ215" s="214"/>
      <c r="NPR215" s="214"/>
      <c r="NPS215" s="214"/>
      <c r="NPT215" s="214"/>
      <c r="NPU215" s="214"/>
      <c r="NPV215" s="214"/>
      <c r="NPW215" s="214"/>
      <c r="NPX215" s="214"/>
      <c r="NPY215" s="214"/>
      <c r="NPZ215" s="214"/>
      <c r="NQA215" s="214"/>
      <c r="NQB215" s="214"/>
      <c r="NQC215" s="214"/>
      <c r="NQD215" s="214"/>
      <c r="NQE215" s="214"/>
      <c r="NQF215" s="214"/>
      <c r="NQG215" s="214"/>
      <c r="NQH215" s="214"/>
      <c r="NQI215" s="214"/>
      <c r="NQJ215" s="214"/>
      <c r="NQK215" s="214"/>
      <c r="NQL215" s="214"/>
      <c r="NQM215" s="214"/>
      <c r="NQN215" s="214"/>
      <c r="NQO215" s="214"/>
      <c r="NQP215" s="214"/>
      <c r="NQQ215" s="214"/>
      <c r="NQR215" s="214"/>
      <c r="NQS215" s="214"/>
      <c r="NQT215" s="214"/>
      <c r="NQU215" s="214"/>
      <c r="NQV215" s="214"/>
      <c r="NQW215" s="214"/>
      <c r="NQX215" s="214"/>
      <c r="NQY215" s="214"/>
      <c r="NQZ215" s="214"/>
      <c r="NRA215" s="214"/>
      <c r="NRB215" s="214"/>
      <c r="NRC215" s="214"/>
      <c r="NRD215" s="214"/>
      <c r="NRE215" s="214"/>
      <c r="NRF215" s="214"/>
      <c r="NRG215" s="214"/>
      <c r="NRH215" s="214"/>
      <c r="NRI215" s="214"/>
      <c r="NRJ215" s="214"/>
      <c r="NRK215" s="214"/>
      <c r="NRL215" s="214"/>
      <c r="NRM215" s="214"/>
      <c r="NRN215" s="214"/>
      <c r="NRO215" s="214"/>
      <c r="NRP215" s="214"/>
      <c r="NRQ215" s="214"/>
      <c r="NRR215" s="214"/>
      <c r="NRS215" s="214"/>
      <c r="NRT215" s="214"/>
      <c r="NRU215" s="214"/>
      <c r="NRV215" s="214"/>
      <c r="NRW215" s="214"/>
      <c r="NRX215" s="214"/>
      <c r="NRY215" s="214"/>
      <c r="NRZ215" s="214"/>
      <c r="NSA215" s="214"/>
      <c r="NSB215" s="214"/>
      <c r="NSC215" s="214"/>
      <c r="NSD215" s="214"/>
      <c r="NSE215" s="214"/>
      <c r="NSF215" s="214"/>
      <c r="NSG215" s="214"/>
      <c r="NSH215" s="214"/>
      <c r="NSI215" s="214"/>
      <c r="NSJ215" s="214"/>
      <c r="NSK215" s="214"/>
      <c r="NSL215" s="214"/>
      <c r="NSM215" s="214"/>
      <c r="NSN215" s="214"/>
      <c r="NSO215" s="214"/>
      <c r="NSP215" s="214"/>
      <c r="NSQ215" s="214"/>
      <c r="NSR215" s="214"/>
      <c r="NSS215" s="214"/>
      <c r="NST215" s="214"/>
      <c r="NSU215" s="214"/>
      <c r="NSV215" s="214"/>
      <c r="NSW215" s="214"/>
      <c r="NSX215" s="214"/>
      <c r="NSY215" s="214"/>
      <c r="NSZ215" s="214"/>
      <c r="NTA215" s="214"/>
      <c r="NTB215" s="214"/>
      <c r="NTC215" s="214"/>
      <c r="NTD215" s="214"/>
      <c r="NTE215" s="214"/>
      <c r="NTF215" s="214"/>
      <c r="NTG215" s="214"/>
      <c r="NTH215" s="214"/>
      <c r="NTI215" s="214"/>
      <c r="NTJ215" s="214"/>
      <c r="NTK215" s="214"/>
      <c r="NTL215" s="214"/>
      <c r="NTM215" s="214"/>
      <c r="NTN215" s="214"/>
      <c r="NTO215" s="214"/>
      <c r="NTP215" s="214"/>
      <c r="NTQ215" s="214"/>
      <c r="NTR215" s="214"/>
      <c r="NTS215" s="214"/>
      <c r="NTT215" s="214"/>
      <c r="NTU215" s="214"/>
      <c r="NTV215" s="214"/>
      <c r="NTW215" s="214"/>
      <c r="NTX215" s="214"/>
      <c r="NTY215" s="214"/>
      <c r="NTZ215" s="214"/>
      <c r="NUA215" s="214"/>
      <c r="NUB215" s="214"/>
      <c r="NUC215" s="214"/>
      <c r="NUD215" s="214"/>
      <c r="NUE215" s="214"/>
      <c r="NUF215" s="214"/>
      <c r="NUG215" s="214"/>
      <c r="NUH215" s="214"/>
      <c r="NUI215" s="214"/>
      <c r="NUJ215" s="214"/>
      <c r="NUK215" s="214"/>
      <c r="NUL215" s="214"/>
      <c r="NUM215" s="214"/>
      <c r="NUN215" s="214"/>
      <c r="NUO215" s="214"/>
      <c r="NUP215" s="214"/>
      <c r="NUQ215" s="214"/>
      <c r="NUR215" s="214"/>
      <c r="NUS215" s="214"/>
      <c r="NUT215" s="214"/>
      <c r="NUU215" s="214"/>
      <c r="NUV215" s="214"/>
      <c r="NUW215" s="214"/>
      <c r="NUX215" s="214"/>
      <c r="NUY215" s="214"/>
      <c r="NUZ215" s="214"/>
      <c r="NVA215" s="214"/>
      <c r="NVB215" s="214"/>
      <c r="NVC215" s="214"/>
      <c r="NVD215" s="214"/>
      <c r="NVE215" s="214"/>
      <c r="NVF215" s="214"/>
      <c r="NVG215" s="214"/>
      <c r="NVH215" s="214"/>
      <c r="NVI215" s="214"/>
      <c r="NVJ215" s="214"/>
      <c r="NVK215" s="214"/>
      <c r="NVL215" s="214"/>
      <c r="NVM215" s="214"/>
      <c r="NVN215" s="214"/>
      <c r="NVO215" s="214"/>
      <c r="NVP215" s="214"/>
      <c r="NVQ215" s="214"/>
      <c r="NVR215" s="214"/>
      <c r="NVS215" s="214"/>
      <c r="NVT215" s="214"/>
      <c r="NVU215" s="214"/>
      <c r="NVV215" s="214"/>
      <c r="NVW215" s="214"/>
      <c r="NVX215" s="214"/>
      <c r="NVY215" s="214"/>
      <c r="NVZ215" s="214"/>
      <c r="NWA215" s="214"/>
      <c r="NWB215" s="214"/>
      <c r="NWC215" s="214"/>
      <c r="NWD215" s="214"/>
      <c r="NWE215" s="214"/>
      <c r="NWF215" s="214"/>
      <c r="NWG215" s="214"/>
      <c r="NWH215" s="214"/>
      <c r="NWI215" s="214"/>
      <c r="NWJ215" s="214"/>
      <c r="NWK215" s="214"/>
      <c r="NWL215" s="214"/>
      <c r="NWM215" s="214"/>
      <c r="NWN215" s="214"/>
      <c r="NWO215" s="214"/>
      <c r="NWP215" s="214"/>
      <c r="NWQ215" s="214"/>
      <c r="NWR215" s="214"/>
      <c r="NWS215" s="214"/>
      <c r="NWT215" s="214"/>
      <c r="NWU215" s="214"/>
      <c r="NWV215" s="214"/>
      <c r="NWW215" s="214"/>
      <c r="NWX215" s="214"/>
      <c r="NWY215" s="214"/>
      <c r="NWZ215" s="214"/>
      <c r="NXA215" s="214"/>
      <c r="NXB215" s="214"/>
      <c r="NXC215" s="214"/>
      <c r="NXD215" s="214"/>
      <c r="NXE215" s="214"/>
      <c r="NXF215" s="214"/>
      <c r="NXG215" s="214"/>
      <c r="NXH215" s="214"/>
      <c r="NXI215" s="214"/>
      <c r="NXJ215" s="214"/>
      <c r="NXK215" s="214"/>
      <c r="NXL215" s="214"/>
      <c r="NXM215" s="214"/>
      <c r="NXN215" s="214"/>
      <c r="NXO215" s="214"/>
      <c r="NXP215" s="214"/>
      <c r="NXQ215" s="214"/>
      <c r="NXR215" s="214"/>
      <c r="NXS215" s="214"/>
      <c r="NXT215" s="214"/>
      <c r="NXU215" s="214"/>
      <c r="NXV215" s="214"/>
      <c r="NXW215" s="214"/>
      <c r="NXX215" s="214"/>
      <c r="NXY215" s="214"/>
      <c r="NXZ215" s="214"/>
      <c r="NYA215" s="214"/>
      <c r="NYB215" s="214"/>
      <c r="NYC215" s="214"/>
      <c r="NYD215" s="214"/>
      <c r="NYE215" s="214"/>
      <c r="NYF215" s="214"/>
      <c r="NYG215" s="214"/>
      <c r="NYH215" s="214"/>
      <c r="NYI215" s="214"/>
      <c r="NYJ215" s="214"/>
      <c r="NYK215" s="214"/>
      <c r="NYL215" s="214"/>
      <c r="NYM215" s="214"/>
      <c r="NYN215" s="214"/>
      <c r="NYO215" s="214"/>
      <c r="NYP215" s="214"/>
      <c r="NYQ215" s="214"/>
      <c r="NYR215" s="214"/>
      <c r="NYS215" s="214"/>
      <c r="NYT215" s="214"/>
      <c r="NYU215" s="214"/>
      <c r="NYV215" s="214"/>
      <c r="NYW215" s="214"/>
      <c r="NYX215" s="214"/>
      <c r="NYY215" s="214"/>
      <c r="NYZ215" s="214"/>
      <c r="NZA215" s="214"/>
      <c r="NZB215" s="214"/>
      <c r="NZC215" s="214"/>
      <c r="NZD215" s="214"/>
      <c r="NZE215" s="214"/>
      <c r="NZF215" s="214"/>
      <c r="NZG215" s="214"/>
      <c r="NZH215" s="214"/>
      <c r="NZI215" s="214"/>
      <c r="NZJ215" s="214"/>
      <c r="NZK215" s="214"/>
      <c r="NZL215" s="214"/>
      <c r="NZM215" s="214"/>
      <c r="NZN215" s="214"/>
      <c r="NZO215" s="214"/>
      <c r="NZP215" s="214"/>
      <c r="NZQ215" s="214"/>
      <c r="NZR215" s="214"/>
      <c r="NZS215" s="214"/>
      <c r="NZT215" s="214"/>
      <c r="NZU215" s="214"/>
      <c r="NZV215" s="214"/>
      <c r="NZW215" s="214"/>
      <c r="NZX215" s="214"/>
      <c r="NZY215" s="214"/>
      <c r="NZZ215" s="214"/>
      <c r="OAA215" s="214"/>
      <c r="OAB215" s="214"/>
      <c r="OAC215" s="214"/>
      <c r="OAD215" s="214"/>
      <c r="OAE215" s="214"/>
      <c r="OAF215" s="214"/>
      <c r="OAG215" s="214"/>
      <c r="OAH215" s="214"/>
      <c r="OAI215" s="214"/>
      <c r="OAJ215" s="214"/>
      <c r="OAK215" s="214"/>
      <c r="OAL215" s="214"/>
      <c r="OAM215" s="214"/>
      <c r="OAN215" s="214"/>
      <c r="OAO215" s="214"/>
      <c r="OAP215" s="214"/>
      <c r="OAQ215" s="214"/>
      <c r="OAR215" s="214"/>
      <c r="OAS215" s="214"/>
      <c r="OAT215" s="214"/>
      <c r="OAU215" s="214"/>
      <c r="OAV215" s="214"/>
      <c r="OAW215" s="214"/>
      <c r="OAX215" s="214"/>
      <c r="OAY215" s="214"/>
      <c r="OAZ215" s="214"/>
      <c r="OBA215" s="214"/>
      <c r="OBB215" s="214"/>
      <c r="OBC215" s="214"/>
      <c r="OBD215" s="214"/>
      <c r="OBE215" s="214"/>
      <c r="OBF215" s="214"/>
      <c r="OBG215" s="214"/>
      <c r="OBH215" s="214"/>
      <c r="OBI215" s="214"/>
      <c r="OBJ215" s="214"/>
      <c r="OBK215" s="214"/>
      <c r="OBL215" s="214"/>
      <c r="OBM215" s="214"/>
      <c r="OBN215" s="214"/>
      <c r="OBO215" s="214"/>
      <c r="OBP215" s="214"/>
      <c r="OBQ215" s="214"/>
      <c r="OBR215" s="214"/>
      <c r="OBS215" s="214"/>
      <c r="OBT215" s="214"/>
      <c r="OBU215" s="214"/>
      <c r="OBV215" s="214"/>
      <c r="OBW215" s="214"/>
      <c r="OBX215" s="214"/>
      <c r="OBY215" s="214"/>
      <c r="OBZ215" s="214"/>
      <c r="OCA215" s="214"/>
      <c r="OCB215" s="214"/>
      <c r="OCC215" s="214"/>
      <c r="OCD215" s="214"/>
      <c r="OCE215" s="214"/>
      <c r="OCF215" s="214"/>
      <c r="OCG215" s="214"/>
      <c r="OCH215" s="214"/>
      <c r="OCI215" s="214"/>
      <c r="OCJ215" s="214"/>
      <c r="OCK215" s="214"/>
      <c r="OCL215" s="214"/>
      <c r="OCM215" s="214"/>
      <c r="OCN215" s="214"/>
      <c r="OCO215" s="214"/>
      <c r="OCP215" s="214"/>
      <c r="OCQ215" s="214"/>
      <c r="OCR215" s="214"/>
      <c r="OCS215" s="214"/>
      <c r="OCT215" s="214"/>
      <c r="OCU215" s="214"/>
      <c r="OCV215" s="214"/>
      <c r="OCW215" s="214"/>
      <c r="OCX215" s="214"/>
      <c r="OCY215" s="214"/>
      <c r="OCZ215" s="214"/>
      <c r="ODA215" s="214"/>
      <c r="ODB215" s="214"/>
      <c r="ODC215" s="214"/>
      <c r="ODD215" s="214"/>
      <c r="ODE215" s="214"/>
      <c r="ODF215" s="214"/>
      <c r="ODG215" s="214"/>
      <c r="ODH215" s="214"/>
      <c r="ODI215" s="214"/>
      <c r="ODJ215" s="214"/>
      <c r="ODK215" s="214"/>
      <c r="ODL215" s="214"/>
      <c r="ODM215" s="214"/>
      <c r="ODN215" s="214"/>
      <c r="ODO215" s="214"/>
      <c r="ODP215" s="214"/>
      <c r="ODQ215" s="214"/>
      <c r="ODR215" s="214"/>
      <c r="ODS215" s="214"/>
      <c r="ODT215" s="214"/>
      <c r="ODU215" s="214"/>
      <c r="ODV215" s="214"/>
      <c r="ODW215" s="214"/>
      <c r="ODX215" s="214"/>
      <c r="ODY215" s="214"/>
      <c r="ODZ215" s="214"/>
      <c r="OEA215" s="214"/>
      <c r="OEB215" s="214"/>
      <c r="OEC215" s="214"/>
      <c r="OED215" s="214"/>
      <c r="OEE215" s="214"/>
      <c r="OEF215" s="214"/>
      <c r="OEG215" s="214"/>
      <c r="OEH215" s="214"/>
      <c r="OEI215" s="214"/>
      <c r="OEJ215" s="214"/>
      <c r="OEK215" s="214"/>
      <c r="OEL215" s="214"/>
      <c r="OEM215" s="214"/>
      <c r="OEN215" s="214"/>
      <c r="OEO215" s="214"/>
      <c r="OEP215" s="214"/>
      <c r="OEQ215" s="214"/>
      <c r="OER215" s="214"/>
      <c r="OES215" s="214"/>
      <c r="OET215" s="214"/>
      <c r="OEU215" s="214"/>
      <c r="OEV215" s="214"/>
      <c r="OEW215" s="214"/>
      <c r="OEX215" s="214"/>
      <c r="OEY215" s="214"/>
      <c r="OEZ215" s="214"/>
      <c r="OFA215" s="214"/>
      <c r="OFB215" s="214"/>
      <c r="OFC215" s="214"/>
      <c r="OFD215" s="214"/>
      <c r="OFE215" s="214"/>
      <c r="OFF215" s="214"/>
      <c r="OFG215" s="214"/>
      <c r="OFH215" s="214"/>
      <c r="OFI215" s="214"/>
      <c r="OFJ215" s="214"/>
      <c r="OFK215" s="214"/>
      <c r="OFL215" s="214"/>
      <c r="OFM215" s="214"/>
      <c r="OFN215" s="214"/>
      <c r="OFO215" s="214"/>
      <c r="OFP215" s="214"/>
      <c r="OFQ215" s="214"/>
      <c r="OFR215" s="214"/>
      <c r="OFS215" s="214"/>
      <c r="OFT215" s="214"/>
      <c r="OFU215" s="214"/>
      <c r="OFV215" s="214"/>
      <c r="OFW215" s="214"/>
      <c r="OFX215" s="214"/>
      <c r="OFY215" s="214"/>
      <c r="OFZ215" s="214"/>
      <c r="OGA215" s="214"/>
      <c r="OGB215" s="214"/>
      <c r="OGC215" s="214"/>
      <c r="OGD215" s="214"/>
      <c r="OGE215" s="214"/>
      <c r="OGF215" s="214"/>
      <c r="OGG215" s="214"/>
      <c r="OGH215" s="214"/>
      <c r="OGI215" s="214"/>
      <c r="OGJ215" s="214"/>
      <c r="OGK215" s="214"/>
      <c r="OGL215" s="214"/>
      <c r="OGM215" s="214"/>
      <c r="OGN215" s="214"/>
      <c r="OGO215" s="214"/>
      <c r="OGP215" s="214"/>
      <c r="OGQ215" s="214"/>
      <c r="OGR215" s="214"/>
      <c r="OGS215" s="214"/>
      <c r="OGT215" s="214"/>
      <c r="OGU215" s="214"/>
      <c r="OGV215" s="214"/>
      <c r="OGW215" s="214"/>
      <c r="OGX215" s="214"/>
      <c r="OGY215" s="214"/>
      <c r="OGZ215" s="214"/>
      <c r="OHA215" s="214"/>
      <c r="OHB215" s="214"/>
      <c r="OHC215" s="214"/>
      <c r="OHD215" s="214"/>
      <c r="OHE215" s="214"/>
      <c r="OHF215" s="214"/>
      <c r="OHG215" s="214"/>
      <c r="OHH215" s="214"/>
      <c r="OHI215" s="214"/>
      <c r="OHJ215" s="214"/>
      <c r="OHK215" s="214"/>
      <c r="OHL215" s="214"/>
      <c r="OHM215" s="214"/>
      <c r="OHN215" s="214"/>
      <c r="OHO215" s="214"/>
      <c r="OHP215" s="214"/>
      <c r="OHQ215" s="214"/>
      <c r="OHR215" s="214"/>
      <c r="OHS215" s="214"/>
      <c r="OHT215" s="214"/>
      <c r="OHU215" s="214"/>
      <c r="OHV215" s="214"/>
      <c r="OHW215" s="214"/>
      <c r="OHX215" s="214"/>
      <c r="OHY215" s="214"/>
      <c r="OHZ215" s="214"/>
      <c r="OIA215" s="214"/>
      <c r="OIB215" s="214"/>
      <c r="OIC215" s="214"/>
      <c r="OID215" s="214"/>
      <c r="OIE215" s="214"/>
      <c r="OIF215" s="214"/>
      <c r="OIG215" s="214"/>
      <c r="OIH215" s="214"/>
      <c r="OII215" s="214"/>
      <c r="OIJ215" s="214"/>
      <c r="OIK215" s="214"/>
      <c r="OIL215" s="214"/>
      <c r="OIM215" s="214"/>
      <c r="OIN215" s="214"/>
      <c r="OIO215" s="214"/>
      <c r="OIP215" s="214"/>
      <c r="OIQ215" s="214"/>
      <c r="OIR215" s="214"/>
      <c r="OIS215" s="214"/>
      <c r="OIT215" s="214"/>
      <c r="OIU215" s="214"/>
      <c r="OIV215" s="214"/>
      <c r="OIW215" s="214"/>
      <c r="OIX215" s="214"/>
      <c r="OIY215" s="214"/>
      <c r="OIZ215" s="214"/>
      <c r="OJA215" s="214"/>
      <c r="OJB215" s="214"/>
      <c r="OJC215" s="214"/>
      <c r="OJD215" s="214"/>
      <c r="OJE215" s="214"/>
      <c r="OJF215" s="214"/>
      <c r="OJG215" s="214"/>
      <c r="OJH215" s="214"/>
      <c r="OJI215" s="214"/>
      <c r="OJJ215" s="214"/>
      <c r="OJK215" s="214"/>
      <c r="OJL215" s="214"/>
      <c r="OJM215" s="214"/>
      <c r="OJN215" s="214"/>
      <c r="OJO215" s="214"/>
      <c r="OJP215" s="214"/>
      <c r="OJQ215" s="214"/>
      <c r="OJR215" s="214"/>
      <c r="OJS215" s="214"/>
      <c r="OJT215" s="214"/>
      <c r="OJU215" s="214"/>
      <c r="OJV215" s="214"/>
      <c r="OJW215" s="214"/>
      <c r="OJX215" s="214"/>
      <c r="OJY215" s="214"/>
      <c r="OJZ215" s="214"/>
      <c r="OKA215" s="214"/>
      <c r="OKB215" s="214"/>
      <c r="OKC215" s="214"/>
      <c r="OKD215" s="214"/>
      <c r="OKE215" s="214"/>
      <c r="OKF215" s="214"/>
      <c r="OKG215" s="214"/>
      <c r="OKH215" s="214"/>
      <c r="OKI215" s="214"/>
      <c r="OKJ215" s="214"/>
      <c r="OKK215" s="214"/>
      <c r="OKL215" s="214"/>
      <c r="OKM215" s="214"/>
      <c r="OKN215" s="214"/>
      <c r="OKO215" s="214"/>
      <c r="OKP215" s="214"/>
      <c r="OKQ215" s="214"/>
      <c r="OKR215" s="214"/>
      <c r="OKS215" s="214"/>
      <c r="OKT215" s="214"/>
      <c r="OKU215" s="214"/>
      <c r="OKV215" s="214"/>
      <c r="OKW215" s="214"/>
      <c r="OKX215" s="214"/>
      <c r="OKY215" s="214"/>
      <c r="OKZ215" s="214"/>
      <c r="OLA215" s="214"/>
      <c r="OLB215" s="214"/>
      <c r="OLC215" s="214"/>
      <c r="OLD215" s="214"/>
      <c r="OLE215" s="214"/>
      <c r="OLF215" s="214"/>
      <c r="OLG215" s="214"/>
      <c r="OLH215" s="214"/>
      <c r="OLI215" s="214"/>
      <c r="OLJ215" s="214"/>
      <c r="OLK215" s="214"/>
      <c r="OLL215" s="214"/>
      <c r="OLM215" s="214"/>
      <c r="OLN215" s="214"/>
      <c r="OLO215" s="214"/>
      <c r="OLP215" s="214"/>
      <c r="OLQ215" s="214"/>
      <c r="OLR215" s="214"/>
      <c r="OLS215" s="214"/>
      <c r="OLT215" s="214"/>
      <c r="OLU215" s="214"/>
      <c r="OLV215" s="214"/>
      <c r="OLW215" s="214"/>
      <c r="OLX215" s="214"/>
      <c r="OLY215" s="214"/>
      <c r="OLZ215" s="214"/>
      <c r="OMA215" s="214"/>
      <c r="OMB215" s="214"/>
      <c r="OMC215" s="214"/>
      <c r="OMD215" s="214"/>
      <c r="OME215" s="214"/>
      <c r="OMF215" s="214"/>
      <c r="OMG215" s="214"/>
      <c r="OMH215" s="214"/>
      <c r="OMI215" s="214"/>
      <c r="OMJ215" s="214"/>
      <c r="OMK215" s="214"/>
      <c r="OML215" s="214"/>
      <c r="OMM215" s="214"/>
      <c r="OMN215" s="214"/>
      <c r="OMO215" s="214"/>
      <c r="OMP215" s="214"/>
      <c r="OMQ215" s="214"/>
      <c r="OMR215" s="214"/>
      <c r="OMS215" s="214"/>
      <c r="OMT215" s="214"/>
      <c r="OMU215" s="214"/>
      <c r="OMV215" s="214"/>
      <c r="OMW215" s="214"/>
      <c r="OMX215" s="214"/>
      <c r="OMY215" s="214"/>
      <c r="OMZ215" s="214"/>
      <c r="ONA215" s="214"/>
      <c r="ONB215" s="214"/>
      <c r="ONC215" s="214"/>
      <c r="OND215" s="214"/>
      <c r="ONE215" s="214"/>
      <c r="ONF215" s="214"/>
      <c r="ONG215" s="214"/>
      <c r="ONH215" s="214"/>
      <c r="ONI215" s="214"/>
      <c r="ONJ215" s="214"/>
      <c r="ONK215" s="214"/>
      <c r="ONL215" s="214"/>
      <c r="ONM215" s="214"/>
      <c r="ONN215" s="214"/>
      <c r="ONO215" s="214"/>
      <c r="ONP215" s="214"/>
      <c r="ONQ215" s="214"/>
      <c r="ONR215" s="214"/>
      <c r="ONS215" s="214"/>
      <c r="ONT215" s="214"/>
      <c r="ONU215" s="214"/>
      <c r="ONV215" s="214"/>
      <c r="ONW215" s="214"/>
      <c r="ONX215" s="214"/>
      <c r="ONY215" s="214"/>
      <c r="ONZ215" s="214"/>
      <c r="OOA215" s="214"/>
      <c r="OOB215" s="214"/>
      <c r="OOC215" s="214"/>
      <c r="OOD215" s="214"/>
      <c r="OOE215" s="214"/>
      <c r="OOF215" s="214"/>
      <c r="OOG215" s="214"/>
      <c r="OOH215" s="214"/>
      <c r="OOI215" s="214"/>
      <c r="OOJ215" s="214"/>
      <c r="OOK215" s="214"/>
      <c r="OOL215" s="214"/>
      <c r="OOM215" s="214"/>
      <c r="OON215" s="214"/>
      <c r="OOO215" s="214"/>
      <c r="OOP215" s="214"/>
      <c r="OOQ215" s="214"/>
      <c r="OOR215" s="214"/>
      <c r="OOS215" s="214"/>
      <c r="OOT215" s="214"/>
      <c r="OOU215" s="214"/>
      <c r="OOV215" s="214"/>
      <c r="OOW215" s="214"/>
      <c r="OOX215" s="214"/>
      <c r="OOY215" s="214"/>
      <c r="OOZ215" s="214"/>
      <c r="OPA215" s="214"/>
      <c r="OPB215" s="214"/>
      <c r="OPC215" s="214"/>
      <c r="OPD215" s="214"/>
      <c r="OPE215" s="214"/>
      <c r="OPF215" s="214"/>
      <c r="OPG215" s="214"/>
      <c r="OPH215" s="214"/>
      <c r="OPI215" s="214"/>
      <c r="OPJ215" s="214"/>
      <c r="OPK215" s="214"/>
      <c r="OPL215" s="214"/>
      <c r="OPM215" s="214"/>
      <c r="OPN215" s="214"/>
      <c r="OPO215" s="214"/>
      <c r="OPP215" s="214"/>
      <c r="OPQ215" s="214"/>
      <c r="OPR215" s="214"/>
      <c r="OPS215" s="214"/>
      <c r="OPT215" s="214"/>
      <c r="OPU215" s="214"/>
      <c r="OPV215" s="214"/>
      <c r="OPW215" s="214"/>
      <c r="OPX215" s="214"/>
      <c r="OPY215" s="214"/>
      <c r="OPZ215" s="214"/>
      <c r="OQA215" s="214"/>
      <c r="OQB215" s="214"/>
      <c r="OQC215" s="214"/>
      <c r="OQD215" s="214"/>
      <c r="OQE215" s="214"/>
      <c r="OQF215" s="214"/>
      <c r="OQG215" s="214"/>
      <c r="OQH215" s="214"/>
      <c r="OQI215" s="214"/>
      <c r="OQJ215" s="214"/>
      <c r="OQK215" s="214"/>
      <c r="OQL215" s="214"/>
      <c r="OQM215" s="214"/>
      <c r="OQN215" s="214"/>
      <c r="OQO215" s="214"/>
      <c r="OQP215" s="214"/>
      <c r="OQQ215" s="214"/>
      <c r="OQR215" s="214"/>
      <c r="OQS215" s="214"/>
      <c r="OQT215" s="214"/>
      <c r="OQU215" s="214"/>
      <c r="OQV215" s="214"/>
      <c r="OQW215" s="214"/>
      <c r="OQX215" s="214"/>
      <c r="OQY215" s="214"/>
      <c r="OQZ215" s="214"/>
      <c r="ORA215" s="214"/>
      <c r="ORB215" s="214"/>
      <c r="ORC215" s="214"/>
      <c r="ORD215" s="214"/>
      <c r="ORE215" s="214"/>
      <c r="ORF215" s="214"/>
      <c r="ORG215" s="214"/>
      <c r="ORH215" s="214"/>
      <c r="ORI215" s="214"/>
      <c r="ORJ215" s="214"/>
      <c r="ORK215" s="214"/>
      <c r="ORL215" s="214"/>
      <c r="ORM215" s="214"/>
      <c r="ORN215" s="214"/>
      <c r="ORO215" s="214"/>
      <c r="ORP215" s="214"/>
      <c r="ORQ215" s="214"/>
      <c r="ORR215" s="214"/>
      <c r="ORS215" s="214"/>
      <c r="ORT215" s="214"/>
      <c r="ORU215" s="214"/>
      <c r="ORV215" s="214"/>
      <c r="ORW215" s="214"/>
      <c r="ORX215" s="214"/>
      <c r="ORY215" s="214"/>
      <c r="ORZ215" s="214"/>
      <c r="OSA215" s="214"/>
      <c r="OSB215" s="214"/>
      <c r="OSC215" s="214"/>
      <c r="OSD215" s="214"/>
      <c r="OSE215" s="214"/>
      <c r="OSF215" s="214"/>
      <c r="OSG215" s="214"/>
      <c r="OSH215" s="214"/>
      <c r="OSI215" s="214"/>
      <c r="OSJ215" s="214"/>
      <c r="OSK215" s="214"/>
      <c r="OSL215" s="214"/>
      <c r="OSM215" s="214"/>
      <c r="OSN215" s="214"/>
      <c r="OSO215" s="214"/>
      <c r="OSP215" s="214"/>
      <c r="OSQ215" s="214"/>
      <c r="OSR215" s="214"/>
      <c r="OSS215" s="214"/>
      <c r="OST215" s="214"/>
      <c r="OSU215" s="214"/>
      <c r="OSV215" s="214"/>
      <c r="OSW215" s="214"/>
      <c r="OSX215" s="214"/>
      <c r="OSY215" s="214"/>
      <c r="OSZ215" s="214"/>
      <c r="OTA215" s="214"/>
      <c r="OTB215" s="214"/>
      <c r="OTC215" s="214"/>
      <c r="OTD215" s="214"/>
      <c r="OTE215" s="214"/>
      <c r="OTF215" s="214"/>
      <c r="OTG215" s="214"/>
      <c r="OTH215" s="214"/>
      <c r="OTI215" s="214"/>
      <c r="OTJ215" s="214"/>
      <c r="OTK215" s="214"/>
      <c r="OTL215" s="214"/>
      <c r="OTM215" s="214"/>
      <c r="OTN215" s="214"/>
      <c r="OTO215" s="214"/>
      <c r="OTP215" s="214"/>
      <c r="OTQ215" s="214"/>
      <c r="OTR215" s="214"/>
      <c r="OTS215" s="214"/>
      <c r="OTT215" s="214"/>
      <c r="OTU215" s="214"/>
      <c r="OTV215" s="214"/>
      <c r="OTW215" s="214"/>
      <c r="OTX215" s="214"/>
      <c r="OTY215" s="214"/>
      <c r="OTZ215" s="214"/>
      <c r="OUA215" s="214"/>
      <c r="OUB215" s="214"/>
      <c r="OUC215" s="214"/>
      <c r="OUD215" s="214"/>
      <c r="OUE215" s="214"/>
      <c r="OUF215" s="214"/>
      <c r="OUG215" s="214"/>
      <c r="OUH215" s="214"/>
      <c r="OUI215" s="214"/>
      <c r="OUJ215" s="214"/>
      <c r="OUK215" s="214"/>
      <c r="OUL215" s="214"/>
      <c r="OUM215" s="214"/>
      <c r="OUN215" s="214"/>
      <c r="OUO215" s="214"/>
      <c r="OUP215" s="214"/>
      <c r="OUQ215" s="214"/>
      <c r="OUR215" s="214"/>
      <c r="OUS215" s="214"/>
      <c r="OUT215" s="214"/>
      <c r="OUU215" s="214"/>
      <c r="OUV215" s="214"/>
      <c r="OUW215" s="214"/>
      <c r="OUX215" s="214"/>
      <c r="OUY215" s="214"/>
      <c r="OUZ215" s="214"/>
      <c r="OVA215" s="214"/>
      <c r="OVB215" s="214"/>
      <c r="OVC215" s="214"/>
      <c r="OVD215" s="214"/>
      <c r="OVE215" s="214"/>
      <c r="OVF215" s="214"/>
      <c r="OVG215" s="214"/>
      <c r="OVH215" s="214"/>
      <c r="OVI215" s="214"/>
      <c r="OVJ215" s="214"/>
      <c r="OVK215" s="214"/>
      <c r="OVL215" s="214"/>
      <c r="OVM215" s="214"/>
      <c r="OVN215" s="214"/>
      <c r="OVO215" s="214"/>
      <c r="OVP215" s="214"/>
      <c r="OVQ215" s="214"/>
      <c r="OVR215" s="214"/>
      <c r="OVS215" s="214"/>
      <c r="OVT215" s="214"/>
      <c r="OVU215" s="214"/>
      <c r="OVV215" s="214"/>
      <c r="OVW215" s="214"/>
      <c r="OVX215" s="214"/>
      <c r="OVY215" s="214"/>
      <c r="OVZ215" s="214"/>
      <c r="OWA215" s="214"/>
      <c r="OWB215" s="214"/>
      <c r="OWC215" s="214"/>
      <c r="OWD215" s="214"/>
      <c r="OWE215" s="214"/>
      <c r="OWF215" s="214"/>
      <c r="OWG215" s="214"/>
      <c r="OWH215" s="214"/>
      <c r="OWI215" s="214"/>
      <c r="OWJ215" s="214"/>
      <c r="OWK215" s="214"/>
      <c r="OWL215" s="214"/>
      <c r="OWM215" s="214"/>
      <c r="OWN215" s="214"/>
      <c r="OWO215" s="214"/>
      <c r="OWP215" s="214"/>
      <c r="OWQ215" s="214"/>
      <c r="OWR215" s="214"/>
      <c r="OWS215" s="214"/>
      <c r="OWT215" s="214"/>
      <c r="OWU215" s="214"/>
      <c r="OWV215" s="214"/>
      <c r="OWW215" s="214"/>
      <c r="OWX215" s="214"/>
      <c r="OWY215" s="214"/>
      <c r="OWZ215" s="214"/>
      <c r="OXA215" s="214"/>
      <c r="OXB215" s="214"/>
      <c r="OXC215" s="214"/>
      <c r="OXD215" s="214"/>
      <c r="OXE215" s="214"/>
      <c r="OXF215" s="214"/>
      <c r="OXG215" s="214"/>
      <c r="OXH215" s="214"/>
      <c r="OXI215" s="214"/>
      <c r="OXJ215" s="214"/>
      <c r="OXK215" s="214"/>
      <c r="OXL215" s="214"/>
      <c r="OXM215" s="214"/>
      <c r="OXN215" s="214"/>
      <c r="OXO215" s="214"/>
      <c r="OXP215" s="214"/>
      <c r="OXQ215" s="214"/>
      <c r="OXR215" s="214"/>
      <c r="OXS215" s="214"/>
      <c r="OXT215" s="214"/>
      <c r="OXU215" s="214"/>
      <c r="OXV215" s="214"/>
      <c r="OXW215" s="214"/>
      <c r="OXX215" s="214"/>
      <c r="OXY215" s="214"/>
      <c r="OXZ215" s="214"/>
      <c r="OYA215" s="214"/>
      <c r="OYB215" s="214"/>
      <c r="OYC215" s="214"/>
      <c r="OYD215" s="214"/>
      <c r="OYE215" s="214"/>
      <c r="OYF215" s="214"/>
      <c r="OYG215" s="214"/>
      <c r="OYH215" s="214"/>
      <c r="OYI215" s="214"/>
      <c r="OYJ215" s="214"/>
      <c r="OYK215" s="214"/>
      <c r="OYL215" s="214"/>
      <c r="OYM215" s="214"/>
      <c r="OYN215" s="214"/>
      <c r="OYO215" s="214"/>
      <c r="OYP215" s="214"/>
      <c r="OYQ215" s="214"/>
      <c r="OYR215" s="214"/>
      <c r="OYS215" s="214"/>
      <c r="OYT215" s="214"/>
      <c r="OYU215" s="214"/>
      <c r="OYV215" s="214"/>
      <c r="OYW215" s="214"/>
      <c r="OYX215" s="214"/>
      <c r="OYY215" s="214"/>
      <c r="OYZ215" s="214"/>
      <c r="OZA215" s="214"/>
      <c r="OZB215" s="214"/>
      <c r="OZC215" s="214"/>
      <c r="OZD215" s="214"/>
      <c r="OZE215" s="214"/>
      <c r="OZF215" s="214"/>
      <c r="OZG215" s="214"/>
      <c r="OZH215" s="214"/>
      <c r="OZI215" s="214"/>
      <c r="OZJ215" s="214"/>
      <c r="OZK215" s="214"/>
      <c r="OZL215" s="214"/>
      <c r="OZM215" s="214"/>
      <c r="OZN215" s="214"/>
      <c r="OZO215" s="214"/>
      <c r="OZP215" s="214"/>
      <c r="OZQ215" s="214"/>
      <c r="OZR215" s="214"/>
      <c r="OZS215" s="214"/>
      <c r="OZT215" s="214"/>
      <c r="OZU215" s="214"/>
      <c r="OZV215" s="214"/>
      <c r="OZW215" s="214"/>
      <c r="OZX215" s="214"/>
      <c r="OZY215" s="214"/>
      <c r="OZZ215" s="214"/>
      <c r="PAA215" s="214"/>
      <c r="PAB215" s="214"/>
      <c r="PAC215" s="214"/>
      <c r="PAD215" s="214"/>
      <c r="PAE215" s="214"/>
      <c r="PAF215" s="214"/>
      <c r="PAG215" s="214"/>
      <c r="PAH215" s="214"/>
      <c r="PAI215" s="214"/>
      <c r="PAJ215" s="214"/>
      <c r="PAK215" s="214"/>
      <c r="PAL215" s="214"/>
      <c r="PAM215" s="214"/>
      <c r="PAN215" s="214"/>
      <c r="PAO215" s="214"/>
      <c r="PAP215" s="214"/>
      <c r="PAQ215" s="214"/>
      <c r="PAR215" s="214"/>
      <c r="PAS215" s="214"/>
      <c r="PAT215" s="214"/>
      <c r="PAU215" s="214"/>
      <c r="PAV215" s="214"/>
      <c r="PAW215" s="214"/>
      <c r="PAX215" s="214"/>
      <c r="PAY215" s="214"/>
      <c r="PAZ215" s="214"/>
      <c r="PBA215" s="214"/>
      <c r="PBB215" s="214"/>
      <c r="PBC215" s="214"/>
      <c r="PBD215" s="214"/>
      <c r="PBE215" s="214"/>
      <c r="PBF215" s="214"/>
      <c r="PBG215" s="214"/>
      <c r="PBH215" s="214"/>
      <c r="PBI215" s="214"/>
      <c r="PBJ215" s="214"/>
      <c r="PBK215" s="214"/>
      <c r="PBL215" s="214"/>
      <c r="PBM215" s="214"/>
      <c r="PBN215" s="214"/>
      <c r="PBO215" s="214"/>
      <c r="PBP215" s="214"/>
      <c r="PBQ215" s="214"/>
      <c r="PBR215" s="214"/>
      <c r="PBS215" s="214"/>
      <c r="PBT215" s="214"/>
      <c r="PBU215" s="214"/>
      <c r="PBV215" s="214"/>
      <c r="PBW215" s="214"/>
      <c r="PBX215" s="214"/>
      <c r="PBY215" s="214"/>
      <c r="PBZ215" s="214"/>
      <c r="PCA215" s="214"/>
      <c r="PCB215" s="214"/>
      <c r="PCC215" s="214"/>
      <c r="PCD215" s="214"/>
      <c r="PCE215" s="214"/>
      <c r="PCF215" s="214"/>
      <c r="PCG215" s="214"/>
      <c r="PCH215" s="214"/>
      <c r="PCI215" s="214"/>
      <c r="PCJ215" s="214"/>
      <c r="PCK215" s="214"/>
      <c r="PCL215" s="214"/>
      <c r="PCM215" s="214"/>
      <c r="PCN215" s="214"/>
      <c r="PCO215" s="214"/>
      <c r="PCP215" s="214"/>
      <c r="PCQ215" s="214"/>
      <c r="PCR215" s="214"/>
      <c r="PCS215" s="214"/>
      <c r="PCT215" s="214"/>
      <c r="PCU215" s="214"/>
      <c r="PCV215" s="214"/>
      <c r="PCW215" s="214"/>
      <c r="PCX215" s="214"/>
      <c r="PCY215" s="214"/>
      <c r="PCZ215" s="214"/>
      <c r="PDA215" s="214"/>
      <c r="PDB215" s="214"/>
      <c r="PDC215" s="214"/>
      <c r="PDD215" s="214"/>
      <c r="PDE215" s="214"/>
      <c r="PDF215" s="214"/>
      <c r="PDG215" s="214"/>
      <c r="PDH215" s="214"/>
      <c r="PDI215" s="214"/>
      <c r="PDJ215" s="214"/>
      <c r="PDK215" s="214"/>
      <c r="PDL215" s="214"/>
      <c r="PDM215" s="214"/>
      <c r="PDN215" s="214"/>
      <c r="PDO215" s="214"/>
      <c r="PDP215" s="214"/>
      <c r="PDQ215" s="214"/>
      <c r="PDR215" s="214"/>
      <c r="PDS215" s="214"/>
      <c r="PDT215" s="214"/>
      <c r="PDU215" s="214"/>
      <c r="PDV215" s="214"/>
      <c r="PDW215" s="214"/>
      <c r="PDX215" s="214"/>
      <c r="PDY215" s="214"/>
      <c r="PDZ215" s="214"/>
      <c r="PEA215" s="214"/>
      <c r="PEB215" s="214"/>
      <c r="PEC215" s="214"/>
      <c r="PED215" s="214"/>
      <c r="PEE215" s="214"/>
      <c r="PEF215" s="214"/>
      <c r="PEG215" s="214"/>
      <c r="PEH215" s="214"/>
      <c r="PEI215" s="214"/>
      <c r="PEJ215" s="214"/>
      <c r="PEK215" s="214"/>
      <c r="PEL215" s="214"/>
      <c r="PEM215" s="214"/>
      <c r="PEN215" s="214"/>
      <c r="PEO215" s="214"/>
      <c r="PEP215" s="214"/>
      <c r="PEQ215" s="214"/>
      <c r="PER215" s="214"/>
      <c r="PES215" s="214"/>
      <c r="PET215" s="214"/>
      <c r="PEU215" s="214"/>
      <c r="PEV215" s="214"/>
      <c r="PEW215" s="214"/>
      <c r="PEX215" s="214"/>
      <c r="PEY215" s="214"/>
      <c r="PEZ215" s="214"/>
      <c r="PFA215" s="214"/>
      <c r="PFB215" s="214"/>
      <c r="PFC215" s="214"/>
      <c r="PFD215" s="214"/>
      <c r="PFE215" s="214"/>
      <c r="PFF215" s="214"/>
      <c r="PFG215" s="214"/>
      <c r="PFH215" s="214"/>
      <c r="PFI215" s="214"/>
      <c r="PFJ215" s="214"/>
      <c r="PFK215" s="214"/>
      <c r="PFL215" s="214"/>
      <c r="PFM215" s="214"/>
      <c r="PFN215" s="214"/>
      <c r="PFO215" s="214"/>
      <c r="PFP215" s="214"/>
      <c r="PFQ215" s="214"/>
      <c r="PFR215" s="214"/>
      <c r="PFS215" s="214"/>
      <c r="PFT215" s="214"/>
      <c r="PFU215" s="214"/>
      <c r="PFV215" s="214"/>
      <c r="PFW215" s="214"/>
      <c r="PFX215" s="214"/>
      <c r="PFY215" s="214"/>
      <c r="PFZ215" s="214"/>
      <c r="PGA215" s="214"/>
      <c r="PGB215" s="214"/>
      <c r="PGC215" s="214"/>
      <c r="PGD215" s="214"/>
      <c r="PGE215" s="214"/>
      <c r="PGF215" s="214"/>
      <c r="PGG215" s="214"/>
      <c r="PGH215" s="214"/>
      <c r="PGI215" s="214"/>
      <c r="PGJ215" s="214"/>
      <c r="PGK215" s="214"/>
      <c r="PGL215" s="214"/>
      <c r="PGM215" s="214"/>
      <c r="PGN215" s="214"/>
      <c r="PGO215" s="214"/>
      <c r="PGP215" s="214"/>
      <c r="PGQ215" s="214"/>
      <c r="PGR215" s="214"/>
      <c r="PGS215" s="214"/>
      <c r="PGT215" s="214"/>
      <c r="PGU215" s="214"/>
      <c r="PGV215" s="214"/>
      <c r="PGW215" s="214"/>
      <c r="PGX215" s="214"/>
      <c r="PGY215" s="214"/>
      <c r="PGZ215" s="214"/>
      <c r="PHA215" s="214"/>
      <c r="PHB215" s="214"/>
      <c r="PHC215" s="214"/>
      <c r="PHD215" s="214"/>
      <c r="PHE215" s="214"/>
      <c r="PHF215" s="214"/>
      <c r="PHG215" s="214"/>
      <c r="PHH215" s="214"/>
      <c r="PHI215" s="214"/>
      <c r="PHJ215" s="214"/>
      <c r="PHK215" s="214"/>
      <c r="PHL215" s="214"/>
      <c r="PHM215" s="214"/>
      <c r="PHN215" s="214"/>
      <c r="PHO215" s="214"/>
      <c r="PHP215" s="214"/>
      <c r="PHQ215" s="214"/>
      <c r="PHR215" s="214"/>
      <c r="PHS215" s="214"/>
      <c r="PHT215" s="214"/>
      <c r="PHU215" s="214"/>
      <c r="PHV215" s="214"/>
      <c r="PHW215" s="214"/>
      <c r="PHX215" s="214"/>
      <c r="PHY215" s="214"/>
      <c r="PHZ215" s="214"/>
      <c r="PIA215" s="214"/>
      <c r="PIB215" s="214"/>
      <c r="PIC215" s="214"/>
      <c r="PID215" s="214"/>
      <c r="PIE215" s="214"/>
      <c r="PIF215" s="214"/>
      <c r="PIG215" s="214"/>
      <c r="PIH215" s="214"/>
      <c r="PII215" s="214"/>
      <c r="PIJ215" s="214"/>
      <c r="PIK215" s="214"/>
      <c r="PIL215" s="214"/>
      <c r="PIM215" s="214"/>
      <c r="PIN215" s="214"/>
      <c r="PIO215" s="214"/>
      <c r="PIP215" s="214"/>
      <c r="PIQ215" s="214"/>
      <c r="PIR215" s="214"/>
      <c r="PIS215" s="214"/>
      <c r="PIT215" s="214"/>
      <c r="PIU215" s="214"/>
      <c r="PIV215" s="214"/>
      <c r="PIW215" s="214"/>
      <c r="PIX215" s="214"/>
      <c r="PIY215" s="214"/>
      <c r="PIZ215" s="214"/>
      <c r="PJA215" s="214"/>
      <c r="PJB215" s="214"/>
      <c r="PJC215" s="214"/>
      <c r="PJD215" s="214"/>
      <c r="PJE215" s="214"/>
      <c r="PJF215" s="214"/>
      <c r="PJG215" s="214"/>
      <c r="PJH215" s="214"/>
      <c r="PJI215" s="214"/>
      <c r="PJJ215" s="214"/>
      <c r="PJK215" s="214"/>
      <c r="PJL215" s="214"/>
      <c r="PJM215" s="214"/>
      <c r="PJN215" s="214"/>
      <c r="PJO215" s="214"/>
      <c r="PJP215" s="214"/>
      <c r="PJQ215" s="214"/>
      <c r="PJR215" s="214"/>
      <c r="PJS215" s="214"/>
      <c r="PJT215" s="214"/>
      <c r="PJU215" s="214"/>
      <c r="PJV215" s="214"/>
      <c r="PJW215" s="214"/>
      <c r="PJX215" s="214"/>
      <c r="PJY215" s="214"/>
      <c r="PJZ215" s="214"/>
      <c r="PKA215" s="214"/>
      <c r="PKB215" s="214"/>
      <c r="PKC215" s="214"/>
      <c r="PKD215" s="214"/>
      <c r="PKE215" s="214"/>
      <c r="PKF215" s="214"/>
      <c r="PKG215" s="214"/>
      <c r="PKH215" s="214"/>
      <c r="PKI215" s="214"/>
      <c r="PKJ215" s="214"/>
      <c r="PKK215" s="214"/>
      <c r="PKL215" s="214"/>
      <c r="PKM215" s="214"/>
      <c r="PKN215" s="214"/>
      <c r="PKO215" s="214"/>
      <c r="PKP215" s="214"/>
      <c r="PKQ215" s="214"/>
      <c r="PKR215" s="214"/>
      <c r="PKS215" s="214"/>
      <c r="PKT215" s="214"/>
      <c r="PKU215" s="214"/>
      <c r="PKV215" s="214"/>
      <c r="PKW215" s="214"/>
      <c r="PKX215" s="214"/>
      <c r="PKY215" s="214"/>
      <c r="PKZ215" s="214"/>
      <c r="PLA215" s="214"/>
      <c r="PLB215" s="214"/>
      <c r="PLC215" s="214"/>
      <c r="PLD215" s="214"/>
      <c r="PLE215" s="214"/>
      <c r="PLF215" s="214"/>
      <c r="PLG215" s="214"/>
      <c r="PLH215" s="214"/>
      <c r="PLI215" s="214"/>
      <c r="PLJ215" s="214"/>
      <c r="PLK215" s="214"/>
      <c r="PLL215" s="214"/>
      <c r="PLM215" s="214"/>
      <c r="PLN215" s="214"/>
      <c r="PLO215" s="214"/>
      <c r="PLP215" s="214"/>
      <c r="PLQ215" s="214"/>
      <c r="PLR215" s="214"/>
      <c r="PLS215" s="214"/>
      <c r="PLT215" s="214"/>
      <c r="PLU215" s="214"/>
      <c r="PLV215" s="214"/>
      <c r="PLW215" s="214"/>
      <c r="PLX215" s="214"/>
      <c r="PLY215" s="214"/>
      <c r="PLZ215" s="214"/>
      <c r="PMA215" s="214"/>
      <c r="PMB215" s="214"/>
      <c r="PMC215" s="214"/>
      <c r="PMD215" s="214"/>
      <c r="PME215" s="214"/>
      <c r="PMF215" s="214"/>
      <c r="PMG215" s="214"/>
      <c r="PMH215" s="214"/>
      <c r="PMI215" s="214"/>
      <c r="PMJ215" s="214"/>
      <c r="PMK215" s="214"/>
      <c r="PML215" s="214"/>
      <c r="PMM215" s="214"/>
      <c r="PMN215" s="214"/>
      <c r="PMO215" s="214"/>
      <c r="PMP215" s="214"/>
      <c r="PMQ215" s="214"/>
      <c r="PMR215" s="214"/>
      <c r="PMS215" s="214"/>
      <c r="PMT215" s="214"/>
      <c r="PMU215" s="214"/>
      <c r="PMV215" s="214"/>
      <c r="PMW215" s="214"/>
      <c r="PMX215" s="214"/>
      <c r="PMY215" s="214"/>
      <c r="PMZ215" s="214"/>
      <c r="PNA215" s="214"/>
      <c r="PNB215" s="214"/>
      <c r="PNC215" s="214"/>
      <c r="PND215" s="214"/>
      <c r="PNE215" s="214"/>
      <c r="PNF215" s="214"/>
      <c r="PNG215" s="214"/>
      <c r="PNH215" s="214"/>
      <c r="PNI215" s="214"/>
      <c r="PNJ215" s="214"/>
      <c r="PNK215" s="214"/>
      <c r="PNL215" s="214"/>
      <c r="PNM215" s="214"/>
      <c r="PNN215" s="214"/>
      <c r="PNO215" s="214"/>
      <c r="PNP215" s="214"/>
      <c r="PNQ215" s="214"/>
      <c r="PNR215" s="214"/>
      <c r="PNS215" s="214"/>
      <c r="PNT215" s="214"/>
      <c r="PNU215" s="214"/>
      <c r="PNV215" s="214"/>
      <c r="PNW215" s="214"/>
      <c r="PNX215" s="214"/>
      <c r="PNY215" s="214"/>
      <c r="PNZ215" s="214"/>
      <c r="POA215" s="214"/>
      <c r="POB215" s="214"/>
      <c r="POC215" s="214"/>
      <c r="POD215" s="214"/>
      <c r="POE215" s="214"/>
      <c r="POF215" s="214"/>
      <c r="POG215" s="214"/>
      <c r="POH215" s="214"/>
      <c r="POI215" s="214"/>
      <c r="POJ215" s="214"/>
      <c r="POK215" s="214"/>
      <c r="POL215" s="214"/>
      <c r="POM215" s="214"/>
      <c r="PON215" s="214"/>
      <c r="POO215" s="214"/>
      <c r="POP215" s="214"/>
      <c r="POQ215" s="214"/>
      <c r="POR215" s="214"/>
      <c r="POS215" s="214"/>
      <c r="POT215" s="214"/>
      <c r="POU215" s="214"/>
      <c r="POV215" s="214"/>
      <c r="POW215" s="214"/>
      <c r="POX215" s="214"/>
      <c r="POY215" s="214"/>
      <c r="POZ215" s="214"/>
      <c r="PPA215" s="214"/>
      <c r="PPB215" s="214"/>
      <c r="PPC215" s="214"/>
      <c r="PPD215" s="214"/>
      <c r="PPE215" s="214"/>
      <c r="PPF215" s="214"/>
      <c r="PPG215" s="214"/>
      <c r="PPH215" s="214"/>
      <c r="PPI215" s="214"/>
      <c r="PPJ215" s="214"/>
      <c r="PPK215" s="214"/>
      <c r="PPL215" s="214"/>
      <c r="PPM215" s="214"/>
      <c r="PPN215" s="214"/>
      <c r="PPO215" s="214"/>
      <c r="PPP215" s="214"/>
      <c r="PPQ215" s="214"/>
      <c r="PPR215" s="214"/>
      <c r="PPS215" s="214"/>
      <c r="PPT215" s="214"/>
      <c r="PPU215" s="214"/>
      <c r="PPV215" s="214"/>
      <c r="PPW215" s="214"/>
      <c r="PPX215" s="214"/>
      <c r="PPY215" s="214"/>
      <c r="PPZ215" s="214"/>
      <c r="PQA215" s="214"/>
      <c r="PQB215" s="214"/>
      <c r="PQC215" s="214"/>
      <c r="PQD215" s="214"/>
      <c r="PQE215" s="214"/>
      <c r="PQF215" s="214"/>
      <c r="PQG215" s="214"/>
      <c r="PQH215" s="214"/>
      <c r="PQI215" s="214"/>
      <c r="PQJ215" s="214"/>
      <c r="PQK215" s="214"/>
      <c r="PQL215" s="214"/>
      <c r="PQM215" s="214"/>
      <c r="PQN215" s="214"/>
      <c r="PQO215" s="214"/>
      <c r="PQP215" s="214"/>
      <c r="PQQ215" s="214"/>
      <c r="PQR215" s="214"/>
      <c r="PQS215" s="214"/>
      <c r="PQT215" s="214"/>
      <c r="PQU215" s="214"/>
      <c r="PQV215" s="214"/>
      <c r="PQW215" s="214"/>
      <c r="PQX215" s="214"/>
      <c r="PQY215" s="214"/>
      <c r="PQZ215" s="214"/>
      <c r="PRA215" s="214"/>
      <c r="PRB215" s="214"/>
      <c r="PRC215" s="214"/>
      <c r="PRD215" s="214"/>
      <c r="PRE215" s="214"/>
      <c r="PRF215" s="214"/>
      <c r="PRG215" s="214"/>
      <c r="PRH215" s="214"/>
      <c r="PRI215" s="214"/>
      <c r="PRJ215" s="214"/>
      <c r="PRK215" s="214"/>
      <c r="PRL215" s="214"/>
      <c r="PRM215" s="214"/>
      <c r="PRN215" s="214"/>
      <c r="PRO215" s="214"/>
      <c r="PRP215" s="214"/>
      <c r="PRQ215" s="214"/>
      <c r="PRR215" s="214"/>
      <c r="PRS215" s="214"/>
      <c r="PRT215" s="214"/>
      <c r="PRU215" s="214"/>
      <c r="PRV215" s="214"/>
      <c r="PRW215" s="214"/>
      <c r="PRX215" s="214"/>
      <c r="PRY215" s="214"/>
      <c r="PRZ215" s="214"/>
      <c r="PSA215" s="214"/>
      <c r="PSB215" s="214"/>
      <c r="PSC215" s="214"/>
      <c r="PSD215" s="214"/>
      <c r="PSE215" s="214"/>
      <c r="PSF215" s="214"/>
      <c r="PSG215" s="214"/>
      <c r="PSH215" s="214"/>
      <c r="PSI215" s="214"/>
      <c r="PSJ215" s="214"/>
      <c r="PSK215" s="214"/>
      <c r="PSL215" s="214"/>
      <c r="PSM215" s="214"/>
      <c r="PSN215" s="214"/>
      <c r="PSO215" s="214"/>
      <c r="PSP215" s="214"/>
      <c r="PSQ215" s="214"/>
      <c r="PSR215" s="214"/>
      <c r="PSS215" s="214"/>
      <c r="PST215" s="214"/>
      <c r="PSU215" s="214"/>
      <c r="PSV215" s="214"/>
      <c r="PSW215" s="214"/>
      <c r="PSX215" s="214"/>
      <c r="PSY215" s="214"/>
      <c r="PSZ215" s="214"/>
      <c r="PTA215" s="214"/>
      <c r="PTB215" s="214"/>
      <c r="PTC215" s="214"/>
      <c r="PTD215" s="214"/>
      <c r="PTE215" s="214"/>
      <c r="PTF215" s="214"/>
      <c r="PTG215" s="214"/>
      <c r="PTH215" s="214"/>
      <c r="PTI215" s="214"/>
      <c r="PTJ215" s="214"/>
      <c r="PTK215" s="214"/>
      <c r="PTL215" s="214"/>
      <c r="PTM215" s="214"/>
      <c r="PTN215" s="214"/>
      <c r="PTO215" s="214"/>
      <c r="PTP215" s="214"/>
      <c r="PTQ215" s="214"/>
      <c r="PTR215" s="214"/>
      <c r="PTS215" s="214"/>
      <c r="PTT215" s="214"/>
      <c r="PTU215" s="214"/>
      <c r="PTV215" s="214"/>
      <c r="PTW215" s="214"/>
      <c r="PTX215" s="214"/>
      <c r="PTY215" s="214"/>
      <c r="PTZ215" s="214"/>
      <c r="PUA215" s="214"/>
      <c r="PUB215" s="214"/>
      <c r="PUC215" s="214"/>
      <c r="PUD215" s="214"/>
      <c r="PUE215" s="214"/>
      <c r="PUF215" s="214"/>
      <c r="PUG215" s="214"/>
      <c r="PUH215" s="214"/>
      <c r="PUI215" s="214"/>
      <c r="PUJ215" s="214"/>
      <c r="PUK215" s="214"/>
      <c r="PUL215" s="214"/>
      <c r="PUM215" s="214"/>
      <c r="PUN215" s="214"/>
      <c r="PUO215" s="214"/>
      <c r="PUP215" s="214"/>
      <c r="PUQ215" s="214"/>
      <c r="PUR215" s="214"/>
      <c r="PUS215" s="214"/>
      <c r="PUT215" s="214"/>
      <c r="PUU215" s="214"/>
      <c r="PUV215" s="214"/>
      <c r="PUW215" s="214"/>
      <c r="PUX215" s="214"/>
      <c r="PUY215" s="214"/>
      <c r="PUZ215" s="214"/>
      <c r="PVA215" s="214"/>
      <c r="PVB215" s="214"/>
      <c r="PVC215" s="214"/>
      <c r="PVD215" s="214"/>
      <c r="PVE215" s="214"/>
      <c r="PVF215" s="214"/>
      <c r="PVG215" s="214"/>
      <c r="PVH215" s="214"/>
      <c r="PVI215" s="214"/>
      <c r="PVJ215" s="214"/>
      <c r="PVK215" s="214"/>
      <c r="PVL215" s="214"/>
      <c r="PVM215" s="214"/>
      <c r="PVN215" s="214"/>
      <c r="PVO215" s="214"/>
      <c r="PVP215" s="214"/>
      <c r="PVQ215" s="214"/>
      <c r="PVR215" s="214"/>
      <c r="PVS215" s="214"/>
      <c r="PVT215" s="214"/>
      <c r="PVU215" s="214"/>
      <c r="PVV215" s="214"/>
      <c r="PVW215" s="214"/>
      <c r="PVX215" s="214"/>
      <c r="PVY215" s="214"/>
      <c r="PVZ215" s="214"/>
      <c r="PWA215" s="214"/>
      <c r="PWB215" s="214"/>
      <c r="PWC215" s="214"/>
      <c r="PWD215" s="214"/>
      <c r="PWE215" s="214"/>
      <c r="PWF215" s="214"/>
      <c r="PWG215" s="214"/>
      <c r="PWH215" s="214"/>
      <c r="PWI215" s="214"/>
      <c r="PWJ215" s="214"/>
      <c r="PWK215" s="214"/>
      <c r="PWL215" s="214"/>
      <c r="PWM215" s="214"/>
      <c r="PWN215" s="214"/>
      <c r="PWO215" s="214"/>
      <c r="PWP215" s="214"/>
      <c r="PWQ215" s="214"/>
      <c r="PWR215" s="214"/>
      <c r="PWS215" s="214"/>
      <c r="PWT215" s="214"/>
      <c r="PWU215" s="214"/>
      <c r="PWV215" s="214"/>
      <c r="PWW215" s="214"/>
      <c r="PWX215" s="214"/>
      <c r="PWY215" s="214"/>
      <c r="PWZ215" s="214"/>
      <c r="PXA215" s="214"/>
      <c r="PXB215" s="214"/>
      <c r="PXC215" s="214"/>
      <c r="PXD215" s="214"/>
      <c r="PXE215" s="214"/>
      <c r="PXF215" s="214"/>
      <c r="PXG215" s="214"/>
      <c r="PXH215" s="214"/>
      <c r="PXI215" s="214"/>
      <c r="PXJ215" s="214"/>
      <c r="PXK215" s="214"/>
      <c r="PXL215" s="214"/>
      <c r="PXM215" s="214"/>
      <c r="PXN215" s="214"/>
      <c r="PXO215" s="214"/>
      <c r="PXP215" s="214"/>
      <c r="PXQ215" s="214"/>
      <c r="PXR215" s="214"/>
      <c r="PXS215" s="214"/>
      <c r="PXT215" s="214"/>
      <c r="PXU215" s="214"/>
      <c r="PXV215" s="214"/>
      <c r="PXW215" s="214"/>
      <c r="PXX215" s="214"/>
      <c r="PXY215" s="214"/>
      <c r="PXZ215" s="214"/>
      <c r="PYA215" s="214"/>
      <c r="PYB215" s="214"/>
      <c r="PYC215" s="214"/>
      <c r="PYD215" s="214"/>
      <c r="PYE215" s="214"/>
      <c r="PYF215" s="214"/>
      <c r="PYG215" s="214"/>
      <c r="PYH215" s="214"/>
      <c r="PYI215" s="214"/>
      <c r="PYJ215" s="214"/>
      <c r="PYK215" s="214"/>
      <c r="PYL215" s="214"/>
      <c r="PYM215" s="214"/>
      <c r="PYN215" s="214"/>
      <c r="PYO215" s="214"/>
      <c r="PYP215" s="214"/>
      <c r="PYQ215" s="214"/>
      <c r="PYR215" s="214"/>
      <c r="PYS215" s="214"/>
      <c r="PYT215" s="214"/>
      <c r="PYU215" s="214"/>
      <c r="PYV215" s="214"/>
      <c r="PYW215" s="214"/>
      <c r="PYX215" s="214"/>
      <c r="PYY215" s="214"/>
      <c r="PYZ215" s="214"/>
      <c r="PZA215" s="214"/>
      <c r="PZB215" s="214"/>
      <c r="PZC215" s="214"/>
      <c r="PZD215" s="214"/>
      <c r="PZE215" s="214"/>
      <c r="PZF215" s="214"/>
      <c r="PZG215" s="214"/>
      <c r="PZH215" s="214"/>
      <c r="PZI215" s="214"/>
      <c r="PZJ215" s="214"/>
      <c r="PZK215" s="214"/>
      <c r="PZL215" s="214"/>
      <c r="PZM215" s="214"/>
      <c r="PZN215" s="214"/>
      <c r="PZO215" s="214"/>
      <c r="PZP215" s="214"/>
      <c r="PZQ215" s="214"/>
      <c r="PZR215" s="214"/>
      <c r="PZS215" s="214"/>
      <c r="PZT215" s="214"/>
      <c r="PZU215" s="214"/>
      <c r="PZV215" s="214"/>
      <c r="PZW215" s="214"/>
      <c r="PZX215" s="214"/>
      <c r="PZY215" s="214"/>
      <c r="PZZ215" s="214"/>
      <c r="QAA215" s="214"/>
      <c r="QAB215" s="214"/>
      <c r="QAC215" s="214"/>
      <c r="QAD215" s="214"/>
      <c r="QAE215" s="214"/>
      <c r="QAF215" s="214"/>
      <c r="QAG215" s="214"/>
      <c r="QAH215" s="214"/>
      <c r="QAI215" s="214"/>
      <c r="QAJ215" s="214"/>
      <c r="QAK215" s="214"/>
      <c r="QAL215" s="214"/>
      <c r="QAM215" s="214"/>
      <c r="QAN215" s="214"/>
      <c r="QAO215" s="214"/>
      <c r="QAP215" s="214"/>
      <c r="QAQ215" s="214"/>
      <c r="QAR215" s="214"/>
      <c r="QAS215" s="214"/>
      <c r="QAT215" s="214"/>
      <c r="QAU215" s="214"/>
      <c r="QAV215" s="214"/>
      <c r="QAW215" s="214"/>
      <c r="QAX215" s="214"/>
      <c r="QAY215" s="214"/>
      <c r="QAZ215" s="214"/>
      <c r="QBA215" s="214"/>
      <c r="QBB215" s="214"/>
      <c r="QBC215" s="214"/>
      <c r="QBD215" s="214"/>
      <c r="QBE215" s="214"/>
      <c r="QBF215" s="214"/>
      <c r="QBG215" s="214"/>
      <c r="QBH215" s="214"/>
      <c r="QBI215" s="214"/>
      <c r="QBJ215" s="214"/>
      <c r="QBK215" s="214"/>
      <c r="QBL215" s="214"/>
      <c r="QBM215" s="214"/>
      <c r="QBN215" s="214"/>
      <c r="QBO215" s="214"/>
      <c r="QBP215" s="214"/>
      <c r="QBQ215" s="214"/>
      <c r="QBR215" s="214"/>
      <c r="QBS215" s="214"/>
      <c r="QBT215" s="214"/>
      <c r="QBU215" s="214"/>
      <c r="QBV215" s="214"/>
      <c r="QBW215" s="214"/>
      <c r="QBX215" s="214"/>
      <c r="QBY215" s="214"/>
      <c r="QBZ215" s="214"/>
      <c r="QCA215" s="214"/>
      <c r="QCB215" s="214"/>
      <c r="QCC215" s="214"/>
      <c r="QCD215" s="214"/>
      <c r="QCE215" s="214"/>
      <c r="QCF215" s="214"/>
      <c r="QCG215" s="214"/>
      <c r="QCH215" s="214"/>
      <c r="QCI215" s="214"/>
      <c r="QCJ215" s="214"/>
      <c r="QCK215" s="214"/>
      <c r="QCL215" s="214"/>
      <c r="QCM215" s="214"/>
      <c r="QCN215" s="214"/>
      <c r="QCO215" s="214"/>
      <c r="QCP215" s="214"/>
      <c r="QCQ215" s="214"/>
      <c r="QCR215" s="214"/>
      <c r="QCS215" s="214"/>
      <c r="QCT215" s="214"/>
      <c r="QCU215" s="214"/>
      <c r="QCV215" s="214"/>
      <c r="QCW215" s="214"/>
      <c r="QCX215" s="214"/>
      <c r="QCY215" s="214"/>
      <c r="QCZ215" s="214"/>
      <c r="QDA215" s="214"/>
      <c r="QDB215" s="214"/>
      <c r="QDC215" s="214"/>
      <c r="QDD215" s="214"/>
      <c r="QDE215" s="214"/>
      <c r="QDF215" s="214"/>
      <c r="QDG215" s="214"/>
      <c r="QDH215" s="214"/>
      <c r="QDI215" s="214"/>
      <c r="QDJ215" s="214"/>
      <c r="QDK215" s="214"/>
      <c r="QDL215" s="214"/>
      <c r="QDM215" s="214"/>
      <c r="QDN215" s="214"/>
      <c r="QDO215" s="214"/>
      <c r="QDP215" s="214"/>
      <c r="QDQ215" s="214"/>
      <c r="QDR215" s="214"/>
      <c r="QDS215" s="214"/>
      <c r="QDT215" s="214"/>
      <c r="QDU215" s="214"/>
      <c r="QDV215" s="214"/>
      <c r="QDW215" s="214"/>
      <c r="QDX215" s="214"/>
      <c r="QDY215" s="214"/>
      <c r="QDZ215" s="214"/>
      <c r="QEA215" s="214"/>
      <c r="QEB215" s="214"/>
      <c r="QEC215" s="214"/>
      <c r="QED215" s="214"/>
      <c r="QEE215" s="214"/>
      <c r="QEF215" s="214"/>
      <c r="QEG215" s="214"/>
      <c r="QEH215" s="214"/>
      <c r="QEI215" s="214"/>
      <c r="QEJ215" s="214"/>
      <c r="QEK215" s="214"/>
      <c r="QEL215" s="214"/>
      <c r="QEM215" s="214"/>
      <c r="QEN215" s="214"/>
      <c r="QEO215" s="214"/>
      <c r="QEP215" s="214"/>
      <c r="QEQ215" s="214"/>
      <c r="QER215" s="214"/>
      <c r="QES215" s="214"/>
      <c r="QET215" s="214"/>
      <c r="QEU215" s="214"/>
      <c r="QEV215" s="214"/>
      <c r="QEW215" s="214"/>
      <c r="QEX215" s="214"/>
      <c r="QEY215" s="214"/>
      <c r="QEZ215" s="214"/>
      <c r="QFA215" s="214"/>
      <c r="QFB215" s="214"/>
      <c r="QFC215" s="214"/>
      <c r="QFD215" s="214"/>
      <c r="QFE215" s="214"/>
      <c r="QFF215" s="214"/>
      <c r="QFG215" s="214"/>
      <c r="QFH215" s="214"/>
      <c r="QFI215" s="214"/>
      <c r="QFJ215" s="214"/>
      <c r="QFK215" s="214"/>
      <c r="QFL215" s="214"/>
      <c r="QFM215" s="214"/>
      <c r="QFN215" s="214"/>
      <c r="QFO215" s="214"/>
      <c r="QFP215" s="214"/>
      <c r="QFQ215" s="214"/>
      <c r="QFR215" s="214"/>
      <c r="QFS215" s="214"/>
      <c r="QFT215" s="214"/>
      <c r="QFU215" s="214"/>
      <c r="QFV215" s="214"/>
      <c r="QFW215" s="214"/>
      <c r="QFX215" s="214"/>
      <c r="QFY215" s="214"/>
      <c r="QFZ215" s="214"/>
      <c r="QGA215" s="214"/>
      <c r="QGB215" s="214"/>
      <c r="QGC215" s="214"/>
      <c r="QGD215" s="214"/>
      <c r="QGE215" s="214"/>
      <c r="QGF215" s="214"/>
      <c r="QGG215" s="214"/>
      <c r="QGH215" s="214"/>
      <c r="QGI215" s="214"/>
      <c r="QGJ215" s="214"/>
      <c r="QGK215" s="214"/>
      <c r="QGL215" s="214"/>
      <c r="QGM215" s="214"/>
      <c r="QGN215" s="214"/>
      <c r="QGO215" s="214"/>
      <c r="QGP215" s="214"/>
      <c r="QGQ215" s="214"/>
      <c r="QGR215" s="214"/>
      <c r="QGS215" s="214"/>
      <c r="QGT215" s="214"/>
      <c r="QGU215" s="214"/>
      <c r="QGV215" s="214"/>
      <c r="QGW215" s="214"/>
      <c r="QGX215" s="214"/>
      <c r="QGY215" s="214"/>
      <c r="QGZ215" s="214"/>
      <c r="QHA215" s="214"/>
      <c r="QHB215" s="214"/>
      <c r="QHC215" s="214"/>
      <c r="QHD215" s="214"/>
      <c r="QHE215" s="214"/>
      <c r="QHF215" s="214"/>
      <c r="QHG215" s="214"/>
      <c r="QHH215" s="214"/>
      <c r="QHI215" s="214"/>
      <c r="QHJ215" s="214"/>
      <c r="QHK215" s="214"/>
      <c r="QHL215" s="214"/>
      <c r="QHM215" s="214"/>
      <c r="QHN215" s="214"/>
      <c r="QHO215" s="214"/>
      <c r="QHP215" s="214"/>
      <c r="QHQ215" s="214"/>
      <c r="QHR215" s="214"/>
      <c r="QHS215" s="214"/>
      <c r="QHT215" s="214"/>
      <c r="QHU215" s="214"/>
      <c r="QHV215" s="214"/>
      <c r="QHW215" s="214"/>
      <c r="QHX215" s="214"/>
      <c r="QHY215" s="214"/>
      <c r="QHZ215" s="214"/>
      <c r="QIA215" s="214"/>
      <c r="QIB215" s="214"/>
      <c r="QIC215" s="214"/>
      <c r="QID215" s="214"/>
      <c r="QIE215" s="214"/>
      <c r="QIF215" s="214"/>
      <c r="QIG215" s="214"/>
      <c r="QIH215" s="214"/>
      <c r="QII215" s="214"/>
      <c r="QIJ215" s="214"/>
      <c r="QIK215" s="214"/>
      <c r="QIL215" s="214"/>
      <c r="QIM215" s="214"/>
      <c r="QIN215" s="214"/>
      <c r="QIO215" s="214"/>
      <c r="QIP215" s="214"/>
      <c r="QIQ215" s="214"/>
      <c r="QIR215" s="214"/>
      <c r="QIS215" s="214"/>
      <c r="QIT215" s="214"/>
      <c r="QIU215" s="214"/>
      <c r="QIV215" s="214"/>
      <c r="QIW215" s="214"/>
      <c r="QIX215" s="214"/>
      <c r="QIY215" s="214"/>
      <c r="QIZ215" s="214"/>
      <c r="QJA215" s="214"/>
      <c r="QJB215" s="214"/>
      <c r="QJC215" s="214"/>
      <c r="QJD215" s="214"/>
      <c r="QJE215" s="214"/>
      <c r="QJF215" s="214"/>
      <c r="QJG215" s="214"/>
      <c r="QJH215" s="214"/>
      <c r="QJI215" s="214"/>
      <c r="QJJ215" s="214"/>
      <c r="QJK215" s="214"/>
      <c r="QJL215" s="214"/>
      <c r="QJM215" s="214"/>
      <c r="QJN215" s="214"/>
      <c r="QJO215" s="214"/>
      <c r="QJP215" s="214"/>
      <c r="QJQ215" s="214"/>
      <c r="QJR215" s="214"/>
      <c r="QJS215" s="214"/>
      <c r="QJT215" s="214"/>
      <c r="QJU215" s="214"/>
      <c r="QJV215" s="214"/>
      <c r="QJW215" s="214"/>
      <c r="QJX215" s="214"/>
      <c r="QJY215" s="214"/>
      <c r="QJZ215" s="214"/>
      <c r="QKA215" s="214"/>
      <c r="QKB215" s="214"/>
      <c r="QKC215" s="214"/>
      <c r="QKD215" s="214"/>
      <c r="QKE215" s="214"/>
      <c r="QKF215" s="214"/>
      <c r="QKG215" s="214"/>
      <c r="QKH215" s="214"/>
      <c r="QKI215" s="214"/>
      <c r="QKJ215" s="214"/>
      <c r="QKK215" s="214"/>
      <c r="QKL215" s="214"/>
      <c r="QKM215" s="214"/>
      <c r="QKN215" s="214"/>
      <c r="QKO215" s="214"/>
      <c r="QKP215" s="214"/>
      <c r="QKQ215" s="214"/>
      <c r="QKR215" s="214"/>
      <c r="QKS215" s="214"/>
      <c r="QKT215" s="214"/>
      <c r="QKU215" s="214"/>
      <c r="QKV215" s="214"/>
      <c r="QKW215" s="214"/>
      <c r="QKX215" s="214"/>
      <c r="QKY215" s="214"/>
      <c r="QKZ215" s="214"/>
      <c r="QLA215" s="214"/>
      <c r="QLB215" s="214"/>
      <c r="QLC215" s="214"/>
      <c r="QLD215" s="214"/>
      <c r="QLE215" s="214"/>
      <c r="QLF215" s="214"/>
      <c r="QLG215" s="214"/>
      <c r="QLH215" s="214"/>
      <c r="QLI215" s="214"/>
      <c r="QLJ215" s="214"/>
      <c r="QLK215" s="214"/>
      <c r="QLL215" s="214"/>
      <c r="QLM215" s="214"/>
      <c r="QLN215" s="214"/>
      <c r="QLO215" s="214"/>
      <c r="QLP215" s="214"/>
      <c r="QLQ215" s="214"/>
      <c r="QLR215" s="214"/>
      <c r="QLS215" s="214"/>
      <c r="QLT215" s="214"/>
      <c r="QLU215" s="214"/>
      <c r="QLV215" s="214"/>
      <c r="QLW215" s="214"/>
      <c r="QLX215" s="214"/>
      <c r="QLY215" s="214"/>
      <c r="QLZ215" s="214"/>
      <c r="QMA215" s="214"/>
      <c r="QMB215" s="214"/>
      <c r="QMC215" s="214"/>
      <c r="QMD215" s="214"/>
      <c r="QME215" s="214"/>
      <c r="QMF215" s="214"/>
      <c r="QMG215" s="214"/>
      <c r="QMH215" s="214"/>
      <c r="QMI215" s="214"/>
      <c r="QMJ215" s="214"/>
      <c r="QMK215" s="214"/>
      <c r="QML215" s="214"/>
      <c r="QMM215" s="214"/>
      <c r="QMN215" s="214"/>
      <c r="QMO215" s="214"/>
      <c r="QMP215" s="214"/>
      <c r="QMQ215" s="214"/>
      <c r="QMR215" s="214"/>
      <c r="QMS215" s="214"/>
      <c r="QMT215" s="214"/>
      <c r="QMU215" s="214"/>
      <c r="QMV215" s="214"/>
      <c r="QMW215" s="214"/>
      <c r="QMX215" s="214"/>
      <c r="QMY215" s="214"/>
      <c r="QMZ215" s="214"/>
      <c r="QNA215" s="214"/>
      <c r="QNB215" s="214"/>
      <c r="QNC215" s="214"/>
      <c r="QND215" s="214"/>
      <c r="QNE215" s="214"/>
      <c r="QNF215" s="214"/>
      <c r="QNG215" s="214"/>
      <c r="QNH215" s="214"/>
      <c r="QNI215" s="214"/>
      <c r="QNJ215" s="214"/>
      <c r="QNK215" s="214"/>
      <c r="QNL215" s="214"/>
      <c r="QNM215" s="214"/>
      <c r="QNN215" s="214"/>
      <c r="QNO215" s="214"/>
      <c r="QNP215" s="214"/>
      <c r="QNQ215" s="214"/>
      <c r="QNR215" s="214"/>
      <c r="QNS215" s="214"/>
      <c r="QNT215" s="214"/>
      <c r="QNU215" s="214"/>
      <c r="QNV215" s="214"/>
      <c r="QNW215" s="214"/>
      <c r="QNX215" s="214"/>
      <c r="QNY215" s="214"/>
      <c r="QNZ215" s="214"/>
      <c r="QOA215" s="214"/>
      <c r="QOB215" s="214"/>
      <c r="QOC215" s="214"/>
      <c r="QOD215" s="214"/>
      <c r="QOE215" s="214"/>
      <c r="QOF215" s="214"/>
      <c r="QOG215" s="214"/>
      <c r="QOH215" s="214"/>
      <c r="QOI215" s="214"/>
      <c r="QOJ215" s="214"/>
      <c r="QOK215" s="214"/>
      <c r="QOL215" s="214"/>
      <c r="QOM215" s="214"/>
      <c r="QON215" s="214"/>
      <c r="QOO215" s="214"/>
      <c r="QOP215" s="214"/>
      <c r="QOQ215" s="214"/>
      <c r="QOR215" s="214"/>
      <c r="QOS215" s="214"/>
      <c r="QOT215" s="214"/>
      <c r="QOU215" s="214"/>
      <c r="QOV215" s="214"/>
      <c r="QOW215" s="214"/>
      <c r="QOX215" s="214"/>
      <c r="QOY215" s="214"/>
      <c r="QOZ215" s="214"/>
      <c r="QPA215" s="214"/>
      <c r="QPB215" s="214"/>
      <c r="QPC215" s="214"/>
      <c r="QPD215" s="214"/>
      <c r="QPE215" s="214"/>
      <c r="QPF215" s="214"/>
      <c r="QPG215" s="214"/>
      <c r="QPH215" s="214"/>
      <c r="QPI215" s="214"/>
      <c r="QPJ215" s="214"/>
      <c r="QPK215" s="214"/>
      <c r="QPL215" s="214"/>
      <c r="QPM215" s="214"/>
      <c r="QPN215" s="214"/>
      <c r="QPO215" s="214"/>
      <c r="QPP215" s="214"/>
      <c r="QPQ215" s="214"/>
      <c r="QPR215" s="214"/>
      <c r="QPS215" s="214"/>
      <c r="QPT215" s="214"/>
      <c r="QPU215" s="214"/>
      <c r="QPV215" s="214"/>
      <c r="QPW215" s="214"/>
      <c r="QPX215" s="214"/>
      <c r="QPY215" s="214"/>
      <c r="QPZ215" s="214"/>
      <c r="QQA215" s="214"/>
      <c r="QQB215" s="214"/>
      <c r="QQC215" s="214"/>
      <c r="QQD215" s="214"/>
      <c r="QQE215" s="214"/>
      <c r="QQF215" s="214"/>
      <c r="QQG215" s="214"/>
      <c r="QQH215" s="214"/>
      <c r="QQI215" s="214"/>
      <c r="QQJ215" s="214"/>
      <c r="QQK215" s="214"/>
      <c r="QQL215" s="214"/>
      <c r="QQM215" s="214"/>
      <c r="QQN215" s="214"/>
      <c r="QQO215" s="214"/>
      <c r="QQP215" s="214"/>
      <c r="QQQ215" s="214"/>
      <c r="QQR215" s="214"/>
      <c r="QQS215" s="214"/>
      <c r="QQT215" s="214"/>
      <c r="QQU215" s="214"/>
      <c r="QQV215" s="214"/>
      <c r="QQW215" s="214"/>
      <c r="QQX215" s="214"/>
      <c r="QQY215" s="214"/>
      <c r="QQZ215" s="214"/>
      <c r="QRA215" s="214"/>
      <c r="QRB215" s="214"/>
      <c r="QRC215" s="214"/>
      <c r="QRD215" s="214"/>
      <c r="QRE215" s="214"/>
      <c r="QRF215" s="214"/>
      <c r="QRG215" s="214"/>
      <c r="QRH215" s="214"/>
      <c r="QRI215" s="214"/>
      <c r="QRJ215" s="214"/>
      <c r="QRK215" s="214"/>
      <c r="QRL215" s="214"/>
      <c r="QRM215" s="214"/>
      <c r="QRN215" s="214"/>
      <c r="QRO215" s="214"/>
      <c r="QRP215" s="214"/>
      <c r="QRQ215" s="214"/>
      <c r="QRR215" s="214"/>
      <c r="QRS215" s="214"/>
      <c r="QRT215" s="214"/>
      <c r="QRU215" s="214"/>
      <c r="QRV215" s="214"/>
      <c r="QRW215" s="214"/>
      <c r="QRX215" s="214"/>
      <c r="QRY215" s="214"/>
      <c r="QRZ215" s="214"/>
      <c r="QSA215" s="214"/>
      <c r="QSB215" s="214"/>
      <c r="QSC215" s="214"/>
      <c r="QSD215" s="214"/>
      <c r="QSE215" s="214"/>
      <c r="QSF215" s="214"/>
      <c r="QSG215" s="214"/>
      <c r="QSH215" s="214"/>
      <c r="QSI215" s="214"/>
      <c r="QSJ215" s="214"/>
      <c r="QSK215" s="214"/>
      <c r="QSL215" s="214"/>
      <c r="QSM215" s="214"/>
      <c r="QSN215" s="214"/>
      <c r="QSO215" s="214"/>
      <c r="QSP215" s="214"/>
      <c r="QSQ215" s="214"/>
      <c r="QSR215" s="214"/>
      <c r="QSS215" s="214"/>
      <c r="QST215" s="214"/>
      <c r="QSU215" s="214"/>
      <c r="QSV215" s="214"/>
      <c r="QSW215" s="214"/>
      <c r="QSX215" s="214"/>
      <c r="QSY215" s="214"/>
      <c r="QSZ215" s="214"/>
      <c r="QTA215" s="214"/>
      <c r="QTB215" s="214"/>
      <c r="QTC215" s="214"/>
      <c r="QTD215" s="214"/>
      <c r="QTE215" s="214"/>
      <c r="QTF215" s="214"/>
      <c r="QTG215" s="214"/>
      <c r="QTH215" s="214"/>
      <c r="QTI215" s="214"/>
      <c r="QTJ215" s="214"/>
      <c r="QTK215" s="214"/>
      <c r="QTL215" s="214"/>
      <c r="QTM215" s="214"/>
      <c r="QTN215" s="214"/>
      <c r="QTO215" s="214"/>
      <c r="QTP215" s="214"/>
      <c r="QTQ215" s="214"/>
      <c r="QTR215" s="214"/>
      <c r="QTS215" s="214"/>
      <c r="QTT215" s="214"/>
      <c r="QTU215" s="214"/>
      <c r="QTV215" s="214"/>
      <c r="QTW215" s="214"/>
      <c r="QTX215" s="214"/>
      <c r="QTY215" s="214"/>
      <c r="QTZ215" s="214"/>
      <c r="QUA215" s="214"/>
      <c r="QUB215" s="214"/>
      <c r="QUC215" s="214"/>
      <c r="QUD215" s="214"/>
      <c r="QUE215" s="214"/>
      <c r="QUF215" s="214"/>
      <c r="QUG215" s="214"/>
      <c r="QUH215" s="214"/>
      <c r="QUI215" s="214"/>
      <c r="QUJ215" s="214"/>
      <c r="QUK215" s="214"/>
      <c r="QUL215" s="214"/>
      <c r="QUM215" s="214"/>
      <c r="QUN215" s="214"/>
      <c r="QUO215" s="214"/>
      <c r="QUP215" s="214"/>
      <c r="QUQ215" s="214"/>
      <c r="QUR215" s="214"/>
      <c r="QUS215" s="214"/>
      <c r="QUT215" s="214"/>
      <c r="QUU215" s="214"/>
      <c r="QUV215" s="214"/>
      <c r="QUW215" s="214"/>
      <c r="QUX215" s="214"/>
      <c r="QUY215" s="214"/>
      <c r="QUZ215" s="214"/>
      <c r="QVA215" s="214"/>
      <c r="QVB215" s="214"/>
      <c r="QVC215" s="214"/>
      <c r="QVD215" s="214"/>
      <c r="QVE215" s="214"/>
      <c r="QVF215" s="214"/>
      <c r="QVG215" s="214"/>
      <c r="QVH215" s="214"/>
      <c r="QVI215" s="214"/>
      <c r="QVJ215" s="214"/>
      <c r="QVK215" s="214"/>
      <c r="QVL215" s="214"/>
      <c r="QVM215" s="214"/>
      <c r="QVN215" s="214"/>
      <c r="QVO215" s="214"/>
      <c r="QVP215" s="214"/>
      <c r="QVQ215" s="214"/>
      <c r="QVR215" s="214"/>
      <c r="QVS215" s="214"/>
      <c r="QVT215" s="214"/>
      <c r="QVU215" s="214"/>
      <c r="QVV215" s="214"/>
      <c r="QVW215" s="214"/>
      <c r="QVX215" s="214"/>
      <c r="QVY215" s="214"/>
      <c r="QVZ215" s="214"/>
      <c r="QWA215" s="214"/>
      <c r="QWB215" s="214"/>
      <c r="QWC215" s="214"/>
      <c r="QWD215" s="214"/>
      <c r="QWE215" s="214"/>
      <c r="QWF215" s="214"/>
      <c r="QWG215" s="214"/>
      <c r="QWH215" s="214"/>
      <c r="QWI215" s="214"/>
      <c r="QWJ215" s="214"/>
      <c r="QWK215" s="214"/>
      <c r="QWL215" s="214"/>
      <c r="QWM215" s="214"/>
      <c r="QWN215" s="214"/>
      <c r="QWO215" s="214"/>
      <c r="QWP215" s="214"/>
      <c r="QWQ215" s="214"/>
      <c r="QWR215" s="214"/>
      <c r="QWS215" s="214"/>
      <c r="QWT215" s="214"/>
      <c r="QWU215" s="214"/>
      <c r="QWV215" s="214"/>
      <c r="QWW215" s="214"/>
      <c r="QWX215" s="214"/>
      <c r="QWY215" s="214"/>
      <c r="QWZ215" s="214"/>
      <c r="QXA215" s="214"/>
      <c r="QXB215" s="214"/>
      <c r="QXC215" s="214"/>
      <c r="QXD215" s="214"/>
      <c r="QXE215" s="214"/>
      <c r="QXF215" s="214"/>
      <c r="QXG215" s="214"/>
      <c r="QXH215" s="214"/>
      <c r="QXI215" s="214"/>
      <c r="QXJ215" s="214"/>
      <c r="QXK215" s="214"/>
      <c r="QXL215" s="214"/>
      <c r="QXM215" s="214"/>
      <c r="QXN215" s="214"/>
      <c r="QXO215" s="214"/>
      <c r="QXP215" s="214"/>
      <c r="QXQ215" s="214"/>
      <c r="QXR215" s="214"/>
      <c r="QXS215" s="214"/>
      <c r="QXT215" s="214"/>
      <c r="QXU215" s="214"/>
      <c r="QXV215" s="214"/>
      <c r="QXW215" s="214"/>
      <c r="QXX215" s="214"/>
      <c r="QXY215" s="214"/>
      <c r="QXZ215" s="214"/>
      <c r="QYA215" s="214"/>
      <c r="QYB215" s="214"/>
      <c r="QYC215" s="214"/>
      <c r="QYD215" s="214"/>
      <c r="QYE215" s="214"/>
      <c r="QYF215" s="214"/>
      <c r="QYG215" s="214"/>
      <c r="QYH215" s="214"/>
      <c r="QYI215" s="214"/>
      <c r="QYJ215" s="214"/>
      <c r="QYK215" s="214"/>
      <c r="QYL215" s="214"/>
      <c r="QYM215" s="214"/>
      <c r="QYN215" s="214"/>
      <c r="QYO215" s="214"/>
      <c r="QYP215" s="214"/>
      <c r="QYQ215" s="214"/>
      <c r="QYR215" s="214"/>
      <c r="QYS215" s="214"/>
      <c r="QYT215" s="214"/>
      <c r="QYU215" s="214"/>
      <c r="QYV215" s="214"/>
      <c r="QYW215" s="214"/>
      <c r="QYX215" s="214"/>
      <c r="QYY215" s="214"/>
      <c r="QYZ215" s="214"/>
      <c r="QZA215" s="214"/>
      <c r="QZB215" s="214"/>
      <c r="QZC215" s="214"/>
      <c r="QZD215" s="214"/>
      <c r="QZE215" s="214"/>
      <c r="QZF215" s="214"/>
      <c r="QZG215" s="214"/>
      <c r="QZH215" s="214"/>
      <c r="QZI215" s="214"/>
      <c r="QZJ215" s="214"/>
      <c r="QZK215" s="214"/>
      <c r="QZL215" s="214"/>
      <c r="QZM215" s="214"/>
      <c r="QZN215" s="214"/>
      <c r="QZO215" s="214"/>
      <c r="QZP215" s="214"/>
      <c r="QZQ215" s="214"/>
      <c r="QZR215" s="214"/>
      <c r="QZS215" s="214"/>
      <c r="QZT215" s="214"/>
      <c r="QZU215" s="214"/>
      <c r="QZV215" s="214"/>
      <c r="QZW215" s="214"/>
      <c r="QZX215" s="214"/>
      <c r="QZY215" s="214"/>
      <c r="QZZ215" s="214"/>
      <c r="RAA215" s="214"/>
      <c r="RAB215" s="214"/>
      <c r="RAC215" s="214"/>
      <c r="RAD215" s="214"/>
      <c r="RAE215" s="214"/>
      <c r="RAF215" s="214"/>
      <c r="RAG215" s="214"/>
      <c r="RAH215" s="214"/>
      <c r="RAI215" s="214"/>
      <c r="RAJ215" s="214"/>
      <c r="RAK215" s="214"/>
      <c r="RAL215" s="214"/>
      <c r="RAM215" s="214"/>
      <c r="RAN215" s="214"/>
      <c r="RAO215" s="214"/>
      <c r="RAP215" s="214"/>
      <c r="RAQ215" s="214"/>
      <c r="RAR215" s="214"/>
      <c r="RAS215" s="214"/>
      <c r="RAT215" s="214"/>
      <c r="RAU215" s="214"/>
      <c r="RAV215" s="214"/>
      <c r="RAW215" s="214"/>
      <c r="RAX215" s="214"/>
      <c r="RAY215" s="214"/>
      <c r="RAZ215" s="214"/>
      <c r="RBA215" s="214"/>
      <c r="RBB215" s="214"/>
      <c r="RBC215" s="214"/>
      <c r="RBD215" s="214"/>
      <c r="RBE215" s="214"/>
      <c r="RBF215" s="214"/>
      <c r="RBG215" s="214"/>
      <c r="RBH215" s="214"/>
      <c r="RBI215" s="214"/>
      <c r="RBJ215" s="214"/>
      <c r="RBK215" s="214"/>
      <c r="RBL215" s="214"/>
      <c r="RBM215" s="214"/>
      <c r="RBN215" s="214"/>
      <c r="RBO215" s="214"/>
      <c r="RBP215" s="214"/>
      <c r="RBQ215" s="214"/>
      <c r="RBR215" s="214"/>
      <c r="RBS215" s="214"/>
      <c r="RBT215" s="214"/>
      <c r="RBU215" s="214"/>
      <c r="RBV215" s="214"/>
      <c r="RBW215" s="214"/>
      <c r="RBX215" s="214"/>
      <c r="RBY215" s="214"/>
      <c r="RBZ215" s="214"/>
      <c r="RCA215" s="214"/>
      <c r="RCB215" s="214"/>
      <c r="RCC215" s="214"/>
      <c r="RCD215" s="214"/>
      <c r="RCE215" s="214"/>
      <c r="RCF215" s="214"/>
      <c r="RCG215" s="214"/>
      <c r="RCH215" s="214"/>
      <c r="RCI215" s="214"/>
      <c r="RCJ215" s="214"/>
      <c r="RCK215" s="214"/>
      <c r="RCL215" s="214"/>
      <c r="RCM215" s="214"/>
      <c r="RCN215" s="214"/>
      <c r="RCO215" s="214"/>
      <c r="RCP215" s="214"/>
      <c r="RCQ215" s="214"/>
      <c r="RCR215" s="214"/>
      <c r="RCS215" s="214"/>
      <c r="RCT215" s="214"/>
      <c r="RCU215" s="214"/>
      <c r="RCV215" s="214"/>
      <c r="RCW215" s="214"/>
      <c r="RCX215" s="214"/>
      <c r="RCY215" s="214"/>
      <c r="RCZ215" s="214"/>
      <c r="RDA215" s="214"/>
      <c r="RDB215" s="214"/>
      <c r="RDC215" s="214"/>
      <c r="RDD215" s="214"/>
      <c r="RDE215" s="214"/>
      <c r="RDF215" s="214"/>
      <c r="RDG215" s="214"/>
      <c r="RDH215" s="214"/>
      <c r="RDI215" s="214"/>
      <c r="RDJ215" s="214"/>
      <c r="RDK215" s="214"/>
      <c r="RDL215" s="214"/>
      <c r="RDM215" s="214"/>
      <c r="RDN215" s="214"/>
      <c r="RDO215" s="214"/>
      <c r="RDP215" s="214"/>
      <c r="RDQ215" s="214"/>
      <c r="RDR215" s="214"/>
      <c r="RDS215" s="214"/>
      <c r="RDT215" s="214"/>
      <c r="RDU215" s="214"/>
      <c r="RDV215" s="214"/>
      <c r="RDW215" s="214"/>
      <c r="RDX215" s="214"/>
      <c r="RDY215" s="214"/>
      <c r="RDZ215" s="214"/>
      <c r="REA215" s="214"/>
      <c r="REB215" s="214"/>
      <c r="REC215" s="214"/>
      <c r="RED215" s="214"/>
      <c r="REE215" s="214"/>
      <c r="REF215" s="214"/>
      <c r="REG215" s="214"/>
      <c r="REH215" s="214"/>
      <c r="REI215" s="214"/>
      <c r="REJ215" s="214"/>
      <c r="REK215" s="214"/>
      <c r="REL215" s="214"/>
      <c r="REM215" s="214"/>
      <c r="REN215" s="214"/>
      <c r="REO215" s="214"/>
      <c r="REP215" s="214"/>
      <c r="REQ215" s="214"/>
      <c r="RER215" s="214"/>
      <c r="RES215" s="214"/>
      <c r="RET215" s="214"/>
      <c r="REU215" s="214"/>
      <c r="REV215" s="214"/>
      <c r="REW215" s="214"/>
      <c r="REX215" s="214"/>
      <c r="REY215" s="214"/>
      <c r="REZ215" s="214"/>
      <c r="RFA215" s="214"/>
      <c r="RFB215" s="214"/>
      <c r="RFC215" s="214"/>
      <c r="RFD215" s="214"/>
      <c r="RFE215" s="214"/>
      <c r="RFF215" s="214"/>
      <c r="RFG215" s="214"/>
      <c r="RFH215" s="214"/>
      <c r="RFI215" s="214"/>
      <c r="RFJ215" s="214"/>
      <c r="RFK215" s="214"/>
      <c r="RFL215" s="214"/>
      <c r="RFM215" s="214"/>
      <c r="RFN215" s="214"/>
      <c r="RFO215" s="214"/>
      <c r="RFP215" s="214"/>
      <c r="RFQ215" s="214"/>
      <c r="RFR215" s="214"/>
      <c r="RFS215" s="214"/>
      <c r="RFT215" s="214"/>
      <c r="RFU215" s="214"/>
      <c r="RFV215" s="214"/>
      <c r="RFW215" s="214"/>
      <c r="RFX215" s="214"/>
      <c r="RFY215" s="214"/>
      <c r="RFZ215" s="214"/>
      <c r="RGA215" s="214"/>
      <c r="RGB215" s="214"/>
      <c r="RGC215" s="214"/>
      <c r="RGD215" s="214"/>
      <c r="RGE215" s="214"/>
      <c r="RGF215" s="214"/>
      <c r="RGG215" s="214"/>
      <c r="RGH215" s="214"/>
      <c r="RGI215" s="214"/>
      <c r="RGJ215" s="214"/>
      <c r="RGK215" s="214"/>
      <c r="RGL215" s="214"/>
      <c r="RGM215" s="214"/>
      <c r="RGN215" s="214"/>
      <c r="RGO215" s="214"/>
      <c r="RGP215" s="214"/>
      <c r="RGQ215" s="214"/>
      <c r="RGR215" s="214"/>
      <c r="RGS215" s="214"/>
      <c r="RGT215" s="214"/>
      <c r="RGU215" s="214"/>
      <c r="RGV215" s="214"/>
      <c r="RGW215" s="214"/>
      <c r="RGX215" s="214"/>
      <c r="RGY215" s="214"/>
      <c r="RGZ215" s="214"/>
      <c r="RHA215" s="214"/>
      <c r="RHB215" s="214"/>
      <c r="RHC215" s="214"/>
      <c r="RHD215" s="214"/>
      <c r="RHE215" s="214"/>
      <c r="RHF215" s="214"/>
      <c r="RHG215" s="214"/>
      <c r="RHH215" s="214"/>
      <c r="RHI215" s="214"/>
      <c r="RHJ215" s="214"/>
      <c r="RHK215" s="214"/>
      <c r="RHL215" s="214"/>
      <c r="RHM215" s="214"/>
      <c r="RHN215" s="214"/>
      <c r="RHO215" s="214"/>
      <c r="RHP215" s="214"/>
      <c r="RHQ215" s="214"/>
      <c r="RHR215" s="214"/>
      <c r="RHS215" s="214"/>
      <c r="RHT215" s="214"/>
      <c r="RHU215" s="214"/>
      <c r="RHV215" s="214"/>
      <c r="RHW215" s="214"/>
      <c r="RHX215" s="214"/>
      <c r="RHY215" s="214"/>
      <c r="RHZ215" s="214"/>
      <c r="RIA215" s="214"/>
      <c r="RIB215" s="214"/>
      <c r="RIC215" s="214"/>
      <c r="RID215" s="214"/>
      <c r="RIE215" s="214"/>
      <c r="RIF215" s="214"/>
      <c r="RIG215" s="214"/>
      <c r="RIH215" s="214"/>
      <c r="RII215" s="214"/>
      <c r="RIJ215" s="214"/>
      <c r="RIK215" s="214"/>
      <c r="RIL215" s="214"/>
      <c r="RIM215" s="214"/>
      <c r="RIN215" s="214"/>
      <c r="RIO215" s="214"/>
      <c r="RIP215" s="214"/>
      <c r="RIQ215" s="214"/>
      <c r="RIR215" s="214"/>
      <c r="RIS215" s="214"/>
      <c r="RIT215" s="214"/>
      <c r="RIU215" s="214"/>
      <c r="RIV215" s="214"/>
      <c r="RIW215" s="214"/>
      <c r="RIX215" s="214"/>
      <c r="RIY215" s="214"/>
      <c r="RIZ215" s="214"/>
      <c r="RJA215" s="214"/>
      <c r="RJB215" s="214"/>
      <c r="RJC215" s="214"/>
      <c r="RJD215" s="214"/>
      <c r="RJE215" s="214"/>
      <c r="RJF215" s="214"/>
      <c r="RJG215" s="214"/>
      <c r="RJH215" s="214"/>
      <c r="RJI215" s="214"/>
      <c r="RJJ215" s="214"/>
      <c r="RJK215" s="214"/>
      <c r="RJL215" s="214"/>
      <c r="RJM215" s="214"/>
      <c r="RJN215" s="214"/>
      <c r="RJO215" s="214"/>
      <c r="RJP215" s="214"/>
      <c r="RJQ215" s="214"/>
      <c r="RJR215" s="214"/>
      <c r="RJS215" s="214"/>
      <c r="RJT215" s="214"/>
      <c r="RJU215" s="214"/>
      <c r="RJV215" s="214"/>
      <c r="RJW215" s="214"/>
      <c r="RJX215" s="214"/>
      <c r="RJY215" s="214"/>
      <c r="RJZ215" s="214"/>
      <c r="RKA215" s="214"/>
      <c r="RKB215" s="214"/>
      <c r="RKC215" s="214"/>
      <c r="RKD215" s="214"/>
      <c r="RKE215" s="214"/>
      <c r="RKF215" s="214"/>
      <c r="RKG215" s="214"/>
      <c r="RKH215" s="214"/>
      <c r="RKI215" s="214"/>
      <c r="RKJ215" s="214"/>
      <c r="RKK215" s="214"/>
      <c r="RKL215" s="214"/>
      <c r="RKM215" s="214"/>
      <c r="RKN215" s="214"/>
      <c r="RKO215" s="214"/>
      <c r="RKP215" s="214"/>
      <c r="RKQ215" s="214"/>
      <c r="RKR215" s="214"/>
      <c r="RKS215" s="214"/>
      <c r="RKT215" s="214"/>
      <c r="RKU215" s="214"/>
      <c r="RKV215" s="214"/>
      <c r="RKW215" s="214"/>
      <c r="RKX215" s="214"/>
      <c r="RKY215" s="214"/>
      <c r="RKZ215" s="214"/>
      <c r="RLA215" s="214"/>
      <c r="RLB215" s="214"/>
      <c r="RLC215" s="214"/>
      <c r="RLD215" s="214"/>
      <c r="RLE215" s="214"/>
      <c r="RLF215" s="214"/>
      <c r="RLG215" s="214"/>
      <c r="RLH215" s="214"/>
      <c r="RLI215" s="214"/>
      <c r="RLJ215" s="214"/>
      <c r="RLK215" s="214"/>
      <c r="RLL215" s="214"/>
      <c r="RLM215" s="214"/>
      <c r="RLN215" s="214"/>
      <c r="RLO215" s="214"/>
      <c r="RLP215" s="214"/>
      <c r="RLQ215" s="214"/>
      <c r="RLR215" s="214"/>
      <c r="RLS215" s="214"/>
      <c r="RLT215" s="214"/>
      <c r="RLU215" s="214"/>
      <c r="RLV215" s="214"/>
      <c r="RLW215" s="214"/>
      <c r="RLX215" s="214"/>
      <c r="RLY215" s="214"/>
      <c r="RLZ215" s="214"/>
      <c r="RMA215" s="214"/>
      <c r="RMB215" s="214"/>
      <c r="RMC215" s="214"/>
      <c r="RMD215" s="214"/>
      <c r="RME215" s="214"/>
      <c r="RMF215" s="214"/>
      <c r="RMG215" s="214"/>
      <c r="RMH215" s="214"/>
      <c r="RMI215" s="214"/>
      <c r="RMJ215" s="214"/>
      <c r="RMK215" s="214"/>
      <c r="RML215" s="214"/>
      <c r="RMM215" s="214"/>
      <c r="RMN215" s="214"/>
      <c r="RMO215" s="214"/>
      <c r="RMP215" s="214"/>
      <c r="RMQ215" s="214"/>
      <c r="RMR215" s="214"/>
      <c r="RMS215" s="214"/>
      <c r="RMT215" s="214"/>
      <c r="RMU215" s="214"/>
      <c r="RMV215" s="214"/>
      <c r="RMW215" s="214"/>
      <c r="RMX215" s="214"/>
      <c r="RMY215" s="214"/>
      <c r="RMZ215" s="214"/>
      <c r="RNA215" s="214"/>
      <c r="RNB215" s="214"/>
      <c r="RNC215" s="214"/>
      <c r="RND215" s="214"/>
      <c r="RNE215" s="214"/>
      <c r="RNF215" s="214"/>
      <c r="RNG215" s="214"/>
      <c r="RNH215" s="214"/>
      <c r="RNI215" s="214"/>
      <c r="RNJ215" s="214"/>
      <c r="RNK215" s="214"/>
      <c r="RNL215" s="214"/>
      <c r="RNM215" s="214"/>
      <c r="RNN215" s="214"/>
      <c r="RNO215" s="214"/>
      <c r="RNP215" s="214"/>
      <c r="RNQ215" s="214"/>
      <c r="RNR215" s="214"/>
      <c r="RNS215" s="214"/>
      <c r="RNT215" s="214"/>
      <c r="RNU215" s="214"/>
      <c r="RNV215" s="214"/>
      <c r="RNW215" s="214"/>
      <c r="RNX215" s="214"/>
      <c r="RNY215" s="214"/>
      <c r="RNZ215" s="214"/>
      <c r="ROA215" s="214"/>
      <c r="ROB215" s="214"/>
      <c r="ROC215" s="214"/>
      <c r="ROD215" s="214"/>
      <c r="ROE215" s="214"/>
      <c r="ROF215" s="214"/>
      <c r="ROG215" s="214"/>
      <c r="ROH215" s="214"/>
      <c r="ROI215" s="214"/>
      <c r="ROJ215" s="214"/>
      <c r="ROK215" s="214"/>
      <c r="ROL215" s="214"/>
      <c r="ROM215" s="214"/>
      <c r="RON215" s="214"/>
      <c r="ROO215" s="214"/>
      <c r="ROP215" s="214"/>
      <c r="ROQ215" s="214"/>
      <c r="ROR215" s="214"/>
      <c r="ROS215" s="214"/>
      <c r="ROT215" s="214"/>
      <c r="ROU215" s="214"/>
      <c r="ROV215" s="214"/>
      <c r="ROW215" s="214"/>
      <c r="ROX215" s="214"/>
      <c r="ROY215" s="214"/>
      <c r="ROZ215" s="214"/>
      <c r="RPA215" s="214"/>
      <c r="RPB215" s="214"/>
      <c r="RPC215" s="214"/>
      <c r="RPD215" s="214"/>
      <c r="RPE215" s="214"/>
      <c r="RPF215" s="214"/>
      <c r="RPG215" s="214"/>
      <c r="RPH215" s="214"/>
      <c r="RPI215" s="214"/>
      <c r="RPJ215" s="214"/>
      <c r="RPK215" s="214"/>
      <c r="RPL215" s="214"/>
      <c r="RPM215" s="214"/>
      <c r="RPN215" s="214"/>
      <c r="RPO215" s="214"/>
      <c r="RPP215" s="214"/>
      <c r="RPQ215" s="214"/>
      <c r="RPR215" s="214"/>
      <c r="RPS215" s="214"/>
      <c r="RPT215" s="214"/>
      <c r="RPU215" s="214"/>
      <c r="RPV215" s="214"/>
      <c r="RPW215" s="214"/>
      <c r="RPX215" s="214"/>
      <c r="RPY215" s="214"/>
      <c r="RPZ215" s="214"/>
      <c r="RQA215" s="214"/>
      <c r="RQB215" s="214"/>
      <c r="RQC215" s="214"/>
      <c r="RQD215" s="214"/>
      <c r="RQE215" s="214"/>
      <c r="RQF215" s="214"/>
      <c r="RQG215" s="214"/>
      <c r="RQH215" s="214"/>
      <c r="RQI215" s="214"/>
      <c r="RQJ215" s="214"/>
      <c r="RQK215" s="214"/>
      <c r="RQL215" s="214"/>
      <c r="RQM215" s="214"/>
      <c r="RQN215" s="214"/>
      <c r="RQO215" s="214"/>
      <c r="RQP215" s="214"/>
      <c r="RQQ215" s="214"/>
      <c r="RQR215" s="214"/>
      <c r="RQS215" s="214"/>
      <c r="RQT215" s="214"/>
      <c r="RQU215" s="214"/>
      <c r="RQV215" s="214"/>
      <c r="RQW215" s="214"/>
      <c r="RQX215" s="214"/>
      <c r="RQY215" s="214"/>
      <c r="RQZ215" s="214"/>
      <c r="RRA215" s="214"/>
      <c r="RRB215" s="214"/>
      <c r="RRC215" s="214"/>
      <c r="RRD215" s="214"/>
      <c r="RRE215" s="214"/>
      <c r="RRF215" s="214"/>
      <c r="RRG215" s="214"/>
      <c r="RRH215" s="214"/>
      <c r="RRI215" s="214"/>
      <c r="RRJ215" s="214"/>
      <c r="RRK215" s="214"/>
      <c r="RRL215" s="214"/>
      <c r="RRM215" s="214"/>
      <c r="RRN215" s="214"/>
      <c r="RRO215" s="214"/>
      <c r="RRP215" s="214"/>
      <c r="RRQ215" s="214"/>
      <c r="RRR215" s="214"/>
      <c r="RRS215" s="214"/>
      <c r="RRT215" s="214"/>
      <c r="RRU215" s="214"/>
      <c r="RRV215" s="214"/>
      <c r="RRW215" s="214"/>
      <c r="RRX215" s="214"/>
      <c r="RRY215" s="214"/>
      <c r="RRZ215" s="214"/>
      <c r="RSA215" s="214"/>
      <c r="RSB215" s="214"/>
      <c r="RSC215" s="214"/>
      <c r="RSD215" s="214"/>
      <c r="RSE215" s="214"/>
      <c r="RSF215" s="214"/>
      <c r="RSG215" s="214"/>
      <c r="RSH215" s="214"/>
      <c r="RSI215" s="214"/>
      <c r="RSJ215" s="214"/>
      <c r="RSK215" s="214"/>
      <c r="RSL215" s="214"/>
      <c r="RSM215" s="214"/>
      <c r="RSN215" s="214"/>
      <c r="RSO215" s="214"/>
      <c r="RSP215" s="214"/>
      <c r="RSQ215" s="214"/>
      <c r="RSR215" s="214"/>
      <c r="RSS215" s="214"/>
      <c r="RST215" s="214"/>
      <c r="RSU215" s="214"/>
      <c r="RSV215" s="214"/>
      <c r="RSW215" s="214"/>
      <c r="RSX215" s="214"/>
      <c r="RSY215" s="214"/>
      <c r="RSZ215" s="214"/>
      <c r="RTA215" s="214"/>
      <c r="RTB215" s="214"/>
      <c r="RTC215" s="214"/>
      <c r="RTD215" s="214"/>
      <c r="RTE215" s="214"/>
      <c r="RTF215" s="214"/>
      <c r="RTG215" s="214"/>
      <c r="RTH215" s="214"/>
      <c r="RTI215" s="214"/>
      <c r="RTJ215" s="214"/>
      <c r="RTK215" s="214"/>
      <c r="RTL215" s="214"/>
      <c r="RTM215" s="214"/>
      <c r="RTN215" s="214"/>
      <c r="RTO215" s="214"/>
      <c r="RTP215" s="214"/>
      <c r="RTQ215" s="214"/>
      <c r="RTR215" s="214"/>
      <c r="RTS215" s="214"/>
      <c r="RTT215" s="214"/>
      <c r="RTU215" s="214"/>
      <c r="RTV215" s="214"/>
      <c r="RTW215" s="214"/>
      <c r="RTX215" s="214"/>
      <c r="RTY215" s="214"/>
      <c r="RTZ215" s="214"/>
      <c r="RUA215" s="214"/>
      <c r="RUB215" s="214"/>
      <c r="RUC215" s="214"/>
      <c r="RUD215" s="214"/>
      <c r="RUE215" s="214"/>
      <c r="RUF215" s="214"/>
      <c r="RUG215" s="214"/>
      <c r="RUH215" s="214"/>
      <c r="RUI215" s="214"/>
      <c r="RUJ215" s="214"/>
      <c r="RUK215" s="214"/>
      <c r="RUL215" s="214"/>
      <c r="RUM215" s="214"/>
      <c r="RUN215" s="214"/>
      <c r="RUO215" s="214"/>
      <c r="RUP215" s="214"/>
      <c r="RUQ215" s="214"/>
      <c r="RUR215" s="214"/>
      <c r="RUS215" s="214"/>
      <c r="RUT215" s="214"/>
      <c r="RUU215" s="214"/>
      <c r="RUV215" s="214"/>
      <c r="RUW215" s="214"/>
      <c r="RUX215" s="214"/>
      <c r="RUY215" s="214"/>
      <c r="RUZ215" s="214"/>
      <c r="RVA215" s="214"/>
      <c r="RVB215" s="214"/>
      <c r="RVC215" s="214"/>
      <c r="RVD215" s="214"/>
      <c r="RVE215" s="214"/>
      <c r="RVF215" s="214"/>
      <c r="RVG215" s="214"/>
      <c r="RVH215" s="214"/>
      <c r="RVI215" s="214"/>
      <c r="RVJ215" s="214"/>
      <c r="RVK215" s="214"/>
      <c r="RVL215" s="214"/>
      <c r="RVM215" s="214"/>
      <c r="RVN215" s="214"/>
      <c r="RVO215" s="214"/>
      <c r="RVP215" s="214"/>
      <c r="RVQ215" s="214"/>
      <c r="RVR215" s="214"/>
      <c r="RVS215" s="214"/>
      <c r="RVT215" s="214"/>
      <c r="RVU215" s="214"/>
      <c r="RVV215" s="214"/>
      <c r="RVW215" s="214"/>
      <c r="RVX215" s="214"/>
      <c r="RVY215" s="214"/>
      <c r="RVZ215" s="214"/>
      <c r="RWA215" s="214"/>
      <c r="RWB215" s="214"/>
      <c r="RWC215" s="214"/>
      <c r="RWD215" s="214"/>
      <c r="RWE215" s="214"/>
      <c r="RWF215" s="214"/>
      <c r="RWG215" s="214"/>
      <c r="RWH215" s="214"/>
      <c r="RWI215" s="214"/>
      <c r="RWJ215" s="214"/>
      <c r="RWK215" s="214"/>
      <c r="RWL215" s="214"/>
      <c r="RWM215" s="214"/>
      <c r="RWN215" s="214"/>
      <c r="RWO215" s="214"/>
      <c r="RWP215" s="214"/>
      <c r="RWQ215" s="214"/>
      <c r="RWR215" s="214"/>
      <c r="RWS215" s="214"/>
      <c r="RWT215" s="214"/>
      <c r="RWU215" s="214"/>
      <c r="RWV215" s="214"/>
      <c r="RWW215" s="214"/>
      <c r="RWX215" s="214"/>
      <c r="RWY215" s="214"/>
      <c r="RWZ215" s="214"/>
      <c r="RXA215" s="214"/>
      <c r="RXB215" s="214"/>
      <c r="RXC215" s="214"/>
      <c r="RXD215" s="214"/>
      <c r="RXE215" s="214"/>
      <c r="RXF215" s="214"/>
      <c r="RXG215" s="214"/>
      <c r="RXH215" s="214"/>
      <c r="RXI215" s="214"/>
      <c r="RXJ215" s="214"/>
      <c r="RXK215" s="214"/>
      <c r="RXL215" s="214"/>
      <c r="RXM215" s="214"/>
      <c r="RXN215" s="214"/>
      <c r="RXO215" s="214"/>
      <c r="RXP215" s="214"/>
      <c r="RXQ215" s="214"/>
      <c r="RXR215" s="214"/>
      <c r="RXS215" s="214"/>
      <c r="RXT215" s="214"/>
      <c r="RXU215" s="214"/>
      <c r="RXV215" s="214"/>
      <c r="RXW215" s="214"/>
      <c r="RXX215" s="214"/>
      <c r="RXY215" s="214"/>
      <c r="RXZ215" s="214"/>
      <c r="RYA215" s="214"/>
      <c r="RYB215" s="214"/>
      <c r="RYC215" s="214"/>
      <c r="RYD215" s="214"/>
      <c r="RYE215" s="214"/>
      <c r="RYF215" s="214"/>
      <c r="RYG215" s="214"/>
      <c r="RYH215" s="214"/>
      <c r="RYI215" s="214"/>
      <c r="RYJ215" s="214"/>
      <c r="RYK215" s="214"/>
      <c r="RYL215" s="214"/>
      <c r="RYM215" s="214"/>
      <c r="RYN215" s="214"/>
      <c r="RYO215" s="214"/>
      <c r="RYP215" s="214"/>
      <c r="RYQ215" s="214"/>
      <c r="RYR215" s="214"/>
      <c r="RYS215" s="214"/>
      <c r="RYT215" s="214"/>
      <c r="RYU215" s="214"/>
      <c r="RYV215" s="214"/>
      <c r="RYW215" s="214"/>
      <c r="RYX215" s="214"/>
      <c r="RYY215" s="214"/>
      <c r="RYZ215" s="214"/>
      <c r="RZA215" s="214"/>
      <c r="RZB215" s="214"/>
      <c r="RZC215" s="214"/>
      <c r="RZD215" s="214"/>
      <c r="RZE215" s="214"/>
      <c r="RZF215" s="214"/>
      <c r="RZG215" s="214"/>
      <c r="RZH215" s="214"/>
      <c r="RZI215" s="214"/>
      <c r="RZJ215" s="214"/>
      <c r="RZK215" s="214"/>
      <c r="RZL215" s="214"/>
      <c r="RZM215" s="214"/>
      <c r="RZN215" s="214"/>
      <c r="RZO215" s="214"/>
      <c r="RZP215" s="214"/>
      <c r="RZQ215" s="214"/>
      <c r="RZR215" s="214"/>
      <c r="RZS215" s="214"/>
      <c r="RZT215" s="214"/>
      <c r="RZU215" s="214"/>
      <c r="RZV215" s="214"/>
      <c r="RZW215" s="214"/>
      <c r="RZX215" s="214"/>
      <c r="RZY215" s="214"/>
      <c r="RZZ215" s="214"/>
      <c r="SAA215" s="214"/>
      <c r="SAB215" s="214"/>
      <c r="SAC215" s="214"/>
      <c r="SAD215" s="214"/>
      <c r="SAE215" s="214"/>
      <c r="SAF215" s="214"/>
      <c r="SAG215" s="214"/>
      <c r="SAH215" s="214"/>
      <c r="SAI215" s="214"/>
      <c r="SAJ215" s="214"/>
      <c r="SAK215" s="214"/>
      <c r="SAL215" s="214"/>
      <c r="SAM215" s="214"/>
      <c r="SAN215" s="214"/>
      <c r="SAO215" s="214"/>
      <c r="SAP215" s="214"/>
      <c r="SAQ215" s="214"/>
      <c r="SAR215" s="214"/>
      <c r="SAS215" s="214"/>
      <c r="SAT215" s="214"/>
      <c r="SAU215" s="214"/>
      <c r="SAV215" s="214"/>
      <c r="SAW215" s="214"/>
      <c r="SAX215" s="214"/>
      <c r="SAY215" s="214"/>
      <c r="SAZ215" s="214"/>
      <c r="SBA215" s="214"/>
      <c r="SBB215" s="214"/>
      <c r="SBC215" s="214"/>
      <c r="SBD215" s="214"/>
      <c r="SBE215" s="214"/>
      <c r="SBF215" s="214"/>
      <c r="SBG215" s="214"/>
      <c r="SBH215" s="214"/>
      <c r="SBI215" s="214"/>
      <c r="SBJ215" s="214"/>
      <c r="SBK215" s="214"/>
      <c r="SBL215" s="214"/>
      <c r="SBM215" s="214"/>
      <c r="SBN215" s="214"/>
      <c r="SBO215" s="214"/>
      <c r="SBP215" s="214"/>
      <c r="SBQ215" s="214"/>
      <c r="SBR215" s="214"/>
      <c r="SBS215" s="214"/>
      <c r="SBT215" s="214"/>
      <c r="SBU215" s="214"/>
      <c r="SBV215" s="214"/>
      <c r="SBW215" s="214"/>
      <c r="SBX215" s="214"/>
      <c r="SBY215" s="214"/>
      <c r="SBZ215" s="214"/>
      <c r="SCA215" s="214"/>
      <c r="SCB215" s="214"/>
      <c r="SCC215" s="214"/>
      <c r="SCD215" s="214"/>
      <c r="SCE215" s="214"/>
      <c r="SCF215" s="214"/>
      <c r="SCG215" s="214"/>
      <c r="SCH215" s="214"/>
      <c r="SCI215" s="214"/>
      <c r="SCJ215" s="214"/>
      <c r="SCK215" s="214"/>
      <c r="SCL215" s="214"/>
      <c r="SCM215" s="214"/>
      <c r="SCN215" s="214"/>
      <c r="SCO215" s="214"/>
      <c r="SCP215" s="214"/>
      <c r="SCQ215" s="214"/>
      <c r="SCR215" s="214"/>
      <c r="SCS215" s="214"/>
      <c r="SCT215" s="214"/>
      <c r="SCU215" s="214"/>
      <c r="SCV215" s="214"/>
      <c r="SCW215" s="214"/>
      <c r="SCX215" s="214"/>
      <c r="SCY215" s="214"/>
      <c r="SCZ215" s="214"/>
      <c r="SDA215" s="214"/>
      <c r="SDB215" s="214"/>
      <c r="SDC215" s="214"/>
      <c r="SDD215" s="214"/>
      <c r="SDE215" s="214"/>
      <c r="SDF215" s="214"/>
      <c r="SDG215" s="214"/>
      <c r="SDH215" s="214"/>
      <c r="SDI215" s="214"/>
      <c r="SDJ215" s="214"/>
      <c r="SDK215" s="214"/>
      <c r="SDL215" s="214"/>
      <c r="SDM215" s="214"/>
      <c r="SDN215" s="214"/>
      <c r="SDO215" s="214"/>
      <c r="SDP215" s="214"/>
      <c r="SDQ215" s="214"/>
      <c r="SDR215" s="214"/>
      <c r="SDS215" s="214"/>
      <c r="SDT215" s="214"/>
      <c r="SDU215" s="214"/>
      <c r="SDV215" s="214"/>
      <c r="SDW215" s="214"/>
      <c r="SDX215" s="214"/>
      <c r="SDY215" s="214"/>
      <c r="SDZ215" s="214"/>
      <c r="SEA215" s="214"/>
      <c r="SEB215" s="214"/>
      <c r="SEC215" s="214"/>
      <c r="SED215" s="214"/>
      <c r="SEE215" s="214"/>
      <c r="SEF215" s="214"/>
      <c r="SEG215" s="214"/>
      <c r="SEH215" s="214"/>
      <c r="SEI215" s="214"/>
      <c r="SEJ215" s="214"/>
      <c r="SEK215" s="214"/>
      <c r="SEL215" s="214"/>
      <c r="SEM215" s="214"/>
      <c r="SEN215" s="214"/>
      <c r="SEO215" s="214"/>
      <c r="SEP215" s="214"/>
      <c r="SEQ215" s="214"/>
      <c r="SER215" s="214"/>
      <c r="SES215" s="214"/>
      <c r="SET215" s="214"/>
      <c r="SEU215" s="214"/>
      <c r="SEV215" s="214"/>
      <c r="SEW215" s="214"/>
      <c r="SEX215" s="214"/>
      <c r="SEY215" s="214"/>
      <c r="SEZ215" s="214"/>
      <c r="SFA215" s="214"/>
      <c r="SFB215" s="214"/>
      <c r="SFC215" s="214"/>
      <c r="SFD215" s="214"/>
      <c r="SFE215" s="214"/>
      <c r="SFF215" s="214"/>
      <c r="SFG215" s="214"/>
      <c r="SFH215" s="214"/>
      <c r="SFI215" s="214"/>
      <c r="SFJ215" s="214"/>
      <c r="SFK215" s="214"/>
      <c r="SFL215" s="214"/>
      <c r="SFM215" s="214"/>
      <c r="SFN215" s="214"/>
      <c r="SFO215" s="214"/>
      <c r="SFP215" s="214"/>
      <c r="SFQ215" s="214"/>
      <c r="SFR215" s="214"/>
      <c r="SFS215" s="214"/>
      <c r="SFT215" s="214"/>
      <c r="SFU215" s="214"/>
      <c r="SFV215" s="214"/>
      <c r="SFW215" s="214"/>
      <c r="SFX215" s="214"/>
      <c r="SFY215" s="214"/>
      <c r="SFZ215" s="214"/>
      <c r="SGA215" s="214"/>
      <c r="SGB215" s="214"/>
      <c r="SGC215" s="214"/>
      <c r="SGD215" s="214"/>
      <c r="SGE215" s="214"/>
      <c r="SGF215" s="214"/>
      <c r="SGG215" s="214"/>
      <c r="SGH215" s="214"/>
      <c r="SGI215" s="214"/>
      <c r="SGJ215" s="214"/>
      <c r="SGK215" s="214"/>
      <c r="SGL215" s="214"/>
      <c r="SGM215" s="214"/>
      <c r="SGN215" s="214"/>
      <c r="SGO215" s="214"/>
      <c r="SGP215" s="214"/>
      <c r="SGQ215" s="214"/>
      <c r="SGR215" s="214"/>
      <c r="SGS215" s="214"/>
      <c r="SGT215" s="214"/>
      <c r="SGU215" s="214"/>
      <c r="SGV215" s="214"/>
      <c r="SGW215" s="214"/>
      <c r="SGX215" s="214"/>
      <c r="SGY215" s="214"/>
      <c r="SGZ215" s="214"/>
      <c r="SHA215" s="214"/>
      <c r="SHB215" s="214"/>
      <c r="SHC215" s="214"/>
      <c r="SHD215" s="214"/>
      <c r="SHE215" s="214"/>
      <c r="SHF215" s="214"/>
      <c r="SHG215" s="214"/>
      <c r="SHH215" s="214"/>
      <c r="SHI215" s="214"/>
      <c r="SHJ215" s="214"/>
      <c r="SHK215" s="214"/>
      <c r="SHL215" s="214"/>
      <c r="SHM215" s="214"/>
      <c r="SHN215" s="214"/>
      <c r="SHO215" s="214"/>
      <c r="SHP215" s="214"/>
      <c r="SHQ215" s="214"/>
      <c r="SHR215" s="214"/>
      <c r="SHS215" s="214"/>
      <c r="SHT215" s="214"/>
      <c r="SHU215" s="214"/>
      <c r="SHV215" s="214"/>
      <c r="SHW215" s="214"/>
      <c r="SHX215" s="214"/>
      <c r="SHY215" s="214"/>
      <c r="SHZ215" s="214"/>
      <c r="SIA215" s="214"/>
      <c r="SIB215" s="214"/>
      <c r="SIC215" s="214"/>
      <c r="SID215" s="214"/>
      <c r="SIE215" s="214"/>
      <c r="SIF215" s="214"/>
      <c r="SIG215" s="214"/>
      <c r="SIH215" s="214"/>
      <c r="SII215" s="214"/>
      <c r="SIJ215" s="214"/>
      <c r="SIK215" s="214"/>
      <c r="SIL215" s="214"/>
      <c r="SIM215" s="214"/>
      <c r="SIN215" s="214"/>
      <c r="SIO215" s="214"/>
      <c r="SIP215" s="214"/>
      <c r="SIQ215" s="214"/>
      <c r="SIR215" s="214"/>
      <c r="SIS215" s="214"/>
      <c r="SIT215" s="214"/>
      <c r="SIU215" s="214"/>
      <c r="SIV215" s="214"/>
      <c r="SIW215" s="214"/>
      <c r="SIX215" s="214"/>
      <c r="SIY215" s="214"/>
      <c r="SIZ215" s="214"/>
      <c r="SJA215" s="214"/>
      <c r="SJB215" s="214"/>
      <c r="SJC215" s="214"/>
      <c r="SJD215" s="214"/>
      <c r="SJE215" s="214"/>
      <c r="SJF215" s="214"/>
      <c r="SJG215" s="214"/>
      <c r="SJH215" s="214"/>
      <c r="SJI215" s="214"/>
      <c r="SJJ215" s="214"/>
      <c r="SJK215" s="214"/>
      <c r="SJL215" s="214"/>
      <c r="SJM215" s="214"/>
      <c r="SJN215" s="214"/>
      <c r="SJO215" s="214"/>
      <c r="SJP215" s="214"/>
      <c r="SJQ215" s="214"/>
      <c r="SJR215" s="214"/>
      <c r="SJS215" s="214"/>
      <c r="SJT215" s="214"/>
      <c r="SJU215" s="214"/>
      <c r="SJV215" s="214"/>
      <c r="SJW215" s="214"/>
      <c r="SJX215" s="214"/>
      <c r="SJY215" s="214"/>
      <c r="SJZ215" s="214"/>
      <c r="SKA215" s="214"/>
      <c r="SKB215" s="214"/>
      <c r="SKC215" s="214"/>
      <c r="SKD215" s="214"/>
      <c r="SKE215" s="214"/>
      <c r="SKF215" s="214"/>
      <c r="SKG215" s="214"/>
      <c r="SKH215" s="214"/>
      <c r="SKI215" s="214"/>
      <c r="SKJ215" s="214"/>
      <c r="SKK215" s="214"/>
      <c r="SKL215" s="214"/>
      <c r="SKM215" s="214"/>
      <c r="SKN215" s="214"/>
      <c r="SKO215" s="214"/>
      <c r="SKP215" s="214"/>
      <c r="SKQ215" s="214"/>
      <c r="SKR215" s="214"/>
      <c r="SKS215" s="214"/>
      <c r="SKT215" s="214"/>
      <c r="SKU215" s="214"/>
      <c r="SKV215" s="214"/>
      <c r="SKW215" s="214"/>
      <c r="SKX215" s="214"/>
      <c r="SKY215" s="214"/>
      <c r="SKZ215" s="214"/>
      <c r="SLA215" s="214"/>
      <c r="SLB215" s="214"/>
      <c r="SLC215" s="214"/>
      <c r="SLD215" s="214"/>
      <c r="SLE215" s="214"/>
      <c r="SLF215" s="214"/>
      <c r="SLG215" s="214"/>
      <c r="SLH215" s="214"/>
      <c r="SLI215" s="214"/>
      <c r="SLJ215" s="214"/>
      <c r="SLK215" s="214"/>
      <c r="SLL215" s="214"/>
      <c r="SLM215" s="214"/>
      <c r="SLN215" s="214"/>
      <c r="SLO215" s="214"/>
      <c r="SLP215" s="214"/>
      <c r="SLQ215" s="214"/>
      <c r="SLR215" s="214"/>
      <c r="SLS215" s="214"/>
      <c r="SLT215" s="214"/>
      <c r="SLU215" s="214"/>
      <c r="SLV215" s="214"/>
      <c r="SLW215" s="214"/>
      <c r="SLX215" s="214"/>
      <c r="SLY215" s="214"/>
      <c r="SLZ215" s="214"/>
      <c r="SMA215" s="214"/>
      <c r="SMB215" s="214"/>
      <c r="SMC215" s="214"/>
      <c r="SMD215" s="214"/>
      <c r="SME215" s="214"/>
      <c r="SMF215" s="214"/>
      <c r="SMG215" s="214"/>
      <c r="SMH215" s="214"/>
      <c r="SMI215" s="214"/>
      <c r="SMJ215" s="214"/>
      <c r="SMK215" s="214"/>
      <c r="SML215" s="214"/>
      <c r="SMM215" s="214"/>
      <c r="SMN215" s="214"/>
      <c r="SMO215" s="214"/>
      <c r="SMP215" s="214"/>
      <c r="SMQ215" s="214"/>
      <c r="SMR215" s="214"/>
      <c r="SMS215" s="214"/>
      <c r="SMT215" s="214"/>
      <c r="SMU215" s="214"/>
      <c r="SMV215" s="214"/>
      <c r="SMW215" s="214"/>
      <c r="SMX215" s="214"/>
      <c r="SMY215" s="214"/>
      <c r="SMZ215" s="214"/>
      <c r="SNA215" s="214"/>
      <c r="SNB215" s="214"/>
      <c r="SNC215" s="214"/>
      <c r="SND215" s="214"/>
      <c r="SNE215" s="214"/>
      <c r="SNF215" s="214"/>
      <c r="SNG215" s="214"/>
      <c r="SNH215" s="214"/>
      <c r="SNI215" s="214"/>
      <c r="SNJ215" s="214"/>
      <c r="SNK215" s="214"/>
      <c r="SNL215" s="214"/>
      <c r="SNM215" s="214"/>
      <c r="SNN215" s="214"/>
      <c r="SNO215" s="214"/>
      <c r="SNP215" s="214"/>
      <c r="SNQ215" s="214"/>
      <c r="SNR215" s="214"/>
      <c r="SNS215" s="214"/>
      <c r="SNT215" s="214"/>
      <c r="SNU215" s="214"/>
      <c r="SNV215" s="214"/>
      <c r="SNW215" s="214"/>
      <c r="SNX215" s="214"/>
      <c r="SNY215" s="214"/>
      <c r="SNZ215" s="214"/>
      <c r="SOA215" s="214"/>
      <c r="SOB215" s="214"/>
      <c r="SOC215" s="214"/>
      <c r="SOD215" s="214"/>
      <c r="SOE215" s="214"/>
      <c r="SOF215" s="214"/>
      <c r="SOG215" s="214"/>
      <c r="SOH215" s="214"/>
      <c r="SOI215" s="214"/>
      <c r="SOJ215" s="214"/>
      <c r="SOK215" s="214"/>
      <c r="SOL215" s="214"/>
      <c r="SOM215" s="214"/>
      <c r="SON215" s="214"/>
      <c r="SOO215" s="214"/>
      <c r="SOP215" s="214"/>
      <c r="SOQ215" s="214"/>
      <c r="SOR215" s="214"/>
      <c r="SOS215" s="214"/>
      <c r="SOT215" s="214"/>
      <c r="SOU215" s="214"/>
      <c r="SOV215" s="214"/>
      <c r="SOW215" s="214"/>
      <c r="SOX215" s="214"/>
      <c r="SOY215" s="214"/>
      <c r="SOZ215" s="214"/>
      <c r="SPA215" s="214"/>
      <c r="SPB215" s="214"/>
      <c r="SPC215" s="214"/>
      <c r="SPD215" s="214"/>
      <c r="SPE215" s="214"/>
      <c r="SPF215" s="214"/>
      <c r="SPG215" s="214"/>
      <c r="SPH215" s="214"/>
      <c r="SPI215" s="214"/>
      <c r="SPJ215" s="214"/>
      <c r="SPK215" s="214"/>
      <c r="SPL215" s="214"/>
      <c r="SPM215" s="214"/>
      <c r="SPN215" s="214"/>
      <c r="SPO215" s="214"/>
      <c r="SPP215" s="214"/>
      <c r="SPQ215" s="214"/>
      <c r="SPR215" s="214"/>
      <c r="SPS215" s="214"/>
      <c r="SPT215" s="214"/>
      <c r="SPU215" s="214"/>
      <c r="SPV215" s="214"/>
      <c r="SPW215" s="214"/>
      <c r="SPX215" s="214"/>
      <c r="SPY215" s="214"/>
      <c r="SPZ215" s="214"/>
      <c r="SQA215" s="214"/>
      <c r="SQB215" s="214"/>
      <c r="SQC215" s="214"/>
      <c r="SQD215" s="214"/>
      <c r="SQE215" s="214"/>
      <c r="SQF215" s="214"/>
      <c r="SQG215" s="214"/>
      <c r="SQH215" s="214"/>
      <c r="SQI215" s="214"/>
      <c r="SQJ215" s="214"/>
      <c r="SQK215" s="214"/>
      <c r="SQL215" s="214"/>
      <c r="SQM215" s="214"/>
      <c r="SQN215" s="214"/>
      <c r="SQO215" s="214"/>
      <c r="SQP215" s="214"/>
      <c r="SQQ215" s="214"/>
      <c r="SQR215" s="214"/>
      <c r="SQS215" s="214"/>
      <c r="SQT215" s="214"/>
      <c r="SQU215" s="214"/>
      <c r="SQV215" s="214"/>
      <c r="SQW215" s="214"/>
      <c r="SQX215" s="214"/>
      <c r="SQY215" s="214"/>
      <c r="SQZ215" s="214"/>
      <c r="SRA215" s="214"/>
      <c r="SRB215" s="214"/>
      <c r="SRC215" s="214"/>
      <c r="SRD215" s="214"/>
      <c r="SRE215" s="214"/>
      <c r="SRF215" s="214"/>
      <c r="SRG215" s="214"/>
      <c r="SRH215" s="214"/>
      <c r="SRI215" s="214"/>
      <c r="SRJ215" s="214"/>
      <c r="SRK215" s="214"/>
      <c r="SRL215" s="214"/>
      <c r="SRM215" s="214"/>
      <c r="SRN215" s="214"/>
      <c r="SRO215" s="214"/>
      <c r="SRP215" s="214"/>
      <c r="SRQ215" s="214"/>
      <c r="SRR215" s="214"/>
      <c r="SRS215" s="214"/>
      <c r="SRT215" s="214"/>
      <c r="SRU215" s="214"/>
      <c r="SRV215" s="214"/>
      <c r="SRW215" s="214"/>
      <c r="SRX215" s="214"/>
      <c r="SRY215" s="214"/>
      <c r="SRZ215" s="214"/>
      <c r="SSA215" s="214"/>
      <c r="SSB215" s="214"/>
      <c r="SSC215" s="214"/>
      <c r="SSD215" s="214"/>
      <c r="SSE215" s="214"/>
      <c r="SSF215" s="214"/>
      <c r="SSG215" s="214"/>
      <c r="SSH215" s="214"/>
      <c r="SSI215" s="214"/>
      <c r="SSJ215" s="214"/>
      <c r="SSK215" s="214"/>
      <c r="SSL215" s="214"/>
      <c r="SSM215" s="214"/>
      <c r="SSN215" s="214"/>
      <c r="SSO215" s="214"/>
      <c r="SSP215" s="214"/>
      <c r="SSQ215" s="214"/>
      <c r="SSR215" s="214"/>
      <c r="SSS215" s="214"/>
      <c r="SST215" s="214"/>
      <c r="SSU215" s="214"/>
      <c r="SSV215" s="214"/>
      <c r="SSW215" s="214"/>
      <c r="SSX215" s="214"/>
      <c r="SSY215" s="214"/>
      <c r="SSZ215" s="214"/>
      <c r="STA215" s="214"/>
      <c r="STB215" s="214"/>
      <c r="STC215" s="214"/>
      <c r="STD215" s="214"/>
      <c r="STE215" s="214"/>
      <c r="STF215" s="214"/>
      <c r="STG215" s="214"/>
      <c r="STH215" s="214"/>
      <c r="STI215" s="214"/>
      <c r="STJ215" s="214"/>
      <c r="STK215" s="214"/>
      <c r="STL215" s="214"/>
      <c r="STM215" s="214"/>
      <c r="STN215" s="214"/>
      <c r="STO215" s="214"/>
      <c r="STP215" s="214"/>
      <c r="STQ215" s="214"/>
      <c r="STR215" s="214"/>
      <c r="STS215" s="214"/>
      <c r="STT215" s="214"/>
      <c r="STU215" s="214"/>
      <c r="STV215" s="214"/>
      <c r="STW215" s="214"/>
      <c r="STX215" s="214"/>
      <c r="STY215" s="214"/>
      <c r="STZ215" s="214"/>
      <c r="SUA215" s="214"/>
      <c r="SUB215" s="214"/>
      <c r="SUC215" s="214"/>
      <c r="SUD215" s="214"/>
      <c r="SUE215" s="214"/>
      <c r="SUF215" s="214"/>
      <c r="SUG215" s="214"/>
      <c r="SUH215" s="214"/>
      <c r="SUI215" s="214"/>
      <c r="SUJ215" s="214"/>
      <c r="SUK215" s="214"/>
      <c r="SUL215" s="214"/>
      <c r="SUM215" s="214"/>
      <c r="SUN215" s="214"/>
      <c r="SUO215" s="214"/>
      <c r="SUP215" s="214"/>
      <c r="SUQ215" s="214"/>
      <c r="SUR215" s="214"/>
      <c r="SUS215" s="214"/>
      <c r="SUT215" s="214"/>
      <c r="SUU215" s="214"/>
      <c r="SUV215" s="214"/>
      <c r="SUW215" s="214"/>
      <c r="SUX215" s="214"/>
      <c r="SUY215" s="214"/>
      <c r="SUZ215" s="214"/>
      <c r="SVA215" s="214"/>
      <c r="SVB215" s="214"/>
      <c r="SVC215" s="214"/>
      <c r="SVD215" s="214"/>
      <c r="SVE215" s="214"/>
      <c r="SVF215" s="214"/>
      <c r="SVG215" s="214"/>
      <c r="SVH215" s="214"/>
      <c r="SVI215" s="214"/>
      <c r="SVJ215" s="214"/>
      <c r="SVK215" s="214"/>
      <c r="SVL215" s="214"/>
      <c r="SVM215" s="214"/>
      <c r="SVN215" s="214"/>
      <c r="SVO215" s="214"/>
      <c r="SVP215" s="214"/>
      <c r="SVQ215" s="214"/>
      <c r="SVR215" s="214"/>
      <c r="SVS215" s="214"/>
      <c r="SVT215" s="214"/>
      <c r="SVU215" s="214"/>
      <c r="SVV215" s="214"/>
      <c r="SVW215" s="214"/>
      <c r="SVX215" s="214"/>
      <c r="SVY215" s="214"/>
      <c r="SVZ215" s="214"/>
      <c r="SWA215" s="214"/>
      <c r="SWB215" s="214"/>
      <c r="SWC215" s="214"/>
      <c r="SWD215" s="214"/>
      <c r="SWE215" s="214"/>
      <c r="SWF215" s="214"/>
      <c r="SWG215" s="214"/>
      <c r="SWH215" s="214"/>
      <c r="SWI215" s="214"/>
      <c r="SWJ215" s="214"/>
      <c r="SWK215" s="214"/>
      <c r="SWL215" s="214"/>
      <c r="SWM215" s="214"/>
      <c r="SWN215" s="214"/>
      <c r="SWO215" s="214"/>
      <c r="SWP215" s="214"/>
      <c r="SWQ215" s="214"/>
      <c r="SWR215" s="214"/>
      <c r="SWS215" s="214"/>
      <c r="SWT215" s="214"/>
      <c r="SWU215" s="214"/>
      <c r="SWV215" s="214"/>
      <c r="SWW215" s="214"/>
      <c r="SWX215" s="214"/>
      <c r="SWY215" s="214"/>
      <c r="SWZ215" s="214"/>
      <c r="SXA215" s="214"/>
      <c r="SXB215" s="214"/>
      <c r="SXC215" s="214"/>
      <c r="SXD215" s="214"/>
      <c r="SXE215" s="214"/>
      <c r="SXF215" s="214"/>
      <c r="SXG215" s="214"/>
      <c r="SXH215" s="214"/>
      <c r="SXI215" s="214"/>
      <c r="SXJ215" s="214"/>
      <c r="SXK215" s="214"/>
      <c r="SXL215" s="214"/>
      <c r="SXM215" s="214"/>
      <c r="SXN215" s="214"/>
      <c r="SXO215" s="214"/>
      <c r="SXP215" s="214"/>
      <c r="SXQ215" s="214"/>
      <c r="SXR215" s="214"/>
      <c r="SXS215" s="214"/>
      <c r="SXT215" s="214"/>
      <c r="SXU215" s="214"/>
      <c r="SXV215" s="214"/>
      <c r="SXW215" s="214"/>
      <c r="SXX215" s="214"/>
      <c r="SXY215" s="214"/>
      <c r="SXZ215" s="214"/>
      <c r="SYA215" s="214"/>
      <c r="SYB215" s="214"/>
      <c r="SYC215" s="214"/>
      <c r="SYD215" s="214"/>
      <c r="SYE215" s="214"/>
      <c r="SYF215" s="214"/>
      <c r="SYG215" s="214"/>
      <c r="SYH215" s="214"/>
      <c r="SYI215" s="214"/>
      <c r="SYJ215" s="214"/>
      <c r="SYK215" s="214"/>
      <c r="SYL215" s="214"/>
      <c r="SYM215" s="214"/>
      <c r="SYN215" s="214"/>
      <c r="SYO215" s="214"/>
      <c r="SYP215" s="214"/>
      <c r="SYQ215" s="214"/>
      <c r="SYR215" s="214"/>
      <c r="SYS215" s="214"/>
      <c r="SYT215" s="214"/>
      <c r="SYU215" s="214"/>
      <c r="SYV215" s="214"/>
      <c r="SYW215" s="214"/>
      <c r="SYX215" s="214"/>
      <c r="SYY215" s="214"/>
      <c r="SYZ215" s="214"/>
      <c r="SZA215" s="214"/>
      <c r="SZB215" s="214"/>
      <c r="SZC215" s="214"/>
      <c r="SZD215" s="214"/>
      <c r="SZE215" s="214"/>
      <c r="SZF215" s="214"/>
      <c r="SZG215" s="214"/>
      <c r="SZH215" s="214"/>
      <c r="SZI215" s="214"/>
      <c r="SZJ215" s="214"/>
      <c r="SZK215" s="214"/>
      <c r="SZL215" s="214"/>
      <c r="SZM215" s="214"/>
      <c r="SZN215" s="214"/>
      <c r="SZO215" s="214"/>
      <c r="SZP215" s="214"/>
      <c r="SZQ215" s="214"/>
      <c r="SZR215" s="214"/>
      <c r="SZS215" s="214"/>
      <c r="SZT215" s="214"/>
      <c r="SZU215" s="214"/>
      <c r="SZV215" s="214"/>
      <c r="SZW215" s="214"/>
      <c r="SZX215" s="214"/>
      <c r="SZY215" s="214"/>
      <c r="SZZ215" s="214"/>
      <c r="TAA215" s="214"/>
      <c r="TAB215" s="214"/>
      <c r="TAC215" s="214"/>
      <c r="TAD215" s="214"/>
      <c r="TAE215" s="214"/>
      <c r="TAF215" s="214"/>
      <c r="TAG215" s="214"/>
      <c r="TAH215" s="214"/>
      <c r="TAI215" s="214"/>
      <c r="TAJ215" s="214"/>
      <c r="TAK215" s="214"/>
      <c r="TAL215" s="214"/>
      <c r="TAM215" s="214"/>
      <c r="TAN215" s="214"/>
      <c r="TAO215" s="214"/>
      <c r="TAP215" s="214"/>
      <c r="TAQ215" s="214"/>
      <c r="TAR215" s="214"/>
      <c r="TAS215" s="214"/>
      <c r="TAT215" s="214"/>
      <c r="TAU215" s="214"/>
      <c r="TAV215" s="214"/>
      <c r="TAW215" s="214"/>
      <c r="TAX215" s="214"/>
      <c r="TAY215" s="214"/>
      <c r="TAZ215" s="214"/>
      <c r="TBA215" s="214"/>
      <c r="TBB215" s="214"/>
      <c r="TBC215" s="214"/>
      <c r="TBD215" s="214"/>
      <c r="TBE215" s="214"/>
      <c r="TBF215" s="214"/>
      <c r="TBG215" s="214"/>
      <c r="TBH215" s="214"/>
      <c r="TBI215" s="214"/>
      <c r="TBJ215" s="214"/>
      <c r="TBK215" s="214"/>
      <c r="TBL215" s="214"/>
      <c r="TBM215" s="214"/>
      <c r="TBN215" s="214"/>
      <c r="TBO215" s="214"/>
      <c r="TBP215" s="214"/>
      <c r="TBQ215" s="214"/>
      <c r="TBR215" s="214"/>
      <c r="TBS215" s="214"/>
      <c r="TBT215" s="214"/>
      <c r="TBU215" s="214"/>
      <c r="TBV215" s="214"/>
      <c r="TBW215" s="214"/>
      <c r="TBX215" s="214"/>
      <c r="TBY215" s="214"/>
      <c r="TBZ215" s="214"/>
      <c r="TCA215" s="214"/>
      <c r="TCB215" s="214"/>
      <c r="TCC215" s="214"/>
      <c r="TCD215" s="214"/>
      <c r="TCE215" s="214"/>
      <c r="TCF215" s="214"/>
      <c r="TCG215" s="214"/>
      <c r="TCH215" s="214"/>
      <c r="TCI215" s="214"/>
      <c r="TCJ215" s="214"/>
      <c r="TCK215" s="214"/>
      <c r="TCL215" s="214"/>
      <c r="TCM215" s="214"/>
      <c r="TCN215" s="214"/>
      <c r="TCO215" s="214"/>
      <c r="TCP215" s="214"/>
      <c r="TCQ215" s="214"/>
      <c r="TCR215" s="214"/>
      <c r="TCS215" s="214"/>
      <c r="TCT215" s="214"/>
      <c r="TCU215" s="214"/>
      <c r="TCV215" s="214"/>
      <c r="TCW215" s="214"/>
      <c r="TCX215" s="214"/>
      <c r="TCY215" s="214"/>
      <c r="TCZ215" s="214"/>
      <c r="TDA215" s="214"/>
      <c r="TDB215" s="214"/>
      <c r="TDC215" s="214"/>
      <c r="TDD215" s="214"/>
      <c r="TDE215" s="214"/>
      <c r="TDF215" s="214"/>
      <c r="TDG215" s="214"/>
      <c r="TDH215" s="214"/>
      <c r="TDI215" s="214"/>
      <c r="TDJ215" s="214"/>
      <c r="TDK215" s="214"/>
      <c r="TDL215" s="214"/>
      <c r="TDM215" s="214"/>
      <c r="TDN215" s="214"/>
      <c r="TDO215" s="214"/>
      <c r="TDP215" s="214"/>
      <c r="TDQ215" s="214"/>
      <c r="TDR215" s="214"/>
      <c r="TDS215" s="214"/>
      <c r="TDT215" s="214"/>
      <c r="TDU215" s="214"/>
      <c r="TDV215" s="214"/>
      <c r="TDW215" s="214"/>
      <c r="TDX215" s="214"/>
      <c r="TDY215" s="214"/>
      <c r="TDZ215" s="214"/>
      <c r="TEA215" s="214"/>
      <c r="TEB215" s="214"/>
      <c r="TEC215" s="214"/>
      <c r="TED215" s="214"/>
      <c r="TEE215" s="214"/>
      <c r="TEF215" s="214"/>
      <c r="TEG215" s="214"/>
      <c r="TEH215" s="214"/>
      <c r="TEI215" s="214"/>
      <c r="TEJ215" s="214"/>
      <c r="TEK215" s="214"/>
      <c r="TEL215" s="214"/>
      <c r="TEM215" s="214"/>
      <c r="TEN215" s="214"/>
      <c r="TEO215" s="214"/>
      <c r="TEP215" s="214"/>
      <c r="TEQ215" s="214"/>
      <c r="TER215" s="214"/>
      <c r="TES215" s="214"/>
      <c r="TET215" s="214"/>
      <c r="TEU215" s="214"/>
      <c r="TEV215" s="214"/>
      <c r="TEW215" s="214"/>
      <c r="TEX215" s="214"/>
      <c r="TEY215" s="214"/>
      <c r="TEZ215" s="214"/>
      <c r="TFA215" s="214"/>
      <c r="TFB215" s="214"/>
      <c r="TFC215" s="214"/>
      <c r="TFD215" s="214"/>
      <c r="TFE215" s="214"/>
      <c r="TFF215" s="214"/>
      <c r="TFG215" s="214"/>
      <c r="TFH215" s="214"/>
      <c r="TFI215" s="214"/>
      <c r="TFJ215" s="214"/>
      <c r="TFK215" s="214"/>
      <c r="TFL215" s="214"/>
      <c r="TFM215" s="214"/>
      <c r="TFN215" s="214"/>
      <c r="TFO215" s="214"/>
      <c r="TFP215" s="214"/>
      <c r="TFQ215" s="214"/>
      <c r="TFR215" s="214"/>
      <c r="TFS215" s="214"/>
      <c r="TFT215" s="214"/>
      <c r="TFU215" s="214"/>
      <c r="TFV215" s="214"/>
      <c r="TFW215" s="214"/>
      <c r="TFX215" s="214"/>
      <c r="TFY215" s="214"/>
      <c r="TFZ215" s="214"/>
      <c r="TGA215" s="214"/>
      <c r="TGB215" s="214"/>
      <c r="TGC215" s="214"/>
      <c r="TGD215" s="214"/>
      <c r="TGE215" s="214"/>
      <c r="TGF215" s="214"/>
      <c r="TGG215" s="214"/>
      <c r="TGH215" s="214"/>
      <c r="TGI215" s="214"/>
      <c r="TGJ215" s="214"/>
      <c r="TGK215" s="214"/>
      <c r="TGL215" s="214"/>
      <c r="TGM215" s="214"/>
      <c r="TGN215" s="214"/>
      <c r="TGO215" s="214"/>
      <c r="TGP215" s="214"/>
      <c r="TGQ215" s="214"/>
      <c r="TGR215" s="214"/>
      <c r="TGS215" s="214"/>
      <c r="TGT215" s="214"/>
      <c r="TGU215" s="214"/>
      <c r="TGV215" s="214"/>
      <c r="TGW215" s="214"/>
      <c r="TGX215" s="214"/>
      <c r="TGY215" s="214"/>
      <c r="TGZ215" s="214"/>
      <c r="THA215" s="214"/>
      <c r="THB215" s="214"/>
      <c r="THC215" s="214"/>
      <c r="THD215" s="214"/>
      <c r="THE215" s="214"/>
      <c r="THF215" s="214"/>
      <c r="THG215" s="214"/>
      <c r="THH215" s="214"/>
      <c r="THI215" s="214"/>
      <c r="THJ215" s="214"/>
      <c r="THK215" s="214"/>
      <c r="THL215" s="214"/>
      <c r="THM215" s="214"/>
      <c r="THN215" s="214"/>
      <c r="THO215" s="214"/>
      <c r="THP215" s="214"/>
      <c r="THQ215" s="214"/>
      <c r="THR215" s="214"/>
      <c r="THS215" s="214"/>
      <c r="THT215" s="214"/>
      <c r="THU215" s="214"/>
      <c r="THV215" s="214"/>
      <c r="THW215" s="214"/>
      <c r="THX215" s="214"/>
      <c r="THY215" s="214"/>
      <c r="THZ215" s="214"/>
      <c r="TIA215" s="214"/>
      <c r="TIB215" s="214"/>
      <c r="TIC215" s="214"/>
      <c r="TID215" s="214"/>
      <c r="TIE215" s="214"/>
      <c r="TIF215" s="214"/>
      <c r="TIG215" s="214"/>
      <c r="TIH215" s="214"/>
      <c r="TII215" s="214"/>
      <c r="TIJ215" s="214"/>
      <c r="TIK215" s="214"/>
      <c r="TIL215" s="214"/>
      <c r="TIM215" s="214"/>
      <c r="TIN215" s="214"/>
      <c r="TIO215" s="214"/>
      <c r="TIP215" s="214"/>
      <c r="TIQ215" s="214"/>
      <c r="TIR215" s="214"/>
      <c r="TIS215" s="214"/>
      <c r="TIT215" s="214"/>
      <c r="TIU215" s="214"/>
      <c r="TIV215" s="214"/>
      <c r="TIW215" s="214"/>
      <c r="TIX215" s="214"/>
      <c r="TIY215" s="214"/>
      <c r="TIZ215" s="214"/>
      <c r="TJA215" s="214"/>
      <c r="TJB215" s="214"/>
      <c r="TJC215" s="214"/>
      <c r="TJD215" s="214"/>
      <c r="TJE215" s="214"/>
      <c r="TJF215" s="214"/>
      <c r="TJG215" s="214"/>
      <c r="TJH215" s="214"/>
      <c r="TJI215" s="214"/>
      <c r="TJJ215" s="214"/>
      <c r="TJK215" s="214"/>
      <c r="TJL215" s="214"/>
      <c r="TJM215" s="214"/>
      <c r="TJN215" s="214"/>
      <c r="TJO215" s="214"/>
      <c r="TJP215" s="214"/>
      <c r="TJQ215" s="214"/>
      <c r="TJR215" s="214"/>
      <c r="TJS215" s="214"/>
      <c r="TJT215" s="214"/>
      <c r="TJU215" s="214"/>
      <c r="TJV215" s="214"/>
      <c r="TJW215" s="214"/>
      <c r="TJX215" s="214"/>
      <c r="TJY215" s="214"/>
      <c r="TJZ215" s="214"/>
      <c r="TKA215" s="214"/>
      <c r="TKB215" s="214"/>
      <c r="TKC215" s="214"/>
      <c r="TKD215" s="214"/>
      <c r="TKE215" s="214"/>
      <c r="TKF215" s="214"/>
      <c r="TKG215" s="214"/>
      <c r="TKH215" s="214"/>
      <c r="TKI215" s="214"/>
      <c r="TKJ215" s="214"/>
      <c r="TKK215" s="214"/>
      <c r="TKL215" s="214"/>
      <c r="TKM215" s="214"/>
      <c r="TKN215" s="214"/>
      <c r="TKO215" s="214"/>
      <c r="TKP215" s="214"/>
      <c r="TKQ215" s="214"/>
      <c r="TKR215" s="214"/>
      <c r="TKS215" s="214"/>
      <c r="TKT215" s="214"/>
      <c r="TKU215" s="214"/>
      <c r="TKV215" s="214"/>
      <c r="TKW215" s="214"/>
      <c r="TKX215" s="214"/>
      <c r="TKY215" s="214"/>
      <c r="TKZ215" s="214"/>
      <c r="TLA215" s="214"/>
      <c r="TLB215" s="214"/>
      <c r="TLC215" s="214"/>
      <c r="TLD215" s="214"/>
      <c r="TLE215" s="214"/>
      <c r="TLF215" s="214"/>
      <c r="TLG215" s="214"/>
      <c r="TLH215" s="214"/>
      <c r="TLI215" s="214"/>
      <c r="TLJ215" s="214"/>
      <c r="TLK215" s="214"/>
      <c r="TLL215" s="214"/>
      <c r="TLM215" s="214"/>
      <c r="TLN215" s="214"/>
      <c r="TLO215" s="214"/>
      <c r="TLP215" s="214"/>
      <c r="TLQ215" s="214"/>
      <c r="TLR215" s="214"/>
      <c r="TLS215" s="214"/>
      <c r="TLT215" s="214"/>
      <c r="TLU215" s="214"/>
      <c r="TLV215" s="214"/>
      <c r="TLW215" s="214"/>
      <c r="TLX215" s="214"/>
      <c r="TLY215" s="214"/>
      <c r="TLZ215" s="214"/>
      <c r="TMA215" s="214"/>
      <c r="TMB215" s="214"/>
      <c r="TMC215" s="214"/>
      <c r="TMD215" s="214"/>
      <c r="TME215" s="214"/>
      <c r="TMF215" s="214"/>
      <c r="TMG215" s="214"/>
      <c r="TMH215" s="214"/>
      <c r="TMI215" s="214"/>
      <c r="TMJ215" s="214"/>
      <c r="TMK215" s="214"/>
      <c r="TML215" s="214"/>
      <c r="TMM215" s="214"/>
      <c r="TMN215" s="214"/>
      <c r="TMO215" s="214"/>
      <c r="TMP215" s="214"/>
      <c r="TMQ215" s="214"/>
      <c r="TMR215" s="214"/>
      <c r="TMS215" s="214"/>
      <c r="TMT215" s="214"/>
      <c r="TMU215" s="214"/>
      <c r="TMV215" s="214"/>
      <c r="TMW215" s="214"/>
      <c r="TMX215" s="214"/>
      <c r="TMY215" s="214"/>
      <c r="TMZ215" s="214"/>
      <c r="TNA215" s="214"/>
      <c r="TNB215" s="214"/>
      <c r="TNC215" s="214"/>
      <c r="TND215" s="214"/>
      <c r="TNE215" s="214"/>
      <c r="TNF215" s="214"/>
      <c r="TNG215" s="214"/>
      <c r="TNH215" s="214"/>
      <c r="TNI215" s="214"/>
      <c r="TNJ215" s="214"/>
      <c r="TNK215" s="214"/>
      <c r="TNL215" s="214"/>
      <c r="TNM215" s="214"/>
      <c r="TNN215" s="214"/>
      <c r="TNO215" s="214"/>
      <c r="TNP215" s="214"/>
      <c r="TNQ215" s="214"/>
      <c r="TNR215" s="214"/>
      <c r="TNS215" s="214"/>
      <c r="TNT215" s="214"/>
      <c r="TNU215" s="214"/>
      <c r="TNV215" s="214"/>
      <c r="TNW215" s="214"/>
      <c r="TNX215" s="214"/>
      <c r="TNY215" s="214"/>
      <c r="TNZ215" s="214"/>
      <c r="TOA215" s="214"/>
      <c r="TOB215" s="214"/>
      <c r="TOC215" s="214"/>
      <c r="TOD215" s="214"/>
      <c r="TOE215" s="214"/>
      <c r="TOF215" s="214"/>
      <c r="TOG215" s="214"/>
      <c r="TOH215" s="214"/>
      <c r="TOI215" s="214"/>
      <c r="TOJ215" s="214"/>
      <c r="TOK215" s="214"/>
      <c r="TOL215" s="214"/>
      <c r="TOM215" s="214"/>
      <c r="TON215" s="214"/>
      <c r="TOO215" s="214"/>
      <c r="TOP215" s="214"/>
      <c r="TOQ215" s="214"/>
      <c r="TOR215" s="214"/>
      <c r="TOS215" s="214"/>
      <c r="TOT215" s="214"/>
      <c r="TOU215" s="214"/>
      <c r="TOV215" s="214"/>
      <c r="TOW215" s="214"/>
      <c r="TOX215" s="214"/>
      <c r="TOY215" s="214"/>
      <c r="TOZ215" s="214"/>
      <c r="TPA215" s="214"/>
      <c r="TPB215" s="214"/>
      <c r="TPC215" s="214"/>
      <c r="TPD215" s="214"/>
      <c r="TPE215" s="214"/>
      <c r="TPF215" s="214"/>
      <c r="TPG215" s="214"/>
      <c r="TPH215" s="214"/>
      <c r="TPI215" s="214"/>
      <c r="TPJ215" s="214"/>
      <c r="TPK215" s="214"/>
      <c r="TPL215" s="214"/>
      <c r="TPM215" s="214"/>
      <c r="TPN215" s="214"/>
      <c r="TPO215" s="214"/>
      <c r="TPP215" s="214"/>
      <c r="TPQ215" s="214"/>
      <c r="TPR215" s="214"/>
      <c r="TPS215" s="214"/>
      <c r="TPT215" s="214"/>
      <c r="TPU215" s="214"/>
      <c r="TPV215" s="214"/>
      <c r="TPW215" s="214"/>
      <c r="TPX215" s="214"/>
      <c r="TPY215" s="214"/>
      <c r="TPZ215" s="214"/>
      <c r="TQA215" s="214"/>
      <c r="TQB215" s="214"/>
      <c r="TQC215" s="214"/>
      <c r="TQD215" s="214"/>
      <c r="TQE215" s="214"/>
      <c r="TQF215" s="214"/>
      <c r="TQG215" s="214"/>
      <c r="TQH215" s="214"/>
      <c r="TQI215" s="214"/>
      <c r="TQJ215" s="214"/>
      <c r="TQK215" s="214"/>
      <c r="TQL215" s="214"/>
      <c r="TQM215" s="214"/>
      <c r="TQN215" s="214"/>
      <c r="TQO215" s="214"/>
      <c r="TQP215" s="214"/>
      <c r="TQQ215" s="214"/>
      <c r="TQR215" s="214"/>
      <c r="TQS215" s="214"/>
      <c r="TQT215" s="214"/>
      <c r="TQU215" s="214"/>
      <c r="TQV215" s="214"/>
      <c r="TQW215" s="214"/>
      <c r="TQX215" s="214"/>
      <c r="TQY215" s="214"/>
      <c r="TQZ215" s="214"/>
      <c r="TRA215" s="214"/>
      <c r="TRB215" s="214"/>
      <c r="TRC215" s="214"/>
      <c r="TRD215" s="214"/>
      <c r="TRE215" s="214"/>
      <c r="TRF215" s="214"/>
      <c r="TRG215" s="214"/>
      <c r="TRH215" s="214"/>
      <c r="TRI215" s="214"/>
      <c r="TRJ215" s="214"/>
      <c r="TRK215" s="214"/>
      <c r="TRL215" s="214"/>
      <c r="TRM215" s="214"/>
      <c r="TRN215" s="214"/>
      <c r="TRO215" s="214"/>
      <c r="TRP215" s="214"/>
      <c r="TRQ215" s="214"/>
      <c r="TRR215" s="214"/>
      <c r="TRS215" s="214"/>
      <c r="TRT215" s="214"/>
      <c r="TRU215" s="214"/>
      <c r="TRV215" s="214"/>
      <c r="TRW215" s="214"/>
      <c r="TRX215" s="214"/>
      <c r="TRY215" s="214"/>
      <c r="TRZ215" s="214"/>
      <c r="TSA215" s="214"/>
      <c r="TSB215" s="214"/>
      <c r="TSC215" s="214"/>
      <c r="TSD215" s="214"/>
      <c r="TSE215" s="214"/>
      <c r="TSF215" s="214"/>
      <c r="TSG215" s="214"/>
      <c r="TSH215" s="214"/>
      <c r="TSI215" s="214"/>
      <c r="TSJ215" s="214"/>
      <c r="TSK215" s="214"/>
      <c r="TSL215" s="214"/>
      <c r="TSM215" s="214"/>
      <c r="TSN215" s="214"/>
      <c r="TSO215" s="214"/>
      <c r="TSP215" s="214"/>
      <c r="TSQ215" s="214"/>
      <c r="TSR215" s="214"/>
      <c r="TSS215" s="214"/>
      <c r="TST215" s="214"/>
      <c r="TSU215" s="214"/>
      <c r="TSV215" s="214"/>
      <c r="TSW215" s="214"/>
      <c r="TSX215" s="214"/>
      <c r="TSY215" s="214"/>
      <c r="TSZ215" s="214"/>
      <c r="TTA215" s="214"/>
      <c r="TTB215" s="214"/>
      <c r="TTC215" s="214"/>
      <c r="TTD215" s="214"/>
      <c r="TTE215" s="214"/>
      <c r="TTF215" s="214"/>
      <c r="TTG215" s="214"/>
      <c r="TTH215" s="214"/>
      <c r="TTI215" s="214"/>
      <c r="TTJ215" s="214"/>
      <c r="TTK215" s="214"/>
      <c r="TTL215" s="214"/>
      <c r="TTM215" s="214"/>
      <c r="TTN215" s="214"/>
      <c r="TTO215" s="214"/>
      <c r="TTP215" s="214"/>
      <c r="TTQ215" s="214"/>
      <c r="TTR215" s="214"/>
      <c r="TTS215" s="214"/>
      <c r="TTT215" s="214"/>
      <c r="TTU215" s="214"/>
      <c r="TTV215" s="214"/>
      <c r="TTW215" s="214"/>
      <c r="TTX215" s="214"/>
      <c r="TTY215" s="214"/>
      <c r="TTZ215" s="214"/>
      <c r="TUA215" s="214"/>
      <c r="TUB215" s="214"/>
      <c r="TUC215" s="214"/>
      <c r="TUD215" s="214"/>
      <c r="TUE215" s="214"/>
      <c r="TUF215" s="214"/>
      <c r="TUG215" s="214"/>
      <c r="TUH215" s="214"/>
      <c r="TUI215" s="214"/>
      <c r="TUJ215" s="214"/>
      <c r="TUK215" s="214"/>
      <c r="TUL215" s="214"/>
      <c r="TUM215" s="214"/>
      <c r="TUN215" s="214"/>
      <c r="TUO215" s="214"/>
      <c r="TUP215" s="214"/>
      <c r="TUQ215" s="214"/>
      <c r="TUR215" s="214"/>
      <c r="TUS215" s="214"/>
      <c r="TUT215" s="214"/>
      <c r="TUU215" s="214"/>
      <c r="TUV215" s="214"/>
      <c r="TUW215" s="214"/>
      <c r="TUX215" s="214"/>
      <c r="TUY215" s="214"/>
      <c r="TUZ215" s="214"/>
      <c r="TVA215" s="214"/>
      <c r="TVB215" s="214"/>
      <c r="TVC215" s="214"/>
      <c r="TVD215" s="214"/>
      <c r="TVE215" s="214"/>
      <c r="TVF215" s="214"/>
      <c r="TVG215" s="214"/>
      <c r="TVH215" s="214"/>
      <c r="TVI215" s="214"/>
      <c r="TVJ215" s="214"/>
      <c r="TVK215" s="214"/>
      <c r="TVL215" s="214"/>
      <c r="TVM215" s="214"/>
      <c r="TVN215" s="214"/>
      <c r="TVO215" s="214"/>
      <c r="TVP215" s="214"/>
      <c r="TVQ215" s="214"/>
      <c r="TVR215" s="214"/>
      <c r="TVS215" s="214"/>
      <c r="TVT215" s="214"/>
      <c r="TVU215" s="214"/>
      <c r="TVV215" s="214"/>
      <c r="TVW215" s="214"/>
      <c r="TVX215" s="214"/>
      <c r="TVY215" s="214"/>
      <c r="TVZ215" s="214"/>
      <c r="TWA215" s="214"/>
      <c r="TWB215" s="214"/>
      <c r="TWC215" s="214"/>
      <c r="TWD215" s="214"/>
      <c r="TWE215" s="214"/>
      <c r="TWF215" s="214"/>
      <c r="TWG215" s="214"/>
      <c r="TWH215" s="214"/>
      <c r="TWI215" s="214"/>
      <c r="TWJ215" s="214"/>
      <c r="TWK215" s="214"/>
      <c r="TWL215" s="214"/>
      <c r="TWM215" s="214"/>
      <c r="TWN215" s="214"/>
      <c r="TWO215" s="214"/>
      <c r="TWP215" s="214"/>
      <c r="TWQ215" s="214"/>
      <c r="TWR215" s="214"/>
      <c r="TWS215" s="214"/>
      <c r="TWT215" s="214"/>
      <c r="TWU215" s="214"/>
      <c r="TWV215" s="214"/>
      <c r="TWW215" s="214"/>
      <c r="TWX215" s="214"/>
      <c r="TWY215" s="214"/>
      <c r="TWZ215" s="214"/>
      <c r="TXA215" s="214"/>
      <c r="TXB215" s="214"/>
      <c r="TXC215" s="214"/>
      <c r="TXD215" s="214"/>
      <c r="TXE215" s="214"/>
      <c r="TXF215" s="214"/>
      <c r="TXG215" s="214"/>
      <c r="TXH215" s="214"/>
      <c r="TXI215" s="214"/>
      <c r="TXJ215" s="214"/>
      <c r="TXK215" s="214"/>
      <c r="TXL215" s="214"/>
      <c r="TXM215" s="214"/>
      <c r="TXN215" s="214"/>
      <c r="TXO215" s="214"/>
      <c r="TXP215" s="214"/>
      <c r="TXQ215" s="214"/>
      <c r="TXR215" s="214"/>
      <c r="TXS215" s="214"/>
      <c r="TXT215" s="214"/>
      <c r="TXU215" s="214"/>
      <c r="TXV215" s="214"/>
      <c r="TXW215" s="214"/>
      <c r="TXX215" s="214"/>
      <c r="TXY215" s="214"/>
      <c r="TXZ215" s="214"/>
      <c r="TYA215" s="214"/>
      <c r="TYB215" s="214"/>
      <c r="TYC215" s="214"/>
      <c r="TYD215" s="214"/>
      <c r="TYE215" s="214"/>
      <c r="TYF215" s="214"/>
      <c r="TYG215" s="214"/>
      <c r="TYH215" s="214"/>
      <c r="TYI215" s="214"/>
      <c r="TYJ215" s="214"/>
      <c r="TYK215" s="214"/>
      <c r="TYL215" s="214"/>
      <c r="TYM215" s="214"/>
      <c r="TYN215" s="214"/>
      <c r="TYO215" s="214"/>
      <c r="TYP215" s="214"/>
      <c r="TYQ215" s="214"/>
      <c r="TYR215" s="214"/>
      <c r="TYS215" s="214"/>
      <c r="TYT215" s="214"/>
      <c r="TYU215" s="214"/>
      <c r="TYV215" s="214"/>
      <c r="TYW215" s="214"/>
      <c r="TYX215" s="214"/>
      <c r="TYY215" s="214"/>
      <c r="TYZ215" s="214"/>
      <c r="TZA215" s="214"/>
      <c r="TZB215" s="214"/>
      <c r="TZC215" s="214"/>
      <c r="TZD215" s="214"/>
      <c r="TZE215" s="214"/>
      <c r="TZF215" s="214"/>
      <c r="TZG215" s="214"/>
      <c r="TZH215" s="214"/>
      <c r="TZI215" s="214"/>
      <c r="TZJ215" s="214"/>
      <c r="TZK215" s="214"/>
      <c r="TZL215" s="214"/>
      <c r="TZM215" s="214"/>
      <c r="TZN215" s="214"/>
      <c r="TZO215" s="214"/>
      <c r="TZP215" s="214"/>
      <c r="TZQ215" s="214"/>
      <c r="TZR215" s="214"/>
      <c r="TZS215" s="214"/>
      <c r="TZT215" s="214"/>
      <c r="TZU215" s="214"/>
      <c r="TZV215" s="214"/>
      <c r="TZW215" s="214"/>
      <c r="TZX215" s="214"/>
      <c r="TZY215" s="214"/>
      <c r="TZZ215" s="214"/>
      <c r="UAA215" s="214"/>
      <c r="UAB215" s="214"/>
      <c r="UAC215" s="214"/>
      <c r="UAD215" s="214"/>
      <c r="UAE215" s="214"/>
      <c r="UAF215" s="214"/>
      <c r="UAG215" s="214"/>
      <c r="UAH215" s="214"/>
      <c r="UAI215" s="214"/>
      <c r="UAJ215" s="214"/>
      <c r="UAK215" s="214"/>
      <c r="UAL215" s="214"/>
      <c r="UAM215" s="214"/>
      <c r="UAN215" s="214"/>
      <c r="UAO215" s="214"/>
      <c r="UAP215" s="214"/>
      <c r="UAQ215" s="214"/>
      <c r="UAR215" s="214"/>
      <c r="UAS215" s="214"/>
      <c r="UAT215" s="214"/>
      <c r="UAU215" s="214"/>
      <c r="UAV215" s="214"/>
      <c r="UAW215" s="214"/>
      <c r="UAX215" s="214"/>
      <c r="UAY215" s="214"/>
      <c r="UAZ215" s="214"/>
      <c r="UBA215" s="214"/>
      <c r="UBB215" s="214"/>
      <c r="UBC215" s="214"/>
      <c r="UBD215" s="214"/>
      <c r="UBE215" s="214"/>
      <c r="UBF215" s="214"/>
      <c r="UBG215" s="214"/>
      <c r="UBH215" s="214"/>
      <c r="UBI215" s="214"/>
      <c r="UBJ215" s="214"/>
      <c r="UBK215" s="214"/>
      <c r="UBL215" s="214"/>
      <c r="UBM215" s="214"/>
      <c r="UBN215" s="214"/>
      <c r="UBO215" s="214"/>
      <c r="UBP215" s="214"/>
      <c r="UBQ215" s="214"/>
      <c r="UBR215" s="214"/>
      <c r="UBS215" s="214"/>
      <c r="UBT215" s="214"/>
      <c r="UBU215" s="214"/>
      <c r="UBV215" s="214"/>
      <c r="UBW215" s="214"/>
      <c r="UBX215" s="214"/>
      <c r="UBY215" s="214"/>
      <c r="UBZ215" s="214"/>
      <c r="UCA215" s="214"/>
      <c r="UCB215" s="214"/>
      <c r="UCC215" s="214"/>
      <c r="UCD215" s="214"/>
      <c r="UCE215" s="214"/>
      <c r="UCF215" s="214"/>
      <c r="UCG215" s="214"/>
      <c r="UCH215" s="214"/>
      <c r="UCI215" s="214"/>
      <c r="UCJ215" s="214"/>
      <c r="UCK215" s="214"/>
      <c r="UCL215" s="214"/>
      <c r="UCM215" s="214"/>
      <c r="UCN215" s="214"/>
      <c r="UCO215" s="214"/>
      <c r="UCP215" s="214"/>
      <c r="UCQ215" s="214"/>
      <c r="UCR215" s="214"/>
      <c r="UCS215" s="214"/>
      <c r="UCT215" s="214"/>
      <c r="UCU215" s="214"/>
      <c r="UCV215" s="214"/>
      <c r="UCW215" s="214"/>
      <c r="UCX215" s="214"/>
      <c r="UCY215" s="214"/>
      <c r="UCZ215" s="214"/>
      <c r="UDA215" s="214"/>
      <c r="UDB215" s="214"/>
      <c r="UDC215" s="214"/>
      <c r="UDD215" s="214"/>
      <c r="UDE215" s="214"/>
      <c r="UDF215" s="214"/>
      <c r="UDG215" s="214"/>
      <c r="UDH215" s="214"/>
      <c r="UDI215" s="214"/>
      <c r="UDJ215" s="214"/>
      <c r="UDK215" s="214"/>
      <c r="UDL215" s="214"/>
      <c r="UDM215" s="214"/>
      <c r="UDN215" s="214"/>
      <c r="UDO215" s="214"/>
      <c r="UDP215" s="214"/>
      <c r="UDQ215" s="214"/>
      <c r="UDR215" s="214"/>
      <c r="UDS215" s="214"/>
      <c r="UDT215" s="214"/>
      <c r="UDU215" s="214"/>
      <c r="UDV215" s="214"/>
      <c r="UDW215" s="214"/>
      <c r="UDX215" s="214"/>
      <c r="UDY215" s="214"/>
      <c r="UDZ215" s="214"/>
      <c r="UEA215" s="214"/>
      <c r="UEB215" s="214"/>
      <c r="UEC215" s="214"/>
      <c r="UED215" s="214"/>
      <c r="UEE215" s="214"/>
      <c r="UEF215" s="214"/>
      <c r="UEG215" s="214"/>
      <c r="UEH215" s="214"/>
      <c r="UEI215" s="214"/>
      <c r="UEJ215" s="214"/>
      <c r="UEK215" s="214"/>
      <c r="UEL215" s="214"/>
      <c r="UEM215" s="214"/>
      <c r="UEN215" s="214"/>
      <c r="UEO215" s="214"/>
      <c r="UEP215" s="214"/>
      <c r="UEQ215" s="214"/>
      <c r="UER215" s="214"/>
      <c r="UES215" s="214"/>
      <c r="UET215" s="214"/>
      <c r="UEU215" s="214"/>
      <c r="UEV215" s="214"/>
      <c r="UEW215" s="214"/>
      <c r="UEX215" s="214"/>
      <c r="UEY215" s="214"/>
      <c r="UEZ215" s="214"/>
      <c r="UFA215" s="214"/>
      <c r="UFB215" s="214"/>
      <c r="UFC215" s="214"/>
      <c r="UFD215" s="214"/>
      <c r="UFE215" s="214"/>
      <c r="UFF215" s="214"/>
      <c r="UFG215" s="214"/>
      <c r="UFH215" s="214"/>
      <c r="UFI215" s="214"/>
      <c r="UFJ215" s="214"/>
      <c r="UFK215" s="214"/>
      <c r="UFL215" s="214"/>
      <c r="UFM215" s="214"/>
      <c r="UFN215" s="214"/>
      <c r="UFO215" s="214"/>
      <c r="UFP215" s="214"/>
      <c r="UFQ215" s="214"/>
      <c r="UFR215" s="214"/>
      <c r="UFS215" s="214"/>
      <c r="UFT215" s="214"/>
      <c r="UFU215" s="214"/>
      <c r="UFV215" s="214"/>
      <c r="UFW215" s="214"/>
      <c r="UFX215" s="214"/>
      <c r="UFY215" s="214"/>
      <c r="UFZ215" s="214"/>
      <c r="UGA215" s="214"/>
      <c r="UGB215" s="214"/>
      <c r="UGC215" s="214"/>
      <c r="UGD215" s="214"/>
      <c r="UGE215" s="214"/>
      <c r="UGF215" s="214"/>
      <c r="UGG215" s="214"/>
      <c r="UGH215" s="214"/>
      <c r="UGI215" s="214"/>
      <c r="UGJ215" s="214"/>
      <c r="UGK215" s="214"/>
      <c r="UGL215" s="214"/>
      <c r="UGM215" s="214"/>
      <c r="UGN215" s="214"/>
      <c r="UGO215" s="214"/>
      <c r="UGP215" s="214"/>
      <c r="UGQ215" s="214"/>
      <c r="UGR215" s="214"/>
      <c r="UGS215" s="214"/>
      <c r="UGT215" s="214"/>
      <c r="UGU215" s="214"/>
      <c r="UGV215" s="214"/>
      <c r="UGW215" s="214"/>
      <c r="UGX215" s="214"/>
      <c r="UGY215" s="214"/>
      <c r="UGZ215" s="214"/>
      <c r="UHA215" s="214"/>
      <c r="UHB215" s="214"/>
      <c r="UHC215" s="214"/>
      <c r="UHD215" s="214"/>
      <c r="UHE215" s="214"/>
      <c r="UHF215" s="214"/>
      <c r="UHG215" s="214"/>
      <c r="UHH215" s="214"/>
      <c r="UHI215" s="214"/>
      <c r="UHJ215" s="214"/>
      <c r="UHK215" s="214"/>
      <c r="UHL215" s="214"/>
      <c r="UHM215" s="214"/>
      <c r="UHN215" s="214"/>
      <c r="UHO215" s="214"/>
      <c r="UHP215" s="214"/>
      <c r="UHQ215" s="214"/>
      <c r="UHR215" s="214"/>
      <c r="UHS215" s="214"/>
      <c r="UHT215" s="214"/>
      <c r="UHU215" s="214"/>
      <c r="UHV215" s="214"/>
      <c r="UHW215" s="214"/>
      <c r="UHX215" s="214"/>
      <c r="UHY215" s="214"/>
      <c r="UHZ215" s="214"/>
      <c r="UIA215" s="214"/>
      <c r="UIB215" s="214"/>
      <c r="UIC215" s="214"/>
      <c r="UID215" s="214"/>
      <c r="UIE215" s="214"/>
      <c r="UIF215" s="214"/>
      <c r="UIG215" s="214"/>
      <c r="UIH215" s="214"/>
      <c r="UII215" s="214"/>
      <c r="UIJ215" s="214"/>
      <c r="UIK215" s="214"/>
      <c r="UIL215" s="214"/>
      <c r="UIM215" s="214"/>
      <c r="UIN215" s="214"/>
      <c r="UIO215" s="214"/>
      <c r="UIP215" s="214"/>
      <c r="UIQ215" s="214"/>
      <c r="UIR215" s="214"/>
      <c r="UIS215" s="214"/>
      <c r="UIT215" s="214"/>
      <c r="UIU215" s="214"/>
      <c r="UIV215" s="214"/>
      <c r="UIW215" s="214"/>
      <c r="UIX215" s="214"/>
      <c r="UIY215" s="214"/>
      <c r="UIZ215" s="214"/>
      <c r="UJA215" s="214"/>
      <c r="UJB215" s="214"/>
      <c r="UJC215" s="214"/>
      <c r="UJD215" s="214"/>
      <c r="UJE215" s="214"/>
      <c r="UJF215" s="214"/>
      <c r="UJG215" s="214"/>
      <c r="UJH215" s="214"/>
      <c r="UJI215" s="214"/>
      <c r="UJJ215" s="214"/>
      <c r="UJK215" s="214"/>
      <c r="UJL215" s="214"/>
      <c r="UJM215" s="214"/>
      <c r="UJN215" s="214"/>
      <c r="UJO215" s="214"/>
      <c r="UJP215" s="214"/>
      <c r="UJQ215" s="214"/>
      <c r="UJR215" s="214"/>
      <c r="UJS215" s="214"/>
      <c r="UJT215" s="214"/>
      <c r="UJU215" s="214"/>
      <c r="UJV215" s="214"/>
      <c r="UJW215" s="214"/>
      <c r="UJX215" s="214"/>
      <c r="UJY215" s="214"/>
      <c r="UJZ215" s="214"/>
      <c r="UKA215" s="214"/>
      <c r="UKB215" s="214"/>
      <c r="UKC215" s="214"/>
      <c r="UKD215" s="214"/>
      <c r="UKE215" s="214"/>
      <c r="UKF215" s="214"/>
      <c r="UKG215" s="214"/>
      <c r="UKH215" s="214"/>
      <c r="UKI215" s="214"/>
      <c r="UKJ215" s="214"/>
      <c r="UKK215" s="214"/>
      <c r="UKL215" s="214"/>
      <c r="UKM215" s="214"/>
      <c r="UKN215" s="214"/>
      <c r="UKO215" s="214"/>
      <c r="UKP215" s="214"/>
      <c r="UKQ215" s="214"/>
      <c r="UKR215" s="214"/>
      <c r="UKS215" s="214"/>
      <c r="UKT215" s="214"/>
      <c r="UKU215" s="214"/>
      <c r="UKV215" s="214"/>
      <c r="UKW215" s="214"/>
      <c r="UKX215" s="214"/>
      <c r="UKY215" s="214"/>
      <c r="UKZ215" s="214"/>
      <c r="ULA215" s="214"/>
      <c r="ULB215" s="214"/>
      <c r="ULC215" s="214"/>
      <c r="ULD215" s="214"/>
      <c r="ULE215" s="214"/>
      <c r="ULF215" s="214"/>
      <c r="ULG215" s="214"/>
      <c r="ULH215" s="214"/>
      <c r="ULI215" s="214"/>
      <c r="ULJ215" s="214"/>
      <c r="ULK215" s="214"/>
      <c r="ULL215" s="214"/>
      <c r="ULM215" s="214"/>
      <c r="ULN215" s="214"/>
      <c r="ULO215" s="214"/>
      <c r="ULP215" s="214"/>
      <c r="ULQ215" s="214"/>
      <c r="ULR215" s="214"/>
      <c r="ULS215" s="214"/>
      <c r="ULT215" s="214"/>
      <c r="ULU215" s="214"/>
      <c r="ULV215" s="214"/>
      <c r="ULW215" s="214"/>
      <c r="ULX215" s="214"/>
      <c r="ULY215" s="214"/>
      <c r="ULZ215" s="214"/>
      <c r="UMA215" s="214"/>
      <c r="UMB215" s="214"/>
      <c r="UMC215" s="214"/>
      <c r="UMD215" s="214"/>
      <c r="UME215" s="214"/>
      <c r="UMF215" s="214"/>
      <c r="UMG215" s="214"/>
      <c r="UMH215" s="214"/>
      <c r="UMI215" s="214"/>
      <c r="UMJ215" s="214"/>
      <c r="UMK215" s="214"/>
      <c r="UML215" s="214"/>
      <c r="UMM215" s="214"/>
      <c r="UMN215" s="214"/>
      <c r="UMO215" s="214"/>
      <c r="UMP215" s="214"/>
      <c r="UMQ215" s="214"/>
      <c r="UMR215" s="214"/>
      <c r="UMS215" s="214"/>
      <c r="UMT215" s="214"/>
      <c r="UMU215" s="214"/>
      <c r="UMV215" s="214"/>
      <c r="UMW215" s="214"/>
      <c r="UMX215" s="214"/>
      <c r="UMY215" s="214"/>
      <c r="UMZ215" s="214"/>
      <c r="UNA215" s="214"/>
      <c r="UNB215" s="214"/>
      <c r="UNC215" s="214"/>
      <c r="UND215" s="214"/>
      <c r="UNE215" s="214"/>
      <c r="UNF215" s="214"/>
      <c r="UNG215" s="214"/>
      <c r="UNH215" s="214"/>
      <c r="UNI215" s="214"/>
      <c r="UNJ215" s="214"/>
      <c r="UNK215" s="214"/>
      <c r="UNL215" s="214"/>
      <c r="UNM215" s="214"/>
      <c r="UNN215" s="214"/>
      <c r="UNO215" s="214"/>
      <c r="UNP215" s="214"/>
      <c r="UNQ215" s="214"/>
      <c r="UNR215" s="214"/>
      <c r="UNS215" s="214"/>
      <c r="UNT215" s="214"/>
      <c r="UNU215" s="214"/>
      <c r="UNV215" s="214"/>
      <c r="UNW215" s="214"/>
      <c r="UNX215" s="214"/>
      <c r="UNY215" s="214"/>
      <c r="UNZ215" s="214"/>
      <c r="UOA215" s="214"/>
      <c r="UOB215" s="214"/>
      <c r="UOC215" s="214"/>
      <c r="UOD215" s="214"/>
      <c r="UOE215" s="214"/>
      <c r="UOF215" s="214"/>
      <c r="UOG215" s="214"/>
      <c r="UOH215" s="214"/>
      <c r="UOI215" s="214"/>
      <c r="UOJ215" s="214"/>
      <c r="UOK215" s="214"/>
      <c r="UOL215" s="214"/>
      <c r="UOM215" s="214"/>
      <c r="UON215" s="214"/>
      <c r="UOO215" s="214"/>
      <c r="UOP215" s="214"/>
      <c r="UOQ215" s="214"/>
      <c r="UOR215" s="214"/>
      <c r="UOS215" s="214"/>
      <c r="UOT215" s="214"/>
      <c r="UOU215" s="214"/>
      <c r="UOV215" s="214"/>
      <c r="UOW215" s="214"/>
      <c r="UOX215" s="214"/>
      <c r="UOY215" s="214"/>
      <c r="UOZ215" s="214"/>
      <c r="UPA215" s="214"/>
      <c r="UPB215" s="214"/>
      <c r="UPC215" s="214"/>
      <c r="UPD215" s="214"/>
      <c r="UPE215" s="214"/>
      <c r="UPF215" s="214"/>
      <c r="UPG215" s="214"/>
      <c r="UPH215" s="214"/>
      <c r="UPI215" s="214"/>
      <c r="UPJ215" s="214"/>
      <c r="UPK215" s="214"/>
      <c r="UPL215" s="214"/>
      <c r="UPM215" s="214"/>
      <c r="UPN215" s="214"/>
      <c r="UPO215" s="214"/>
      <c r="UPP215" s="214"/>
      <c r="UPQ215" s="214"/>
      <c r="UPR215" s="214"/>
      <c r="UPS215" s="214"/>
      <c r="UPT215" s="214"/>
      <c r="UPU215" s="214"/>
      <c r="UPV215" s="214"/>
      <c r="UPW215" s="214"/>
      <c r="UPX215" s="214"/>
      <c r="UPY215" s="214"/>
      <c r="UPZ215" s="214"/>
      <c r="UQA215" s="214"/>
      <c r="UQB215" s="214"/>
      <c r="UQC215" s="214"/>
      <c r="UQD215" s="214"/>
      <c r="UQE215" s="214"/>
      <c r="UQF215" s="214"/>
      <c r="UQG215" s="214"/>
      <c r="UQH215" s="214"/>
      <c r="UQI215" s="214"/>
      <c r="UQJ215" s="214"/>
      <c r="UQK215" s="214"/>
      <c r="UQL215" s="214"/>
      <c r="UQM215" s="214"/>
      <c r="UQN215" s="214"/>
      <c r="UQO215" s="214"/>
      <c r="UQP215" s="214"/>
      <c r="UQQ215" s="214"/>
      <c r="UQR215" s="214"/>
      <c r="UQS215" s="214"/>
      <c r="UQT215" s="214"/>
      <c r="UQU215" s="214"/>
      <c r="UQV215" s="214"/>
      <c r="UQW215" s="214"/>
      <c r="UQX215" s="214"/>
      <c r="UQY215" s="214"/>
      <c r="UQZ215" s="214"/>
      <c r="URA215" s="214"/>
      <c r="URB215" s="214"/>
      <c r="URC215" s="214"/>
      <c r="URD215" s="214"/>
      <c r="URE215" s="214"/>
      <c r="URF215" s="214"/>
      <c r="URG215" s="214"/>
      <c r="URH215" s="214"/>
      <c r="URI215" s="214"/>
      <c r="URJ215" s="214"/>
      <c r="URK215" s="214"/>
      <c r="URL215" s="214"/>
      <c r="URM215" s="214"/>
      <c r="URN215" s="214"/>
      <c r="URO215" s="214"/>
      <c r="URP215" s="214"/>
      <c r="URQ215" s="214"/>
      <c r="URR215" s="214"/>
      <c r="URS215" s="214"/>
      <c r="URT215" s="214"/>
      <c r="URU215" s="214"/>
      <c r="URV215" s="214"/>
      <c r="URW215" s="214"/>
      <c r="URX215" s="214"/>
      <c r="URY215" s="214"/>
      <c r="URZ215" s="214"/>
      <c r="USA215" s="214"/>
      <c r="USB215" s="214"/>
      <c r="USC215" s="214"/>
      <c r="USD215" s="214"/>
      <c r="USE215" s="214"/>
      <c r="USF215" s="214"/>
      <c r="USG215" s="214"/>
      <c r="USH215" s="214"/>
      <c r="USI215" s="214"/>
      <c r="USJ215" s="214"/>
      <c r="USK215" s="214"/>
      <c r="USL215" s="214"/>
      <c r="USM215" s="214"/>
      <c r="USN215" s="214"/>
      <c r="USO215" s="214"/>
      <c r="USP215" s="214"/>
      <c r="USQ215" s="214"/>
      <c r="USR215" s="214"/>
      <c r="USS215" s="214"/>
      <c r="UST215" s="214"/>
      <c r="USU215" s="214"/>
      <c r="USV215" s="214"/>
      <c r="USW215" s="214"/>
      <c r="USX215" s="214"/>
      <c r="USY215" s="214"/>
      <c r="USZ215" s="214"/>
      <c r="UTA215" s="214"/>
      <c r="UTB215" s="214"/>
      <c r="UTC215" s="214"/>
      <c r="UTD215" s="214"/>
      <c r="UTE215" s="214"/>
      <c r="UTF215" s="214"/>
      <c r="UTG215" s="214"/>
      <c r="UTH215" s="214"/>
      <c r="UTI215" s="214"/>
      <c r="UTJ215" s="214"/>
      <c r="UTK215" s="214"/>
      <c r="UTL215" s="214"/>
      <c r="UTM215" s="214"/>
      <c r="UTN215" s="214"/>
      <c r="UTO215" s="214"/>
      <c r="UTP215" s="214"/>
      <c r="UTQ215" s="214"/>
      <c r="UTR215" s="214"/>
      <c r="UTS215" s="214"/>
      <c r="UTT215" s="214"/>
      <c r="UTU215" s="214"/>
      <c r="UTV215" s="214"/>
      <c r="UTW215" s="214"/>
      <c r="UTX215" s="214"/>
      <c r="UTY215" s="214"/>
      <c r="UTZ215" s="214"/>
      <c r="UUA215" s="214"/>
      <c r="UUB215" s="214"/>
      <c r="UUC215" s="214"/>
      <c r="UUD215" s="214"/>
      <c r="UUE215" s="214"/>
      <c r="UUF215" s="214"/>
      <c r="UUG215" s="214"/>
      <c r="UUH215" s="214"/>
      <c r="UUI215" s="214"/>
      <c r="UUJ215" s="214"/>
      <c r="UUK215" s="214"/>
      <c r="UUL215" s="214"/>
      <c r="UUM215" s="214"/>
      <c r="UUN215" s="214"/>
      <c r="UUO215" s="214"/>
      <c r="UUP215" s="214"/>
      <c r="UUQ215" s="214"/>
      <c r="UUR215" s="214"/>
      <c r="UUS215" s="214"/>
      <c r="UUT215" s="214"/>
      <c r="UUU215" s="214"/>
      <c r="UUV215" s="214"/>
      <c r="UUW215" s="214"/>
      <c r="UUX215" s="214"/>
      <c r="UUY215" s="214"/>
      <c r="UUZ215" s="214"/>
      <c r="UVA215" s="214"/>
      <c r="UVB215" s="214"/>
      <c r="UVC215" s="214"/>
      <c r="UVD215" s="214"/>
      <c r="UVE215" s="214"/>
      <c r="UVF215" s="214"/>
      <c r="UVG215" s="214"/>
      <c r="UVH215" s="214"/>
      <c r="UVI215" s="214"/>
      <c r="UVJ215" s="214"/>
      <c r="UVK215" s="214"/>
      <c r="UVL215" s="214"/>
      <c r="UVM215" s="214"/>
      <c r="UVN215" s="214"/>
      <c r="UVO215" s="214"/>
      <c r="UVP215" s="214"/>
      <c r="UVQ215" s="214"/>
      <c r="UVR215" s="214"/>
      <c r="UVS215" s="214"/>
      <c r="UVT215" s="214"/>
      <c r="UVU215" s="214"/>
      <c r="UVV215" s="214"/>
      <c r="UVW215" s="214"/>
      <c r="UVX215" s="214"/>
      <c r="UVY215" s="214"/>
      <c r="UVZ215" s="214"/>
      <c r="UWA215" s="214"/>
      <c r="UWB215" s="214"/>
      <c r="UWC215" s="214"/>
      <c r="UWD215" s="214"/>
      <c r="UWE215" s="214"/>
      <c r="UWF215" s="214"/>
      <c r="UWG215" s="214"/>
      <c r="UWH215" s="214"/>
      <c r="UWI215" s="214"/>
      <c r="UWJ215" s="214"/>
      <c r="UWK215" s="214"/>
      <c r="UWL215" s="214"/>
      <c r="UWM215" s="214"/>
      <c r="UWN215" s="214"/>
      <c r="UWO215" s="214"/>
      <c r="UWP215" s="214"/>
      <c r="UWQ215" s="214"/>
      <c r="UWR215" s="214"/>
      <c r="UWS215" s="214"/>
      <c r="UWT215" s="214"/>
      <c r="UWU215" s="214"/>
      <c r="UWV215" s="214"/>
      <c r="UWW215" s="214"/>
      <c r="UWX215" s="214"/>
      <c r="UWY215" s="214"/>
      <c r="UWZ215" s="214"/>
      <c r="UXA215" s="214"/>
      <c r="UXB215" s="214"/>
      <c r="UXC215" s="214"/>
      <c r="UXD215" s="214"/>
      <c r="UXE215" s="214"/>
      <c r="UXF215" s="214"/>
      <c r="UXG215" s="214"/>
      <c r="UXH215" s="214"/>
      <c r="UXI215" s="214"/>
      <c r="UXJ215" s="214"/>
      <c r="UXK215" s="214"/>
      <c r="UXL215" s="214"/>
      <c r="UXM215" s="214"/>
      <c r="UXN215" s="214"/>
      <c r="UXO215" s="214"/>
      <c r="UXP215" s="214"/>
      <c r="UXQ215" s="214"/>
      <c r="UXR215" s="214"/>
      <c r="UXS215" s="214"/>
      <c r="UXT215" s="214"/>
      <c r="UXU215" s="214"/>
      <c r="UXV215" s="214"/>
      <c r="UXW215" s="214"/>
      <c r="UXX215" s="214"/>
      <c r="UXY215" s="214"/>
      <c r="UXZ215" s="214"/>
      <c r="UYA215" s="214"/>
      <c r="UYB215" s="214"/>
      <c r="UYC215" s="214"/>
      <c r="UYD215" s="214"/>
      <c r="UYE215" s="214"/>
      <c r="UYF215" s="214"/>
      <c r="UYG215" s="214"/>
      <c r="UYH215" s="214"/>
      <c r="UYI215" s="214"/>
      <c r="UYJ215" s="214"/>
      <c r="UYK215" s="214"/>
      <c r="UYL215" s="214"/>
      <c r="UYM215" s="214"/>
      <c r="UYN215" s="214"/>
      <c r="UYO215" s="214"/>
      <c r="UYP215" s="214"/>
      <c r="UYQ215" s="214"/>
      <c r="UYR215" s="214"/>
      <c r="UYS215" s="214"/>
      <c r="UYT215" s="214"/>
      <c r="UYU215" s="214"/>
      <c r="UYV215" s="214"/>
      <c r="UYW215" s="214"/>
      <c r="UYX215" s="214"/>
      <c r="UYY215" s="214"/>
      <c r="UYZ215" s="214"/>
      <c r="UZA215" s="214"/>
      <c r="UZB215" s="214"/>
      <c r="UZC215" s="214"/>
      <c r="UZD215" s="214"/>
      <c r="UZE215" s="214"/>
      <c r="UZF215" s="214"/>
      <c r="UZG215" s="214"/>
      <c r="UZH215" s="214"/>
      <c r="UZI215" s="214"/>
      <c r="UZJ215" s="214"/>
      <c r="UZK215" s="214"/>
      <c r="UZL215" s="214"/>
      <c r="UZM215" s="214"/>
      <c r="UZN215" s="214"/>
      <c r="UZO215" s="214"/>
      <c r="UZP215" s="214"/>
      <c r="UZQ215" s="214"/>
      <c r="UZR215" s="214"/>
      <c r="UZS215" s="214"/>
      <c r="UZT215" s="214"/>
      <c r="UZU215" s="214"/>
      <c r="UZV215" s="214"/>
      <c r="UZW215" s="214"/>
      <c r="UZX215" s="214"/>
      <c r="UZY215" s="214"/>
      <c r="UZZ215" s="214"/>
      <c r="VAA215" s="214"/>
      <c r="VAB215" s="214"/>
      <c r="VAC215" s="214"/>
      <c r="VAD215" s="214"/>
      <c r="VAE215" s="214"/>
      <c r="VAF215" s="214"/>
      <c r="VAG215" s="214"/>
      <c r="VAH215" s="214"/>
      <c r="VAI215" s="214"/>
      <c r="VAJ215" s="214"/>
      <c r="VAK215" s="214"/>
      <c r="VAL215" s="214"/>
      <c r="VAM215" s="214"/>
      <c r="VAN215" s="214"/>
      <c r="VAO215" s="214"/>
      <c r="VAP215" s="214"/>
      <c r="VAQ215" s="214"/>
      <c r="VAR215" s="214"/>
      <c r="VAS215" s="214"/>
      <c r="VAT215" s="214"/>
      <c r="VAU215" s="214"/>
      <c r="VAV215" s="214"/>
      <c r="VAW215" s="214"/>
      <c r="VAX215" s="214"/>
      <c r="VAY215" s="214"/>
      <c r="VAZ215" s="214"/>
      <c r="VBA215" s="214"/>
      <c r="VBB215" s="214"/>
      <c r="VBC215" s="214"/>
      <c r="VBD215" s="214"/>
      <c r="VBE215" s="214"/>
      <c r="VBF215" s="214"/>
      <c r="VBG215" s="214"/>
      <c r="VBH215" s="214"/>
      <c r="VBI215" s="214"/>
      <c r="VBJ215" s="214"/>
      <c r="VBK215" s="214"/>
      <c r="VBL215" s="214"/>
      <c r="VBM215" s="214"/>
      <c r="VBN215" s="214"/>
      <c r="VBO215" s="214"/>
      <c r="VBP215" s="214"/>
      <c r="VBQ215" s="214"/>
      <c r="VBR215" s="214"/>
      <c r="VBS215" s="214"/>
      <c r="VBT215" s="214"/>
      <c r="VBU215" s="214"/>
      <c r="VBV215" s="214"/>
      <c r="VBW215" s="214"/>
      <c r="VBX215" s="214"/>
      <c r="VBY215" s="214"/>
      <c r="VBZ215" s="214"/>
      <c r="VCA215" s="214"/>
      <c r="VCB215" s="214"/>
      <c r="VCC215" s="214"/>
      <c r="VCD215" s="214"/>
      <c r="VCE215" s="214"/>
      <c r="VCF215" s="214"/>
      <c r="VCG215" s="214"/>
      <c r="VCH215" s="214"/>
      <c r="VCI215" s="214"/>
      <c r="VCJ215" s="214"/>
      <c r="VCK215" s="214"/>
      <c r="VCL215" s="214"/>
      <c r="VCM215" s="214"/>
      <c r="VCN215" s="214"/>
      <c r="VCO215" s="214"/>
      <c r="VCP215" s="214"/>
      <c r="VCQ215" s="214"/>
      <c r="VCR215" s="214"/>
      <c r="VCS215" s="214"/>
      <c r="VCT215" s="214"/>
      <c r="VCU215" s="214"/>
      <c r="VCV215" s="214"/>
      <c r="VCW215" s="214"/>
      <c r="VCX215" s="214"/>
      <c r="VCY215" s="214"/>
      <c r="VCZ215" s="214"/>
      <c r="VDA215" s="214"/>
      <c r="VDB215" s="214"/>
      <c r="VDC215" s="214"/>
      <c r="VDD215" s="214"/>
      <c r="VDE215" s="214"/>
      <c r="VDF215" s="214"/>
      <c r="VDG215" s="214"/>
      <c r="VDH215" s="214"/>
      <c r="VDI215" s="214"/>
      <c r="VDJ215" s="214"/>
      <c r="VDK215" s="214"/>
      <c r="VDL215" s="214"/>
      <c r="VDM215" s="214"/>
      <c r="VDN215" s="214"/>
      <c r="VDO215" s="214"/>
      <c r="VDP215" s="214"/>
      <c r="VDQ215" s="214"/>
      <c r="VDR215" s="214"/>
      <c r="VDS215" s="214"/>
      <c r="VDT215" s="214"/>
      <c r="VDU215" s="214"/>
      <c r="VDV215" s="214"/>
      <c r="VDW215" s="214"/>
      <c r="VDX215" s="214"/>
      <c r="VDY215" s="214"/>
      <c r="VDZ215" s="214"/>
      <c r="VEA215" s="214"/>
      <c r="VEB215" s="214"/>
      <c r="VEC215" s="214"/>
      <c r="VED215" s="214"/>
      <c r="VEE215" s="214"/>
      <c r="VEF215" s="214"/>
      <c r="VEG215" s="214"/>
      <c r="VEH215" s="214"/>
      <c r="VEI215" s="214"/>
      <c r="VEJ215" s="214"/>
      <c r="VEK215" s="214"/>
      <c r="VEL215" s="214"/>
      <c r="VEM215" s="214"/>
      <c r="VEN215" s="214"/>
      <c r="VEO215" s="214"/>
      <c r="VEP215" s="214"/>
      <c r="VEQ215" s="214"/>
      <c r="VER215" s="214"/>
      <c r="VES215" s="214"/>
      <c r="VET215" s="214"/>
      <c r="VEU215" s="214"/>
      <c r="VEV215" s="214"/>
      <c r="VEW215" s="214"/>
      <c r="VEX215" s="214"/>
      <c r="VEY215" s="214"/>
      <c r="VEZ215" s="214"/>
      <c r="VFA215" s="214"/>
      <c r="VFB215" s="214"/>
      <c r="VFC215" s="214"/>
      <c r="VFD215" s="214"/>
      <c r="VFE215" s="214"/>
      <c r="VFF215" s="214"/>
      <c r="VFG215" s="214"/>
      <c r="VFH215" s="214"/>
      <c r="VFI215" s="214"/>
      <c r="VFJ215" s="214"/>
      <c r="VFK215" s="214"/>
      <c r="VFL215" s="214"/>
      <c r="VFM215" s="214"/>
      <c r="VFN215" s="214"/>
      <c r="VFO215" s="214"/>
      <c r="VFP215" s="214"/>
      <c r="VFQ215" s="214"/>
      <c r="VFR215" s="214"/>
      <c r="VFS215" s="214"/>
      <c r="VFT215" s="214"/>
      <c r="VFU215" s="214"/>
      <c r="VFV215" s="214"/>
      <c r="VFW215" s="214"/>
      <c r="VFX215" s="214"/>
      <c r="VFY215" s="214"/>
      <c r="VFZ215" s="214"/>
      <c r="VGA215" s="214"/>
      <c r="VGB215" s="214"/>
      <c r="VGC215" s="214"/>
      <c r="VGD215" s="214"/>
      <c r="VGE215" s="214"/>
      <c r="VGF215" s="214"/>
      <c r="VGG215" s="214"/>
      <c r="VGH215" s="214"/>
      <c r="VGI215" s="214"/>
      <c r="VGJ215" s="214"/>
      <c r="VGK215" s="214"/>
      <c r="VGL215" s="214"/>
      <c r="VGM215" s="214"/>
      <c r="VGN215" s="214"/>
      <c r="VGO215" s="214"/>
      <c r="VGP215" s="214"/>
      <c r="VGQ215" s="214"/>
      <c r="VGR215" s="214"/>
      <c r="VGS215" s="214"/>
      <c r="VGT215" s="214"/>
      <c r="VGU215" s="214"/>
      <c r="VGV215" s="214"/>
      <c r="VGW215" s="214"/>
      <c r="VGX215" s="214"/>
      <c r="VGY215" s="214"/>
      <c r="VGZ215" s="214"/>
      <c r="VHA215" s="214"/>
      <c r="VHB215" s="214"/>
      <c r="VHC215" s="214"/>
      <c r="VHD215" s="214"/>
      <c r="VHE215" s="214"/>
      <c r="VHF215" s="214"/>
      <c r="VHG215" s="214"/>
      <c r="VHH215" s="214"/>
      <c r="VHI215" s="214"/>
      <c r="VHJ215" s="214"/>
      <c r="VHK215" s="214"/>
      <c r="VHL215" s="214"/>
      <c r="VHM215" s="214"/>
      <c r="VHN215" s="214"/>
      <c r="VHO215" s="214"/>
      <c r="VHP215" s="214"/>
      <c r="VHQ215" s="214"/>
      <c r="VHR215" s="214"/>
      <c r="VHS215" s="214"/>
      <c r="VHT215" s="214"/>
      <c r="VHU215" s="214"/>
      <c r="VHV215" s="214"/>
      <c r="VHW215" s="214"/>
      <c r="VHX215" s="214"/>
      <c r="VHY215" s="214"/>
      <c r="VHZ215" s="214"/>
      <c r="VIA215" s="214"/>
      <c r="VIB215" s="214"/>
      <c r="VIC215" s="214"/>
      <c r="VID215" s="214"/>
      <c r="VIE215" s="214"/>
      <c r="VIF215" s="214"/>
      <c r="VIG215" s="214"/>
      <c r="VIH215" s="214"/>
      <c r="VII215" s="214"/>
      <c r="VIJ215" s="214"/>
      <c r="VIK215" s="214"/>
      <c r="VIL215" s="214"/>
      <c r="VIM215" s="214"/>
      <c r="VIN215" s="214"/>
      <c r="VIO215" s="214"/>
      <c r="VIP215" s="214"/>
      <c r="VIQ215" s="214"/>
      <c r="VIR215" s="214"/>
      <c r="VIS215" s="214"/>
      <c r="VIT215" s="214"/>
      <c r="VIU215" s="214"/>
      <c r="VIV215" s="214"/>
      <c r="VIW215" s="214"/>
      <c r="VIX215" s="214"/>
      <c r="VIY215" s="214"/>
      <c r="VIZ215" s="214"/>
      <c r="VJA215" s="214"/>
      <c r="VJB215" s="214"/>
      <c r="VJC215" s="214"/>
      <c r="VJD215" s="214"/>
      <c r="VJE215" s="214"/>
      <c r="VJF215" s="214"/>
      <c r="VJG215" s="214"/>
      <c r="VJH215" s="214"/>
      <c r="VJI215" s="214"/>
      <c r="VJJ215" s="214"/>
      <c r="VJK215" s="214"/>
      <c r="VJL215" s="214"/>
      <c r="VJM215" s="214"/>
      <c r="VJN215" s="214"/>
      <c r="VJO215" s="214"/>
      <c r="VJP215" s="214"/>
      <c r="VJQ215" s="214"/>
      <c r="VJR215" s="214"/>
      <c r="VJS215" s="214"/>
      <c r="VJT215" s="214"/>
      <c r="VJU215" s="214"/>
      <c r="VJV215" s="214"/>
      <c r="VJW215" s="214"/>
      <c r="VJX215" s="214"/>
      <c r="VJY215" s="214"/>
      <c r="VJZ215" s="214"/>
      <c r="VKA215" s="214"/>
      <c r="VKB215" s="214"/>
      <c r="VKC215" s="214"/>
      <c r="VKD215" s="214"/>
      <c r="VKE215" s="214"/>
      <c r="VKF215" s="214"/>
      <c r="VKG215" s="214"/>
      <c r="VKH215" s="214"/>
      <c r="VKI215" s="214"/>
      <c r="VKJ215" s="214"/>
      <c r="VKK215" s="214"/>
      <c r="VKL215" s="214"/>
      <c r="VKM215" s="214"/>
      <c r="VKN215" s="214"/>
      <c r="VKO215" s="214"/>
      <c r="VKP215" s="214"/>
      <c r="VKQ215" s="214"/>
      <c r="VKR215" s="214"/>
      <c r="VKS215" s="214"/>
      <c r="VKT215" s="214"/>
      <c r="VKU215" s="214"/>
      <c r="VKV215" s="214"/>
      <c r="VKW215" s="214"/>
      <c r="VKX215" s="214"/>
      <c r="VKY215" s="214"/>
      <c r="VKZ215" s="214"/>
      <c r="VLA215" s="214"/>
      <c r="VLB215" s="214"/>
      <c r="VLC215" s="214"/>
      <c r="VLD215" s="214"/>
      <c r="VLE215" s="214"/>
      <c r="VLF215" s="214"/>
      <c r="VLG215" s="214"/>
      <c r="VLH215" s="214"/>
      <c r="VLI215" s="214"/>
      <c r="VLJ215" s="214"/>
      <c r="VLK215" s="214"/>
      <c r="VLL215" s="214"/>
      <c r="VLM215" s="214"/>
      <c r="VLN215" s="214"/>
      <c r="VLO215" s="214"/>
      <c r="VLP215" s="214"/>
      <c r="VLQ215" s="214"/>
      <c r="VLR215" s="214"/>
      <c r="VLS215" s="214"/>
      <c r="VLT215" s="214"/>
      <c r="VLU215" s="214"/>
      <c r="VLV215" s="214"/>
      <c r="VLW215" s="214"/>
      <c r="VLX215" s="214"/>
      <c r="VLY215" s="214"/>
      <c r="VLZ215" s="214"/>
      <c r="VMA215" s="214"/>
      <c r="VMB215" s="214"/>
      <c r="VMC215" s="214"/>
      <c r="VMD215" s="214"/>
      <c r="VME215" s="214"/>
      <c r="VMF215" s="214"/>
      <c r="VMG215" s="214"/>
      <c r="VMH215" s="214"/>
      <c r="VMI215" s="214"/>
      <c r="VMJ215" s="214"/>
      <c r="VMK215" s="214"/>
      <c r="VML215" s="214"/>
      <c r="VMM215" s="214"/>
      <c r="VMN215" s="214"/>
      <c r="VMO215" s="214"/>
      <c r="VMP215" s="214"/>
      <c r="VMQ215" s="214"/>
      <c r="VMR215" s="214"/>
      <c r="VMS215" s="214"/>
      <c r="VMT215" s="214"/>
      <c r="VMU215" s="214"/>
      <c r="VMV215" s="214"/>
      <c r="VMW215" s="214"/>
      <c r="VMX215" s="214"/>
      <c r="VMY215" s="214"/>
      <c r="VMZ215" s="214"/>
      <c r="VNA215" s="214"/>
      <c r="VNB215" s="214"/>
      <c r="VNC215" s="214"/>
      <c r="VND215" s="214"/>
      <c r="VNE215" s="214"/>
      <c r="VNF215" s="214"/>
      <c r="VNG215" s="214"/>
      <c r="VNH215" s="214"/>
      <c r="VNI215" s="214"/>
      <c r="VNJ215" s="214"/>
      <c r="VNK215" s="214"/>
      <c r="VNL215" s="214"/>
      <c r="VNM215" s="214"/>
      <c r="VNN215" s="214"/>
      <c r="VNO215" s="214"/>
      <c r="VNP215" s="214"/>
      <c r="VNQ215" s="214"/>
      <c r="VNR215" s="214"/>
      <c r="VNS215" s="214"/>
      <c r="VNT215" s="214"/>
      <c r="VNU215" s="214"/>
      <c r="VNV215" s="214"/>
      <c r="VNW215" s="214"/>
      <c r="VNX215" s="214"/>
      <c r="VNY215" s="214"/>
      <c r="VNZ215" s="214"/>
      <c r="VOA215" s="214"/>
      <c r="VOB215" s="214"/>
      <c r="VOC215" s="214"/>
      <c r="VOD215" s="214"/>
      <c r="VOE215" s="214"/>
      <c r="VOF215" s="214"/>
      <c r="VOG215" s="214"/>
      <c r="VOH215" s="214"/>
      <c r="VOI215" s="214"/>
      <c r="VOJ215" s="214"/>
      <c r="VOK215" s="214"/>
      <c r="VOL215" s="214"/>
      <c r="VOM215" s="214"/>
      <c r="VON215" s="214"/>
      <c r="VOO215" s="214"/>
      <c r="VOP215" s="214"/>
      <c r="VOQ215" s="214"/>
      <c r="VOR215" s="214"/>
      <c r="VOS215" s="214"/>
      <c r="VOT215" s="214"/>
      <c r="VOU215" s="214"/>
      <c r="VOV215" s="214"/>
      <c r="VOW215" s="214"/>
      <c r="VOX215" s="214"/>
      <c r="VOY215" s="214"/>
      <c r="VOZ215" s="214"/>
      <c r="VPA215" s="214"/>
      <c r="VPB215" s="214"/>
      <c r="VPC215" s="214"/>
      <c r="VPD215" s="214"/>
      <c r="VPE215" s="214"/>
      <c r="VPF215" s="214"/>
      <c r="VPG215" s="214"/>
      <c r="VPH215" s="214"/>
      <c r="VPI215" s="214"/>
      <c r="VPJ215" s="214"/>
      <c r="VPK215" s="214"/>
      <c r="VPL215" s="214"/>
      <c r="VPM215" s="214"/>
      <c r="VPN215" s="214"/>
      <c r="VPO215" s="214"/>
      <c r="VPP215" s="214"/>
      <c r="VPQ215" s="214"/>
      <c r="VPR215" s="214"/>
      <c r="VPS215" s="214"/>
      <c r="VPT215" s="214"/>
      <c r="VPU215" s="214"/>
      <c r="VPV215" s="214"/>
      <c r="VPW215" s="214"/>
      <c r="VPX215" s="214"/>
      <c r="VPY215" s="214"/>
      <c r="VPZ215" s="214"/>
      <c r="VQA215" s="214"/>
      <c r="VQB215" s="214"/>
      <c r="VQC215" s="214"/>
      <c r="VQD215" s="214"/>
      <c r="VQE215" s="214"/>
      <c r="VQF215" s="214"/>
      <c r="VQG215" s="214"/>
      <c r="VQH215" s="214"/>
      <c r="VQI215" s="214"/>
      <c r="VQJ215" s="214"/>
      <c r="VQK215" s="214"/>
      <c r="VQL215" s="214"/>
      <c r="VQM215" s="214"/>
      <c r="VQN215" s="214"/>
      <c r="VQO215" s="214"/>
      <c r="VQP215" s="214"/>
      <c r="VQQ215" s="214"/>
      <c r="VQR215" s="214"/>
      <c r="VQS215" s="214"/>
      <c r="VQT215" s="214"/>
      <c r="VQU215" s="214"/>
      <c r="VQV215" s="214"/>
      <c r="VQW215" s="214"/>
      <c r="VQX215" s="214"/>
      <c r="VQY215" s="214"/>
      <c r="VQZ215" s="214"/>
      <c r="VRA215" s="214"/>
      <c r="VRB215" s="214"/>
      <c r="VRC215" s="214"/>
      <c r="VRD215" s="214"/>
      <c r="VRE215" s="214"/>
      <c r="VRF215" s="214"/>
      <c r="VRG215" s="214"/>
      <c r="VRH215" s="214"/>
      <c r="VRI215" s="214"/>
      <c r="VRJ215" s="214"/>
      <c r="VRK215" s="214"/>
      <c r="VRL215" s="214"/>
      <c r="VRM215" s="214"/>
      <c r="VRN215" s="214"/>
      <c r="VRO215" s="214"/>
      <c r="VRP215" s="214"/>
      <c r="VRQ215" s="214"/>
      <c r="VRR215" s="214"/>
      <c r="VRS215" s="214"/>
      <c r="VRT215" s="214"/>
      <c r="VRU215" s="214"/>
      <c r="VRV215" s="214"/>
      <c r="VRW215" s="214"/>
      <c r="VRX215" s="214"/>
      <c r="VRY215" s="214"/>
      <c r="VRZ215" s="214"/>
      <c r="VSA215" s="214"/>
      <c r="VSB215" s="214"/>
      <c r="VSC215" s="214"/>
      <c r="VSD215" s="214"/>
      <c r="VSE215" s="214"/>
      <c r="VSF215" s="214"/>
      <c r="VSG215" s="214"/>
      <c r="VSH215" s="214"/>
      <c r="VSI215" s="214"/>
      <c r="VSJ215" s="214"/>
      <c r="VSK215" s="214"/>
      <c r="VSL215" s="214"/>
      <c r="VSM215" s="214"/>
      <c r="VSN215" s="214"/>
      <c r="VSO215" s="214"/>
      <c r="VSP215" s="214"/>
      <c r="VSQ215" s="214"/>
      <c r="VSR215" s="214"/>
      <c r="VSS215" s="214"/>
      <c r="VST215" s="214"/>
      <c r="VSU215" s="214"/>
      <c r="VSV215" s="214"/>
      <c r="VSW215" s="214"/>
      <c r="VSX215" s="214"/>
      <c r="VSY215" s="214"/>
      <c r="VSZ215" s="214"/>
      <c r="VTA215" s="214"/>
      <c r="VTB215" s="214"/>
      <c r="VTC215" s="214"/>
      <c r="VTD215" s="214"/>
      <c r="VTE215" s="214"/>
      <c r="VTF215" s="214"/>
      <c r="VTG215" s="214"/>
      <c r="VTH215" s="214"/>
      <c r="VTI215" s="214"/>
      <c r="VTJ215" s="214"/>
      <c r="VTK215" s="214"/>
      <c r="VTL215" s="214"/>
      <c r="VTM215" s="214"/>
      <c r="VTN215" s="214"/>
      <c r="VTO215" s="214"/>
      <c r="VTP215" s="214"/>
      <c r="VTQ215" s="214"/>
      <c r="VTR215" s="214"/>
      <c r="VTS215" s="214"/>
      <c r="VTT215" s="214"/>
      <c r="VTU215" s="214"/>
      <c r="VTV215" s="214"/>
      <c r="VTW215" s="214"/>
      <c r="VTX215" s="214"/>
      <c r="VTY215" s="214"/>
      <c r="VTZ215" s="214"/>
      <c r="VUA215" s="214"/>
      <c r="VUB215" s="214"/>
      <c r="VUC215" s="214"/>
      <c r="VUD215" s="214"/>
      <c r="VUE215" s="214"/>
      <c r="VUF215" s="214"/>
      <c r="VUG215" s="214"/>
      <c r="VUH215" s="214"/>
      <c r="VUI215" s="214"/>
      <c r="VUJ215" s="214"/>
      <c r="VUK215" s="214"/>
      <c r="VUL215" s="214"/>
      <c r="VUM215" s="214"/>
      <c r="VUN215" s="214"/>
      <c r="VUO215" s="214"/>
      <c r="VUP215" s="214"/>
      <c r="VUQ215" s="214"/>
      <c r="VUR215" s="214"/>
      <c r="VUS215" s="214"/>
      <c r="VUT215" s="214"/>
      <c r="VUU215" s="214"/>
      <c r="VUV215" s="214"/>
      <c r="VUW215" s="214"/>
      <c r="VUX215" s="214"/>
      <c r="VUY215" s="214"/>
      <c r="VUZ215" s="214"/>
      <c r="VVA215" s="214"/>
      <c r="VVB215" s="214"/>
      <c r="VVC215" s="214"/>
      <c r="VVD215" s="214"/>
      <c r="VVE215" s="214"/>
      <c r="VVF215" s="214"/>
      <c r="VVG215" s="214"/>
      <c r="VVH215" s="214"/>
      <c r="VVI215" s="214"/>
      <c r="VVJ215" s="214"/>
      <c r="VVK215" s="214"/>
      <c r="VVL215" s="214"/>
      <c r="VVM215" s="214"/>
      <c r="VVN215" s="214"/>
      <c r="VVO215" s="214"/>
      <c r="VVP215" s="214"/>
      <c r="VVQ215" s="214"/>
      <c r="VVR215" s="214"/>
      <c r="VVS215" s="214"/>
      <c r="VVT215" s="214"/>
      <c r="VVU215" s="214"/>
      <c r="VVV215" s="214"/>
      <c r="VVW215" s="214"/>
      <c r="VVX215" s="214"/>
      <c r="VVY215" s="214"/>
      <c r="VVZ215" s="214"/>
      <c r="VWA215" s="214"/>
      <c r="VWB215" s="214"/>
      <c r="VWC215" s="214"/>
      <c r="VWD215" s="214"/>
      <c r="VWE215" s="214"/>
      <c r="VWF215" s="214"/>
      <c r="VWG215" s="214"/>
      <c r="VWH215" s="214"/>
      <c r="VWI215" s="214"/>
      <c r="VWJ215" s="214"/>
      <c r="VWK215" s="214"/>
      <c r="VWL215" s="214"/>
      <c r="VWM215" s="214"/>
      <c r="VWN215" s="214"/>
      <c r="VWO215" s="214"/>
      <c r="VWP215" s="214"/>
      <c r="VWQ215" s="214"/>
      <c r="VWR215" s="214"/>
      <c r="VWS215" s="214"/>
      <c r="VWT215" s="214"/>
      <c r="VWU215" s="214"/>
      <c r="VWV215" s="214"/>
      <c r="VWW215" s="214"/>
      <c r="VWX215" s="214"/>
      <c r="VWY215" s="214"/>
      <c r="VWZ215" s="214"/>
      <c r="VXA215" s="214"/>
      <c r="VXB215" s="214"/>
      <c r="VXC215" s="214"/>
      <c r="VXD215" s="214"/>
      <c r="VXE215" s="214"/>
      <c r="VXF215" s="214"/>
      <c r="VXG215" s="214"/>
      <c r="VXH215" s="214"/>
      <c r="VXI215" s="214"/>
      <c r="VXJ215" s="214"/>
      <c r="VXK215" s="214"/>
      <c r="VXL215" s="214"/>
      <c r="VXM215" s="214"/>
      <c r="VXN215" s="214"/>
      <c r="VXO215" s="214"/>
      <c r="VXP215" s="214"/>
      <c r="VXQ215" s="214"/>
      <c r="VXR215" s="214"/>
      <c r="VXS215" s="214"/>
      <c r="VXT215" s="214"/>
      <c r="VXU215" s="214"/>
      <c r="VXV215" s="214"/>
      <c r="VXW215" s="214"/>
      <c r="VXX215" s="214"/>
      <c r="VXY215" s="214"/>
      <c r="VXZ215" s="214"/>
      <c r="VYA215" s="214"/>
      <c r="VYB215" s="214"/>
      <c r="VYC215" s="214"/>
      <c r="VYD215" s="214"/>
      <c r="VYE215" s="214"/>
      <c r="VYF215" s="214"/>
      <c r="VYG215" s="214"/>
      <c r="VYH215" s="214"/>
      <c r="VYI215" s="214"/>
      <c r="VYJ215" s="214"/>
      <c r="VYK215" s="214"/>
      <c r="VYL215" s="214"/>
      <c r="VYM215" s="214"/>
      <c r="VYN215" s="214"/>
      <c r="VYO215" s="214"/>
      <c r="VYP215" s="214"/>
      <c r="VYQ215" s="214"/>
      <c r="VYR215" s="214"/>
      <c r="VYS215" s="214"/>
      <c r="VYT215" s="214"/>
      <c r="VYU215" s="214"/>
      <c r="VYV215" s="214"/>
      <c r="VYW215" s="214"/>
      <c r="VYX215" s="214"/>
      <c r="VYY215" s="214"/>
      <c r="VYZ215" s="214"/>
      <c r="VZA215" s="214"/>
      <c r="VZB215" s="214"/>
      <c r="VZC215" s="214"/>
      <c r="VZD215" s="214"/>
      <c r="VZE215" s="214"/>
      <c r="VZF215" s="214"/>
      <c r="VZG215" s="214"/>
      <c r="VZH215" s="214"/>
      <c r="VZI215" s="214"/>
      <c r="VZJ215" s="214"/>
      <c r="VZK215" s="214"/>
      <c r="VZL215" s="214"/>
      <c r="VZM215" s="214"/>
      <c r="VZN215" s="214"/>
      <c r="VZO215" s="214"/>
      <c r="VZP215" s="214"/>
      <c r="VZQ215" s="214"/>
      <c r="VZR215" s="214"/>
      <c r="VZS215" s="214"/>
      <c r="VZT215" s="214"/>
      <c r="VZU215" s="214"/>
      <c r="VZV215" s="214"/>
      <c r="VZW215" s="214"/>
      <c r="VZX215" s="214"/>
      <c r="VZY215" s="214"/>
      <c r="VZZ215" s="214"/>
      <c r="WAA215" s="214"/>
      <c r="WAB215" s="214"/>
      <c r="WAC215" s="214"/>
      <c r="WAD215" s="214"/>
      <c r="WAE215" s="214"/>
      <c r="WAF215" s="214"/>
      <c r="WAG215" s="214"/>
      <c r="WAH215" s="214"/>
      <c r="WAI215" s="214"/>
      <c r="WAJ215" s="214"/>
      <c r="WAK215" s="214"/>
      <c r="WAL215" s="214"/>
      <c r="WAM215" s="214"/>
      <c r="WAN215" s="214"/>
      <c r="WAO215" s="214"/>
      <c r="WAP215" s="214"/>
      <c r="WAQ215" s="214"/>
      <c r="WAR215" s="214"/>
      <c r="WAS215" s="214"/>
      <c r="WAT215" s="214"/>
      <c r="WAU215" s="214"/>
      <c r="WAV215" s="214"/>
      <c r="WAW215" s="214"/>
      <c r="WAX215" s="214"/>
      <c r="WAY215" s="214"/>
      <c r="WAZ215" s="214"/>
      <c r="WBA215" s="214"/>
      <c r="WBB215" s="214"/>
      <c r="WBC215" s="214"/>
      <c r="WBD215" s="214"/>
      <c r="WBE215" s="214"/>
      <c r="WBF215" s="214"/>
      <c r="WBG215" s="214"/>
      <c r="WBH215" s="214"/>
      <c r="WBI215" s="214"/>
      <c r="WBJ215" s="214"/>
      <c r="WBK215" s="214"/>
      <c r="WBL215" s="214"/>
      <c r="WBM215" s="214"/>
      <c r="WBN215" s="214"/>
      <c r="WBO215" s="214"/>
      <c r="WBP215" s="214"/>
      <c r="WBQ215" s="214"/>
      <c r="WBR215" s="214"/>
      <c r="WBS215" s="214"/>
      <c r="WBT215" s="214"/>
      <c r="WBU215" s="214"/>
      <c r="WBV215" s="214"/>
      <c r="WBW215" s="214"/>
      <c r="WBX215" s="214"/>
      <c r="WBY215" s="214"/>
      <c r="WBZ215" s="214"/>
      <c r="WCA215" s="214"/>
      <c r="WCB215" s="214"/>
      <c r="WCC215" s="214"/>
      <c r="WCD215" s="214"/>
      <c r="WCE215" s="214"/>
      <c r="WCF215" s="214"/>
      <c r="WCG215" s="214"/>
      <c r="WCH215" s="214"/>
      <c r="WCI215" s="214"/>
      <c r="WCJ215" s="214"/>
      <c r="WCK215" s="214"/>
      <c r="WCL215" s="214"/>
      <c r="WCM215" s="214"/>
      <c r="WCN215" s="214"/>
      <c r="WCO215" s="214"/>
      <c r="WCP215" s="214"/>
      <c r="WCQ215" s="214"/>
      <c r="WCR215" s="214"/>
      <c r="WCS215" s="214"/>
      <c r="WCT215" s="214"/>
      <c r="WCU215" s="214"/>
      <c r="WCV215" s="214"/>
      <c r="WCW215" s="214"/>
      <c r="WCX215" s="214"/>
      <c r="WCY215" s="214"/>
      <c r="WCZ215" s="214"/>
      <c r="WDA215" s="214"/>
      <c r="WDB215" s="214"/>
      <c r="WDC215" s="214"/>
      <c r="WDD215" s="214"/>
      <c r="WDE215" s="214"/>
      <c r="WDF215" s="214"/>
      <c r="WDG215" s="214"/>
      <c r="WDH215" s="214"/>
      <c r="WDI215" s="214"/>
      <c r="WDJ215" s="214"/>
      <c r="WDK215" s="214"/>
      <c r="WDL215" s="214"/>
      <c r="WDM215" s="214"/>
      <c r="WDN215" s="214"/>
      <c r="WDO215" s="214"/>
      <c r="WDP215" s="214"/>
      <c r="WDQ215" s="214"/>
      <c r="WDR215" s="214"/>
      <c r="WDS215" s="214"/>
      <c r="WDT215" s="214"/>
      <c r="WDU215" s="214"/>
      <c r="WDV215" s="214"/>
      <c r="WDW215" s="214"/>
      <c r="WDX215" s="214"/>
      <c r="WDY215" s="214"/>
      <c r="WDZ215" s="214"/>
      <c r="WEA215" s="214"/>
      <c r="WEB215" s="214"/>
      <c r="WEC215" s="214"/>
      <c r="WED215" s="214"/>
      <c r="WEE215" s="214"/>
      <c r="WEF215" s="214"/>
      <c r="WEG215" s="214"/>
      <c r="WEH215" s="214"/>
      <c r="WEI215" s="214"/>
      <c r="WEJ215" s="214"/>
      <c r="WEK215" s="214"/>
      <c r="WEL215" s="214"/>
      <c r="WEM215" s="214"/>
      <c r="WEN215" s="214"/>
      <c r="WEO215" s="214"/>
      <c r="WEP215" s="214"/>
      <c r="WEQ215" s="214"/>
      <c r="WER215" s="214"/>
      <c r="WES215" s="214"/>
      <c r="WET215" s="214"/>
      <c r="WEU215" s="214"/>
      <c r="WEV215" s="214"/>
      <c r="WEW215" s="214"/>
      <c r="WEX215" s="214"/>
      <c r="WEY215" s="214"/>
      <c r="WEZ215" s="214"/>
      <c r="WFA215" s="214"/>
      <c r="WFB215" s="214"/>
      <c r="WFC215" s="214"/>
      <c r="WFD215" s="214"/>
      <c r="WFE215" s="214"/>
      <c r="WFF215" s="214"/>
      <c r="WFG215" s="214"/>
      <c r="WFH215" s="214"/>
      <c r="WFI215" s="214"/>
      <c r="WFJ215" s="214"/>
      <c r="WFK215" s="214"/>
      <c r="WFL215" s="214"/>
      <c r="WFM215" s="214"/>
      <c r="WFN215" s="214"/>
      <c r="WFO215" s="214"/>
      <c r="WFP215" s="214"/>
      <c r="WFQ215" s="214"/>
      <c r="WFR215" s="214"/>
      <c r="WFS215" s="214"/>
      <c r="WFT215" s="214"/>
      <c r="WFU215" s="214"/>
      <c r="WFV215" s="214"/>
      <c r="WFW215" s="214"/>
      <c r="WFX215" s="214"/>
      <c r="WFY215" s="214"/>
      <c r="WFZ215" s="214"/>
      <c r="WGA215" s="214"/>
      <c r="WGB215" s="214"/>
      <c r="WGC215" s="214"/>
      <c r="WGD215" s="214"/>
      <c r="WGE215" s="214"/>
      <c r="WGF215" s="214"/>
      <c r="WGG215" s="214"/>
      <c r="WGH215" s="214"/>
      <c r="WGI215" s="214"/>
      <c r="WGJ215" s="214"/>
      <c r="WGK215" s="214"/>
      <c r="WGL215" s="214"/>
      <c r="WGM215" s="214"/>
      <c r="WGN215" s="214"/>
      <c r="WGO215" s="214"/>
      <c r="WGP215" s="214"/>
      <c r="WGQ215" s="214"/>
      <c r="WGR215" s="214"/>
      <c r="WGS215" s="214"/>
      <c r="WGT215" s="214"/>
      <c r="WGU215" s="214"/>
      <c r="WGV215" s="214"/>
      <c r="WGW215" s="214"/>
      <c r="WGX215" s="214"/>
      <c r="WGY215" s="214"/>
      <c r="WGZ215" s="214"/>
      <c r="WHA215" s="214"/>
      <c r="WHB215" s="214"/>
      <c r="WHC215" s="214"/>
      <c r="WHD215" s="214"/>
      <c r="WHE215" s="214"/>
      <c r="WHF215" s="214"/>
      <c r="WHG215" s="214"/>
      <c r="WHH215" s="214"/>
      <c r="WHI215" s="214"/>
      <c r="WHJ215" s="214"/>
      <c r="WHK215" s="214"/>
      <c r="WHL215" s="214"/>
      <c r="WHM215" s="214"/>
      <c r="WHN215" s="214"/>
      <c r="WHO215" s="214"/>
      <c r="WHP215" s="214"/>
      <c r="WHQ215" s="214"/>
      <c r="WHR215" s="214"/>
      <c r="WHS215" s="214"/>
      <c r="WHT215" s="214"/>
      <c r="WHU215" s="214"/>
      <c r="WHV215" s="214"/>
      <c r="WHW215" s="214"/>
      <c r="WHX215" s="214"/>
      <c r="WHY215" s="214"/>
      <c r="WHZ215" s="214"/>
      <c r="WIA215" s="214"/>
      <c r="WIB215" s="214"/>
      <c r="WIC215" s="214"/>
      <c r="WID215" s="214"/>
      <c r="WIE215" s="214"/>
      <c r="WIF215" s="214"/>
      <c r="WIG215" s="214"/>
      <c r="WIH215" s="214"/>
      <c r="WII215" s="214"/>
      <c r="WIJ215" s="214"/>
      <c r="WIK215" s="214"/>
      <c r="WIL215" s="214"/>
      <c r="WIM215" s="214"/>
      <c r="WIN215" s="214"/>
      <c r="WIO215" s="214"/>
      <c r="WIP215" s="214"/>
      <c r="WIQ215" s="214"/>
      <c r="WIR215" s="214"/>
      <c r="WIS215" s="214"/>
      <c r="WIT215" s="214"/>
      <c r="WIU215" s="214"/>
      <c r="WIV215" s="214"/>
      <c r="WIW215" s="214"/>
      <c r="WIX215" s="214"/>
      <c r="WIY215" s="214"/>
      <c r="WIZ215" s="214"/>
      <c r="WJA215" s="214"/>
      <c r="WJB215" s="214"/>
      <c r="WJC215" s="214"/>
      <c r="WJD215" s="214"/>
      <c r="WJE215" s="214"/>
      <c r="WJF215" s="214"/>
      <c r="WJG215" s="214"/>
      <c r="WJH215" s="214"/>
      <c r="WJI215" s="214"/>
      <c r="WJJ215" s="214"/>
      <c r="WJK215" s="214"/>
      <c r="WJL215" s="214"/>
      <c r="WJM215" s="214"/>
      <c r="WJN215" s="214"/>
      <c r="WJO215" s="214"/>
      <c r="WJP215" s="214"/>
      <c r="WJQ215" s="214"/>
      <c r="WJR215" s="214"/>
      <c r="WJS215" s="214"/>
      <c r="WJT215" s="214"/>
      <c r="WJU215" s="214"/>
      <c r="WJV215" s="214"/>
      <c r="WJW215" s="214"/>
      <c r="WJX215" s="214"/>
      <c r="WJY215" s="214"/>
      <c r="WJZ215" s="214"/>
      <c r="WKA215" s="214"/>
      <c r="WKB215" s="214"/>
      <c r="WKC215" s="214"/>
      <c r="WKD215" s="214"/>
      <c r="WKE215" s="214"/>
      <c r="WKF215" s="214"/>
      <c r="WKG215" s="214"/>
      <c r="WKH215" s="214"/>
      <c r="WKI215" s="214"/>
      <c r="WKJ215" s="214"/>
      <c r="WKK215" s="214"/>
      <c r="WKL215" s="214"/>
      <c r="WKM215" s="214"/>
      <c r="WKN215" s="214"/>
      <c r="WKO215" s="214"/>
      <c r="WKP215" s="214"/>
      <c r="WKQ215" s="214"/>
      <c r="WKR215" s="214"/>
      <c r="WKS215" s="214"/>
      <c r="WKT215" s="214"/>
      <c r="WKU215" s="214"/>
      <c r="WKV215" s="214"/>
      <c r="WKW215" s="214"/>
      <c r="WKX215" s="214"/>
      <c r="WKY215" s="214"/>
      <c r="WKZ215" s="214"/>
      <c r="WLA215" s="214"/>
      <c r="WLB215" s="214"/>
      <c r="WLC215" s="214"/>
      <c r="WLD215" s="214"/>
      <c r="WLE215" s="214"/>
      <c r="WLF215" s="214"/>
      <c r="WLG215" s="214"/>
      <c r="WLH215" s="214"/>
      <c r="WLI215" s="214"/>
      <c r="WLJ215" s="214"/>
      <c r="WLK215" s="214"/>
      <c r="WLL215" s="214"/>
      <c r="WLM215" s="214"/>
      <c r="WLN215" s="214"/>
      <c r="WLO215" s="214"/>
      <c r="WLP215" s="214"/>
      <c r="WLQ215" s="214"/>
      <c r="WLR215" s="214"/>
      <c r="WLS215" s="214"/>
      <c r="WLT215" s="214"/>
      <c r="WLU215" s="214"/>
      <c r="WLV215" s="214"/>
      <c r="WLW215" s="214"/>
      <c r="WLX215" s="214"/>
      <c r="WLY215" s="214"/>
      <c r="WLZ215" s="214"/>
      <c r="WMA215" s="214"/>
      <c r="WMB215" s="214"/>
      <c r="WMC215" s="214"/>
      <c r="WMD215" s="214"/>
      <c r="WME215" s="214"/>
      <c r="WMF215" s="214"/>
      <c r="WMG215" s="214"/>
      <c r="WMH215" s="214"/>
      <c r="WMI215" s="214"/>
      <c r="WMJ215" s="214"/>
      <c r="WMK215" s="214"/>
      <c r="WML215" s="214"/>
      <c r="WMM215" s="214"/>
      <c r="WMN215" s="214"/>
      <c r="WMO215" s="214"/>
      <c r="WMP215" s="214"/>
      <c r="WMQ215" s="214"/>
      <c r="WMR215" s="214"/>
      <c r="WMS215" s="214"/>
      <c r="WMT215" s="214"/>
      <c r="WMU215" s="214"/>
      <c r="WMV215" s="214"/>
      <c r="WMW215" s="214"/>
      <c r="WMX215" s="214"/>
      <c r="WMY215" s="214"/>
      <c r="WMZ215" s="214"/>
      <c r="WNA215" s="214"/>
      <c r="WNB215" s="214"/>
      <c r="WNC215" s="214"/>
      <c r="WND215" s="214"/>
      <c r="WNE215" s="214"/>
      <c r="WNF215" s="214"/>
      <c r="WNG215" s="214"/>
      <c r="WNH215" s="214"/>
      <c r="WNI215" s="214"/>
      <c r="WNJ215" s="214"/>
      <c r="WNK215" s="214"/>
      <c r="WNL215" s="214"/>
      <c r="WNM215" s="214"/>
      <c r="WNN215" s="214"/>
      <c r="WNO215" s="214"/>
      <c r="WNP215" s="214"/>
      <c r="WNQ215" s="214"/>
      <c r="WNR215" s="214"/>
      <c r="WNS215" s="214"/>
      <c r="WNT215" s="214"/>
      <c r="WNU215" s="214"/>
      <c r="WNV215" s="214"/>
      <c r="WNW215" s="214"/>
      <c r="WNX215" s="214"/>
      <c r="WNY215" s="214"/>
      <c r="WNZ215" s="214"/>
      <c r="WOA215" s="214"/>
      <c r="WOB215" s="214"/>
      <c r="WOC215" s="214"/>
      <c r="WOD215" s="214"/>
      <c r="WOE215" s="214"/>
      <c r="WOF215" s="214"/>
      <c r="WOG215" s="214"/>
      <c r="WOH215" s="214"/>
      <c r="WOI215" s="214"/>
      <c r="WOJ215" s="214"/>
      <c r="WOK215" s="214"/>
      <c r="WOL215" s="214"/>
      <c r="WOM215" s="214"/>
      <c r="WON215" s="214"/>
      <c r="WOO215" s="214"/>
      <c r="WOP215" s="214"/>
      <c r="WOQ215" s="214"/>
      <c r="WOR215" s="214"/>
      <c r="WOS215" s="214"/>
      <c r="WOT215" s="214"/>
      <c r="WOU215" s="214"/>
      <c r="WOV215" s="214"/>
      <c r="WOW215" s="214"/>
      <c r="WOX215" s="214"/>
      <c r="WOY215" s="214"/>
      <c r="WOZ215" s="214"/>
      <c r="WPA215" s="214"/>
      <c r="WPB215" s="214"/>
      <c r="WPC215" s="214"/>
      <c r="WPD215" s="214"/>
      <c r="WPE215" s="214"/>
      <c r="WPF215" s="214"/>
      <c r="WPG215" s="214"/>
      <c r="WPH215" s="214"/>
      <c r="WPI215" s="214"/>
      <c r="WPJ215" s="214"/>
      <c r="WPK215" s="214"/>
      <c r="WPL215" s="214"/>
      <c r="WPM215" s="214"/>
      <c r="WPN215" s="214"/>
      <c r="WPO215" s="214"/>
      <c r="WPP215" s="214"/>
      <c r="WPQ215" s="214"/>
      <c r="WPR215" s="214"/>
      <c r="WPS215" s="214"/>
      <c r="WPT215" s="214"/>
      <c r="WPU215" s="214"/>
      <c r="WPV215" s="214"/>
      <c r="WPW215" s="214"/>
      <c r="WPX215" s="214"/>
      <c r="WPY215" s="214"/>
      <c r="WPZ215" s="214"/>
      <c r="WQA215" s="214"/>
      <c r="WQB215" s="214"/>
      <c r="WQC215" s="214"/>
      <c r="WQD215" s="214"/>
      <c r="WQE215" s="214"/>
      <c r="WQF215" s="214"/>
      <c r="WQG215" s="214"/>
      <c r="WQH215" s="214"/>
      <c r="WQI215" s="214"/>
      <c r="WQJ215" s="214"/>
      <c r="WQK215" s="214"/>
      <c r="WQL215" s="214"/>
      <c r="WQM215" s="214"/>
      <c r="WQN215" s="214"/>
      <c r="WQO215" s="214"/>
      <c r="WQP215" s="214"/>
      <c r="WQQ215" s="214"/>
      <c r="WQR215" s="214"/>
      <c r="WQS215" s="214"/>
      <c r="WQT215" s="214"/>
      <c r="WQU215" s="214"/>
      <c r="WQV215" s="214"/>
      <c r="WQW215" s="214"/>
      <c r="WQX215" s="214"/>
      <c r="WQY215" s="214"/>
      <c r="WQZ215" s="214"/>
      <c r="WRA215" s="214"/>
      <c r="WRB215" s="214"/>
      <c r="WRC215" s="214"/>
      <c r="WRD215" s="214"/>
      <c r="WRE215" s="214"/>
      <c r="WRF215" s="214"/>
      <c r="WRG215" s="214"/>
      <c r="WRH215" s="214"/>
      <c r="WRI215" s="214"/>
      <c r="WRJ215" s="214"/>
      <c r="WRK215" s="214"/>
      <c r="WRL215" s="214"/>
      <c r="WRM215" s="214"/>
      <c r="WRN215" s="214"/>
      <c r="WRO215" s="214"/>
      <c r="WRP215" s="214"/>
      <c r="WRQ215" s="214"/>
      <c r="WRR215" s="214"/>
      <c r="WRS215" s="214"/>
      <c r="WRT215" s="214"/>
      <c r="WRU215" s="214"/>
      <c r="WRV215" s="214"/>
      <c r="WRW215" s="214"/>
      <c r="WRX215" s="214"/>
      <c r="WRY215" s="214"/>
      <c r="WRZ215" s="214"/>
      <c r="WSA215" s="214"/>
      <c r="WSB215" s="214"/>
      <c r="WSC215" s="214"/>
      <c r="WSD215" s="214"/>
      <c r="WSE215" s="214"/>
      <c r="WSF215" s="214"/>
      <c r="WSG215" s="214"/>
      <c r="WSH215" s="214"/>
      <c r="WSI215" s="214"/>
      <c r="WSJ215" s="214"/>
      <c r="WSK215" s="214"/>
      <c r="WSL215" s="214"/>
      <c r="WSM215" s="214"/>
      <c r="WSN215" s="214"/>
      <c r="WSO215" s="214"/>
      <c r="WSP215" s="214"/>
      <c r="WSQ215" s="214"/>
      <c r="WSR215" s="214"/>
      <c r="WSS215" s="214"/>
      <c r="WST215" s="214"/>
      <c r="WSU215" s="214"/>
      <c r="WSV215" s="214"/>
      <c r="WSW215" s="214"/>
      <c r="WSX215" s="214"/>
      <c r="WSY215" s="214"/>
      <c r="WSZ215" s="214"/>
      <c r="WTA215" s="214"/>
      <c r="WTB215" s="214"/>
      <c r="WTC215" s="214"/>
      <c r="WTD215" s="214"/>
      <c r="WTE215" s="214"/>
      <c r="WTF215" s="214"/>
      <c r="WTG215" s="214"/>
      <c r="WTH215" s="214"/>
      <c r="WTI215" s="214"/>
      <c r="WTJ215" s="214"/>
      <c r="WTK215" s="214"/>
      <c r="WTL215" s="214"/>
      <c r="WTM215" s="214"/>
      <c r="WTN215" s="214"/>
      <c r="WTO215" s="214"/>
      <c r="WTP215" s="214"/>
      <c r="WTQ215" s="214"/>
      <c r="WTR215" s="214"/>
      <c r="WTS215" s="214"/>
      <c r="WTT215" s="214"/>
      <c r="WTU215" s="214"/>
      <c r="WTV215" s="214"/>
      <c r="WTW215" s="214"/>
      <c r="WTX215" s="214"/>
      <c r="WTY215" s="214"/>
      <c r="WTZ215" s="214"/>
      <c r="WUA215" s="214"/>
      <c r="WUB215" s="214"/>
      <c r="WUC215" s="214"/>
      <c r="WUD215" s="214"/>
      <c r="WUE215" s="214"/>
      <c r="WUF215" s="214"/>
      <c r="WUG215" s="214"/>
      <c r="WUH215" s="214"/>
      <c r="WUI215" s="214"/>
      <c r="WUJ215" s="214"/>
      <c r="WUK215" s="214"/>
      <c r="WUL215" s="214"/>
      <c r="WUM215" s="214"/>
      <c r="WUN215" s="214"/>
      <c r="WUO215" s="214"/>
      <c r="WUP215" s="214"/>
      <c r="WUQ215" s="214"/>
      <c r="WUR215" s="214"/>
      <c r="WUS215" s="214"/>
      <c r="WUT215" s="214"/>
      <c r="WUU215" s="214"/>
      <c r="WUV215" s="214"/>
      <c r="WUW215" s="214"/>
      <c r="WUX215" s="214"/>
      <c r="WUY215" s="214"/>
      <c r="WUZ215" s="214"/>
      <c r="WVA215" s="214"/>
      <c r="WVB215" s="214"/>
      <c r="WVC215" s="214"/>
      <c r="WVD215" s="214"/>
      <c r="WVE215" s="214"/>
      <c r="WVF215" s="214"/>
      <c r="WVG215" s="214"/>
      <c r="WVH215" s="214"/>
      <c r="WVI215" s="214"/>
      <c r="WVJ215" s="214"/>
      <c r="WVK215" s="214"/>
      <c r="WVL215" s="214"/>
      <c r="WVM215" s="214"/>
      <c r="WVN215" s="214"/>
      <c r="WVO215" s="214"/>
      <c r="WVP215" s="214"/>
      <c r="WVQ215" s="214"/>
      <c r="WVR215" s="214"/>
      <c r="WVS215" s="214"/>
      <c r="WVT215" s="214"/>
      <c r="WVU215" s="214"/>
      <c r="WVV215" s="214"/>
      <c r="WVW215" s="214"/>
      <c r="WVX215" s="214"/>
      <c r="WVY215" s="214"/>
      <c r="WVZ215" s="214"/>
      <c r="WWA215" s="214"/>
      <c r="WWB215" s="214"/>
      <c r="WWC215" s="214"/>
      <c r="WWD215" s="214"/>
      <c r="WWE215" s="214"/>
      <c r="WWF215" s="214"/>
      <c r="WWG215" s="214"/>
      <c r="WWH215" s="214"/>
      <c r="WWI215" s="214"/>
      <c r="WWJ215" s="214"/>
      <c r="WWK215" s="214"/>
      <c r="WWL215" s="214"/>
      <c r="WWM215" s="214"/>
      <c r="WWN215" s="214"/>
      <c r="WWO215" s="214"/>
      <c r="WWP215" s="214"/>
      <c r="WWQ215" s="214"/>
      <c r="WWR215" s="214"/>
      <c r="WWS215" s="214"/>
      <c r="WWT215" s="214"/>
      <c r="WWU215" s="214"/>
      <c r="WWV215" s="214"/>
      <c r="WWW215" s="214"/>
      <c r="WWX215" s="214"/>
      <c r="WWY215" s="214"/>
      <c r="WWZ215" s="214"/>
      <c r="WXA215" s="214"/>
      <c r="WXB215" s="214"/>
      <c r="WXC215" s="214"/>
      <c r="WXD215" s="214"/>
      <c r="WXE215" s="214"/>
      <c r="WXF215" s="214"/>
      <c r="WXG215" s="214"/>
      <c r="WXH215" s="214"/>
      <c r="WXI215" s="214"/>
      <c r="WXJ215" s="214"/>
      <c r="WXK215" s="214"/>
      <c r="WXL215" s="214"/>
      <c r="WXM215" s="214"/>
      <c r="WXN215" s="214"/>
      <c r="WXO215" s="214"/>
      <c r="WXP215" s="214"/>
      <c r="WXQ215" s="214"/>
      <c r="WXR215" s="214"/>
      <c r="WXS215" s="214"/>
      <c r="WXT215" s="214"/>
      <c r="WXU215" s="214"/>
      <c r="WXV215" s="214"/>
      <c r="WXW215" s="214"/>
      <c r="WXX215" s="214"/>
      <c r="WXY215" s="214"/>
      <c r="WXZ215" s="214"/>
      <c r="WYA215" s="214"/>
      <c r="WYB215" s="214"/>
      <c r="WYC215" s="214"/>
      <c r="WYD215" s="214"/>
      <c r="WYE215" s="214"/>
      <c r="WYF215" s="214"/>
      <c r="WYG215" s="214"/>
      <c r="WYH215" s="214"/>
      <c r="WYI215" s="214"/>
      <c r="WYJ215" s="214"/>
      <c r="WYK215" s="214"/>
      <c r="WYL215" s="214"/>
      <c r="WYM215" s="214"/>
      <c r="WYN215" s="214"/>
      <c r="WYO215" s="214"/>
      <c r="WYP215" s="214"/>
      <c r="WYQ215" s="214"/>
      <c r="WYR215" s="214"/>
      <c r="WYS215" s="214"/>
      <c r="WYT215" s="214"/>
      <c r="WYU215" s="214"/>
      <c r="WYV215" s="214"/>
      <c r="WYW215" s="214"/>
      <c r="WYX215" s="214"/>
      <c r="WYY215" s="214"/>
      <c r="WYZ215" s="214"/>
      <c r="WZA215" s="214"/>
      <c r="WZB215" s="214"/>
      <c r="WZC215" s="214"/>
      <c r="WZD215" s="214"/>
      <c r="WZE215" s="214"/>
      <c r="WZF215" s="214"/>
      <c r="WZG215" s="214"/>
      <c r="WZH215" s="214"/>
      <c r="WZI215" s="214"/>
      <c r="WZJ215" s="214"/>
      <c r="WZK215" s="214"/>
      <c r="WZL215" s="214"/>
      <c r="WZM215" s="214"/>
      <c r="WZN215" s="214"/>
      <c r="WZO215" s="214"/>
      <c r="WZP215" s="214"/>
      <c r="WZQ215" s="214"/>
      <c r="WZR215" s="214"/>
      <c r="WZS215" s="214"/>
      <c r="WZT215" s="214"/>
      <c r="WZU215" s="214"/>
      <c r="WZV215" s="214"/>
      <c r="WZW215" s="214"/>
      <c r="WZX215" s="214"/>
      <c r="WZY215" s="214"/>
      <c r="WZZ215" s="214"/>
      <c r="XAA215" s="214"/>
      <c r="XAB215" s="214"/>
      <c r="XAC215" s="214"/>
      <c r="XAD215" s="214"/>
      <c r="XAE215" s="214"/>
      <c r="XAF215" s="214"/>
      <c r="XAG215" s="214"/>
      <c r="XAH215" s="214"/>
      <c r="XAI215" s="214"/>
      <c r="XAJ215" s="214"/>
      <c r="XAK215" s="214"/>
      <c r="XAL215" s="214"/>
      <c r="XAM215" s="214"/>
      <c r="XAN215" s="214"/>
      <c r="XAO215" s="214"/>
      <c r="XAP215" s="214"/>
      <c r="XAQ215" s="214"/>
      <c r="XAR215" s="214"/>
      <c r="XAS215" s="214"/>
      <c r="XAT215" s="214"/>
      <c r="XAU215" s="214"/>
      <c r="XAV215" s="214"/>
      <c r="XAW215" s="214"/>
      <c r="XAX215" s="214"/>
      <c r="XAY215" s="214"/>
      <c r="XAZ215" s="214"/>
      <c r="XBA215" s="214"/>
      <c r="XBB215" s="214"/>
      <c r="XBC215" s="214"/>
      <c r="XBD215" s="214"/>
      <c r="XBE215" s="214"/>
      <c r="XBF215" s="214"/>
      <c r="XBG215" s="214"/>
      <c r="XBH215" s="214"/>
      <c r="XBI215" s="214"/>
      <c r="XBJ215" s="214"/>
      <c r="XBK215" s="214"/>
      <c r="XBL215" s="214"/>
      <c r="XBM215" s="214"/>
      <c r="XBN215" s="214"/>
      <c r="XBO215" s="214"/>
      <c r="XBP215" s="214"/>
      <c r="XBQ215" s="214"/>
      <c r="XBR215" s="214"/>
      <c r="XBS215" s="214"/>
      <c r="XBT215" s="214"/>
      <c r="XBU215" s="214"/>
      <c r="XBV215" s="214"/>
      <c r="XBW215" s="214"/>
      <c r="XBX215" s="214"/>
      <c r="XBY215" s="214"/>
      <c r="XBZ215" s="214"/>
      <c r="XCA215" s="214"/>
      <c r="XCB215" s="214"/>
      <c r="XCC215" s="214"/>
      <c r="XCD215" s="214"/>
      <c r="XCE215" s="214"/>
      <c r="XCF215" s="214"/>
      <c r="XCG215" s="214"/>
      <c r="XCH215" s="214"/>
      <c r="XCI215" s="214"/>
      <c r="XCJ215" s="214"/>
      <c r="XCK215" s="214"/>
      <c r="XCL215" s="214"/>
      <c r="XCM215" s="214"/>
      <c r="XCN215" s="214"/>
      <c r="XCO215" s="214"/>
      <c r="XCP215" s="214"/>
      <c r="XCQ215" s="214"/>
      <c r="XCR215" s="214"/>
      <c r="XCS215" s="214"/>
      <c r="XCT215" s="214"/>
      <c r="XCU215" s="214"/>
      <c r="XCV215" s="214"/>
      <c r="XCW215" s="214"/>
      <c r="XCX215" s="214"/>
      <c r="XCY215" s="214"/>
      <c r="XCZ215" s="214"/>
      <c r="XDA215" s="214"/>
      <c r="XDB215" s="214"/>
      <c r="XDC215" s="214"/>
      <c r="XDD215" s="214"/>
      <c r="XDE215" s="214"/>
      <c r="XDF215" s="214"/>
      <c r="XDG215" s="214"/>
      <c r="XDH215" s="214"/>
      <c r="XDI215" s="214"/>
      <c r="XDJ215" s="214"/>
      <c r="XDK215" s="214"/>
      <c r="XDL215" s="214"/>
      <c r="XDM215" s="214"/>
      <c r="XDN215" s="214"/>
      <c r="XDO215" s="214"/>
      <c r="XDP215" s="214"/>
      <c r="XDQ215" s="214"/>
      <c r="XDR215" s="214"/>
      <c r="XDS215" s="214"/>
      <c r="XDT215" s="214"/>
      <c r="XDU215" s="214"/>
      <c r="XDV215" s="214"/>
      <c r="XDW215" s="214"/>
      <c r="XDX215" s="214"/>
      <c r="XDY215" s="214"/>
      <c r="XDZ215" s="214"/>
      <c r="XEA215" s="214"/>
      <c r="XEB215" s="214"/>
      <c r="XEC215" s="214"/>
      <c r="XED215" s="214"/>
      <c r="XEE215" s="214"/>
      <c r="XEF215" s="214"/>
      <c r="XEG215" s="214"/>
      <c r="XEH215" s="214"/>
      <c r="XEI215" s="214"/>
      <c r="XEJ215" s="214"/>
      <c r="XEK215" s="214"/>
      <c r="XEL215" s="214"/>
      <c r="XEM215" s="214"/>
    </row>
    <row r="216" spans="1:16367" ht="18" x14ac:dyDescent="0.25">
      <c r="A216" s="234" t="s">
        <v>1142</v>
      </c>
      <c r="B216" s="243" t="s">
        <v>106</v>
      </c>
      <c r="D216" s="214"/>
      <c r="E216" s="214"/>
      <c r="F216" s="214"/>
      <c r="G216" s="214"/>
      <c r="H216" s="214"/>
      <c r="I216" s="214"/>
      <c r="J216" s="214"/>
      <c r="K216" s="214"/>
      <c r="L216" s="214"/>
      <c r="M216" s="214"/>
      <c r="N216" s="214"/>
      <c r="O216" s="214"/>
      <c r="P216" s="214"/>
      <c r="Q216" s="214"/>
      <c r="R216" s="214"/>
      <c r="S216" s="214"/>
      <c r="T216" s="214"/>
      <c r="U216" s="214"/>
      <c r="V216" s="214"/>
      <c r="W216" s="214"/>
      <c r="X216" s="214"/>
      <c r="Y216" s="214"/>
      <c r="Z216" s="214"/>
      <c r="AA216" s="214"/>
      <c r="AB216" s="214"/>
      <c r="AC216" s="214"/>
      <c r="AD216" s="214"/>
      <c r="AE216" s="214"/>
      <c r="AF216" s="214"/>
      <c r="AG216" s="214"/>
      <c r="AH216" s="214"/>
      <c r="AI216" s="214"/>
      <c r="AJ216" s="214"/>
      <c r="AK216" s="214"/>
      <c r="AL216" s="214"/>
      <c r="AM216" s="214"/>
      <c r="AN216" s="214"/>
      <c r="AO216" s="214"/>
      <c r="AP216" s="214"/>
      <c r="AQ216" s="214"/>
      <c r="AR216" s="214"/>
      <c r="AS216" s="214"/>
      <c r="AT216" s="214"/>
      <c r="AU216" s="214"/>
      <c r="AV216" s="214"/>
      <c r="AW216" s="214"/>
      <c r="AX216" s="214"/>
      <c r="AY216" s="214"/>
      <c r="AZ216" s="214"/>
      <c r="BA216" s="214"/>
      <c r="BB216" s="214"/>
      <c r="BC216" s="214"/>
      <c r="BD216" s="214"/>
      <c r="BE216" s="214"/>
      <c r="BF216" s="214"/>
      <c r="BG216" s="214"/>
      <c r="BH216" s="214"/>
      <c r="BI216" s="214"/>
      <c r="BJ216" s="214"/>
      <c r="BK216" s="214"/>
      <c r="BL216" s="214"/>
      <c r="BM216" s="214"/>
      <c r="BN216" s="214"/>
      <c r="BO216" s="214"/>
      <c r="BP216" s="214"/>
      <c r="BQ216" s="214"/>
      <c r="BR216" s="214"/>
      <c r="BS216" s="214"/>
      <c r="BT216" s="214"/>
      <c r="BU216" s="214"/>
      <c r="BV216" s="214"/>
      <c r="BW216" s="214"/>
      <c r="BX216" s="214"/>
      <c r="BY216" s="214"/>
      <c r="BZ216" s="214"/>
      <c r="CA216" s="214"/>
      <c r="CB216" s="214"/>
      <c r="CC216" s="214"/>
      <c r="CD216" s="214"/>
      <c r="CE216" s="214"/>
      <c r="CF216" s="214"/>
      <c r="CG216" s="214"/>
      <c r="CH216" s="214"/>
      <c r="CI216" s="214"/>
      <c r="CJ216" s="214"/>
      <c r="CK216" s="214"/>
      <c r="CL216" s="214"/>
      <c r="CM216" s="214"/>
      <c r="CN216" s="214"/>
      <c r="CO216" s="214"/>
      <c r="CP216" s="214"/>
      <c r="CQ216" s="214"/>
      <c r="CR216" s="214"/>
      <c r="CS216" s="214"/>
      <c r="CT216" s="214"/>
      <c r="CU216" s="214"/>
      <c r="CV216" s="214"/>
      <c r="CW216" s="214"/>
      <c r="CX216" s="214"/>
      <c r="CY216" s="214"/>
      <c r="CZ216" s="214"/>
      <c r="DA216" s="214"/>
      <c r="DB216" s="214"/>
      <c r="DC216" s="214"/>
      <c r="DD216" s="214"/>
      <c r="DE216" s="214"/>
      <c r="DF216" s="214"/>
      <c r="DG216" s="214"/>
      <c r="DH216" s="214"/>
      <c r="DI216" s="214"/>
      <c r="DJ216" s="214"/>
      <c r="DK216" s="214"/>
      <c r="DL216" s="214"/>
      <c r="DM216" s="214"/>
      <c r="DN216" s="214"/>
      <c r="DO216" s="214"/>
      <c r="DP216" s="214"/>
      <c r="DQ216" s="214"/>
      <c r="DR216" s="214"/>
      <c r="DS216" s="214"/>
      <c r="DT216" s="214"/>
      <c r="DU216" s="214"/>
      <c r="DV216" s="214"/>
      <c r="DW216" s="214"/>
      <c r="DX216" s="214"/>
      <c r="DY216" s="214"/>
      <c r="DZ216" s="214"/>
      <c r="EA216" s="214"/>
      <c r="EB216" s="214"/>
      <c r="EC216" s="214"/>
      <c r="ED216" s="214"/>
      <c r="EE216" s="214"/>
      <c r="EF216" s="214"/>
      <c r="EG216" s="214"/>
      <c r="EH216" s="214"/>
      <c r="EI216" s="214"/>
      <c r="EJ216" s="214"/>
      <c r="EK216" s="214"/>
      <c r="EL216" s="214"/>
      <c r="EM216" s="214"/>
      <c r="EN216" s="214"/>
      <c r="EO216" s="214"/>
      <c r="EP216" s="214"/>
      <c r="EQ216" s="214"/>
      <c r="ER216" s="214"/>
      <c r="ES216" s="214"/>
      <c r="ET216" s="214"/>
      <c r="EU216" s="214"/>
      <c r="EV216" s="214"/>
      <c r="EW216" s="214"/>
      <c r="EX216" s="214"/>
      <c r="EY216" s="214"/>
      <c r="EZ216" s="214"/>
      <c r="FA216" s="214"/>
      <c r="FB216" s="214"/>
      <c r="FC216" s="214"/>
      <c r="FD216" s="214"/>
      <c r="FE216" s="214"/>
      <c r="FF216" s="214"/>
      <c r="FG216" s="214"/>
      <c r="FH216" s="214"/>
      <c r="FI216" s="214"/>
      <c r="FJ216" s="214"/>
      <c r="FK216" s="214"/>
      <c r="FL216" s="214"/>
      <c r="FM216" s="214"/>
      <c r="FN216" s="214"/>
      <c r="FO216" s="214"/>
      <c r="FP216" s="214"/>
      <c r="FQ216" s="214"/>
      <c r="FR216" s="214"/>
      <c r="FS216" s="214"/>
      <c r="FT216" s="214"/>
      <c r="FU216" s="214"/>
      <c r="FV216" s="214"/>
      <c r="FW216" s="214"/>
      <c r="FX216" s="214"/>
      <c r="FY216" s="214"/>
      <c r="FZ216" s="214"/>
      <c r="GA216" s="214"/>
      <c r="GB216" s="214"/>
      <c r="GC216" s="214"/>
      <c r="GD216" s="214"/>
      <c r="GE216" s="214"/>
      <c r="GF216" s="214"/>
      <c r="GG216" s="214"/>
      <c r="GH216" s="214"/>
      <c r="GI216" s="214"/>
      <c r="GJ216" s="214"/>
      <c r="GK216" s="214"/>
      <c r="GL216" s="214"/>
      <c r="GM216" s="214"/>
      <c r="GN216" s="214"/>
      <c r="GO216" s="214"/>
      <c r="GP216" s="214"/>
      <c r="GQ216" s="214"/>
      <c r="GR216" s="214"/>
      <c r="GS216" s="214"/>
      <c r="GT216" s="214"/>
      <c r="GU216" s="214"/>
      <c r="GV216" s="214"/>
      <c r="GW216" s="214"/>
      <c r="GX216" s="214"/>
      <c r="GY216" s="214"/>
      <c r="GZ216" s="214"/>
      <c r="HA216" s="214"/>
      <c r="HB216" s="214"/>
      <c r="HC216" s="214"/>
      <c r="HD216" s="214"/>
      <c r="HE216" s="214"/>
      <c r="HF216" s="214"/>
      <c r="HG216" s="214"/>
      <c r="HH216" s="214"/>
      <c r="HI216" s="214"/>
      <c r="HJ216" s="214"/>
      <c r="HK216" s="214"/>
      <c r="HL216" s="214"/>
      <c r="HM216" s="214"/>
      <c r="HN216" s="214"/>
      <c r="HO216" s="214"/>
      <c r="HP216" s="214"/>
      <c r="HQ216" s="214"/>
      <c r="HR216" s="214"/>
      <c r="HS216" s="214"/>
      <c r="HT216" s="214"/>
      <c r="HU216" s="214"/>
      <c r="HV216" s="214"/>
      <c r="HW216" s="214"/>
      <c r="HX216" s="214"/>
      <c r="HY216" s="214"/>
      <c r="HZ216" s="214"/>
      <c r="IA216" s="214"/>
      <c r="IB216" s="214"/>
      <c r="IC216" s="214"/>
      <c r="ID216" s="214"/>
      <c r="IE216" s="214"/>
      <c r="IF216" s="214"/>
      <c r="IG216" s="214"/>
      <c r="IH216" s="214"/>
      <c r="II216" s="214"/>
      <c r="IJ216" s="214"/>
      <c r="IK216" s="214"/>
      <c r="IL216" s="214"/>
      <c r="IM216" s="214"/>
      <c r="IN216" s="214"/>
      <c r="IO216" s="214"/>
      <c r="IP216" s="214"/>
      <c r="IQ216" s="214"/>
      <c r="IR216" s="214"/>
      <c r="IS216" s="214"/>
      <c r="IT216" s="214"/>
      <c r="IU216" s="214"/>
      <c r="IV216" s="214"/>
      <c r="IW216" s="214"/>
      <c r="IX216" s="214"/>
      <c r="IY216" s="214"/>
      <c r="IZ216" s="214"/>
      <c r="JA216" s="214"/>
      <c r="JB216" s="214"/>
      <c r="JC216" s="214"/>
      <c r="JD216" s="214"/>
      <c r="JE216" s="214"/>
      <c r="JF216" s="214"/>
      <c r="JG216" s="214"/>
      <c r="JH216" s="214"/>
      <c r="JI216" s="214"/>
      <c r="JJ216" s="214"/>
      <c r="JK216" s="214"/>
      <c r="JL216" s="214"/>
      <c r="JM216" s="214"/>
      <c r="JN216" s="214"/>
      <c r="JO216" s="214"/>
      <c r="JP216" s="214"/>
      <c r="JQ216" s="214"/>
      <c r="JR216" s="214"/>
      <c r="JS216" s="214"/>
      <c r="JT216" s="214"/>
      <c r="JU216" s="214"/>
      <c r="JV216" s="214"/>
      <c r="JW216" s="214"/>
      <c r="JX216" s="214"/>
      <c r="JY216" s="214"/>
      <c r="JZ216" s="214"/>
      <c r="KA216" s="214"/>
      <c r="KB216" s="214"/>
      <c r="KC216" s="214"/>
      <c r="KD216" s="214"/>
      <c r="KE216" s="214"/>
      <c r="KF216" s="214"/>
      <c r="KG216" s="214"/>
      <c r="KH216" s="214"/>
      <c r="KI216" s="214"/>
      <c r="KJ216" s="214"/>
      <c r="KK216" s="214"/>
      <c r="KL216" s="214"/>
      <c r="KM216" s="214"/>
      <c r="KN216" s="214"/>
      <c r="KO216" s="214"/>
      <c r="KP216" s="214"/>
      <c r="KQ216" s="214"/>
      <c r="KR216" s="214"/>
      <c r="KS216" s="214"/>
      <c r="KT216" s="214"/>
      <c r="KU216" s="214"/>
      <c r="KV216" s="214"/>
      <c r="KW216" s="214"/>
      <c r="KX216" s="214"/>
      <c r="KY216" s="214"/>
      <c r="KZ216" s="214"/>
      <c r="LA216" s="214"/>
      <c r="LB216" s="214"/>
      <c r="LC216" s="214"/>
      <c r="LD216" s="214"/>
      <c r="LE216" s="214"/>
      <c r="LF216" s="214"/>
      <c r="LG216" s="214"/>
      <c r="LH216" s="214"/>
      <c r="LI216" s="214"/>
      <c r="LJ216" s="214"/>
      <c r="LK216" s="214"/>
      <c r="LL216" s="214"/>
      <c r="LM216" s="214"/>
      <c r="LN216" s="214"/>
      <c r="LO216" s="214"/>
      <c r="LP216" s="214"/>
      <c r="LQ216" s="214"/>
      <c r="LR216" s="214"/>
      <c r="LS216" s="214"/>
      <c r="LT216" s="214"/>
      <c r="LU216" s="214"/>
      <c r="LV216" s="214"/>
      <c r="LW216" s="214"/>
      <c r="LX216" s="214"/>
      <c r="LY216" s="214"/>
      <c r="LZ216" s="214"/>
      <c r="MA216" s="214"/>
      <c r="MB216" s="214"/>
      <c r="MC216" s="214"/>
      <c r="MD216" s="214"/>
      <c r="ME216" s="214"/>
      <c r="MF216" s="214"/>
      <c r="MG216" s="214"/>
      <c r="MH216" s="214"/>
      <c r="MI216" s="214"/>
      <c r="MJ216" s="214"/>
      <c r="MK216" s="214"/>
      <c r="ML216" s="214"/>
      <c r="MM216" s="214"/>
      <c r="MN216" s="214"/>
      <c r="MO216" s="214"/>
      <c r="MP216" s="214"/>
      <c r="MQ216" s="214"/>
      <c r="MR216" s="214"/>
      <c r="MS216" s="214"/>
      <c r="MT216" s="214"/>
      <c r="MU216" s="214"/>
      <c r="MV216" s="214"/>
      <c r="MW216" s="214"/>
      <c r="MX216" s="214"/>
      <c r="MY216" s="214"/>
      <c r="MZ216" s="214"/>
      <c r="NA216" s="214"/>
      <c r="NB216" s="214"/>
      <c r="NC216" s="214"/>
      <c r="ND216" s="214"/>
      <c r="NE216" s="214"/>
      <c r="NF216" s="214"/>
      <c r="NG216" s="214"/>
      <c r="NH216" s="214"/>
      <c r="NI216" s="214"/>
      <c r="NJ216" s="214"/>
      <c r="NK216" s="214"/>
      <c r="NL216" s="214"/>
      <c r="NM216" s="214"/>
      <c r="NN216" s="214"/>
      <c r="NO216" s="214"/>
      <c r="NP216" s="214"/>
      <c r="NQ216" s="214"/>
      <c r="NR216" s="214"/>
      <c r="NS216" s="214"/>
      <c r="NT216" s="214"/>
      <c r="NU216" s="214"/>
      <c r="NV216" s="214"/>
      <c r="NW216" s="214"/>
      <c r="NX216" s="214"/>
      <c r="NY216" s="214"/>
      <c r="NZ216" s="214"/>
      <c r="OA216" s="214"/>
      <c r="OB216" s="214"/>
      <c r="OC216" s="214"/>
      <c r="OD216" s="214"/>
      <c r="OE216" s="214"/>
      <c r="OF216" s="214"/>
      <c r="OG216" s="214"/>
      <c r="OH216" s="214"/>
      <c r="OI216" s="214"/>
      <c r="OJ216" s="214"/>
      <c r="OK216" s="214"/>
      <c r="OL216" s="214"/>
      <c r="OM216" s="214"/>
      <c r="ON216" s="214"/>
      <c r="OO216" s="214"/>
      <c r="OP216" s="214"/>
      <c r="OQ216" s="214"/>
      <c r="OR216" s="214"/>
      <c r="OS216" s="214"/>
      <c r="OT216" s="214"/>
      <c r="OU216" s="214"/>
      <c r="OV216" s="214"/>
      <c r="OW216" s="214"/>
      <c r="OX216" s="214"/>
      <c r="OY216" s="214"/>
      <c r="OZ216" s="214"/>
      <c r="PA216" s="214"/>
      <c r="PB216" s="214"/>
      <c r="PC216" s="214"/>
      <c r="PD216" s="214"/>
      <c r="PE216" s="214"/>
      <c r="PF216" s="214"/>
      <c r="PG216" s="214"/>
      <c r="PH216" s="214"/>
      <c r="PI216" s="214"/>
      <c r="PJ216" s="214"/>
      <c r="PK216" s="214"/>
      <c r="PL216" s="214"/>
      <c r="PM216" s="214"/>
      <c r="PN216" s="214"/>
      <c r="PO216" s="214"/>
      <c r="PP216" s="214"/>
      <c r="PQ216" s="214"/>
      <c r="PR216" s="214"/>
      <c r="PS216" s="214"/>
      <c r="PT216" s="214"/>
      <c r="PU216" s="214"/>
      <c r="PV216" s="214"/>
      <c r="PW216" s="214"/>
      <c r="PX216" s="214"/>
      <c r="PY216" s="214"/>
      <c r="PZ216" s="214"/>
      <c r="QA216" s="214"/>
      <c r="QB216" s="214"/>
      <c r="QC216" s="214"/>
      <c r="QD216" s="214"/>
      <c r="QE216" s="214"/>
      <c r="QF216" s="214"/>
      <c r="QG216" s="214"/>
      <c r="QH216" s="214"/>
      <c r="QI216" s="214"/>
      <c r="QJ216" s="214"/>
      <c r="QK216" s="214"/>
      <c r="QL216" s="214"/>
      <c r="QM216" s="214"/>
      <c r="QN216" s="214"/>
      <c r="QO216" s="214"/>
      <c r="QP216" s="214"/>
      <c r="QQ216" s="214"/>
      <c r="QR216" s="214"/>
      <c r="QS216" s="214"/>
      <c r="QT216" s="214"/>
      <c r="QU216" s="214"/>
      <c r="QV216" s="214"/>
      <c r="QW216" s="214"/>
      <c r="QX216" s="214"/>
      <c r="QY216" s="214"/>
      <c r="QZ216" s="214"/>
      <c r="RA216" s="214"/>
      <c r="RB216" s="214"/>
      <c r="RC216" s="214"/>
      <c r="RD216" s="214"/>
      <c r="RE216" s="214"/>
      <c r="RF216" s="214"/>
      <c r="RG216" s="214"/>
      <c r="RH216" s="214"/>
      <c r="RI216" s="214"/>
      <c r="RJ216" s="214"/>
      <c r="RK216" s="214"/>
      <c r="RL216" s="214"/>
      <c r="RM216" s="214"/>
      <c r="RN216" s="214"/>
      <c r="RO216" s="214"/>
      <c r="RP216" s="214"/>
      <c r="RQ216" s="214"/>
      <c r="RR216" s="214"/>
      <c r="RS216" s="214"/>
      <c r="RT216" s="214"/>
      <c r="RU216" s="214"/>
      <c r="RV216" s="214"/>
      <c r="RW216" s="214"/>
      <c r="RX216" s="214"/>
      <c r="RY216" s="214"/>
      <c r="RZ216" s="214"/>
      <c r="SA216" s="214"/>
      <c r="SB216" s="214"/>
      <c r="SC216" s="214"/>
      <c r="SD216" s="214"/>
      <c r="SE216" s="214"/>
      <c r="SF216" s="214"/>
      <c r="SG216" s="214"/>
      <c r="SH216" s="214"/>
      <c r="SI216" s="214"/>
      <c r="SJ216" s="214"/>
      <c r="SK216" s="214"/>
      <c r="SL216" s="214"/>
      <c r="SM216" s="214"/>
      <c r="SN216" s="214"/>
      <c r="SO216" s="214"/>
      <c r="SP216" s="214"/>
      <c r="SQ216" s="214"/>
      <c r="SR216" s="214"/>
      <c r="SS216" s="214"/>
      <c r="ST216" s="214"/>
      <c r="SU216" s="214"/>
      <c r="SV216" s="214"/>
      <c r="SW216" s="214"/>
      <c r="SX216" s="214"/>
      <c r="SY216" s="214"/>
      <c r="SZ216" s="214"/>
      <c r="TA216" s="214"/>
      <c r="TB216" s="214"/>
      <c r="TC216" s="214"/>
      <c r="TD216" s="214"/>
      <c r="TE216" s="214"/>
      <c r="TF216" s="214"/>
      <c r="TG216" s="214"/>
      <c r="TH216" s="214"/>
      <c r="TI216" s="214"/>
      <c r="TJ216" s="214"/>
      <c r="TK216" s="214"/>
      <c r="TL216" s="214"/>
      <c r="TM216" s="214"/>
      <c r="TN216" s="214"/>
      <c r="TO216" s="214"/>
      <c r="TP216" s="214"/>
      <c r="TQ216" s="214"/>
      <c r="TR216" s="214"/>
      <c r="TS216" s="214"/>
      <c r="TT216" s="214"/>
      <c r="TU216" s="214"/>
      <c r="TV216" s="214"/>
      <c r="TW216" s="214"/>
      <c r="TX216" s="214"/>
      <c r="TY216" s="214"/>
      <c r="TZ216" s="214"/>
      <c r="UA216" s="214"/>
      <c r="UB216" s="214"/>
      <c r="UC216" s="214"/>
      <c r="UD216" s="214"/>
      <c r="UE216" s="214"/>
      <c r="UF216" s="214"/>
      <c r="UG216" s="214"/>
      <c r="UH216" s="214"/>
      <c r="UI216" s="214"/>
      <c r="UJ216" s="214"/>
      <c r="UK216" s="214"/>
      <c r="UL216" s="214"/>
      <c r="UM216" s="214"/>
      <c r="UN216" s="214"/>
      <c r="UO216" s="214"/>
      <c r="UP216" s="214"/>
      <c r="UQ216" s="214"/>
      <c r="UR216" s="214"/>
      <c r="US216" s="214"/>
      <c r="UT216" s="214"/>
      <c r="UU216" s="214"/>
      <c r="UV216" s="214"/>
      <c r="UW216" s="214"/>
      <c r="UX216" s="214"/>
      <c r="UY216" s="214"/>
      <c r="UZ216" s="214"/>
      <c r="VA216" s="214"/>
      <c r="VB216" s="214"/>
      <c r="VC216" s="214"/>
      <c r="VD216" s="214"/>
      <c r="VE216" s="214"/>
      <c r="VF216" s="214"/>
      <c r="VG216" s="214"/>
      <c r="VH216" s="214"/>
      <c r="VI216" s="214"/>
      <c r="VJ216" s="214"/>
      <c r="VK216" s="214"/>
      <c r="VL216" s="214"/>
      <c r="VM216" s="214"/>
      <c r="VN216" s="214"/>
      <c r="VO216" s="214"/>
      <c r="VP216" s="214"/>
      <c r="VQ216" s="214"/>
      <c r="VR216" s="214"/>
      <c r="VS216" s="214"/>
      <c r="VT216" s="214"/>
      <c r="VU216" s="214"/>
      <c r="VV216" s="214"/>
      <c r="VW216" s="214"/>
      <c r="VX216" s="214"/>
      <c r="VY216" s="214"/>
      <c r="VZ216" s="214"/>
      <c r="WA216" s="214"/>
      <c r="WB216" s="214"/>
      <c r="WC216" s="214"/>
      <c r="WD216" s="214"/>
      <c r="WE216" s="214"/>
      <c r="WF216" s="214"/>
      <c r="WG216" s="214"/>
      <c r="WH216" s="214"/>
      <c r="WI216" s="214"/>
      <c r="WJ216" s="214"/>
      <c r="WK216" s="214"/>
      <c r="WL216" s="214"/>
      <c r="WM216" s="214"/>
      <c r="WN216" s="214"/>
      <c r="WO216" s="214"/>
      <c r="WP216" s="214"/>
      <c r="WQ216" s="214"/>
      <c r="WR216" s="214"/>
      <c r="WS216" s="214"/>
      <c r="WT216" s="214"/>
      <c r="WU216" s="214"/>
      <c r="WV216" s="214"/>
      <c r="WW216" s="214"/>
      <c r="WX216" s="214"/>
      <c r="WY216" s="214"/>
      <c r="WZ216" s="214"/>
      <c r="XA216" s="214"/>
      <c r="XB216" s="214"/>
      <c r="XC216" s="214"/>
      <c r="XD216" s="214"/>
      <c r="XE216" s="214"/>
      <c r="XF216" s="214"/>
      <c r="XG216" s="214"/>
      <c r="XH216" s="214"/>
      <c r="XI216" s="214"/>
      <c r="XJ216" s="214"/>
      <c r="XK216" s="214"/>
      <c r="XL216" s="214"/>
      <c r="XM216" s="214"/>
      <c r="XN216" s="214"/>
      <c r="XO216" s="214"/>
      <c r="XP216" s="214"/>
      <c r="XQ216" s="214"/>
      <c r="XR216" s="214"/>
      <c r="XS216" s="214"/>
      <c r="XT216" s="214"/>
      <c r="XU216" s="214"/>
      <c r="XV216" s="214"/>
      <c r="XW216" s="214"/>
      <c r="XX216" s="214"/>
      <c r="XY216" s="214"/>
      <c r="XZ216" s="214"/>
      <c r="YA216" s="214"/>
      <c r="YB216" s="214"/>
      <c r="YC216" s="214"/>
      <c r="YD216" s="214"/>
      <c r="YE216" s="214"/>
      <c r="YF216" s="214"/>
      <c r="YG216" s="214"/>
      <c r="YH216" s="214"/>
      <c r="YI216" s="214"/>
      <c r="YJ216" s="214"/>
      <c r="YK216" s="214"/>
      <c r="YL216" s="214"/>
      <c r="YM216" s="214"/>
      <c r="YN216" s="214"/>
      <c r="YO216" s="214"/>
      <c r="YP216" s="214"/>
      <c r="YQ216" s="214"/>
      <c r="YR216" s="214"/>
      <c r="YS216" s="214"/>
      <c r="YT216" s="214"/>
      <c r="YU216" s="214"/>
      <c r="YV216" s="214"/>
      <c r="YW216" s="214"/>
      <c r="YX216" s="214"/>
      <c r="YY216" s="214"/>
      <c r="YZ216" s="214"/>
      <c r="ZA216" s="214"/>
      <c r="ZB216" s="214"/>
      <c r="ZC216" s="214"/>
      <c r="ZD216" s="214"/>
      <c r="ZE216" s="214"/>
      <c r="ZF216" s="214"/>
      <c r="ZG216" s="214"/>
      <c r="ZH216" s="214"/>
      <c r="ZI216" s="214"/>
      <c r="ZJ216" s="214"/>
      <c r="ZK216" s="214"/>
      <c r="ZL216" s="214"/>
      <c r="ZM216" s="214"/>
      <c r="ZN216" s="214"/>
      <c r="ZO216" s="214"/>
      <c r="ZP216" s="214"/>
      <c r="ZQ216" s="214"/>
      <c r="ZR216" s="214"/>
      <c r="ZS216" s="214"/>
      <c r="ZT216" s="214"/>
      <c r="ZU216" s="214"/>
      <c r="ZV216" s="214"/>
      <c r="ZW216" s="214"/>
      <c r="ZX216" s="214"/>
      <c r="ZY216" s="214"/>
      <c r="ZZ216" s="214"/>
      <c r="AAA216" s="214"/>
      <c r="AAB216" s="214"/>
      <c r="AAC216" s="214"/>
      <c r="AAD216" s="214"/>
      <c r="AAE216" s="214"/>
      <c r="AAF216" s="214"/>
      <c r="AAG216" s="214"/>
      <c r="AAH216" s="214"/>
      <c r="AAI216" s="214"/>
      <c r="AAJ216" s="214"/>
      <c r="AAK216" s="214"/>
      <c r="AAL216" s="214"/>
      <c r="AAM216" s="214"/>
      <c r="AAN216" s="214"/>
      <c r="AAO216" s="214"/>
      <c r="AAP216" s="214"/>
      <c r="AAQ216" s="214"/>
      <c r="AAR216" s="214"/>
      <c r="AAS216" s="214"/>
      <c r="AAT216" s="214"/>
      <c r="AAU216" s="214"/>
      <c r="AAV216" s="214"/>
      <c r="AAW216" s="214"/>
      <c r="AAX216" s="214"/>
      <c r="AAY216" s="214"/>
      <c r="AAZ216" s="214"/>
      <c r="ABA216" s="214"/>
      <c r="ABB216" s="214"/>
      <c r="ABC216" s="214"/>
      <c r="ABD216" s="214"/>
      <c r="ABE216" s="214"/>
      <c r="ABF216" s="214"/>
      <c r="ABG216" s="214"/>
      <c r="ABH216" s="214"/>
      <c r="ABI216" s="214"/>
      <c r="ABJ216" s="214"/>
      <c r="ABK216" s="214"/>
      <c r="ABL216" s="214"/>
      <c r="ABM216" s="214"/>
      <c r="ABN216" s="214"/>
      <c r="ABO216" s="214"/>
      <c r="ABP216" s="214"/>
      <c r="ABQ216" s="214"/>
      <c r="ABR216" s="214"/>
      <c r="ABS216" s="214"/>
      <c r="ABT216" s="214"/>
      <c r="ABU216" s="214"/>
      <c r="ABV216" s="214"/>
      <c r="ABW216" s="214"/>
      <c r="ABX216" s="214"/>
      <c r="ABY216" s="214"/>
      <c r="ABZ216" s="214"/>
      <c r="ACA216" s="214"/>
      <c r="ACB216" s="214"/>
      <c r="ACC216" s="214"/>
      <c r="ACD216" s="214"/>
      <c r="ACE216" s="214"/>
      <c r="ACF216" s="214"/>
      <c r="ACG216" s="214"/>
      <c r="ACH216" s="214"/>
      <c r="ACI216" s="214"/>
      <c r="ACJ216" s="214"/>
      <c r="ACK216" s="214"/>
      <c r="ACL216" s="214"/>
      <c r="ACM216" s="214"/>
      <c r="ACN216" s="214"/>
      <c r="ACO216" s="214"/>
      <c r="ACP216" s="214"/>
      <c r="ACQ216" s="214"/>
      <c r="ACR216" s="214"/>
      <c r="ACS216" s="214"/>
      <c r="ACT216" s="214"/>
      <c r="ACU216" s="214"/>
      <c r="ACV216" s="214"/>
      <c r="ACW216" s="214"/>
      <c r="ACX216" s="214"/>
      <c r="ACY216" s="214"/>
      <c r="ACZ216" s="214"/>
      <c r="ADA216" s="214"/>
      <c r="ADB216" s="214"/>
      <c r="ADC216" s="214"/>
      <c r="ADD216" s="214"/>
      <c r="ADE216" s="214"/>
      <c r="ADF216" s="214"/>
      <c r="ADG216" s="214"/>
      <c r="ADH216" s="214"/>
      <c r="ADI216" s="214"/>
      <c r="ADJ216" s="214"/>
      <c r="ADK216" s="214"/>
      <c r="ADL216" s="214"/>
      <c r="ADM216" s="214"/>
      <c r="ADN216" s="214"/>
      <c r="ADO216" s="214"/>
      <c r="ADP216" s="214"/>
      <c r="ADQ216" s="214"/>
      <c r="ADR216" s="214"/>
      <c r="ADS216" s="214"/>
      <c r="ADT216" s="214"/>
      <c r="ADU216" s="214"/>
      <c r="ADV216" s="214"/>
      <c r="ADW216" s="214"/>
      <c r="ADX216" s="214"/>
      <c r="ADY216" s="214"/>
      <c r="ADZ216" s="214"/>
      <c r="AEA216" s="214"/>
      <c r="AEB216" s="214"/>
      <c r="AEC216" s="214"/>
      <c r="AED216" s="214"/>
      <c r="AEE216" s="214"/>
      <c r="AEF216" s="214"/>
      <c r="AEG216" s="214"/>
      <c r="AEH216" s="214"/>
      <c r="AEI216" s="214"/>
      <c r="AEJ216" s="214"/>
      <c r="AEK216" s="214"/>
      <c r="AEL216" s="214"/>
      <c r="AEM216" s="214"/>
      <c r="AEN216" s="214"/>
      <c r="AEO216" s="214"/>
      <c r="AEP216" s="214"/>
      <c r="AEQ216" s="214"/>
      <c r="AER216" s="214"/>
      <c r="AES216" s="214"/>
      <c r="AET216" s="214"/>
      <c r="AEU216" s="214"/>
      <c r="AEV216" s="214"/>
      <c r="AEW216" s="214"/>
      <c r="AEX216" s="214"/>
      <c r="AEY216" s="214"/>
      <c r="AEZ216" s="214"/>
      <c r="AFA216" s="214"/>
      <c r="AFB216" s="214"/>
      <c r="AFC216" s="214"/>
      <c r="AFD216" s="214"/>
      <c r="AFE216" s="214"/>
      <c r="AFF216" s="214"/>
      <c r="AFG216" s="214"/>
      <c r="AFH216" s="214"/>
      <c r="AFI216" s="214"/>
      <c r="AFJ216" s="214"/>
      <c r="AFK216" s="214"/>
      <c r="AFL216" s="214"/>
      <c r="AFM216" s="214"/>
      <c r="AFN216" s="214"/>
      <c r="AFO216" s="214"/>
      <c r="AFP216" s="214"/>
      <c r="AFQ216" s="214"/>
      <c r="AFR216" s="214"/>
      <c r="AFS216" s="214"/>
      <c r="AFT216" s="214"/>
      <c r="AFU216" s="214"/>
      <c r="AFV216" s="214"/>
      <c r="AFW216" s="214"/>
      <c r="AFX216" s="214"/>
      <c r="AFY216" s="214"/>
      <c r="AFZ216" s="214"/>
      <c r="AGA216" s="214"/>
      <c r="AGB216" s="214"/>
      <c r="AGC216" s="214"/>
      <c r="AGD216" s="214"/>
      <c r="AGE216" s="214"/>
      <c r="AGF216" s="214"/>
      <c r="AGG216" s="214"/>
      <c r="AGH216" s="214"/>
      <c r="AGI216" s="214"/>
      <c r="AGJ216" s="214"/>
      <c r="AGK216" s="214"/>
      <c r="AGL216" s="214"/>
      <c r="AGM216" s="214"/>
      <c r="AGN216" s="214"/>
      <c r="AGO216" s="214"/>
      <c r="AGP216" s="214"/>
      <c r="AGQ216" s="214"/>
      <c r="AGR216" s="214"/>
      <c r="AGS216" s="214"/>
      <c r="AGT216" s="214"/>
      <c r="AGU216" s="214"/>
      <c r="AGV216" s="214"/>
      <c r="AGW216" s="214"/>
      <c r="AGX216" s="214"/>
      <c r="AGY216" s="214"/>
      <c r="AGZ216" s="214"/>
      <c r="AHA216" s="214"/>
      <c r="AHB216" s="214"/>
      <c r="AHC216" s="214"/>
      <c r="AHD216" s="214"/>
      <c r="AHE216" s="214"/>
      <c r="AHF216" s="214"/>
      <c r="AHG216" s="214"/>
      <c r="AHH216" s="214"/>
      <c r="AHI216" s="214"/>
      <c r="AHJ216" s="214"/>
      <c r="AHK216" s="214"/>
      <c r="AHL216" s="214"/>
      <c r="AHM216" s="214"/>
      <c r="AHN216" s="214"/>
      <c r="AHO216" s="214"/>
      <c r="AHP216" s="214"/>
      <c r="AHQ216" s="214"/>
      <c r="AHR216" s="214"/>
      <c r="AHS216" s="214"/>
      <c r="AHT216" s="214"/>
      <c r="AHU216" s="214"/>
      <c r="AHV216" s="214"/>
      <c r="AHW216" s="214"/>
      <c r="AHX216" s="214"/>
      <c r="AHY216" s="214"/>
      <c r="AHZ216" s="214"/>
      <c r="AIA216" s="214"/>
      <c r="AIB216" s="214"/>
      <c r="AIC216" s="214"/>
      <c r="AID216" s="214"/>
      <c r="AIE216" s="214"/>
      <c r="AIF216" s="214"/>
      <c r="AIG216" s="214"/>
      <c r="AIH216" s="214"/>
      <c r="AII216" s="214"/>
      <c r="AIJ216" s="214"/>
      <c r="AIK216" s="214"/>
      <c r="AIL216" s="214"/>
      <c r="AIM216" s="214"/>
      <c r="AIN216" s="214"/>
      <c r="AIO216" s="214"/>
      <c r="AIP216" s="214"/>
      <c r="AIQ216" s="214"/>
      <c r="AIR216" s="214"/>
      <c r="AIS216" s="214"/>
      <c r="AIT216" s="214"/>
      <c r="AIU216" s="214"/>
      <c r="AIV216" s="214"/>
      <c r="AIW216" s="214"/>
      <c r="AIX216" s="214"/>
      <c r="AIY216" s="214"/>
      <c r="AIZ216" s="214"/>
      <c r="AJA216" s="214"/>
      <c r="AJB216" s="214"/>
      <c r="AJC216" s="214"/>
      <c r="AJD216" s="214"/>
      <c r="AJE216" s="214"/>
      <c r="AJF216" s="214"/>
      <c r="AJG216" s="214"/>
      <c r="AJH216" s="214"/>
      <c r="AJI216" s="214"/>
      <c r="AJJ216" s="214"/>
      <c r="AJK216" s="214"/>
      <c r="AJL216" s="214"/>
      <c r="AJM216" s="214"/>
      <c r="AJN216" s="214"/>
      <c r="AJO216" s="214"/>
      <c r="AJP216" s="214"/>
      <c r="AJQ216" s="214"/>
      <c r="AJR216" s="214"/>
      <c r="AJS216" s="214"/>
      <c r="AJT216" s="214"/>
      <c r="AJU216" s="214"/>
      <c r="AJV216" s="214"/>
      <c r="AJW216" s="214"/>
      <c r="AJX216" s="214"/>
      <c r="AJY216" s="214"/>
      <c r="AJZ216" s="214"/>
      <c r="AKA216" s="214"/>
      <c r="AKB216" s="214"/>
      <c r="AKC216" s="214"/>
      <c r="AKD216" s="214"/>
      <c r="AKE216" s="214"/>
      <c r="AKF216" s="214"/>
      <c r="AKG216" s="214"/>
      <c r="AKH216" s="214"/>
      <c r="AKI216" s="214"/>
      <c r="AKJ216" s="214"/>
      <c r="AKK216" s="214"/>
      <c r="AKL216" s="214"/>
      <c r="AKM216" s="214"/>
      <c r="AKN216" s="214"/>
      <c r="AKO216" s="214"/>
      <c r="AKP216" s="214"/>
      <c r="AKQ216" s="214"/>
      <c r="AKR216" s="214"/>
      <c r="AKS216" s="214"/>
      <c r="AKT216" s="214"/>
      <c r="AKU216" s="214"/>
      <c r="AKV216" s="214"/>
      <c r="AKW216" s="214"/>
      <c r="AKX216" s="214"/>
      <c r="AKY216" s="214"/>
      <c r="AKZ216" s="214"/>
      <c r="ALA216" s="214"/>
      <c r="ALB216" s="214"/>
      <c r="ALC216" s="214"/>
      <c r="ALD216" s="214"/>
      <c r="ALE216" s="214"/>
      <c r="ALF216" s="214"/>
      <c r="ALG216" s="214"/>
      <c r="ALH216" s="214"/>
      <c r="ALI216" s="214"/>
      <c r="ALJ216" s="214"/>
      <c r="ALK216" s="214"/>
      <c r="ALL216" s="214"/>
      <c r="ALM216" s="214"/>
      <c r="ALN216" s="214"/>
      <c r="ALO216" s="214"/>
      <c r="ALP216" s="214"/>
      <c r="ALQ216" s="214"/>
      <c r="ALR216" s="214"/>
      <c r="ALS216" s="214"/>
      <c r="ALT216" s="214"/>
      <c r="ALU216" s="214"/>
      <c r="ALV216" s="214"/>
      <c r="ALW216" s="214"/>
      <c r="ALX216" s="214"/>
      <c r="ALY216" s="214"/>
      <c r="ALZ216" s="214"/>
      <c r="AMA216" s="214"/>
      <c r="AMB216" s="214"/>
      <c r="AMC216" s="214"/>
      <c r="AMD216" s="214"/>
      <c r="AME216" s="214"/>
      <c r="AMF216" s="214"/>
      <c r="AMG216" s="214"/>
      <c r="AMH216" s="214"/>
      <c r="AMI216" s="214"/>
      <c r="AMJ216" s="214"/>
      <c r="AMK216" s="214"/>
      <c r="AML216" s="214"/>
      <c r="AMM216" s="214"/>
      <c r="AMN216" s="214"/>
      <c r="AMO216" s="214"/>
      <c r="AMP216" s="214"/>
      <c r="AMQ216" s="214"/>
      <c r="AMR216" s="214"/>
      <c r="AMS216" s="214"/>
      <c r="AMT216" s="214"/>
      <c r="AMU216" s="214"/>
      <c r="AMV216" s="214"/>
      <c r="AMW216" s="214"/>
      <c r="AMX216" s="214"/>
      <c r="AMY216" s="214"/>
      <c r="AMZ216" s="214"/>
      <c r="ANA216" s="214"/>
      <c r="ANB216" s="214"/>
      <c r="ANC216" s="214"/>
      <c r="AND216" s="214"/>
      <c r="ANE216" s="214"/>
      <c r="ANF216" s="214"/>
      <c r="ANG216" s="214"/>
      <c r="ANH216" s="214"/>
      <c r="ANI216" s="214"/>
      <c r="ANJ216" s="214"/>
      <c r="ANK216" s="214"/>
      <c r="ANL216" s="214"/>
      <c r="ANM216" s="214"/>
      <c r="ANN216" s="214"/>
      <c r="ANO216" s="214"/>
      <c r="ANP216" s="214"/>
      <c r="ANQ216" s="214"/>
      <c r="ANR216" s="214"/>
      <c r="ANS216" s="214"/>
      <c r="ANT216" s="214"/>
      <c r="ANU216" s="214"/>
      <c r="ANV216" s="214"/>
      <c r="ANW216" s="214"/>
      <c r="ANX216" s="214"/>
      <c r="ANY216" s="214"/>
      <c r="ANZ216" s="214"/>
      <c r="AOA216" s="214"/>
      <c r="AOB216" s="214"/>
      <c r="AOC216" s="214"/>
      <c r="AOD216" s="214"/>
      <c r="AOE216" s="214"/>
      <c r="AOF216" s="214"/>
      <c r="AOG216" s="214"/>
      <c r="AOH216" s="214"/>
      <c r="AOI216" s="214"/>
      <c r="AOJ216" s="214"/>
      <c r="AOK216" s="214"/>
      <c r="AOL216" s="214"/>
      <c r="AOM216" s="214"/>
      <c r="AON216" s="214"/>
      <c r="AOO216" s="214"/>
      <c r="AOP216" s="214"/>
      <c r="AOQ216" s="214"/>
      <c r="AOR216" s="214"/>
      <c r="AOS216" s="214"/>
      <c r="AOT216" s="214"/>
      <c r="AOU216" s="214"/>
      <c r="AOV216" s="214"/>
      <c r="AOW216" s="214"/>
      <c r="AOX216" s="214"/>
      <c r="AOY216" s="214"/>
      <c r="AOZ216" s="214"/>
      <c r="APA216" s="214"/>
      <c r="APB216" s="214"/>
      <c r="APC216" s="214"/>
      <c r="APD216" s="214"/>
      <c r="APE216" s="214"/>
      <c r="APF216" s="214"/>
      <c r="APG216" s="214"/>
      <c r="APH216" s="214"/>
      <c r="API216" s="214"/>
      <c r="APJ216" s="214"/>
      <c r="APK216" s="214"/>
      <c r="APL216" s="214"/>
      <c r="APM216" s="214"/>
      <c r="APN216" s="214"/>
      <c r="APO216" s="214"/>
      <c r="APP216" s="214"/>
      <c r="APQ216" s="214"/>
      <c r="APR216" s="214"/>
      <c r="APS216" s="214"/>
      <c r="APT216" s="214"/>
      <c r="APU216" s="214"/>
      <c r="APV216" s="214"/>
      <c r="APW216" s="214"/>
      <c r="APX216" s="214"/>
      <c r="APY216" s="214"/>
      <c r="APZ216" s="214"/>
      <c r="AQA216" s="214"/>
      <c r="AQB216" s="214"/>
      <c r="AQC216" s="214"/>
      <c r="AQD216" s="214"/>
      <c r="AQE216" s="214"/>
      <c r="AQF216" s="214"/>
      <c r="AQG216" s="214"/>
      <c r="AQH216" s="214"/>
      <c r="AQI216" s="214"/>
      <c r="AQJ216" s="214"/>
      <c r="AQK216" s="214"/>
      <c r="AQL216" s="214"/>
      <c r="AQM216" s="214"/>
      <c r="AQN216" s="214"/>
      <c r="AQO216" s="214"/>
      <c r="AQP216" s="214"/>
      <c r="AQQ216" s="214"/>
      <c r="AQR216" s="214"/>
      <c r="AQS216" s="214"/>
      <c r="AQT216" s="214"/>
      <c r="AQU216" s="214"/>
      <c r="AQV216" s="214"/>
      <c r="AQW216" s="214"/>
      <c r="AQX216" s="214"/>
      <c r="AQY216" s="214"/>
      <c r="AQZ216" s="214"/>
      <c r="ARA216" s="214"/>
      <c r="ARB216" s="214"/>
      <c r="ARC216" s="214"/>
      <c r="ARD216" s="214"/>
      <c r="ARE216" s="214"/>
      <c r="ARF216" s="214"/>
      <c r="ARG216" s="214"/>
      <c r="ARH216" s="214"/>
      <c r="ARI216" s="214"/>
      <c r="ARJ216" s="214"/>
      <c r="ARK216" s="214"/>
      <c r="ARL216" s="214"/>
      <c r="ARM216" s="214"/>
      <c r="ARN216" s="214"/>
      <c r="ARO216" s="214"/>
      <c r="ARP216" s="214"/>
      <c r="ARQ216" s="214"/>
      <c r="ARR216" s="214"/>
      <c r="ARS216" s="214"/>
      <c r="ART216" s="214"/>
      <c r="ARU216" s="214"/>
      <c r="ARV216" s="214"/>
      <c r="ARW216" s="214"/>
      <c r="ARX216" s="214"/>
      <c r="ARY216" s="214"/>
      <c r="ARZ216" s="214"/>
      <c r="ASA216" s="214"/>
      <c r="ASB216" s="214"/>
      <c r="ASC216" s="214"/>
      <c r="ASD216" s="214"/>
      <c r="ASE216" s="214"/>
      <c r="ASF216" s="214"/>
      <c r="ASG216" s="214"/>
      <c r="ASH216" s="214"/>
      <c r="ASI216" s="214"/>
      <c r="ASJ216" s="214"/>
      <c r="ASK216" s="214"/>
      <c r="ASL216" s="214"/>
      <c r="ASM216" s="214"/>
      <c r="ASN216" s="214"/>
      <c r="ASO216" s="214"/>
      <c r="ASP216" s="214"/>
      <c r="ASQ216" s="214"/>
      <c r="ASR216" s="214"/>
      <c r="ASS216" s="214"/>
      <c r="AST216" s="214"/>
      <c r="ASU216" s="214"/>
      <c r="ASV216" s="214"/>
      <c r="ASW216" s="214"/>
      <c r="ASX216" s="214"/>
      <c r="ASY216" s="214"/>
      <c r="ASZ216" s="214"/>
      <c r="ATA216" s="214"/>
      <c r="ATB216" s="214"/>
      <c r="ATC216" s="214"/>
      <c r="ATD216" s="214"/>
      <c r="ATE216" s="214"/>
      <c r="ATF216" s="214"/>
      <c r="ATG216" s="214"/>
      <c r="ATH216" s="214"/>
      <c r="ATI216" s="214"/>
      <c r="ATJ216" s="214"/>
      <c r="ATK216" s="214"/>
      <c r="ATL216" s="214"/>
      <c r="ATM216" s="214"/>
      <c r="ATN216" s="214"/>
      <c r="ATO216" s="214"/>
      <c r="ATP216" s="214"/>
      <c r="ATQ216" s="214"/>
      <c r="ATR216" s="214"/>
      <c r="ATS216" s="214"/>
      <c r="ATT216" s="214"/>
      <c r="ATU216" s="214"/>
      <c r="ATV216" s="214"/>
      <c r="ATW216" s="214"/>
      <c r="ATX216" s="214"/>
      <c r="ATY216" s="214"/>
      <c r="ATZ216" s="214"/>
      <c r="AUA216" s="214"/>
      <c r="AUB216" s="214"/>
      <c r="AUC216" s="214"/>
      <c r="AUD216" s="214"/>
      <c r="AUE216" s="214"/>
      <c r="AUF216" s="214"/>
      <c r="AUG216" s="214"/>
      <c r="AUH216" s="214"/>
      <c r="AUI216" s="214"/>
      <c r="AUJ216" s="214"/>
      <c r="AUK216" s="214"/>
      <c r="AUL216" s="214"/>
      <c r="AUM216" s="214"/>
      <c r="AUN216" s="214"/>
      <c r="AUO216" s="214"/>
      <c r="AUP216" s="214"/>
      <c r="AUQ216" s="214"/>
      <c r="AUR216" s="214"/>
      <c r="AUS216" s="214"/>
      <c r="AUT216" s="214"/>
      <c r="AUU216" s="214"/>
      <c r="AUV216" s="214"/>
      <c r="AUW216" s="214"/>
      <c r="AUX216" s="214"/>
      <c r="AUY216" s="214"/>
      <c r="AUZ216" s="214"/>
      <c r="AVA216" s="214"/>
      <c r="AVB216" s="214"/>
      <c r="AVC216" s="214"/>
      <c r="AVD216" s="214"/>
      <c r="AVE216" s="214"/>
      <c r="AVF216" s="214"/>
      <c r="AVG216" s="214"/>
      <c r="AVH216" s="214"/>
      <c r="AVI216" s="214"/>
      <c r="AVJ216" s="214"/>
      <c r="AVK216" s="214"/>
      <c r="AVL216" s="214"/>
      <c r="AVM216" s="214"/>
      <c r="AVN216" s="214"/>
      <c r="AVO216" s="214"/>
      <c r="AVP216" s="214"/>
      <c r="AVQ216" s="214"/>
      <c r="AVR216" s="214"/>
      <c r="AVS216" s="214"/>
      <c r="AVT216" s="214"/>
      <c r="AVU216" s="214"/>
      <c r="AVV216" s="214"/>
      <c r="AVW216" s="214"/>
      <c r="AVX216" s="214"/>
      <c r="AVY216" s="214"/>
      <c r="AVZ216" s="214"/>
      <c r="AWA216" s="214"/>
      <c r="AWB216" s="214"/>
      <c r="AWC216" s="214"/>
      <c r="AWD216" s="214"/>
      <c r="AWE216" s="214"/>
      <c r="AWF216" s="214"/>
      <c r="AWG216" s="214"/>
      <c r="AWH216" s="214"/>
      <c r="AWI216" s="214"/>
      <c r="AWJ216" s="214"/>
      <c r="AWK216" s="214"/>
      <c r="AWL216" s="214"/>
      <c r="AWM216" s="214"/>
      <c r="AWN216" s="214"/>
      <c r="AWO216" s="214"/>
      <c r="AWP216" s="214"/>
      <c r="AWQ216" s="214"/>
      <c r="AWR216" s="214"/>
      <c r="AWS216" s="214"/>
      <c r="AWT216" s="214"/>
      <c r="AWU216" s="214"/>
      <c r="AWV216" s="214"/>
      <c r="AWW216" s="214"/>
      <c r="AWX216" s="214"/>
      <c r="AWY216" s="214"/>
      <c r="AWZ216" s="214"/>
      <c r="AXA216" s="214"/>
      <c r="AXB216" s="214"/>
      <c r="AXC216" s="214"/>
      <c r="AXD216" s="214"/>
      <c r="AXE216" s="214"/>
      <c r="AXF216" s="214"/>
      <c r="AXG216" s="214"/>
      <c r="AXH216" s="214"/>
      <c r="AXI216" s="214"/>
      <c r="AXJ216" s="214"/>
      <c r="AXK216" s="214"/>
      <c r="AXL216" s="214"/>
      <c r="AXM216" s="214"/>
      <c r="AXN216" s="214"/>
      <c r="AXO216" s="214"/>
      <c r="AXP216" s="214"/>
      <c r="AXQ216" s="214"/>
      <c r="AXR216" s="214"/>
      <c r="AXS216" s="214"/>
      <c r="AXT216" s="214"/>
      <c r="AXU216" s="214"/>
      <c r="AXV216" s="214"/>
      <c r="AXW216" s="214"/>
      <c r="AXX216" s="214"/>
      <c r="AXY216" s="214"/>
      <c r="AXZ216" s="214"/>
      <c r="AYA216" s="214"/>
      <c r="AYB216" s="214"/>
      <c r="AYC216" s="214"/>
      <c r="AYD216" s="214"/>
      <c r="AYE216" s="214"/>
      <c r="AYF216" s="214"/>
      <c r="AYG216" s="214"/>
      <c r="AYH216" s="214"/>
      <c r="AYI216" s="214"/>
      <c r="AYJ216" s="214"/>
      <c r="AYK216" s="214"/>
      <c r="AYL216" s="214"/>
      <c r="AYM216" s="214"/>
      <c r="AYN216" s="214"/>
      <c r="AYO216" s="214"/>
      <c r="AYP216" s="214"/>
      <c r="AYQ216" s="214"/>
      <c r="AYR216" s="214"/>
      <c r="AYS216" s="214"/>
      <c r="AYT216" s="214"/>
      <c r="AYU216" s="214"/>
      <c r="AYV216" s="214"/>
      <c r="AYW216" s="214"/>
      <c r="AYX216" s="214"/>
      <c r="AYY216" s="214"/>
      <c r="AYZ216" s="214"/>
      <c r="AZA216" s="214"/>
      <c r="AZB216" s="214"/>
      <c r="AZC216" s="214"/>
      <c r="AZD216" s="214"/>
      <c r="AZE216" s="214"/>
      <c r="AZF216" s="214"/>
      <c r="AZG216" s="214"/>
      <c r="AZH216" s="214"/>
      <c r="AZI216" s="214"/>
      <c r="AZJ216" s="214"/>
      <c r="AZK216" s="214"/>
      <c r="AZL216" s="214"/>
      <c r="AZM216" s="214"/>
      <c r="AZN216" s="214"/>
      <c r="AZO216" s="214"/>
      <c r="AZP216" s="214"/>
      <c r="AZQ216" s="214"/>
      <c r="AZR216" s="214"/>
      <c r="AZS216" s="214"/>
      <c r="AZT216" s="214"/>
      <c r="AZU216" s="214"/>
      <c r="AZV216" s="214"/>
      <c r="AZW216" s="214"/>
      <c r="AZX216" s="214"/>
      <c r="AZY216" s="214"/>
      <c r="AZZ216" s="214"/>
      <c r="BAA216" s="214"/>
      <c r="BAB216" s="214"/>
      <c r="BAC216" s="214"/>
      <c r="BAD216" s="214"/>
      <c r="BAE216" s="214"/>
      <c r="BAF216" s="214"/>
      <c r="BAG216" s="214"/>
      <c r="BAH216" s="214"/>
      <c r="BAI216" s="214"/>
      <c r="BAJ216" s="214"/>
      <c r="BAK216" s="214"/>
      <c r="BAL216" s="214"/>
      <c r="BAM216" s="214"/>
      <c r="BAN216" s="214"/>
      <c r="BAO216" s="214"/>
      <c r="BAP216" s="214"/>
      <c r="BAQ216" s="214"/>
      <c r="BAR216" s="214"/>
      <c r="BAS216" s="214"/>
      <c r="BAT216" s="214"/>
      <c r="BAU216" s="214"/>
      <c r="BAV216" s="214"/>
      <c r="BAW216" s="214"/>
      <c r="BAX216" s="214"/>
      <c r="BAY216" s="214"/>
      <c r="BAZ216" s="214"/>
      <c r="BBA216" s="214"/>
      <c r="BBB216" s="214"/>
      <c r="BBC216" s="214"/>
      <c r="BBD216" s="214"/>
      <c r="BBE216" s="214"/>
      <c r="BBF216" s="214"/>
      <c r="BBG216" s="214"/>
      <c r="BBH216" s="214"/>
      <c r="BBI216" s="214"/>
      <c r="BBJ216" s="214"/>
      <c r="BBK216" s="214"/>
      <c r="BBL216" s="214"/>
      <c r="BBM216" s="214"/>
      <c r="BBN216" s="214"/>
      <c r="BBO216" s="214"/>
      <c r="BBP216" s="214"/>
      <c r="BBQ216" s="214"/>
      <c r="BBR216" s="214"/>
      <c r="BBS216" s="214"/>
      <c r="BBT216" s="214"/>
      <c r="BBU216" s="214"/>
      <c r="BBV216" s="214"/>
      <c r="BBW216" s="214"/>
      <c r="BBX216" s="214"/>
      <c r="BBY216" s="214"/>
      <c r="BBZ216" s="214"/>
      <c r="BCA216" s="214"/>
      <c r="BCB216" s="214"/>
      <c r="BCC216" s="214"/>
      <c r="BCD216" s="214"/>
      <c r="BCE216" s="214"/>
      <c r="BCF216" s="214"/>
      <c r="BCG216" s="214"/>
      <c r="BCH216" s="214"/>
      <c r="BCI216" s="214"/>
      <c r="BCJ216" s="214"/>
      <c r="BCK216" s="214"/>
      <c r="BCL216" s="214"/>
      <c r="BCM216" s="214"/>
      <c r="BCN216" s="214"/>
      <c r="BCO216" s="214"/>
      <c r="BCP216" s="214"/>
      <c r="BCQ216" s="214"/>
      <c r="BCR216" s="214"/>
      <c r="BCS216" s="214"/>
      <c r="BCT216" s="214"/>
      <c r="BCU216" s="214"/>
      <c r="BCV216" s="214"/>
      <c r="BCW216" s="214"/>
      <c r="BCX216" s="214"/>
      <c r="BCY216" s="214"/>
      <c r="BCZ216" s="214"/>
      <c r="BDA216" s="214"/>
      <c r="BDB216" s="214"/>
      <c r="BDC216" s="214"/>
      <c r="BDD216" s="214"/>
      <c r="BDE216" s="214"/>
      <c r="BDF216" s="214"/>
      <c r="BDG216" s="214"/>
      <c r="BDH216" s="214"/>
      <c r="BDI216" s="214"/>
      <c r="BDJ216" s="214"/>
      <c r="BDK216" s="214"/>
      <c r="BDL216" s="214"/>
      <c r="BDM216" s="214"/>
      <c r="BDN216" s="214"/>
      <c r="BDO216" s="214"/>
      <c r="BDP216" s="214"/>
      <c r="BDQ216" s="214"/>
      <c r="BDR216" s="214"/>
      <c r="BDS216" s="214"/>
      <c r="BDT216" s="214"/>
      <c r="BDU216" s="214"/>
      <c r="BDV216" s="214"/>
      <c r="BDW216" s="214"/>
      <c r="BDX216" s="214"/>
      <c r="BDY216" s="214"/>
      <c r="BDZ216" s="214"/>
      <c r="BEA216" s="214"/>
      <c r="BEB216" s="214"/>
      <c r="BEC216" s="214"/>
      <c r="BED216" s="214"/>
      <c r="BEE216" s="214"/>
      <c r="BEF216" s="214"/>
      <c r="BEG216" s="214"/>
      <c r="BEH216" s="214"/>
      <c r="BEI216" s="214"/>
      <c r="BEJ216" s="214"/>
      <c r="BEK216" s="214"/>
      <c r="BEL216" s="214"/>
      <c r="BEM216" s="214"/>
      <c r="BEN216" s="214"/>
      <c r="BEO216" s="214"/>
      <c r="BEP216" s="214"/>
      <c r="BEQ216" s="214"/>
      <c r="BER216" s="214"/>
      <c r="BES216" s="214"/>
      <c r="BET216" s="214"/>
      <c r="BEU216" s="214"/>
      <c r="BEV216" s="214"/>
      <c r="BEW216" s="214"/>
      <c r="BEX216" s="214"/>
      <c r="BEY216" s="214"/>
      <c r="BEZ216" s="214"/>
      <c r="BFA216" s="214"/>
      <c r="BFB216" s="214"/>
      <c r="BFC216" s="214"/>
      <c r="BFD216" s="214"/>
      <c r="BFE216" s="214"/>
      <c r="BFF216" s="214"/>
      <c r="BFG216" s="214"/>
      <c r="BFH216" s="214"/>
      <c r="BFI216" s="214"/>
      <c r="BFJ216" s="214"/>
      <c r="BFK216" s="214"/>
      <c r="BFL216" s="214"/>
      <c r="BFM216" s="214"/>
      <c r="BFN216" s="214"/>
      <c r="BFO216" s="214"/>
      <c r="BFP216" s="214"/>
      <c r="BFQ216" s="214"/>
      <c r="BFR216" s="214"/>
      <c r="BFS216" s="214"/>
      <c r="BFT216" s="214"/>
      <c r="BFU216" s="214"/>
      <c r="BFV216" s="214"/>
      <c r="BFW216" s="214"/>
      <c r="BFX216" s="214"/>
      <c r="BFY216" s="214"/>
      <c r="BFZ216" s="214"/>
      <c r="BGA216" s="214"/>
      <c r="BGB216" s="214"/>
      <c r="BGC216" s="214"/>
      <c r="BGD216" s="214"/>
      <c r="BGE216" s="214"/>
      <c r="BGF216" s="214"/>
      <c r="BGG216" s="214"/>
      <c r="BGH216" s="214"/>
      <c r="BGI216" s="214"/>
      <c r="BGJ216" s="214"/>
      <c r="BGK216" s="214"/>
      <c r="BGL216" s="214"/>
      <c r="BGM216" s="214"/>
      <c r="BGN216" s="214"/>
      <c r="BGO216" s="214"/>
      <c r="BGP216" s="214"/>
      <c r="BGQ216" s="214"/>
      <c r="BGR216" s="214"/>
      <c r="BGS216" s="214"/>
      <c r="BGT216" s="214"/>
      <c r="BGU216" s="214"/>
      <c r="BGV216" s="214"/>
      <c r="BGW216" s="214"/>
      <c r="BGX216" s="214"/>
      <c r="BGY216" s="214"/>
      <c r="BGZ216" s="214"/>
      <c r="BHA216" s="214"/>
      <c r="BHB216" s="214"/>
      <c r="BHC216" s="214"/>
      <c r="BHD216" s="214"/>
      <c r="BHE216" s="214"/>
      <c r="BHF216" s="214"/>
      <c r="BHG216" s="214"/>
      <c r="BHH216" s="214"/>
      <c r="BHI216" s="214"/>
      <c r="BHJ216" s="214"/>
      <c r="BHK216" s="214"/>
      <c r="BHL216" s="214"/>
      <c r="BHM216" s="214"/>
      <c r="BHN216" s="214"/>
      <c r="BHO216" s="214"/>
      <c r="BHP216" s="214"/>
      <c r="BHQ216" s="214"/>
      <c r="BHR216" s="214"/>
      <c r="BHS216" s="214"/>
      <c r="BHT216" s="214"/>
      <c r="BHU216" s="214"/>
      <c r="BHV216" s="214"/>
      <c r="BHW216" s="214"/>
      <c r="BHX216" s="214"/>
      <c r="BHY216" s="214"/>
      <c r="BHZ216" s="214"/>
      <c r="BIA216" s="214"/>
      <c r="BIB216" s="214"/>
      <c r="BIC216" s="214"/>
      <c r="BID216" s="214"/>
      <c r="BIE216" s="214"/>
      <c r="BIF216" s="214"/>
      <c r="BIG216" s="214"/>
      <c r="BIH216" s="214"/>
      <c r="BII216" s="214"/>
      <c r="BIJ216" s="214"/>
      <c r="BIK216" s="214"/>
      <c r="BIL216" s="214"/>
      <c r="BIM216" s="214"/>
      <c r="BIN216" s="214"/>
      <c r="BIO216" s="214"/>
      <c r="BIP216" s="214"/>
      <c r="BIQ216" s="214"/>
      <c r="BIR216" s="214"/>
      <c r="BIS216" s="214"/>
      <c r="BIT216" s="214"/>
      <c r="BIU216" s="214"/>
      <c r="BIV216" s="214"/>
      <c r="BIW216" s="214"/>
      <c r="BIX216" s="214"/>
      <c r="BIY216" s="214"/>
      <c r="BIZ216" s="214"/>
      <c r="BJA216" s="214"/>
      <c r="BJB216" s="214"/>
      <c r="BJC216" s="214"/>
      <c r="BJD216" s="214"/>
      <c r="BJE216" s="214"/>
      <c r="BJF216" s="214"/>
      <c r="BJG216" s="214"/>
      <c r="BJH216" s="214"/>
      <c r="BJI216" s="214"/>
      <c r="BJJ216" s="214"/>
      <c r="BJK216" s="214"/>
      <c r="BJL216" s="214"/>
      <c r="BJM216" s="214"/>
      <c r="BJN216" s="214"/>
      <c r="BJO216" s="214"/>
      <c r="BJP216" s="214"/>
      <c r="BJQ216" s="214"/>
      <c r="BJR216" s="214"/>
      <c r="BJS216" s="214"/>
      <c r="BJT216" s="214"/>
      <c r="BJU216" s="214"/>
      <c r="BJV216" s="214"/>
      <c r="BJW216" s="214"/>
      <c r="BJX216" s="214"/>
      <c r="BJY216" s="214"/>
      <c r="BJZ216" s="214"/>
      <c r="BKA216" s="214"/>
      <c r="BKB216" s="214"/>
      <c r="BKC216" s="214"/>
      <c r="BKD216" s="214"/>
      <c r="BKE216" s="214"/>
      <c r="BKF216" s="214"/>
      <c r="BKG216" s="214"/>
      <c r="BKH216" s="214"/>
      <c r="BKI216" s="214"/>
      <c r="BKJ216" s="214"/>
      <c r="BKK216" s="214"/>
      <c r="BKL216" s="214"/>
      <c r="BKM216" s="214"/>
      <c r="BKN216" s="214"/>
      <c r="BKO216" s="214"/>
      <c r="BKP216" s="214"/>
      <c r="BKQ216" s="214"/>
      <c r="BKR216" s="214"/>
      <c r="BKS216" s="214"/>
      <c r="BKT216" s="214"/>
      <c r="BKU216" s="214"/>
      <c r="BKV216" s="214"/>
      <c r="BKW216" s="214"/>
      <c r="BKX216" s="214"/>
      <c r="BKY216" s="214"/>
      <c r="BKZ216" s="214"/>
      <c r="BLA216" s="214"/>
      <c r="BLB216" s="214"/>
      <c r="BLC216" s="214"/>
      <c r="BLD216" s="214"/>
      <c r="BLE216" s="214"/>
      <c r="BLF216" s="214"/>
      <c r="BLG216" s="214"/>
      <c r="BLH216" s="214"/>
      <c r="BLI216" s="214"/>
      <c r="BLJ216" s="214"/>
      <c r="BLK216" s="214"/>
      <c r="BLL216" s="214"/>
      <c r="BLM216" s="214"/>
      <c r="BLN216" s="214"/>
      <c r="BLO216" s="214"/>
      <c r="BLP216" s="214"/>
      <c r="BLQ216" s="214"/>
      <c r="BLR216" s="214"/>
      <c r="BLS216" s="214"/>
      <c r="BLT216" s="214"/>
      <c r="BLU216" s="214"/>
      <c r="BLV216" s="214"/>
      <c r="BLW216" s="214"/>
      <c r="BLX216" s="214"/>
      <c r="BLY216" s="214"/>
      <c r="BLZ216" s="214"/>
      <c r="BMA216" s="214"/>
      <c r="BMB216" s="214"/>
      <c r="BMC216" s="214"/>
      <c r="BMD216" s="214"/>
      <c r="BME216" s="214"/>
      <c r="BMF216" s="214"/>
      <c r="BMG216" s="214"/>
      <c r="BMH216" s="214"/>
      <c r="BMI216" s="214"/>
      <c r="BMJ216" s="214"/>
      <c r="BMK216" s="214"/>
      <c r="BML216" s="214"/>
      <c r="BMM216" s="214"/>
      <c r="BMN216" s="214"/>
      <c r="BMO216" s="214"/>
      <c r="BMP216" s="214"/>
      <c r="BMQ216" s="214"/>
      <c r="BMR216" s="214"/>
      <c r="BMS216" s="214"/>
      <c r="BMT216" s="214"/>
      <c r="BMU216" s="214"/>
      <c r="BMV216" s="214"/>
      <c r="BMW216" s="214"/>
      <c r="BMX216" s="214"/>
      <c r="BMY216" s="214"/>
      <c r="BMZ216" s="214"/>
      <c r="BNA216" s="214"/>
      <c r="BNB216" s="214"/>
      <c r="BNC216" s="214"/>
      <c r="BND216" s="214"/>
      <c r="BNE216" s="214"/>
      <c r="BNF216" s="214"/>
      <c r="BNG216" s="214"/>
      <c r="BNH216" s="214"/>
      <c r="BNI216" s="214"/>
      <c r="BNJ216" s="214"/>
      <c r="BNK216" s="214"/>
      <c r="BNL216" s="214"/>
      <c r="BNM216" s="214"/>
      <c r="BNN216" s="214"/>
      <c r="BNO216" s="214"/>
      <c r="BNP216" s="214"/>
      <c r="BNQ216" s="214"/>
      <c r="BNR216" s="214"/>
      <c r="BNS216" s="214"/>
      <c r="BNT216" s="214"/>
      <c r="BNU216" s="214"/>
      <c r="BNV216" s="214"/>
      <c r="BNW216" s="214"/>
      <c r="BNX216" s="214"/>
      <c r="BNY216" s="214"/>
      <c r="BNZ216" s="214"/>
      <c r="BOA216" s="214"/>
      <c r="BOB216" s="214"/>
      <c r="BOC216" s="214"/>
      <c r="BOD216" s="214"/>
      <c r="BOE216" s="214"/>
      <c r="BOF216" s="214"/>
      <c r="BOG216" s="214"/>
      <c r="BOH216" s="214"/>
      <c r="BOI216" s="214"/>
      <c r="BOJ216" s="214"/>
      <c r="BOK216" s="214"/>
      <c r="BOL216" s="214"/>
      <c r="BOM216" s="214"/>
      <c r="BON216" s="214"/>
      <c r="BOO216" s="214"/>
      <c r="BOP216" s="214"/>
      <c r="BOQ216" s="214"/>
      <c r="BOR216" s="214"/>
      <c r="BOS216" s="214"/>
      <c r="BOT216" s="214"/>
      <c r="BOU216" s="214"/>
      <c r="BOV216" s="214"/>
      <c r="BOW216" s="214"/>
      <c r="BOX216" s="214"/>
      <c r="BOY216" s="214"/>
      <c r="BOZ216" s="214"/>
      <c r="BPA216" s="214"/>
      <c r="BPB216" s="214"/>
      <c r="BPC216" s="214"/>
      <c r="BPD216" s="214"/>
      <c r="BPE216" s="214"/>
      <c r="BPF216" s="214"/>
      <c r="BPG216" s="214"/>
      <c r="BPH216" s="214"/>
      <c r="BPI216" s="214"/>
      <c r="BPJ216" s="214"/>
      <c r="BPK216" s="214"/>
      <c r="BPL216" s="214"/>
      <c r="BPM216" s="214"/>
      <c r="BPN216" s="214"/>
      <c r="BPO216" s="214"/>
      <c r="BPP216" s="214"/>
      <c r="BPQ216" s="214"/>
      <c r="BPR216" s="214"/>
      <c r="BPS216" s="214"/>
      <c r="BPT216" s="214"/>
      <c r="BPU216" s="214"/>
      <c r="BPV216" s="214"/>
      <c r="BPW216" s="214"/>
      <c r="BPX216" s="214"/>
      <c r="BPY216" s="214"/>
      <c r="BPZ216" s="214"/>
      <c r="BQA216" s="214"/>
      <c r="BQB216" s="214"/>
      <c r="BQC216" s="214"/>
      <c r="BQD216" s="214"/>
      <c r="BQE216" s="214"/>
      <c r="BQF216" s="214"/>
      <c r="BQG216" s="214"/>
      <c r="BQH216" s="214"/>
      <c r="BQI216" s="214"/>
      <c r="BQJ216" s="214"/>
      <c r="BQK216" s="214"/>
      <c r="BQL216" s="214"/>
      <c r="BQM216" s="214"/>
      <c r="BQN216" s="214"/>
      <c r="BQO216" s="214"/>
      <c r="BQP216" s="214"/>
      <c r="BQQ216" s="214"/>
      <c r="BQR216" s="214"/>
      <c r="BQS216" s="214"/>
      <c r="BQT216" s="214"/>
      <c r="BQU216" s="214"/>
      <c r="BQV216" s="214"/>
      <c r="BQW216" s="214"/>
      <c r="BQX216" s="214"/>
      <c r="BQY216" s="214"/>
      <c r="BQZ216" s="214"/>
      <c r="BRA216" s="214"/>
      <c r="BRB216" s="214"/>
      <c r="BRC216" s="214"/>
      <c r="BRD216" s="214"/>
      <c r="BRE216" s="214"/>
      <c r="BRF216" s="214"/>
      <c r="BRG216" s="214"/>
      <c r="BRH216" s="214"/>
      <c r="BRI216" s="214"/>
      <c r="BRJ216" s="214"/>
      <c r="BRK216" s="214"/>
      <c r="BRL216" s="214"/>
      <c r="BRM216" s="214"/>
      <c r="BRN216" s="214"/>
      <c r="BRO216" s="214"/>
      <c r="BRP216" s="214"/>
      <c r="BRQ216" s="214"/>
      <c r="BRR216" s="214"/>
      <c r="BRS216" s="214"/>
      <c r="BRT216" s="214"/>
      <c r="BRU216" s="214"/>
      <c r="BRV216" s="214"/>
      <c r="BRW216" s="214"/>
      <c r="BRX216" s="214"/>
      <c r="BRY216" s="214"/>
      <c r="BRZ216" s="214"/>
      <c r="BSA216" s="214"/>
      <c r="BSB216" s="214"/>
      <c r="BSC216" s="214"/>
      <c r="BSD216" s="214"/>
      <c r="BSE216" s="214"/>
      <c r="BSF216" s="214"/>
      <c r="BSG216" s="214"/>
      <c r="BSH216" s="214"/>
      <c r="BSI216" s="214"/>
      <c r="BSJ216" s="214"/>
      <c r="BSK216" s="214"/>
      <c r="BSL216" s="214"/>
      <c r="BSM216" s="214"/>
      <c r="BSN216" s="214"/>
      <c r="BSO216" s="214"/>
      <c r="BSP216" s="214"/>
      <c r="BSQ216" s="214"/>
      <c r="BSR216" s="214"/>
      <c r="BSS216" s="214"/>
      <c r="BST216" s="214"/>
      <c r="BSU216" s="214"/>
      <c r="BSV216" s="214"/>
      <c r="BSW216" s="214"/>
      <c r="BSX216" s="214"/>
      <c r="BSY216" s="214"/>
      <c r="BSZ216" s="214"/>
      <c r="BTA216" s="214"/>
      <c r="BTB216" s="214"/>
      <c r="BTC216" s="214"/>
      <c r="BTD216" s="214"/>
      <c r="BTE216" s="214"/>
      <c r="BTF216" s="214"/>
      <c r="BTG216" s="214"/>
      <c r="BTH216" s="214"/>
      <c r="BTI216" s="214"/>
      <c r="BTJ216" s="214"/>
      <c r="BTK216" s="214"/>
      <c r="BTL216" s="214"/>
      <c r="BTM216" s="214"/>
      <c r="BTN216" s="214"/>
      <c r="BTO216" s="214"/>
      <c r="BTP216" s="214"/>
      <c r="BTQ216" s="214"/>
      <c r="BTR216" s="214"/>
      <c r="BTS216" s="214"/>
      <c r="BTT216" s="214"/>
      <c r="BTU216" s="214"/>
      <c r="BTV216" s="214"/>
      <c r="BTW216" s="214"/>
      <c r="BTX216" s="214"/>
      <c r="BTY216" s="214"/>
      <c r="BTZ216" s="214"/>
      <c r="BUA216" s="214"/>
      <c r="BUB216" s="214"/>
      <c r="BUC216" s="214"/>
      <c r="BUD216" s="214"/>
      <c r="BUE216" s="214"/>
      <c r="BUF216" s="214"/>
      <c r="BUG216" s="214"/>
      <c r="BUH216" s="214"/>
      <c r="BUI216" s="214"/>
      <c r="BUJ216" s="214"/>
      <c r="BUK216" s="214"/>
      <c r="BUL216" s="214"/>
      <c r="BUM216" s="214"/>
      <c r="BUN216" s="214"/>
      <c r="BUO216" s="214"/>
      <c r="BUP216" s="214"/>
      <c r="BUQ216" s="214"/>
      <c r="BUR216" s="214"/>
      <c r="BUS216" s="214"/>
      <c r="BUT216" s="214"/>
      <c r="BUU216" s="214"/>
      <c r="BUV216" s="214"/>
      <c r="BUW216" s="214"/>
      <c r="BUX216" s="214"/>
      <c r="BUY216" s="214"/>
      <c r="BUZ216" s="214"/>
      <c r="BVA216" s="214"/>
      <c r="BVB216" s="214"/>
      <c r="BVC216" s="214"/>
      <c r="BVD216" s="214"/>
      <c r="BVE216" s="214"/>
      <c r="BVF216" s="214"/>
      <c r="BVG216" s="214"/>
      <c r="BVH216" s="214"/>
      <c r="BVI216" s="214"/>
      <c r="BVJ216" s="214"/>
      <c r="BVK216" s="214"/>
      <c r="BVL216" s="214"/>
      <c r="BVM216" s="214"/>
      <c r="BVN216" s="214"/>
      <c r="BVO216" s="214"/>
      <c r="BVP216" s="214"/>
      <c r="BVQ216" s="214"/>
      <c r="BVR216" s="214"/>
      <c r="BVS216" s="214"/>
      <c r="BVT216" s="214"/>
      <c r="BVU216" s="214"/>
      <c r="BVV216" s="214"/>
      <c r="BVW216" s="214"/>
      <c r="BVX216" s="214"/>
      <c r="BVY216" s="214"/>
      <c r="BVZ216" s="214"/>
      <c r="BWA216" s="214"/>
      <c r="BWB216" s="214"/>
      <c r="BWC216" s="214"/>
      <c r="BWD216" s="214"/>
      <c r="BWE216" s="214"/>
      <c r="BWF216" s="214"/>
      <c r="BWG216" s="214"/>
      <c r="BWH216" s="214"/>
      <c r="BWI216" s="214"/>
      <c r="BWJ216" s="214"/>
      <c r="BWK216" s="214"/>
      <c r="BWL216" s="214"/>
      <c r="BWM216" s="214"/>
      <c r="BWN216" s="214"/>
      <c r="BWO216" s="214"/>
      <c r="BWP216" s="214"/>
      <c r="BWQ216" s="214"/>
      <c r="BWR216" s="214"/>
      <c r="BWS216" s="214"/>
      <c r="BWT216" s="214"/>
      <c r="BWU216" s="214"/>
      <c r="BWV216" s="214"/>
      <c r="BWW216" s="214"/>
      <c r="BWX216" s="214"/>
      <c r="BWY216" s="214"/>
      <c r="BWZ216" s="214"/>
      <c r="BXA216" s="214"/>
      <c r="BXB216" s="214"/>
      <c r="BXC216" s="214"/>
      <c r="BXD216" s="214"/>
      <c r="BXE216" s="214"/>
      <c r="BXF216" s="214"/>
      <c r="BXG216" s="214"/>
      <c r="BXH216" s="214"/>
      <c r="BXI216" s="214"/>
      <c r="BXJ216" s="214"/>
      <c r="BXK216" s="214"/>
      <c r="BXL216" s="214"/>
      <c r="BXM216" s="214"/>
      <c r="BXN216" s="214"/>
      <c r="BXO216" s="214"/>
      <c r="BXP216" s="214"/>
      <c r="BXQ216" s="214"/>
      <c r="BXR216" s="214"/>
      <c r="BXS216" s="214"/>
      <c r="BXT216" s="214"/>
      <c r="BXU216" s="214"/>
      <c r="BXV216" s="214"/>
      <c r="BXW216" s="214"/>
      <c r="BXX216" s="214"/>
      <c r="BXY216" s="214"/>
      <c r="BXZ216" s="214"/>
      <c r="BYA216" s="214"/>
      <c r="BYB216" s="214"/>
      <c r="BYC216" s="214"/>
      <c r="BYD216" s="214"/>
      <c r="BYE216" s="214"/>
      <c r="BYF216" s="214"/>
      <c r="BYG216" s="214"/>
      <c r="BYH216" s="214"/>
      <c r="BYI216" s="214"/>
      <c r="BYJ216" s="214"/>
      <c r="BYK216" s="214"/>
      <c r="BYL216" s="214"/>
      <c r="BYM216" s="214"/>
      <c r="BYN216" s="214"/>
      <c r="BYO216" s="214"/>
      <c r="BYP216" s="214"/>
      <c r="BYQ216" s="214"/>
      <c r="BYR216" s="214"/>
      <c r="BYS216" s="214"/>
      <c r="BYT216" s="214"/>
      <c r="BYU216" s="214"/>
      <c r="BYV216" s="214"/>
      <c r="BYW216" s="214"/>
      <c r="BYX216" s="214"/>
      <c r="BYY216" s="214"/>
      <c r="BYZ216" s="214"/>
      <c r="BZA216" s="214"/>
      <c r="BZB216" s="214"/>
      <c r="BZC216" s="214"/>
      <c r="BZD216" s="214"/>
      <c r="BZE216" s="214"/>
      <c r="BZF216" s="214"/>
      <c r="BZG216" s="214"/>
      <c r="BZH216" s="214"/>
      <c r="BZI216" s="214"/>
      <c r="BZJ216" s="214"/>
      <c r="BZK216" s="214"/>
      <c r="BZL216" s="214"/>
      <c r="BZM216" s="214"/>
      <c r="BZN216" s="214"/>
      <c r="BZO216" s="214"/>
      <c r="BZP216" s="214"/>
      <c r="BZQ216" s="214"/>
      <c r="BZR216" s="214"/>
      <c r="BZS216" s="214"/>
      <c r="BZT216" s="214"/>
      <c r="BZU216" s="214"/>
      <c r="BZV216" s="214"/>
      <c r="BZW216" s="214"/>
      <c r="BZX216" s="214"/>
      <c r="BZY216" s="214"/>
      <c r="BZZ216" s="214"/>
      <c r="CAA216" s="214"/>
      <c r="CAB216" s="214"/>
      <c r="CAC216" s="214"/>
      <c r="CAD216" s="214"/>
      <c r="CAE216" s="214"/>
      <c r="CAF216" s="214"/>
      <c r="CAG216" s="214"/>
      <c r="CAH216" s="214"/>
      <c r="CAI216" s="214"/>
      <c r="CAJ216" s="214"/>
      <c r="CAK216" s="214"/>
      <c r="CAL216" s="214"/>
      <c r="CAM216" s="214"/>
      <c r="CAN216" s="214"/>
      <c r="CAO216" s="214"/>
      <c r="CAP216" s="214"/>
      <c r="CAQ216" s="214"/>
      <c r="CAR216" s="214"/>
      <c r="CAS216" s="214"/>
      <c r="CAT216" s="214"/>
      <c r="CAU216" s="214"/>
      <c r="CAV216" s="214"/>
      <c r="CAW216" s="214"/>
      <c r="CAX216" s="214"/>
      <c r="CAY216" s="214"/>
      <c r="CAZ216" s="214"/>
      <c r="CBA216" s="214"/>
      <c r="CBB216" s="214"/>
      <c r="CBC216" s="214"/>
      <c r="CBD216" s="214"/>
      <c r="CBE216" s="214"/>
      <c r="CBF216" s="214"/>
      <c r="CBG216" s="214"/>
      <c r="CBH216" s="214"/>
      <c r="CBI216" s="214"/>
      <c r="CBJ216" s="214"/>
      <c r="CBK216" s="214"/>
      <c r="CBL216" s="214"/>
      <c r="CBM216" s="214"/>
      <c r="CBN216" s="214"/>
      <c r="CBO216" s="214"/>
      <c r="CBP216" s="214"/>
      <c r="CBQ216" s="214"/>
      <c r="CBR216" s="214"/>
      <c r="CBS216" s="214"/>
      <c r="CBT216" s="214"/>
      <c r="CBU216" s="214"/>
      <c r="CBV216" s="214"/>
      <c r="CBW216" s="214"/>
      <c r="CBX216" s="214"/>
      <c r="CBY216" s="214"/>
      <c r="CBZ216" s="214"/>
      <c r="CCA216" s="214"/>
      <c r="CCB216" s="214"/>
      <c r="CCC216" s="214"/>
      <c r="CCD216" s="214"/>
      <c r="CCE216" s="214"/>
      <c r="CCF216" s="214"/>
      <c r="CCG216" s="214"/>
      <c r="CCH216" s="214"/>
      <c r="CCI216" s="214"/>
      <c r="CCJ216" s="214"/>
      <c r="CCK216" s="214"/>
      <c r="CCL216" s="214"/>
      <c r="CCM216" s="214"/>
      <c r="CCN216" s="214"/>
      <c r="CCO216" s="214"/>
      <c r="CCP216" s="214"/>
      <c r="CCQ216" s="214"/>
      <c r="CCR216" s="214"/>
      <c r="CCS216" s="214"/>
      <c r="CCT216" s="214"/>
      <c r="CCU216" s="214"/>
      <c r="CCV216" s="214"/>
      <c r="CCW216" s="214"/>
      <c r="CCX216" s="214"/>
      <c r="CCY216" s="214"/>
      <c r="CCZ216" s="214"/>
      <c r="CDA216" s="214"/>
      <c r="CDB216" s="214"/>
      <c r="CDC216" s="214"/>
      <c r="CDD216" s="214"/>
      <c r="CDE216" s="214"/>
      <c r="CDF216" s="214"/>
      <c r="CDG216" s="214"/>
      <c r="CDH216" s="214"/>
      <c r="CDI216" s="214"/>
      <c r="CDJ216" s="214"/>
      <c r="CDK216" s="214"/>
      <c r="CDL216" s="214"/>
      <c r="CDM216" s="214"/>
      <c r="CDN216" s="214"/>
      <c r="CDO216" s="214"/>
      <c r="CDP216" s="214"/>
      <c r="CDQ216" s="214"/>
      <c r="CDR216" s="214"/>
      <c r="CDS216" s="214"/>
      <c r="CDT216" s="214"/>
      <c r="CDU216" s="214"/>
      <c r="CDV216" s="214"/>
      <c r="CDW216" s="214"/>
      <c r="CDX216" s="214"/>
      <c r="CDY216" s="214"/>
      <c r="CDZ216" s="214"/>
      <c r="CEA216" s="214"/>
      <c r="CEB216" s="214"/>
      <c r="CEC216" s="214"/>
      <c r="CED216" s="214"/>
      <c r="CEE216" s="214"/>
      <c r="CEF216" s="214"/>
      <c r="CEG216" s="214"/>
      <c r="CEH216" s="214"/>
      <c r="CEI216" s="214"/>
      <c r="CEJ216" s="214"/>
      <c r="CEK216" s="214"/>
      <c r="CEL216" s="214"/>
      <c r="CEM216" s="214"/>
      <c r="CEN216" s="214"/>
      <c r="CEO216" s="214"/>
      <c r="CEP216" s="214"/>
      <c r="CEQ216" s="214"/>
      <c r="CER216" s="214"/>
      <c r="CES216" s="214"/>
      <c r="CET216" s="214"/>
      <c r="CEU216" s="214"/>
      <c r="CEV216" s="214"/>
      <c r="CEW216" s="214"/>
      <c r="CEX216" s="214"/>
      <c r="CEY216" s="214"/>
      <c r="CEZ216" s="214"/>
      <c r="CFA216" s="214"/>
      <c r="CFB216" s="214"/>
      <c r="CFC216" s="214"/>
      <c r="CFD216" s="214"/>
      <c r="CFE216" s="214"/>
      <c r="CFF216" s="214"/>
      <c r="CFG216" s="214"/>
      <c r="CFH216" s="214"/>
      <c r="CFI216" s="214"/>
      <c r="CFJ216" s="214"/>
      <c r="CFK216" s="214"/>
      <c r="CFL216" s="214"/>
      <c r="CFM216" s="214"/>
      <c r="CFN216" s="214"/>
      <c r="CFO216" s="214"/>
      <c r="CFP216" s="214"/>
      <c r="CFQ216" s="214"/>
      <c r="CFR216" s="214"/>
      <c r="CFS216" s="214"/>
      <c r="CFT216" s="214"/>
      <c r="CFU216" s="214"/>
      <c r="CFV216" s="214"/>
      <c r="CFW216" s="214"/>
      <c r="CFX216" s="214"/>
      <c r="CFY216" s="214"/>
      <c r="CFZ216" s="214"/>
      <c r="CGA216" s="214"/>
      <c r="CGB216" s="214"/>
      <c r="CGC216" s="214"/>
      <c r="CGD216" s="214"/>
      <c r="CGE216" s="214"/>
      <c r="CGF216" s="214"/>
      <c r="CGG216" s="214"/>
      <c r="CGH216" s="214"/>
      <c r="CGI216" s="214"/>
      <c r="CGJ216" s="214"/>
      <c r="CGK216" s="214"/>
      <c r="CGL216" s="214"/>
      <c r="CGM216" s="214"/>
      <c r="CGN216" s="214"/>
      <c r="CGO216" s="214"/>
      <c r="CGP216" s="214"/>
      <c r="CGQ216" s="214"/>
      <c r="CGR216" s="214"/>
      <c r="CGS216" s="214"/>
      <c r="CGT216" s="214"/>
      <c r="CGU216" s="214"/>
      <c r="CGV216" s="214"/>
      <c r="CGW216" s="214"/>
      <c r="CGX216" s="214"/>
      <c r="CGY216" s="214"/>
      <c r="CGZ216" s="214"/>
      <c r="CHA216" s="214"/>
      <c r="CHB216" s="214"/>
      <c r="CHC216" s="214"/>
      <c r="CHD216" s="214"/>
      <c r="CHE216" s="214"/>
      <c r="CHF216" s="214"/>
      <c r="CHG216" s="214"/>
      <c r="CHH216" s="214"/>
      <c r="CHI216" s="214"/>
      <c r="CHJ216" s="214"/>
      <c r="CHK216" s="214"/>
      <c r="CHL216" s="214"/>
      <c r="CHM216" s="214"/>
      <c r="CHN216" s="214"/>
      <c r="CHO216" s="214"/>
      <c r="CHP216" s="214"/>
      <c r="CHQ216" s="214"/>
      <c r="CHR216" s="214"/>
      <c r="CHS216" s="214"/>
      <c r="CHT216" s="214"/>
      <c r="CHU216" s="214"/>
      <c r="CHV216" s="214"/>
      <c r="CHW216" s="214"/>
      <c r="CHX216" s="214"/>
      <c r="CHY216" s="214"/>
      <c r="CHZ216" s="214"/>
      <c r="CIA216" s="214"/>
      <c r="CIB216" s="214"/>
      <c r="CIC216" s="214"/>
      <c r="CID216" s="214"/>
      <c r="CIE216" s="214"/>
      <c r="CIF216" s="214"/>
      <c r="CIG216" s="214"/>
      <c r="CIH216" s="214"/>
      <c r="CII216" s="214"/>
      <c r="CIJ216" s="214"/>
      <c r="CIK216" s="214"/>
      <c r="CIL216" s="214"/>
      <c r="CIM216" s="214"/>
      <c r="CIN216" s="214"/>
      <c r="CIO216" s="214"/>
      <c r="CIP216" s="214"/>
      <c r="CIQ216" s="214"/>
      <c r="CIR216" s="214"/>
      <c r="CIS216" s="214"/>
      <c r="CIT216" s="214"/>
      <c r="CIU216" s="214"/>
      <c r="CIV216" s="214"/>
      <c r="CIW216" s="214"/>
      <c r="CIX216" s="214"/>
      <c r="CIY216" s="214"/>
      <c r="CIZ216" s="214"/>
      <c r="CJA216" s="214"/>
      <c r="CJB216" s="214"/>
      <c r="CJC216" s="214"/>
      <c r="CJD216" s="214"/>
      <c r="CJE216" s="214"/>
      <c r="CJF216" s="214"/>
      <c r="CJG216" s="214"/>
      <c r="CJH216" s="214"/>
      <c r="CJI216" s="214"/>
      <c r="CJJ216" s="214"/>
      <c r="CJK216" s="214"/>
      <c r="CJL216" s="214"/>
      <c r="CJM216" s="214"/>
      <c r="CJN216" s="214"/>
      <c r="CJO216" s="214"/>
      <c r="CJP216" s="214"/>
      <c r="CJQ216" s="214"/>
      <c r="CJR216" s="214"/>
      <c r="CJS216" s="214"/>
      <c r="CJT216" s="214"/>
      <c r="CJU216" s="214"/>
      <c r="CJV216" s="214"/>
      <c r="CJW216" s="214"/>
      <c r="CJX216" s="214"/>
      <c r="CJY216" s="214"/>
      <c r="CJZ216" s="214"/>
      <c r="CKA216" s="214"/>
      <c r="CKB216" s="214"/>
      <c r="CKC216" s="214"/>
      <c r="CKD216" s="214"/>
      <c r="CKE216" s="214"/>
      <c r="CKF216" s="214"/>
      <c r="CKG216" s="214"/>
      <c r="CKH216" s="214"/>
      <c r="CKI216" s="214"/>
      <c r="CKJ216" s="214"/>
      <c r="CKK216" s="214"/>
      <c r="CKL216" s="214"/>
      <c r="CKM216" s="214"/>
      <c r="CKN216" s="214"/>
      <c r="CKO216" s="214"/>
      <c r="CKP216" s="214"/>
      <c r="CKQ216" s="214"/>
      <c r="CKR216" s="214"/>
      <c r="CKS216" s="214"/>
      <c r="CKT216" s="214"/>
      <c r="CKU216" s="214"/>
      <c r="CKV216" s="214"/>
      <c r="CKW216" s="214"/>
      <c r="CKX216" s="214"/>
      <c r="CKY216" s="214"/>
      <c r="CKZ216" s="214"/>
      <c r="CLA216" s="214"/>
      <c r="CLB216" s="214"/>
      <c r="CLC216" s="214"/>
      <c r="CLD216" s="214"/>
      <c r="CLE216" s="214"/>
      <c r="CLF216" s="214"/>
      <c r="CLG216" s="214"/>
      <c r="CLH216" s="214"/>
      <c r="CLI216" s="214"/>
      <c r="CLJ216" s="214"/>
      <c r="CLK216" s="214"/>
      <c r="CLL216" s="214"/>
      <c r="CLM216" s="214"/>
      <c r="CLN216" s="214"/>
      <c r="CLO216" s="214"/>
      <c r="CLP216" s="214"/>
      <c r="CLQ216" s="214"/>
      <c r="CLR216" s="214"/>
      <c r="CLS216" s="214"/>
      <c r="CLT216" s="214"/>
      <c r="CLU216" s="214"/>
      <c r="CLV216" s="214"/>
      <c r="CLW216" s="214"/>
      <c r="CLX216" s="214"/>
      <c r="CLY216" s="214"/>
      <c r="CLZ216" s="214"/>
      <c r="CMA216" s="214"/>
      <c r="CMB216" s="214"/>
      <c r="CMC216" s="214"/>
      <c r="CMD216" s="214"/>
      <c r="CME216" s="214"/>
      <c r="CMF216" s="214"/>
      <c r="CMG216" s="214"/>
      <c r="CMH216" s="214"/>
      <c r="CMI216" s="214"/>
      <c r="CMJ216" s="214"/>
      <c r="CMK216" s="214"/>
      <c r="CML216" s="214"/>
      <c r="CMM216" s="214"/>
      <c r="CMN216" s="214"/>
      <c r="CMO216" s="214"/>
      <c r="CMP216" s="214"/>
      <c r="CMQ216" s="214"/>
      <c r="CMR216" s="214"/>
      <c r="CMS216" s="214"/>
      <c r="CMT216" s="214"/>
      <c r="CMU216" s="214"/>
      <c r="CMV216" s="214"/>
      <c r="CMW216" s="214"/>
      <c r="CMX216" s="214"/>
      <c r="CMY216" s="214"/>
      <c r="CMZ216" s="214"/>
      <c r="CNA216" s="214"/>
      <c r="CNB216" s="214"/>
      <c r="CNC216" s="214"/>
      <c r="CND216" s="214"/>
      <c r="CNE216" s="214"/>
      <c r="CNF216" s="214"/>
      <c r="CNG216" s="214"/>
      <c r="CNH216" s="214"/>
      <c r="CNI216" s="214"/>
      <c r="CNJ216" s="214"/>
      <c r="CNK216" s="214"/>
      <c r="CNL216" s="214"/>
      <c r="CNM216" s="214"/>
      <c r="CNN216" s="214"/>
      <c r="CNO216" s="214"/>
      <c r="CNP216" s="214"/>
      <c r="CNQ216" s="214"/>
      <c r="CNR216" s="214"/>
      <c r="CNS216" s="214"/>
      <c r="CNT216" s="214"/>
      <c r="CNU216" s="214"/>
      <c r="CNV216" s="214"/>
      <c r="CNW216" s="214"/>
      <c r="CNX216" s="214"/>
      <c r="CNY216" s="214"/>
      <c r="CNZ216" s="214"/>
      <c r="COA216" s="214"/>
      <c r="COB216" s="214"/>
      <c r="COC216" s="214"/>
      <c r="COD216" s="214"/>
      <c r="COE216" s="214"/>
      <c r="COF216" s="214"/>
      <c r="COG216" s="214"/>
      <c r="COH216" s="214"/>
      <c r="COI216" s="214"/>
      <c r="COJ216" s="214"/>
      <c r="COK216" s="214"/>
      <c r="COL216" s="214"/>
      <c r="COM216" s="214"/>
      <c r="CON216" s="214"/>
      <c r="COO216" s="214"/>
      <c r="COP216" s="214"/>
      <c r="COQ216" s="214"/>
      <c r="COR216" s="214"/>
      <c r="COS216" s="214"/>
      <c r="COT216" s="214"/>
      <c r="COU216" s="214"/>
      <c r="COV216" s="214"/>
      <c r="COW216" s="214"/>
      <c r="COX216" s="214"/>
      <c r="COY216" s="214"/>
      <c r="COZ216" s="214"/>
      <c r="CPA216" s="214"/>
      <c r="CPB216" s="214"/>
      <c r="CPC216" s="214"/>
      <c r="CPD216" s="214"/>
      <c r="CPE216" s="214"/>
      <c r="CPF216" s="214"/>
      <c r="CPG216" s="214"/>
      <c r="CPH216" s="214"/>
      <c r="CPI216" s="214"/>
      <c r="CPJ216" s="214"/>
      <c r="CPK216" s="214"/>
      <c r="CPL216" s="214"/>
      <c r="CPM216" s="214"/>
      <c r="CPN216" s="214"/>
      <c r="CPO216" s="214"/>
      <c r="CPP216" s="214"/>
      <c r="CPQ216" s="214"/>
      <c r="CPR216" s="214"/>
      <c r="CPS216" s="214"/>
      <c r="CPT216" s="214"/>
      <c r="CPU216" s="214"/>
      <c r="CPV216" s="214"/>
      <c r="CPW216" s="214"/>
      <c r="CPX216" s="214"/>
      <c r="CPY216" s="214"/>
      <c r="CPZ216" s="214"/>
      <c r="CQA216" s="214"/>
      <c r="CQB216" s="214"/>
      <c r="CQC216" s="214"/>
      <c r="CQD216" s="214"/>
      <c r="CQE216" s="214"/>
      <c r="CQF216" s="214"/>
      <c r="CQG216" s="214"/>
      <c r="CQH216" s="214"/>
      <c r="CQI216" s="214"/>
      <c r="CQJ216" s="214"/>
      <c r="CQK216" s="214"/>
      <c r="CQL216" s="214"/>
      <c r="CQM216" s="214"/>
      <c r="CQN216" s="214"/>
      <c r="CQO216" s="214"/>
      <c r="CQP216" s="214"/>
      <c r="CQQ216" s="214"/>
      <c r="CQR216" s="214"/>
      <c r="CQS216" s="214"/>
      <c r="CQT216" s="214"/>
      <c r="CQU216" s="214"/>
      <c r="CQV216" s="214"/>
      <c r="CQW216" s="214"/>
      <c r="CQX216" s="214"/>
      <c r="CQY216" s="214"/>
      <c r="CQZ216" s="214"/>
      <c r="CRA216" s="214"/>
      <c r="CRB216" s="214"/>
      <c r="CRC216" s="214"/>
      <c r="CRD216" s="214"/>
      <c r="CRE216" s="214"/>
      <c r="CRF216" s="214"/>
      <c r="CRG216" s="214"/>
      <c r="CRH216" s="214"/>
      <c r="CRI216" s="214"/>
      <c r="CRJ216" s="214"/>
      <c r="CRK216" s="214"/>
      <c r="CRL216" s="214"/>
      <c r="CRM216" s="214"/>
      <c r="CRN216" s="214"/>
      <c r="CRO216" s="214"/>
      <c r="CRP216" s="214"/>
      <c r="CRQ216" s="214"/>
      <c r="CRR216" s="214"/>
      <c r="CRS216" s="214"/>
      <c r="CRT216" s="214"/>
      <c r="CRU216" s="214"/>
      <c r="CRV216" s="214"/>
      <c r="CRW216" s="214"/>
      <c r="CRX216" s="214"/>
      <c r="CRY216" s="214"/>
      <c r="CRZ216" s="214"/>
      <c r="CSA216" s="214"/>
      <c r="CSB216" s="214"/>
      <c r="CSC216" s="214"/>
      <c r="CSD216" s="214"/>
      <c r="CSE216" s="214"/>
      <c r="CSF216" s="214"/>
      <c r="CSG216" s="214"/>
      <c r="CSH216" s="214"/>
      <c r="CSI216" s="214"/>
      <c r="CSJ216" s="214"/>
      <c r="CSK216" s="214"/>
      <c r="CSL216" s="214"/>
      <c r="CSM216" s="214"/>
      <c r="CSN216" s="214"/>
      <c r="CSO216" s="214"/>
      <c r="CSP216" s="214"/>
      <c r="CSQ216" s="214"/>
      <c r="CSR216" s="214"/>
      <c r="CSS216" s="214"/>
      <c r="CST216" s="214"/>
      <c r="CSU216" s="214"/>
      <c r="CSV216" s="214"/>
      <c r="CSW216" s="214"/>
      <c r="CSX216" s="214"/>
      <c r="CSY216" s="214"/>
      <c r="CSZ216" s="214"/>
      <c r="CTA216" s="214"/>
      <c r="CTB216" s="214"/>
      <c r="CTC216" s="214"/>
      <c r="CTD216" s="214"/>
      <c r="CTE216" s="214"/>
      <c r="CTF216" s="214"/>
      <c r="CTG216" s="214"/>
      <c r="CTH216" s="214"/>
      <c r="CTI216" s="214"/>
      <c r="CTJ216" s="214"/>
      <c r="CTK216" s="214"/>
      <c r="CTL216" s="214"/>
      <c r="CTM216" s="214"/>
      <c r="CTN216" s="214"/>
      <c r="CTO216" s="214"/>
      <c r="CTP216" s="214"/>
      <c r="CTQ216" s="214"/>
      <c r="CTR216" s="214"/>
      <c r="CTS216" s="214"/>
      <c r="CTT216" s="214"/>
      <c r="CTU216" s="214"/>
      <c r="CTV216" s="214"/>
      <c r="CTW216" s="214"/>
      <c r="CTX216" s="214"/>
      <c r="CTY216" s="214"/>
      <c r="CTZ216" s="214"/>
      <c r="CUA216" s="214"/>
      <c r="CUB216" s="214"/>
      <c r="CUC216" s="214"/>
      <c r="CUD216" s="214"/>
      <c r="CUE216" s="214"/>
      <c r="CUF216" s="214"/>
      <c r="CUG216" s="214"/>
      <c r="CUH216" s="214"/>
      <c r="CUI216" s="214"/>
      <c r="CUJ216" s="214"/>
      <c r="CUK216" s="214"/>
      <c r="CUL216" s="214"/>
      <c r="CUM216" s="214"/>
      <c r="CUN216" s="214"/>
      <c r="CUO216" s="214"/>
      <c r="CUP216" s="214"/>
      <c r="CUQ216" s="214"/>
      <c r="CUR216" s="214"/>
      <c r="CUS216" s="214"/>
      <c r="CUT216" s="214"/>
      <c r="CUU216" s="214"/>
      <c r="CUV216" s="214"/>
      <c r="CUW216" s="214"/>
      <c r="CUX216" s="214"/>
      <c r="CUY216" s="214"/>
      <c r="CUZ216" s="214"/>
      <c r="CVA216" s="214"/>
      <c r="CVB216" s="214"/>
      <c r="CVC216" s="214"/>
      <c r="CVD216" s="214"/>
      <c r="CVE216" s="214"/>
      <c r="CVF216" s="214"/>
      <c r="CVG216" s="214"/>
      <c r="CVH216" s="214"/>
      <c r="CVI216" s="214"/>
      <c r="CVJ216" s="214"/>
      <c r="CVK216" s="214"/>
      <c r="CVL216" s="214"/>
      <c r="CVM216" s="214"/>
      <c r="CVN216" s="214"/>
      <c r="CVO216" s="214"/>
      <c r="CVP216" s="214"/>
      <c r="CVQ216" s="214"/>
      <c r="CVR216" s="214"/>
      <c r="CVS216" s="214"/>
      <c r="CVT216" s="214"/>
      <c r="CVU216" s="214"/>
      <c r="CVV216" s="214"/>
      <c r="CVW216" s="214"/>
      <c r="CVX216" s="214"/>
      <c r="CVY216" s="214"/>
      <c r="CVZ216" s="214"/>
      <c r="CWA216" s="214"/>
      <c r="CWB216" s="214"/>
      <c r="CWC216" s="214"/>
      <c r="CWD216" s="214"/>
      <c r="CWE216" s="214"/>
      <c r="CWF216" s="214"/>
      <c r="CWG216" s="214"/>
      <c r="CWH216" s="214"/>
      <c r="CWI216" s="214"/>
      <c r="CWJ216" s="214"/>
      <c r="CWK216" s="214"/>
      <c r="CWL216" s="214"/>
      <c r="CWM216" s="214"/>
      <c r="CWN216" s="214"/>
      <c r="CWO216" s="214"/>
      <c r="CWP216" s="214"/>
      <c r="CWQ216" s="214"/>
      <c r="CWR216" s="214"/>
      <c r="CWS216" s="214"/>
      <c r="CWT216" s="214"/>
      <c r="CWU216" s="214"/>
      <c r="CWV216" s="214"/>
      <c r="CWW216" s="214"/>
      <c r="CWX216" s="214"/>
      <c r="CWY216" s="214"/>
      <c r="CWZ216" s="214"/>
      <c r="CXA216" s="214"/>
      <c r="CXB216" s="214"/>
      <c r="CXC216" s="214"/>
      <c r="CXD216" s="214"/>
      <c r="CXE216" s="214"/>
      <c r="CXF216" s="214"/>
      <c r="CXG216" s="214"/>
      <c r="CXH216" s="214"/>
      <c r="CXI216" s="214"/>
      <c r="CXJ216" s="214"/>
      <c r="CXK216" s="214"/>
      <c r="CXL216" s="214"/>
      <c r="CXM216" s="214"/>
      <c r="CXN216" s="214"/>
      <c r="CXO216" s="214"/>
      <c r="CXP216" s="214"/>
      <c r="CXQ216" s="214"/>
      <c r="CXR216" s="214"/>
      <c r="CXS216" s="214"/>
      <c r="CXT216" s="214"/>
      <c r="CXU216" s="214"/>
      <c r="CXV216" s="214"/>
      <c r="CXW216" s="214"/>
      <c r="CXX216" s="214"/>
      <c r="CXY216" s="214"/>
      <c r="CXZ216" s="214"/>
      <c r="CYA216" s="214"/>
      <c r="CYB216" s="214"/>
      <c r="CYC216" s="214"/>
      <c r="CYD216" s="214"/>
      <c r="CYE216" s="214"/>
      <c r="CYF216" s="214"/>
      <c r="CYG216" s="214"/>
      <c r="CYH216" s="214"/>
      <c r="CYI216" s="214"/>
      <c r="CYJ216" s="214"/>
      <c r="CYK216" s="214"/>
      <c r="CYL216" s="214"/>
      <c r="CYM216" s="214"/>
      <c r="CYN216" s="214"/>
      <c r="CYO216" s="214"/>
      <c r="CYP216" s="214"/>
      <c r="CYQ216" s="214"/>
      <c r="CYR216" s="214"/>
      <c r="CYS216" s="214"/>
      <c r="CYT216" s="214"/>
      <c r="CYU216" s="214"/>
      <c r="CYV216" s="214"/>
      <c r="CYW216" s="214"/>
      <c r="CYX216" s="214"/>
      <c r="CYY216" s="214"/>
      <c r="CYZ216" s="214"/>
      <c r="CZA216" s="214"/>
      <c r="CZB216" s="214"/>
      <c r="CZC216" s="214"/>
      <c r="CZD216" s="214"/>
      <c r="CZE216" s="214"/>
      <c r="CZF216" s="214"/>
      <c r="CZG216" s="214"/>
      <c r="CZH216" s="214"/>
      <c r="CZI216" s="214"/>
      <c r="CZJ216" s="214"/>
      <c r="CZK216" s="214"/>
      <c r="CZL216" s="214"/>
      <c r="CZM216" s="214"/>
      <c r="CZN216" s="214"/>
      <c r="CZO216" s="214"/>
      <c r="CZP216" s="214"/>
      <c r="CZQ216" s="214"/>
      <c r="CZR216" s="214"/>
      <c r="CZS216" s="214"/>
      <c r="CZT216" s="214"/>
      <c r="CZU216" s="214"/>
      <c r="CZV216" s="214"/>
      <c r="CZW216" s="214"/>
      <c r="CZX216" s="214"/>
      <c r="CZY216" s="214"/>
      <c r="CZZ216" s="214"/>
      <c r="DAA216" s="214"/>
      <c r="DAB216" s="214"/>
      <c r="DAC216" s="214"/>
      <c r="DAD216" s="214"/>
      <c r="DAE216" s="214"/>
      <c r="DAF216" s="214"/>
      <c r="DAG216" s="214"/>
      <c r="DAH216" s="214"/>
      <c r="DAI216" s="214"/>
      <c r="DAJ216" s="214"/>
      <c r="DAK216" s="214"/>
      <c r="DAL216" s="214"/>
      <c r="DAM216" s="214"/>
      <c r="DAN216" s="214"/>
      <c r="DAO216" s="214"/>
      <c r="DAP216" s="214"/>
      <c r="DAQ216" s="214"/>
      <c r="DAR216" s="214"/>
      <c r="DAS216" s="214"/>
      <c r="DAT216" s="214"/>
      <c r="DAU216" s="214"/>
      <c r="DAV216" s="214"/>
      <c r="DAW216" s="214"/>
      <c r="DAX216" s="214"/>
      <c r="DAY216" s="214"/>
      <c r="DAZ216" s="214"/>
      <c r="DBA216" s="214"/>
      <c r="DBB216" s="214"/>
      <c r="DBC216" s="214"/>
      <c r="DBD216" s="214"/>
      <c r="DBE216" s="214"/>
      <c r="DBF216" s="214"/>
      <c r="DBG216" s="214"/>
      <c r="DBH216" s="214"/>
      <c r="DBI216" s="214"/>
      <c r="DBJ216" s="214"/>
      <c r="DBK216" s="214"/>
      <c r="DBL216" s="214"/>
      <c r="DBM216" s="214"/>
      <c r="DBN216" s="214"/>
      <c r="DBO216" s="214"/>
      <c r="DBP216" s="214"/>
      <c r="DBQ216" s="214"/>
      <c r="DBR216" s="214"/>
      <c r="DBS216" s="214"/>
      <c r="DBT216" s="214"/>
      <c r="DBU216" s="214"/>
      <c r="DBV216" s="214"/>
      <c r="DBW216" s="214"/>
      <c r="DBX216" s="214"/>
      <c r="DBY216" s="214"/>
      <c r="DBZ216" s="214"/>
      <c r="DCA216" s="214"/>
      <c r="DCB216" s="214"/>
      <c r="DCC216" s="214"/>
      <c r="DCD216" s="214"/>
      <c r="DCE216" s="214"/>
      <c r="DCF216" s="214"/>
      <c r="DCG216" s="214"/>
      <c r="DCH216" s="214"/>
      <c r="DCI216" s="214"/>
      <c r="DCJ216" s="214"/>
      <c r="DCK216" s="214"/>
      <c r="DCL216" s="214"/>
      <c r="DCM216" s="214"/>
      <c r="DCN216" s="214"/>
      <c r="DCO216" s="214"/>
      <c r="DCP216" s="214"/>
      <c r="DCQ216" s="214"/>
      <c r="DCR216" s="214"/>
      <c r="DCS216" s="214"/>
      <c r="DCT216" s="214"/>
      <c r="DCU216" s="214"/>
      <c r="DCV216" s="214"/>
      <c r="DCW216" s="214"/>
      <c r="DCX216" s="214"/>
      <c r="DCY216" s="214"/>
      <c r="DCZ216" s="214"/>
      <c r="DDA216" s="214"/>
      <c r="DDB216" s="214"/>
      <c r="DDC216" s="214"/>
      <c r="DDD216" s="214"/>
      <c r="DDE216" s="214"/>
      <c r="DDF216" s="214"/>
      <c r="DDG216" s="214"/>
      <c r="DDH216" s="214"/>
      <c r="DDI216" s="214"/>
      <c r="DDJ216" s="214"/>
      <c r="DDK216" s="214"/>
      <c r="DDL216" s="214"/>
      <c r="DDM216" s="214"/>
      <c r="DDN216" s="214"/>
      <c r="DDO216" s="214"/>
      <c r="DDP216" s="214"/>
      <c r="DDQ216" s="214"/>
      <c r="DDR216" s="214"/>
      <c r="DDS216" s="214"/>
      <c r="DDT216" s="214"/>
      <c r="DDU216" s="214"/>
      <c r="DDV216" s="214"/>
      <c r="DDW216" s="214"/>
      <c r="DDX216" s="214"/>
      <c r="DDY216" s="214"/>
      <c r="DDZ216" s="214"/>
      <c r="DEA216" s="214"/>
      <c r="DEB216" s="214"/>
      <c r="DEC216" s="214"/>
      <c r="DED216" s="214"/>
      <c r="DEE216" s="214"/>
      <c r="DEF216" s="214"/>
      <c r="DEG216" s="214"/>
      <c r="DEH216" s="214"/>
      <c r="DEI216" s="214"/>
      <c r="DEJ216" s="214"/>
      <c r="DEK216" s="214"/>
      <c r="DEL216" s="214"/>
      <c r="DEM216" s="214"/>
      <c r="DEN216" s="214"/>
      <c r="DEO216" s="214"/>
      <c r="DEP216" s="214"/>
      <c r="DEQ216" s="214"/>
      <c r="DER216" s="214"/>
      <c r="DES216" s="214"/>
      <c r="DET216" s="214"/>
      <c r="DEU216" s="214"/>
      <c r="DEV216" s="214"/>
      <c r="DEW216" s="214"/>
      <c r="DEX216" s="214"/>
      <c r="DEY216" s="214"/>
      <c r="DEZ216" s="214"/>
      <c r="DFA216" s="214"/>
      <c r="DFB216" s="214"/>
      <c r="DFC216" s="214"/>
      <c r="DFD216" s="214"/>
      <c r="DFE216" s="214"/>
      <c r="DFF216" s="214"/>
      <c r="DFG216" s="214"/>
      <c r="DFH216" s="214"/>
      <c r="DFI216" s="214"/>
      <c r="DFJ216" s="214"/>
      <c r="DFK216" s="214"/>
      <c r="DFL216" s="214"/>
      <c r="DFM216" s="214"/>
      <c r="DFN216" s="214"/>
      <c r="DFO216" s="214"/>
      <c r="DFP216" s="214"/>
      <c r="DFQ216" s="214"/>
      <c r="DFR216" s="214"/>
      <c r="DFS216" s="214"/>
      <c r="DFT216" s="214"/>
      <c r="DFU216" s="214"/>
      <c r="DFV216" s="214"/>
      <c r="DFW216" s="214"/>
      <c r="DFX216" s="214"/>
      <c r="DFY216" s="214"/>
      <c r="DFZ216" s="214"/>
      <c r="DGA216" s="214"/>
      <c r="DGB216" s="214"/>
      <c r="DGC216" s="214"/>
      <c r="DGD216" s="214"/>
      <c r="DGE216" s="214"/>
      <c r="DGF216" s="214"/>
      <c r="DGG216" s="214"/>
      <c r="DGH216" s="214"/>
      <c r="DGI216" s="214"/>
      <c r="DGJ216" s="214"/>
      <c r="DGK216" s="214"/>
      <c r="DGL216" s="214"/>
      <c r="DGM216" s="214"/>
      <c r="DGN216" s="214"/>
      <c r="DGO216" s="214"/>
      <c r="DGP216" s="214"/>
      <c r="DGQ216" s="214"/>
      <c r="DGR216" s="214"/>
      <c r="DGS216" s="214"/>
      <c r="DGT216" s="214"/>
      <c r="DGU216" s="214"/>
      <c r="DGV216" s="214"/>
      <c r="DGW216" s="214"/>
      <c r="DGX216" s="214"/>
      <c r="DGY216" s="214"/>
      <c r="DGZ216" s="214"/>
      <c r="DHA216" s="214"/>
      <c r="DHB216" s="214"/>
      <c r="DHC216" s="214"/>
      <c r="DHD216" s="214"/>
      <c r="DHE216" s="214"/>
      <c r="DHF216" s="214"/>
      <c r="DHG216" s="214"/>
      <c r="DHH216" s="214"/>
      <c r="DHI216" s="214"/>
      <c r="DHJ216" s="214"/>
      <c r="DHK216" s="214"/>
      <c r="DHL216" s="214"/>
      <c r="DHM216" s="214"/>
      <c r="DHN216" s="214"/>
      <c r="DHO216" s="214"/>
      <c r="DHP216" s="214"/>
      <c r="DHQ216" s="214"/>
      <c r="DHR216" s="214"/>
      <c r="DHS216" s="214"/>
      <c r="DHT216" s="214"/>
      <c r="DHU216" s="214"/>
      <c r="DHV216" s="214"/>
      <c r="DHW216" s="214"/>
      <c r="DHX216" s="214"/>
      <c r="DHY216" s="214"/>
      <c r="DHZ216" s="214"/>
      <c r="DIA216" s="214"/>
      <c r="DIB216" s="214"/>
      <c r="DIC216" s="214"/>
      <c r="DID216" s="214"/>
      <c r="DIE216" s="214"/>
      <c r="DIF216" s="214"/>
      <c r="DIG216" s="214"/>
      <c r="DIH216" s="214"/>
      <c r="DII216" s="214"/>
      <c r="DIJ216" s="214"/>
      <c r="DIK216" s="214"/>
      <c r="DIL216" s="214"/>
      <c r="DIM216" s="214"/>
      <c r="DIN216" s="214"/>
      <c r="DIO216" s="214"/>
      <c r="DIP216" s="214"/>
      <c r="DIQ216" s="214"/>
      <c r="DIR216" s="214"/>
      <c r="DIS216" s="214"/>
      <c r="DIT216" s="214"/>
      <c r="DIU216" s="214"/>
      <c r="DIV216" s="214"/>
      <c r="DIW216" s="214"/>
      <c r="DIX216" s="214"/>
      <c r="DIY216" s="214"/>
      <c r="DIZ216" s="214"/>
      <c r="DJA216" s="214"/>
      <c r="DJB216" s="214"/>
      <c r="DJC216" s="214"/>
      <c r="DJD216" s="214"/>
      <c r="DJE216" s="214"/>
      <c r="DJF216" s="214"/>
      <c r="DJG216" s="214"/>
      <c r="DJH216" s="214"/>
      <c r="DJI216" s="214"/>
      <c r="DJJ216" s="214"/>
      <c r="DJK216" s="214"/>
      <c r="DJL216" s="214"/>
      <c r="DJM216" s="214"/>
      <c r="DJN216" s="214"/>
      <c r="DJO216" s="214"/>
      <c r="DJP216" s="214"/>
      <c r="DJQ216" s="214"/>
      <c r="DJR216" s="214"/>
      <c r="DJS216" s="214"/>
      <c r="DJT216" s="214"/>
      <c r="DJU216" s="214"/>
      <c r="DJV216" s="214"/>
      <c r="DJW216" s="214"/>
      <c r="DJX216" s="214"/>
      <c r="DJY216" s="214"/>
      <c r="DJZ216" s="214"/>
      <c r="DKA216" s="214"/>
      <c r="DKB216" s="214"/>
      <c r="DKC216" s="214"/>
      <c r="DKD216" s="214"/>
      <c r="DKE216" s="214"/>
      <c r="DKF216" s="214"/>
      <c r="DKG216" s="214"/>
      <c r="DKH216" s="214"/>
      <c r="DKI216" s="214"/>
      <c r="DKJ216" s="214"/>
      <c r="DKK216" s="214"/>
      <c r="DKL216" s="214"/>
      <c r="DKM216" s="214"/>
      <c r="DKN216" s="214"/>
      <c r="DKO216" s="214"/>
      <c r="DKP216" s="214"/>
      <c r="DKQ216" s="214"/>
      <c r="DKR216" s="214"/>
      <c r="DKS216" s="214"/>
      <c r="DKT216" s="214"/>
      <c r="DKU216" s="214"/>
      <c r="DKV216" s="214"/>
      <c r="DKW216" s="214"/>
      <c r="DKX216" s="214"/>
      <c r="DKY216" s="214"/>
      <c r="DKZ216" s="214"/>
      <c r="DLA216" s="214"/>
      <c r="DLB216" s="214"/>
      <c r="DLC216" s="214"/>
      <c r="DLD216" s="214"/>
      <c r="DLE216" s="214"/>
      <c r="DLF216" s="214"/>
      <c r="DLG216" s="214"/>
      <c r="DLH216" s="214"/>
      <c r="DLI216" s="214"/>
      <c r="DLJ216" s="214"/>
      <c r="DLK216" s="214"/>
      <c r="DLL216" s="214"/>
      <c r="DLM216" s="214"/>
      <c r="DLN216" s="214"/>
      <c r="DLO216" s="214"/>
      <c r="DLP216" s="214"/>
      <c r="DLQ216" s="214"/>
      <c r="DLR216" s="214"/>
      <c r="DLS216" s="214"/>
      <c r="DLT216" s="214"/>
      <c r="DLU216" s="214"/>
      <c r="DLV216" s="214"/>
      <c r="DLW216" s="214"/>
      <c r="DLX216" s="214"/>
      <c r="DLY216" s="214"/>
      <c r="DLZ216" s="214"/>
      <c r="DMA216" s="214"/>
      <c r="DMB216" s="214"/>
      <c r="DMC216" s="214"/>
      <c r="DMD216" s="214"/>
      <c r="DME216" s="214"/>
      <c r="DMF216" s="214"/>
      <c r="DMG216" s="214"/>
      <c r="DMH216" s="214"/>
      <c r="DMI216" s="214"/>
      <c r="DMJ216" s="214"/>
      <c r="DMK216" s="214"/>
      <c r="DML216" s="214"/>
      <c r="DMM216" s="214"/>
      <c r="DMN216" s="214"/>
      <c r="DMO216" s="214"/>
      <c r="DMP216" s="214"/>
      <c r="DMQ216" s="214"/>
      <c r="DMR216" s="214"/>
      <c r="DMS216" s="214"/>
      <c r="DMT216" s="214"/>
      <c r="DMU216" s="214"/>
      <c r="DMV216" s="214"/>
      <c r="DMW216" s="214"/>
      <c r="DMX216" s="214"/>
      <c r="DMY216" s="214"/>
      <c r="DMZ216" s="214"/>
      <c r="DNA216" s="214"/>
      <c r="DNB216" s="214"/>
      <c r="DNC216" s="214"/>
      <c r="DND216" s="214"/>
      <c r="DNE216" s="214"/>
      <c r="DNF216" s="214"/>
      <c r="DNG216" s="214"/>
      <c r="DNH216" s="214"/>
      <c r="DNI216" s="214"/>
      <c r="DNJ216" s="214"/>
      <c r="DNK216" s="214"/>
      <c r="DNL216" s="214"/>
      <c r="DNM216" s="214"/>
      <c r="DNN216" s="214"/>
      <c r="DNO216" s="214"/>
      <c r="DNP216" s="214"/>
      <c r="DNQ216" s="214"/>
      <c r="DNR216" s="214"/>
      <c r="DNS216" s="214"/>
      <c r="DNT216" s="214"/>
      <c r="DNU216" s="214"/>
      <c r="DNV216" s="214"/>
      <c r="DNW216" s="214"/>
      <c r="DNX216" s="214"/>
      <c r="DNY216" s="214"/>
      <c r="DNZ216" s="214"/>
      <c r="DOA216" s="214"/>
      <c r="DOB216" s="214"/>
      <c r="DOC216" s="214"/>
      <c r="DOD216" s="214"/>
      <c r="DOE216" s="214"/>
      <c r="DOF216" s="214"/>
      <c r="DOG216" s="214"/>
      <c r="DOH216" s="214"/>
      <c r="DOI216" s="214"/>
      <c r="DOJ216" s="214"/>
      <c r="DOK216" s="214"/>
      <c r="DOL216" s="214"/>
      <c r="DOM216" s="214"/>
      <c r="DON216" s="214"/>
      <c r="DOO216" s="214"/>
      <c r="DOP216" s="214"/>
      <c r="DOQ216" s="214"/>
      <c r="DOR216" s="214"/>
      <c r="DOS216" s="214"/>
      <c r="DOT216" s="214"/>
      <c r="DOU216" s="214"/>
      <c r="DOV216" s="214"/>
      <c r="DOW216" s="214"/>
      <c r="DOX216" s="214"/>
      <c r="DOY216" s="214"/>
      <c r="DOZ216" s="214"/>
      <c r="DPA216" s="214"/>
      <c r="DPB216" s="214"/>
      <c r="DPC216" s="214"/>
      <c r="DPD216" s="214"/>
      <c r="DPE216" s="214"/>
      <c r="DPF216" s="214"/>
      <c r="DPG216" s="214"/>
      <c r="DPH216" s="214"/>
      <c r="DPI216" s="214"/>
      <c r="DPJ216" s="214"/>
      <c r="DPK216" s="214"/>
      <c r="DPL216" s="214"/>
      <c r="DPM216" s="214"/>
      <c r="DPN216" s="214"/>
      <c r="DPO216" s="214"/>
      <c r="DPP216" s="214"/>
      <c r="DPQ216" s="214"/>
      <c r="DPR216" s="214"/>
      <c r="DPS216" s="214"/>
      <c r="DPT216" s="214"/>
      <c r="DPU216" s="214"/>
      <c r="DPV216" s="214"/>
      <c r="DPW216" s="214"/>
      <c r="DPX216" s="214"/>
      <c r="DPY216" s="214"/>
      <c r="DPZ216" s="214"/>
      <c r="DQA216" s="214"/>
      <c r="DQB216" s="214"/>
      <c r="DQC216" s="214"/>
      <c r="DQD216" s="214"/>
      <c r="DQE216" s="214"/>
      <c r="DQF216" s="214"/>
      <c r="DQG216" s="214"/>
      <c r="DQH216" s="214"/>
      <c r="DQI216" s="214"/>
      <c r="DQJ216" s="214"/>
      <c r="DQK216" s="214"/>
      <c r="DQL216" s="214"/>
      <c r="DQM216" s="214"/>
      <c r="DQN216" s="214"/>
      <c r="DQO216" s="214"/>
      <c r="DQP216" s="214"/>
      <c r="DQQ216" s="214"/>
      <c r="DQR216" s="214"/>
      <c r="DQS216" s="214"/>
      <c r="DQT216" s="214"/>
      <c r="DQU216" s="214"/>
      <c r="DQV216" s="214"/>
      <c r="DQW216" s="214"/>
      <c r="DQX216" s="214"/>
      <c r="DQY216" s="214"/>
      <c r="DQZ216" s="214"/>
      <c r="DRA216" s="214"/>
      <c r="DRB216" s="214"/>
      <c r="DRC216" s="214"/>
      <c r="DRD216" s="214"/>
      <c r="DRE216" s="214"/>
      <c r="DRF216" s="214"/>
      <c r="DRG216" s="214"/>
      <c r="DRH216" s="214"/>
      <c r="DRI216" s="214"/>
      <c r="DRJ216" s="214"/>
      <c r="DRK216" s="214"/>
      <c r="DRL216" s="214"/>
      <c r="DRM216" s="214"/>
      <c r="DRN216" s="214"/>
      <c r="DRO216" s="214"/>
      <c r="DRP216" s="214"/>
      <c r="DRQ216" s="214"/>
      <c r="DRR216" s="214"/>
      <c r="DRS216" s="214"/>
      <c r="DRT216" s="214"/>
      <c r="DRU216" s="214"/>
      <c r="DRV216" s="214"/>
      <c r="DRW216" s="214"/>
      <c r="DRX216" s="214"/>
      <c r="DRY216" s="214"/>
      <c r="DRZ216" s="214"/>
      <c r="DSA216" s="214"/>
      <c r="DSB216" s="214"/>
      <c r="DSC216" s="214"/>
      <c r="DSD216" s="214"/>
      <c r="DSE216" s="214"/>
      <c r="DSF216" s="214"/>
      <c r="DSG216" s="214"/>
      <c r="DSH216" s="214"/>
      <c r="DSI216" s="214"/>
      <c r="DSJ216" s="214"/>
      <c r="DSK216" s="214"/>
      <c r="DSL216" s="214"/>
      <c r="DSM216" s="214"/>
      <c r="DSN216" s="214"/>
      <c r="DSO216" s="214"/>
      <c r="DSP216" s="214"/>
      <c r="DSQ216" s="214"/>
      <c r="DSR216" s="214"/>
      <c r="DSS216" s="214"/>
      <c r="DST216" s="214"/>
      <c r="DSU216" s="214"/>
      <c r="DSV216" s="214"/>
      <c r="DSW216" s="214"/>
      <c r="DSX216" s="214"/>
      <c r="DSY216" s="214"/>
      <c r="DSZ216" s="214"/>
      <c r="DTA216" s="214"/>
      <c r="DTB216" s="214"/>
      <c r="DTC216" s="214"/>
      <c r="DTD216" s="214"/>
      <c r="DTE216" s="214"/>
      <c r="DTF216" s="214"/>
      <c r="DTG216" s="214"/>
      <c r="DTH216" s="214"/>
      <c r="DTI216" s="214"/>
      <c r="DTJ216" s="214"/>
      <c r="DTK216" s="214"/>
      <c r="DTL216" s="214"/>
      <c r="DTM216" s="214"/>
      <c r="DTN216" s="214"/>
      <c r="DTO216" s="214"/>
      <c r="DTP216" s="214"/>
      <c r="DTQ216" s="214"/>
      <c r="DTR216" s="214"/>
      <c r="DTS216" s="214"/>
      <c r="DTT216" s="214"/>
      <c r="DTU216" s="214"/>
      <c r="DTV216" s="214"/>
      <c r="DTW216" s="214"/>
      <c r="DTX216" s="214"/>
      <c r="DTY216" s="214"/>
      <c r="DTZ216" s="214"/>
      <c r="DUA216" s="214"/>
      <c r="DUB216" s="214"/>
      <c r="DUC216" s="214"/>
      <c r="DUD216" s="214"/>
      <c r="DUE216" s="214"/>
      <c r="DUF216" s="214"/>
      <c r="DUG216" s="214"/>
      <c r="DUH216" s="214"/>
      <c r="DUI216" s="214"/>
      <c r="DUJ216" s="214"/>
      <c r="DUK216" s="214"/>
      <c r="DUL216" s="214"/>
      <c r="DUM216" s="214"/>
      <c r="DUN216" s="214"/>
      <c r="DUO216" s="214"/>
      <c r="DUP216" s="214"/>
      <c r="DUQ216" s="214"/>
      <c r="DUR216" s="214"/>
      <c r="DUS216" s="214"/>
      <c r="DUT216" s="214"/>
      <c r="DUU216" s="214"/>
      <c r="DUV216" s="214"/>
      <c r="DUW216" s="214"/>
      <c r="DUX216" s="214"/>
      <c r="DUY216" s="214"/>
      <c r="DUZ216" s="214"/>
      <c r="DVA216" s="214"/>
      <c r="DVB216" s="214"/>
      <c r="DVC216" s="214"/>
      <c r="DVD216" s="214"/>
      <c r="DVE216" s="214"/>
      <c r="DVF216" s="214"/>
      <c r="DVG216" s="214"/>
      <c r="DVH216" s="214"/>
      <c r="DVI216" s="214"/>
      <c r="DVJ216" s="214"/>
      <c r="DVK216" s="214"/>
      <c r="DVL216" s="214"/>
      <c r="DVM216" s="214"/>
      <c r="DVN216" s="214"/>
      <c r="DVO216" s="214"/>
      <c r="DVP216" s="214"/>
      <c r="DVQ216" s="214"/>
      <c r="DVR216" s="214"/>
      <c r="DVS216" s="214"/>
      <c r="DVT216" s="214"/>
      <c r="DVU216" s="214"/>
      <c r="DVV216" s="214"/>
      <c r="DVW216" s="214"/>
      <c r="DVX216" s="214"/>
      <c r="DVY216" s="214"/>
      <c r="DVZ216" s="214"/>
      <c r="DWA216" s="214"/>
      <c r="DWB216" s="214"/>
      <c r="DWC216" s="214"/>
      <c r="DWD216" s="214"/>
      <c r="DWE216" s="214"/>
      <c r="DWF216" s="214"/>
      <c r="DWG216" s="214"/>
      <c r="DWH216" s="214"/>
      <c r="DWI216" s="214"/>
      <c r="DWJ216" s="214"/>
      <c r="DWK216" s="214"/>
      <c r="DWL216" s="214"/>
      <c r="DWM216" s="214"/>
      <c r="DWN216" s="214"/>
      <c r="DWO216" s="214"/>
      <c r="DWP216" s="214"/>
      <c r="DWQ216" s="214"/>
      <c r="DWR216" s="214"/>
      <c r="DWS216" s="214"/>
      <c r="DWT216" s="214"/>
      <c r="DWU216" s="214"/>
      <c r="DWV216" s="214"/>
      <c r="DWW216" s="214"/>
      <c r="DWX216" s="214"/>
      <c r="DWY216" s="214"/>
      <c r="DWZ216" s="214"/>
      <c r="DXA216" s="214"/>
      <c r="DXB216" s="214"/>
      <c r="DXC216" s="214"/>
      <c r="DXD216" s="214"/>
      <c r="DXE216" s="214"/>
      <c r="DXF216" s="214"/>
      <c r="DXG216" s="214"/>
      <c r="DXH216" s="214"/>
      <c r="DXI216" s="214"/>
      <c r="DXJ216" s="214"/>
      <c r="DXK216" s="214"/>
      <c r="DXL216" s="214"/>
      <c r="DXM216" s="214"/>
      <c r="DXN216" s="214"/>
      <c r="DXO216" s="214"/>
      <c r="DXP216" s="214"/>
      <c r="DXQ216" s="214"/>
      <c r="DXR216" s="214"/>
      <c r="DXS216" s="214"/>
      <c r="DXT216" s="214"/>
      <c r="DXU216" s="214"/>
      <c r="DXV216" s="214"/>
      <c r="DXW216" s="214"/>
      <c r="DXX216" s="214"/>
      <c r="DXY216" s="214"/>
      <c r="DXZ216" s="214"/>
      <c r="DYA216" s="214"/>
      <c r="DYB216" s="214"/>
      <c r="DYC216" s="214"/>
      <c r="DYD216" s="214"/>
      <c r="DYE216" s="214"/>
      <c r="DYF216" s="214"/>
      <c r="DYG216" s="214"/>
      <c r="DYH216" s="214"/>
      <c r="DYI216" s="214"/>
      <c r="DYJ216" s="214"/>
      <c r="DYK216" s="214"/>
      <c r="DYL216" s="214"/>
      <c r="DYM216" s="214"/>
      <c r="DYN216" s="214"/>
      <c r="DYO216" s="214"/>
      <c r="DYP216" s="214"/>
      <c r="DYQ216" s="214"/>
      <c r="DYR216" s="214"/>
      <c r="DYS216" s="214"/>
      <c r="DYT216" s="214"/>
      <c r="DYU216" s="214"/>
      <c r="DYV216" s="214"/>
      <c r="DYW216" s="214"/>
      <c r="DYX216" s="214"/>
      <c r="DYY216" s="214"/>
      <c r="DYZ216" s="214"/>
      <c r="DZA216" s="214"/>
      <c r="DZB216" s="214"/>
      <c r="DZC216" s="214"/>
      <c r="DZD216" s="214"/>
      <c r="DZE216" s="214"/>
      <c r="DZF216" s="214"/>
      <c r="DZG216" s="214"/>
      <c r="DZH216" s="214"/>
      <c r="DZI216" s="214"/>
      <c r="DZJ216" s="214"/>
      <c r="DZK216" s="214"/>
      <c r="DZL216" s="214"/>
      <c r="DZM216" s="214"/>
      <c r="DZN216" s="214"/>
      <c r="DZO216" s="214"/>
      <c r="DZP216" s="214"/>
      <c r="DZQ216" s="214"/>
      <c r="DZR216" s="214"/>
      <c r="DZS216" s="214"/>
      <c r="DZT216" s="214"/>
      <c r="DZU216" s="214"/>
      <c r="DZV216" s="214"/>
      <c r="DZW216" s="214"/>
      <c r="DZX216" s="214"/>
      <c r="DZY216" s="214"/>
      <c r="DZZ216" s="214"/>
      <c r="EAA216" s="214"/>
      <c r="EAB216" s="214"/>
      <c r="EAC216" s="214"/>
      <c r="EAD216" s="214"/>
      <c r="EAE216" s="214"/>
      <c r="EAF216" s="214"/>
      <c r="EAG216" s="214"/>
      <c r="EAH216" s="214"/>
      <c r="EAI216" s="214"/>
      <c r="EAJ216" s="214"/>
      <c r="EAK216" s="214"/>
      <c r="EAL216" s="214"/>
      <c r="EAM216" s="214"/>
      <c r="EAN216" s="214"/>
      <c r="EAO216" s="214"/>
      <c r="EAP216" s="214"/>
      <c r="EAQ216" s="214"/>
      <c r="EAR216" s="214"/>
      <c r="EAS216" s="214"/>
      <c r="EAT216" s="214"/>
      <c r="EAU216" s="214"/>
      <c r="EAV216" s="214"/>
      <c r="EAW216" s="214"/>
      <c r="EAX216" s="214"/>
      <c r="EAY216" s="214"/>
      <c r="EAZ216" s="214"/>
      <c r="EBA216" s="214"/>
      <c r="EBB216" s="214"/>
      <c r="EBC216" s="214"/>
      <c r="EBD216" s="214"/>
      <c r="EBE216" s="214"/>
      <c r="EBF216" s="214"/>
      <c r="EBG216" s="214"/>
      <c r="EBH216" s="214"/>
      <c r="EBI216" s="214"/>
      <c r="EBJ216" s="214"/>
      <c r="EBK216" s="214"/>
      <c r="EBL216" s="214"/>
      <c r="EBM216" s="214"/>
      <c r="EBN216" s="214"/>
      <c r="EBO216" s="214"/>
      <c r="EBP216" s="214"/>
      <c r="EBQ216" s="214"/>
      <c r="EBR216" s="214"/>
      <c r="EBS216" s="214"/>
      <c r="EBT216" s="214"/>
      <c r="EBU216" s="214"/>
      <c r="EBV216" s="214"/>
      <c r="EBW216" s="214"/>
      <c r="EBX216" s="214"/>
      <c r="EBY216" s="214"/>
      <c r="EBZ216" s="214"/>
      <c r="ECA216" s="214"/>
      <c r="ECB216" s="214"/>
      <c r="ECC216" s="214"/>
      <c r="ECD216" s="214"/>
      <c r="ECE216" s="214"/>
      <c r="ECF216" s="214"/>
      <c r="ECG216" s="214"/>
      <c r="ECH216" s="214"/>
      <c r="ECI216" s="214"/>
      <c r="ECJ216" s="214"/>
      <c r="ECK216" s="214"/>
      <c r="ECL216" s="214"/>
      <c r="ECM216" s="214"/>
      <c r="ECN216" s="214"/>
      <c r="ECO216" s="214"/>
      <c r="ECP216" s="214"/>
      <c r="ECQ216" s="214"/>
      <c r="ECR216" s="214"/>
      <c r="ECS216" s="214"/>
      <c r="ECT216" s="214"/>
      <c r="ECU216" s="214"/>
      <c r="ECV216" s="214"/>
      <c r="ECW216" s="214"/>
      <c r="ECX216" s="214"/>
      <c r="ECY216" s="214"/>
      <c r="ECZ216" s="214"/>
      <c r="EDA216" s="214"/>
      <c r="EDB216" s="214"/>
      <c r="EDC216" s="214"/>
      <c r="EDD216" s="214"/>
      <c r="EDE216" s="214"/>
      <c r="EDF216" s="214"/>
      <c r="EDG216" s="214"/>
      <c r="EDH216" s="214"/>
      <c r="EDI216" s="214"/>
      <c r="EDJ216" s="214"/>
      <c r="EDK216" s="214"/>
      <c r="EDL216" s="214"/>
      <c r="EDM216" s="214"/>
      <c r="EDN216" s="214"/>
      <c r="EDO216" s="214"/>
      <c r="EDP216" s="214"/>
      <c r="EDQ216" s="214"/>
      <c r="EDR216" s="214"/>
      <c r="EDS216" s="214"/>
      <c r="EDT216" s="214"/>
      <c r="EDU216" s="214"/>
      <c r="EDV216" s="214"/>
      <c r="EDW216" s="214"/>
      <c r="EDX216" s="214"/>
      <c r="EDY216" s="214"/>
      <c r="EDZ216" s="214"/>
      <c r="EEA216" s="214"/>
      <c r="EEB216" s="214"/>
      <c r="EEC216" s="214"/>
      <c r="EED216" s="214"/>
      <c r="EEE216" s="214"/>
      <c r="EEF216" s="214"/>
      <c r="EEG216" s="214"/>
      <c r="EEH216" s="214"/>
      <c r="EEI216" s="214"/>
      <c r="EEJ216" s="214"/>
      <c r="EEK216" s="214"/>
      <c r="EEL216" s="214"/>
      <c r="EEM216" s="214"/>
      <c r="EEN216" s="214"/>
      <c r="EEO216" s="214"/>
      <c r="EEP216" s="214"/>
      <c r="EEQ216" s="214"/>
      <c r="EER216" s="214"/>
      <c r="EES216" s="214"/>
      <c r="EET216" s="214"/>
      <c r="EEU216" s="214"/>
      <c r="EEV216" s="214"/>
      <c r="EEW216" s="214"/>
      <c r="EEX216" s="214"/>
      <c r="EEY216" s="214"/>
      <c r="EEZ216" s="214"/>
      <c r="EFA216" s="214"/>
      <c r="EFB216" s="214"/>
      <c r="EFC216" s="214"/>
      <c r="EFD216" s="214"/>
      <c r="EFE216" s="214"/>
      <c r="EFF216" s="214"/>
      <c r="EFG216" s="214"/>
      <c r="EFH216" s="214"/>
      <c r="EFI216" s="214"/>
      <c r="EFJ216" s="214"/>
      <c r="EFK216" s="214"/>
      <c r="EFL216" s="214"/>
      <c r="EFM216" s="214"/>
      <c r="EFN216" s="214"/>
      <c r="EFO216" s="214"/>
      <c r="EFP216" s="214"/>
      <c r="EFQ216" s="214"/>
      <c r="EFR216" s="214"/>
      <c r="EFS216" s="214"/>
      <c r="EFT216" s="214"/>
      <c r="EFU216" s="214"/>
      <c r="EFV216" s="214"/>
      <c r="EFW216" s="214"/>
      <c r="EFX216" s="214"/>
      <c r="EFY216" s="214"/>
      <c r="EFZ216" s="214"/>
      <c r="EGA216" s="214"/>
      <c r="EGB216" s="214"/>
      <c r="EGC216" s="214"/>
      <c r="EGD216" s="214"/>
      <c r="EGE216" s="214"/>
      <c r="EGF216" s="214"/>
      <c r="EGG216" s="214"/>
      <c r="EGH216" s="214"/>
      <c r="EGI216" s="214"/>
      <c r="EGJ216" s="214"/>
      <c r="EGK216" s="214"/>
      <c r="EGL216" s="214"/>
      <c r="EGM216" s="214"/>
      <c r="EGN216" s="214"/>
      <c r="EGO216" s="214"/>
      <c r="EGP216" s="214"/>
      <c r="EGQ216" s="214"/>
      <c r="EGR216" s="214"/>
      <c r="EGS216" s="214"/>
      <c r="EGT216" s="214"/>
      <c r="EGU216" s="214"/>
      <c r="EGV216" s="214"/>
      <c r="EGW216" s="214"/>
      <c r="EGX216" s="214"/>
      <c r="EGY216" s="214"/>
      <c r="EGZ216" s="214"/>
      <c r="EHA216" s="214"/>
      <c r="EHB216" s="214"/>
      <c r="EHC216" s="214"/>
      <c r="EHD216" s="214"/>
      <c r="EHE216" s="214"/>
      <c r="EHF216" s="214"/>
      <c r="EHG216" s="214"/>
      <c r="EHH216" s="214"/>
      <c r="EHI216" s="214"/>
      <c r="EHJ216" s="214"/>
      <c r="EHK216" s="214"/>
      <c r="EHL216" s="214"/>
      <c r="EHM216" s="214"/>
      <c r="EHN216" s="214"/>
      <c r="EHO216" s="214"/>
      <c r="EHP216" s="214"/>
      <c r="EHQ216" s="214"/>
      <c r="EHR216" s="214"/>
      <c r="EHS216" s="214"/>
      <c r="EHT216" s="214"/>
      <c r="EHU216" s="214"/>
      <c r="EHV216" s="214"/>
      <c r="EHW216" s="214"/>
      <c r="EHX216" s="214"/>
      <c r="EHY216" s="214"/>
      <c r="EHZ216" s="214"/>
      <c r="EIA216" s="214"/>
      <c r="EIB216" s="214"/>
      <c r="EIC216" s="214"/>
      <c r="EID216" s="214"/>
      <c r="EIE216" s="214"/>
      <c r="EIF216" s="214"/>
      <c r="EIG216" s="214"/>
      <c r="EIH216" s="214"/>
      <c r="EII216" s="214"/>
      <c r="EIJ216" s="214"/>
      <c r="EIK216" s="214"/>
      <c r="EIL216" s="214"/>
      <c r="EIM216" s="214"/>
      <c r="EIN216" s="214"/>
      <c r="EIO216" s="214"/>
      <c r="EIP216" s="214"/>
      <c r="EIQ216" s="214"/>
      <c r="EIR216" s="214"/>
      <c r="EIS216" s="214"/>
      <c r="EIT216" s="214"/>
      <c r="EIU216" s="214"/>
      <c r="EIV216" s="214"/>
      <c r="EIW216" s="214"/>
      <c r="EIX216" s="214"/>
      <c r="EIY216" s="214"/>
      <c r="EIZ216" s="214"/>
      <c r="EJA216" s="214"/>
      <c r="EJB216" s="214"/>
      <c r="EJC216" s="214"/>
      <c r="EJD216" s="214"/>
      <c r="EJE216" s="214"/>
      <c r="EJF216" s="214"/>
      <c r="EJG216" s="214"/>
      <c r="EJH216" s="214"/>
      <c r="EJI216" s="214"/>
      <c r="EJJ216" s="214"/>
      <c r="EJK216" s="214"/>
      <c r="EJL216" s="214"/>
      <c r="EJM216" s="214"/>
      <c r="EJN216" s="214"/>
      <c r="EJO216" s="214"/>
      <c r="EJP216" s="214"/>
      <c r="EJQ216" s="214"/>
      <c r="EJR216" s="214"/>
      <c r="EJS216" s="214"/>
      <c r="EJT216" s="214"/>
      <c r="EJU216" s="214"/>
      <c r="EJV216" s="214"/>
      <c r="EJW216" s="214"/>
      <c r="EJX216" s="214"/>
      <c r="EJY216" s="214"/>
      <c r="EJZ216" s="214"/>
      <c r="EKA216" s="214"/>
      <c r="EKB216" s="214"/>
      <c r="EKC216" s="214"/>
      <c r="EKD216" s="214"/>
      <c r="EKE216" s="214"/>
      <c r="EKF216" s="214"/>
      <c r="EKG216" s="214"/>
      <c r="EKH216" s="214"/>
      <c r="EKI216" s="214"/>
      <c r="EKJ216" s="214"/>
      <c r="EKK216" s="214"/>
      <c r="EKL216" s="214"/>
      <c r="EKM216" s="214"/>
      <c r="EKN216" s="214"/>
      <c r="EKO216" s="214"/>
      <c r="EKP216" s="214"/>
      <c r="EKQ216" s="214"/>
      <c r="EKR216" s="214"/>
      <c r="EKS216" s="214"/>
      <c r="EKT216" s="214"/>
      <c r="EKU216" s="214"/>
      <c r="EKV216" s="214"/>
      <c r="EKW216" s="214"/>
      <c r="EKX216" s="214"/>
      <c r="EKY216" s="214"/>
      <c r="EKZ216" s="214"/>
      <c r="ELA216" s="214"/>
      <c r="ELB216" s="214"/>
      <c r="ELC216" s="214"/>
      <c r="ELD216" s="214"/>
      <c r="ELE216" s="214"/>
      <c r="ELF216" s="214"/>
      <c r="ELG216" s="214"/>
      <c r="ELH216" s="214"/>
      <c r="ELI216" s="214"/>
      <c r="ELJ216" s="214"/>
      <c r="ELK216" s="214"/>
      <c r="ELL216" s="214"/>
      <c r="ELM216" s="214"/>
      <c r="ELN216" s="214"/>
      <c r="ELO216" s="214"/>
      <c r="ELP216" s="214"/>
      <c r="ELQ216" s="214"/>
      <c r="ELR216" s="214"/>
      <c r="ELS216" s="214"/>
      <c r="ELT216" s="214"/>
      <c r="ELU216" s="214"/>
      <c r="ELV216" s="214"/>
      <c r="ELW216" s="214"/>
      <c r="ELX216" s="214"/>
      <c r="ELY216" s="214"/>
      <c r="ELZ216" s="214"/>
      <c r="EMA216" s="214"/>
      <c r="EMB216" s="214"/>
      <c r="EMC216" s="214"/>
      <c r="EMD216" s="214"/>
      <c r="EME216" s="214"/>
      <c r="EMF216" s="214"/>
      <c r="EMG216" s="214"/>
      <c r="EMH216" s="214"/>
      <c r="EMI216" s="214"/>
      <c r="EMJ216" s="214"/>
      <c r="EMK216" s="214"/>
      <c r="EML216" s="214"/>
      <c r="EMM216" s="214"/>
      <c r="EMN216" s="214"/>
      <c r="EMO216" s="214"/>
      <c r="EMP216" s="214"/>
      <c r="EMQ216" s="214"/>
      <c r="EMR216" s="214"/>
      <c r="EMS216" s="214"/>
      <c r="EMT216" s="214"/>
      <c r="EMU216" s="214"/>
      <c r="EMV216" s="214"/>
      <c r="EMW216" s="214"/>
      <c r="EMX216" s="214"/>
      <c r="EMY216" s="214"/>
      <c r="EMZ216" s="214"/>
      <c r="ENA216" s="214"/>
      <c r="ENB216" s="214"/>
      <c r="ENC216" s="214"/>
      <c r="END216" s="214"/>
      <c r="ENE216" s="214"/>
      <c r="ENF216" s="214"/>
      <c r="ENG216" s="214"/>
      <c r="ENH216" s="214"/>
      <c r="ENI216" s="214"/>
      <c r="ENJ216" s="214"/>
      <c r="ENK216" s="214"/>
      <c r="ENL216" s="214"/>
      <c r="ENM216" s="214"/>
      <c r="ENN216" s="214"/>
      <c r="ENO216" s="214"/>
      <c r="ENP216" s="214"/>
      <c r="ENQ216" s="214"/>
      <c r="ENR216" s="214"/>
      <c r="ENS216" s="214"/>
      <c r="ENT216" s="214"/>
      <c r="ENU216" s="214"/>
      <c r="ENV216" s="214"/>
      <c r="ENW216" s="214"/>
      <c r="ENX216" s="214"/>
      <c r="ENY216" s="214"/>
      <c r="ENZ216" s="214"/>
      <c r="EOA216" s="214"/>
      <c r="EOB216" s="214"/>
      <c r="EOC216" s="214"/>
      <c r="EOD216" s="214"/>
      <c r="EOE216" s="214"/>
      <c r="EOF216" s="214"/>
      <c r="EOG216" s="214"/>
      <c r="EOH216" s="214"/>
      <c r="EOI216" s="214"/>
      <c r="EOJ216" s="214"/>
      <c r="EOK216" s="214"/>
      <c r="EOL216" s="214"/>
      <c r="EOM216" s="214"/>
      <c r="EON216" s="214"/>
      <c r="EOO216" s="214"/>
      <c r="EOP216" s="214"/>
      <c r="EOQ216" s="214"/>
      <c r="EOR216" s="214"/>
      <c r="EOS216" s="214"/>
      <c r="EOT216" s="214"/>
      <c r="EOU216" s="214"/>
      <c r="EOV216" s="214"/>
      <c r="EOW216" s="214"/>
      <c r="EOX216" s="214"/>
      <c r="EOY216" s="214"/>
      <c r="EOZ216" s="214"/>
      <c r="EPA216" s="214"/>
      <c r="EPB216" s="214"/>
      <c r="EPC216" s="214"/>
      <c r="EPD216" s="214"/>
      <c r="EPE216" s="214"/>
      <c r="EPF216" s="214"/>
      <c r="EPG216" s="214"/>
      <c r="EPH216" s="214"/>
      <c r="EPI216" s="214"/>
      <c r="EPJ216" s="214"/>
      <c r="EPK216" s="214"/>
      <c r="EPL216" s="214"/>
      <c r="EPM216" s="214"/>
      <c r="EPN216" s="214"/>
      <c r="EPO216" s="214"/>
      <c r="EPP216" s="214"/>
      <c r="EPQ216" s="214"/>
      <c r="EPR216" s="214"/>
      <c r="EPS216" s="214"/>
      <c r="EPT216" s="214"/>
      <c r="EPU216" s="214"/>
      <c r="EPV216" s="214"/>
      <c r="EPW216" s="214"/>
      <c r="EPX216" s="214"/>
      <c r="EPY216" s="214"/>
      <c r="EPZ216" s="214"/>
      <c r="EQA216" s="214"/>
      <c r="EQB216" s="214"/>
      <c r="EQC216" s="214"/>
      <c r="EQD216" s="214"/>
      <c r="EQE216" s="214"/>
      <c r="EQF216" s="214"/>
      <c r="EQG216" s="214"/>
      <c r="EQH216" s="214"/>
      <c r="EQI216" s="214"/>
      <c r="EQJ216" s="214"/>
      <c r="EQK216" s="214"/>
      <c r="EQL216" s="214"/>
      <c r="EQM216" s="214"/>
      <c r="EQN216" s="214"/>
      <c r="EQO216" s="214"/>
      <c r="EQP216" s="214"/>
      <c r="EQQ216" s="214"/>
      <c r="EQR216" s="214"/>
      <c r="EQS216" s="214"/>
      <c r="EQT216" s="214"/>
      <c r="EQU216" s="214"/>
      <c r="EQV216" s="214"/>
      <c r="EQW216" s="214"/>
      <c r="EQX216" s="214"/>
      <c r="EQY216" s="214"/>
      <c r="EQZ216" s="214"/>
      <c r="ERA216" s="214"/>
      <c r="ERB216" s="214"/>
      <c r="ERC216" s="214"/>
      <c r="ERD216" s="214"/>
      <c r="ERE216" s="214"/>
      <c r="ERF216" s="214"/>
      <c r="ERG216" s="214"/>
      <c r="ERH216" s="214"/>
      <c r="ERI216" s="214"/>
      <c r="ERJ216" s="214"/>
      <c r="ERK216" s="214"/>
      <c r="ERL216" s="214"/>
      <c r="ERM216" s="214"/>
      <c r="ERN216" s="214"/>
      <c r="ERO216" s="214"/>
      <c r="ERP216" s="214"/>
      <c r="ERQ216" s="214"/>
      <c r="ERR216" s="214"/>
      <c r="ERS216" s="214"/>
      <c r="ERT216" s="214"/>
      <c r="ERU216" s="214"/>
      <c r="ERV216" s="214"/>
      <c r="ERW216" s="214"/>
      <c r="ERX216" s="214"/>
      <c r="ERY216" s="214"/>
      <c r="ERZ216" s="214"/>
      <c r="ESA216" s="214"/>
      <c r="ESB216" s="214"/>
      <c r="ESC216" s="214"/>
      <c r="ESD216" s="214"/>
      <c r="ESE216" s="214"/>
      <c r="ESF216" s="214"/>
      <c r="ESG216" s="214"/>
      <c r="ESH216" s="214"/>
      <c r="ESI216" s="214"/>
      <c r="ESJ216" s="214"/>
      <c r="ESK216" s="214"/>
      <c r="ESL216" s="214"/>
      <c r="ESM216" s="214"/>
      <c r="ESN216" s="214"/>
      <c r="ESO216" s="214"/>
      <c r="ESP216" s="214"/>
      <c r="ESQ216" s="214"/>
      <c r="ESR216" s="214"/>
      <c r="ESS216" s="214"/>
      <c r="EST216" s="214"/>
      <c r="ESU216" s="214"/>
      <c r="ESV216" s="214"/>
      <c r="ESW216" s="214"/>
      <c r="ESX216" s="214"/>
      <c r="ESY216" s="214"/>
      <c r="ESZ216" s="214"/>
      <c r="ETA216" s="214"/>
      <c r="ETB216" s="214"/>
      <c r="ETC216" s="214"/>
      <c r="ETD216" s="214"/>
      <c r="ETE216" s="214"/>
      <c r="ETF216" s="214"/>
      <c r="ETG216" s="214"/>
      <c r="ETH216" s="214"/>
      <c r="ETI216" s="214"/>
      <c r="ETJ216" s="214"/>
      <c r="ETK216" s="214"/>
      <c r="ETL216" s="214"/>
      <c r="ETM216" s="214"/>
      <c r="ETN216" s="214"/>
      <c r="ETO216" s="214"/>
      <c r="ETP216" s="214"/>
      <c r="ETQ216" s="214"/>
      <c r="ETR216" s="214"/>
      <c r="ETS216" s="214"/>
      <c r="ETT216" s="214"/>
      <c r="ETU216" s="214"/>
      <c r="ETV216" s="214"/>
      <c r="ETW216" s="214"/>
      <c r="ETX216" s="214"/>
      <c r="ETY216" s="214"/>
      <c r="ETZ216" s="214"/>
      <c r="EUA216" s="214"/>
      <c r="EUB216" s="214"/>
      <c r="EUC216" s="214"/>
      <c r="EUD216" s="214"/>
      <c r="EUE216" s="214"/>
      <c r="EUF216" s="214"/>
      <c r="EUG216" s="214"/>
      <c r="EUH216" s="214"/>
      <c r="EUI216" s="214"/>
      <c r="EUJ216" s="214"/>
      <c r="EUK216" s="214"/>
      <c r="EUL216" s="214"/>
      <c r="EUM216" s="214"/>
      <c r="EUN216" s="214"/>
      <c r="EUO216" s="214"/>
      <c r="EUP216" s="214"/>
      <c r="EUQ216" s="214"/>
      <c r="EUR216" s="214"/>
      <c r="EUS216" s="214"/>
      <c r="EUT216" s="214"/>
      <c r="EUU216" s="214"/>
      <c r="EUV216" s="214"/>
      <c r="EUW216" s="214"/>
      <c r="EUX216" s="214"/>
      <c r="EUY216" s="214"/>
      <c r="EUZ216" s="214"/>
      <c r="EVA216" s="214"/>
      <c r="EVB216" s="214"/>
      <c r="EVC216" s="214"/>
      <c r="EVD216" s="214"/>
      <c r="EVE216" s="214"/>
      <c r="EVF216" s="214"/>
      <c r="EVG216" s="214"/>
      <c r="EVH216" s="214"/>
      <c r="EVI216" s="214"/>
      <c r="EVJ216" s="214"/>
      <c r="EVK216" s="214"/>
      <c r="EVL216" s="214"/>
      <c r="EVM216" s="214"/>
      <c r="EVN216" s="214"/>
      <c r="EVO216" s="214"/>
      <c r="EVP216" s="214"/>
      <c r="EVQ216" s="214"/>
      <c r="EVR216" s="214"/>
      <c r="EVS216" s="214"/>
      <c r="EVT216" s="214"/>
      <c r="EVU216" s="214"/>
      <c r="EVV216" s="214"/>
      <c r="EVW216" s="214"/>
      <c r="EVX216" s="214"/>
      <c r="EVY216" s="214"/>
      <c r="EVZ216" s="214"/>
      <c r="EWA216" s="214"/>
      <c r="EWB216" s="214"/>
      <c r="EWC216" s="214"/>
      <c r="EWD216" s="214"/>
      <c r="EWE216" s="214"/>
      <c r="EWF216" s="214"/>
      <c r="EWG216" s="214"/>
      <c r="EWH216" s="214"/>
      <c r="EWI216" s="214"/>
      <c r="EWJ216" s="214"/>
      <c r="EWK216" s="214"/>
      <c r="EWL216" s="214"/>
      <c r="EWM216" s="214"/>
      <c r="EWN216" s="214"/>
      <c r="EWO216" s="214"/>
      <c r="EWP216" s="214"/>
      <c r="EWQ216" s="214"/>
      <c r="EWR216" s="214"/>
      <c r="EWS216" s="214"/>
      <c r="EWT216" s="214"/>
      <c r="EWU216" s="214"/>
      <c r="EWV216" s="214"/>
      <c r="EWW216" s="214"/>
      <c r="EWX216" s="214"/>
      <c r="EWY216" s="214"/>
      <c r="EWZ216" s="214"/>
      <c r="EXA216" s="214"/>
      <c r="EXB216" s="214"/>
      <c r="EXC216" s="214"/>
      <c r="EXD216" s="214"/>
      <c r="EXE216" s="214"/>
      <c r="EXF216" s="214"/>
      <c r="EXG216" s="214"/>
      <c r="EXH216" s="214"/>
      <c r="EXI216" s="214"/>
      <c r="EXJ216" s="214"/>
      <c r="EXK216" s="214"/>
      <c r="EXL216" s="214"/>
      <c r="EXM216" s="214"/>
      <c r="EXN216" s="214"/>
      <c r="EXO216" s="214"/>
      <c r="EXP216" s="214"/>
      <c r="EXQ216" s="214"/>
      <c r="EXR216" s="214"/>
      <c r="EXS216" s="214"/>
      <c r="EXT216" s="214"/>
      <c r="EXU216" s="214"/>
      <c r="EXV216" s="214"/>
      <c r="EXW216" s="214"/>
      <c r="EXX216" s="214"/>
      <c r="EXY216" s="214"/>
      <c r="EXZ216" s="214"/>
      <c r="EYA216" s="214"/>
      <c r="EYB216" s="214"/>
      <c r="EYC216" s="214"/>
      <c r="EYD216" s="214"/>
      <c r="EYE216" s="214"/>
      <c r="EYF216" s="214"/>
      <c r="EYG216" s="214"/>
      <c r="EYH216" s="214"/>
      <c r="EYI216" s="214"/>
      <c r="EYJ216" s="214"/>
      <c r="EYK216" s="214"/>
      <c r="EYL216" s="214"/>
      <c r="EYM216" s="214"/>
      <c r="EYN216" s="214"/>
      <c r="EYO216" s="214"/>
      <c r="EYP216" s="214"/>
      <c r="EYQ216" s="214"/>
      <c r="EYR216" s="214"/>
      <c r="EYS216" s="214"/>
      <c r="EYT216" s="214"/>
      <c r="EYU216" s="214"/>
      <c r="EYV216" s="214"/>
      <c r="EYW216" s="214"/>
      <c r="EYX216" s="214"/>
      <c r="EYY216" s="214"/>
      <c r="EYZ216" s="214"/>
      <c r="EZA216" s="214"/>
      <c r="EZB216" s="214"/>
      <c r="EZC216" s="214"/>
      <c r="EZD216" s="214"/>
      <c r="EZE216" s="214"/>
      <c r="EZF216" s="214"/>
      <c r="EZG216" s="214"/>
      <c r="EZH216" s="214"/>
      <c r="EZI216" s="214"/>
      <c r="EZJ216" s="214"/>
      <c r="EZK216" s="214"/>
      <c r="EZL216" s="214"/>
      <c r="EZM216" s="214"/>
      <c r="EZN216" s="214"/>
      <c r="EZO216" s="214"/>
      <c r="EZP216" s="214"/>
      <c r="EZQ216" s="214"/>
      <c r="EZR216" s="214"/>
      <c r="EZS216" s="214"/>
      <c r="EZT216" s="214"/>
      <c r="EZU216" s="214"/>
      <c r="EZV216" s="214"/>
      <c r="EZW216" s="214"/>
      <c r="EZX216" s="214"/>
      <c r="EZY216" s="214"/>
      <c r="EZZ216" s="214"/>
      <c r="FAA216" s="214"/>
      <c r="FAB216" s="214"/>
      <c r="FAC216" s="214"/>
      <c r="FAD216" s="214"/>
      <c r="FAE216" s="214"/>
      <c r="FAF216" s="214"/>
      <c r="FAG216" s="214"/>
      <c r="FAH216" s="214"/>
      <c r="FAI216" s="214"/>
      <c r="FAJ216" s="214"/>
      <c r="FAK216" s="214"/>
      <c r="FAL216" s="214"/>
      <c r="FAM216" s="214"/>
      <c r="FAN216" s="214"/>
      <c r="FAO216" s="214"/>
      <c r="FAP216" s="214"/>
      <c r="FAQ216" s="214"/>
      <c r="FAR216" s="214"/>
      <c r="FAS216" s="214"/>
      <c r="FAT216" s="214"/>
      <c r="FAU216" s="214"/>
      <c r="FAV216" s="214"/>
      <c r="FAW216" s="214"/>
      <c r="FAX216" s="214"/>
      <c r="FAY216" s="214"/>
      <c r="FAZ216" s="214"/>
      <c r="FBA216" s="214"/>
      <c r="FBB216" s="214"/>
      <c r="FBC216" s="214"/>
      <c r="FBD216" s="214"/>
      <c r="FBE216" s="214"/>
      <c r="FBF216" s="214"/>
      <c r="FBG216" s="214"/>
      <c r="FBH216" s="214"/>
      <c r="FBI216" s="214"/>
      <c r="FBJ216" s="214"/>
      <c r="FBK216" s="214"/>
      <c r="FBL216" s="214"/>
      <c r="FBM216" s="214"/>
      <c r="FBN216" s="214"/>
      <c r="FBO216" s="214"/>
      <c r="FBP216" s="214"/>
      <c r="FBQ216" s="214"/>
      <c r="FBR216" s="214"/>
      <c r="FBS216" s="214"/>
      <c r="FBT216" s="214"/>
      <c r="FBU216" s="214"/>
      <c r="FBV216" s="214"/>
      <c r="FBW216" s="214"/>
      <c r="FBX216" s="214"/>
      <c r="FBY216" s="214"/>
      <c r="FBZ216" s="214"/>
      <c r="FCA216" s="214"/>
      <c r="FCB216" s="214"/>
      <c r="FCC216" s="214"/>
      <c r="FCD216" s="214"/>
      <c r="FCE216" s="214"/>
      <c r="FCF216" s="214"/>
      <c r="FCG216" s="214"/>
      <c r="FCH216" s="214"/>
      <c r="FCI216" s="214"/>
      <c r="FCJ216" s="214"/>
      <c r="FCK216" s="214"/>
      <c r="FCL216" s="214"/>
      <c r="FCM216" s="214"/>
      <c r="FCN216" s="214"/>
      <c r="FCO216" s="214"/>
      <c r="FCP216" s="214"/>
      <c r="FCQ216" s="214"/>
      <c r="FCR216" s="214"/>
      <c r="FCS216" s="214"/>
      <c r="FCT216" s="214"/>
      <c r="FCU216" s="214"/>
      <c r="FCV216" s="214"/>
      <c r="FCW216" s="214"/>
      <c r="FCX216" s="214"/>
      <c r="FCY216" s="214"/>
      <c r="FCZ216" s="214"/>
      <c r="FDA216" s="214"/>
      <c r="FDB216" s="214"/>
      <c r="FDC216" s="214"/>
      <c r="FDD216" s="214"/>
      <c r="FDE216" s="214"/>
      <c r="FDF216" s="214"/>
      <c r="FDG216" s="214"/>
      <c r="FDH216" s="214"/>
      <c r="FDI216" s="214"/>
      <c r="FDJ216" s="214"/>
      <c r="FDK216" s="214"/>
      <c r="FDL216" s="214"/>
      <c r="FDM216" s="214"/>
      <c r="FDN216" s="214"/>
      <c r="FDO216" s="214"/>
      <c r="FDP216" s="214"/>
      <c r="FDQ216" s="214"/>
      <c r="FDR216" s="214"/>
      <c r="FDS216" s="214"/>
      <c r="FDT216" s="214"/>
      <c r="FDU216" s="214"/>
      <c r="FDV216" s="214"/>
      <c r="FDW216" s="214"/>
      <c r="FDX216" s="214"/>
      <c r="FDY216" s="214"/>
      <c r="FDZ216" s="214"/>
      <c r="FEA216" s="214"/>
      <c r="FEB216" s="214"/>
      <c r="FEC216" s="214"/>
      <c r="FED216" s="214"/>
      <c r="FEE216" s="214"/>
      <c r="FEF216" s="214"/>
      <c r="FEG216" s="214"/>
      <c r="FEH216" s="214"/>
      <c r="FEI216" s="214"/>
      <c r="FEJ216" s="214"/>
      <c r="FEK216" s="214"/>
      <c r="FEL216" s="214"/>
      <c r="FEM216" s="214"/>
      <c r="FEN216" s="214"/>
      <c r="FEO216" s="214"/>
      <c r="FEP216" s="214"/>
      <c r="FEQ216" s="214"/>
      <c r="FER216" s="214"/>
      <c r="FES216" s="214"/>
      <c r="FET216" s="214"/>
      <c r="FEU216" s="214"/>
      <c r="FEV216" s="214"/>
      <c r="FEW216" s="214"/>
      <c r="FEX216" s="214"/>
      <c r="FEY216" s="214"/>
      <c r="FEZ216" s="214"/>
      <c r="FFA216" s="214"/>
      <c r="FFB216" s="214"/>
      <c r="FFC216" s="214"/>
      <c r="FFD216" s="214"/>
      <c r="FFE216" s="214"/>
      <c r="FFF216" s="214"/>
      <c r="FFG216" s="214"/>
      <c r="FFH216" s="214"/>
      <c r="FFI216" s="214"/>
      <c r="FFJ216" s="214"/>
      <c r="FFK216" s="214"/>
      <c r="FFL216" s="214"/>
      <c r="FFM216" s="214"/>
      <c r="FFN216" s="214"/>
      <c r="FFO216" s="214"/>
      <c r="FFP216" s="214"/>
      <c r="FFQ216" s="214"/>
      <c r="FFR216" s="214"/>
      <c r="FFS216" s="214"/>
      <c r="FFT216" s="214"/>
      <c r="FFU216" s="214"/>
      <c r="FFV216" s="214"/>
      <c r="FFW216" s="214"/>
      <c r="FFX216" s="214"/>
      <c r="FFY216" s="214"/>
      <c r="FFZ216" s="214"/>
      <c r="FGA216" s="214"/>
      <c r="FGB216" s="214"/>
      <c r="FGC216" s="214"/>
      <c r="FGD216" s="214"/>
      <c r="FGE216" s="214"/>
      <c r="FGF216" s="214"/>
      <c r="FGG216" s="214"/>
      <c r="FGH216" s="214"/>
      <c r="FGI216" s="214"/>
      <c r="FGJ216" s="214"/>
      <c r="FGK216" s="214"/>
      <c r="FGL216" s="214"/>
      <c r="FGM216" s="214"/>
      <c r="FGN216" s="214"/>
      <c r="FGO216" s="214"/>
      <c r="FGP216" s="214"/>
      <c r="FGQ216" s="214"/>
      <c r="FGR216" s="214"/>
      <c r="FGS216" s="214"/>
      <c r="FGT216" s="214"/>
      <c r="FGU216" s="214"/>
      <c r="FGV216" s="214"/>
      <c r="FGW216" s="214"/>
      <c r="FGX216" s="214"/>
      <c r="FGY216" s="214"/>
      <c r="FGZ216" s="214"/>
      <c r="FHA216" s="214"/>
      <c r="FHB216" s="214"/>
      <c r="FHC216" s="214"/>
      <c r="FHD216" s="214"/>
      <c r="FHE216" s="214"/>
      <c r="FHF216" s="214"/>
      <c r="FHG216" s="214"/>
      <c r="FHH216" s="214"/>
      <c r="FHI216" s="214"/>
      <c r="FHJ216" s="214"/>
      <c r="FHK216" s="214"/>
      <c r="FHL216" s="214"/>
      <c r="FHM216" s="214"/>
      <c r="FHN216" s="214"/>
      <c r="FHO216" s="214"/>
      <c r="FHP216" s="214"/>
      <c r="FHQ216" s="214"/>
      <c r="FHR216" s="214"/>
      <c r="FHS216" s="214"/>
      <c r="FHT216" s="214"/>
      <c r="FHU216" s="214"/>
      <c r="FHV216" s="214"/>
      <c r="FHW216" s="214"/>
      <c r="FHX216" s="214"/>
      <c r="FHY216" s="214"/>
      <c r="FHZ216" s="214"/>
      <c r="FIA216" s="214"/>
      <c r="FIB216" s="214"/>
      <c r="FIC216" s="214"/>
      <c r="FID216" s="214"/>
      <c r="FIE216" s="214"/>
      <c r="FIF216" s="214"/>
      <c r="FIG216" s="214"/>
      <c r="FIH216" s="214"/>
      <c r="FII216" s="214"/>
      <c r="FIJ216" s="214"/>
      <c r="FIK216" s="214"/>
      <c r="FIL216" s="214"/>
      <c r="FIM216" s="214"/>
      <c r="FIN216" s="214"/>
      <c r="FIO216" s="214"/>
      <c r="FIP216" s="214"/>
      <c r="FIQ216" s="214"/>
      <c r="FIR216" s="214"/>
      <c r="FIS216" s="214"/>
      <c r="FIT216" s="214"/>
      <c r="FIU216" s="214"/>
      <c r="FIV216" s="214"/>
      <c r="FIW216" s="214"/>
      <c r="FIX216" s="214"/>
      <c r="FIY216" s="214"/>
      <c r="FIZ216" s="214"/>
      <c r="FJA216" s="214"/>
      <c r="FJB216" s="214"/>
      <c r="FJC216" s="214"/>
      <c r="FJD216" s="214"/>
      <c r="FJE216" s="214"/>
      <c r="FJF216" s="214"/>
      <c r="FJG216" s="214"/>
      <c r="FJH216" s="214"/>
      <c r="FJI216" s="214"/>
      <c r="FJJ216" s="214"/>
      <c r="FJK216" s="214"/>
      <c r="FJL216" s="214"/>
      <c r="FJM216" s="214"/>
      <c r="FJN216" s="214"/>
      <c r="FJO216" s="214"/>
      <c r="FJP216" s="214"/>
      <c r="FJQ216" s="214"/>
      <c r="FJR216" s="214"/>
      <c r="FJS216" s="214"/>
      <c r="FJT216" s="214"/>
      <c r="FJU216" s="214"/>
      <c r="FJV216" s="214"/>
      <c r="FJW216" s="214"/>
      <c r="FJX216" s="214"/>
      <c r="FJY216" s="214"/>
      <c r="FJZ216" s="214"/>
      <c r="FKA216" s="214"/>
      <c r="FKB216" s="214"/>
      <c r="FKC216" s="214"/>
      <c r="FKD216" s="214"/>
      <c r="FKE216" s="214"/>
      <c r="FKF216" s="214"/>
      <c r="FKG216" s="214"/>
      <c r="FKH216" s="214"/>
      <c r="FKI216" s="214"/>
      <c r="FKJ216" s="214"/>
      <c r="FKK216" s="214"/>
      <c r="FKL216" s="214"/>
      <c r="FKM216" s="214"/>
      <c r="FKN216" s="214"/>
      <c r="FKO216" s="214"/>
      <c r="FKP216" s="214"/>
      <c r="FKQ216" s="214"/>
      <c r="FKR216" s="214"/>
      <c r="FKS216" s="214"/>
      <c r="FKT216" s="214"/>
      <c r="FKU216" s="214"/>
      <c r="FKV216" s="214"/>
      <c r="FKW216" s="214"/>
      <c r="FKX216" s="214"/>
      <c r="FKY216" s="214"/>
      <c r="FKZ216" s="214"/>
      <c r="FLA216" s="214"/>
      <c r="FLB216" s="214"/>
      <c r="FLC216" s="214"/>
      <c r="FLD216" s="214"/>
      <c r="FLE216" s="214"/>
      <c r="FLF216" s="214"/>
      <c r="FLG216" s="214"/>
      <c r="FLH216" s="214"/>
      <c r="FLI216" s="214"/>
      <c r="FLJ216" s="214"/>
      <c r="FLK216" s="214"/>
      <c r="FLL216" s="214"/>
      <c r="FLM216" s="214"/>
      <c r="FLN216" s="214"/>
      <c r="FLO216" s="214"/>
      <c r="FLP216" s="214"/>
      <c r="FLQ216" s="214"/>
      <c r="FLR216" s="214"/>
      <c r="FLS216" s="214"/>
      <c r="FLT216" s="214"/>
      <c r="FLU216" s="214"/>
      <c r="FLV216" s="214"/>
      <c r="FLW216" s="214"/>
      <c r="FLX216" s="214"/>
      <c r="FLY216" s="214"/>
      <c r="FLZ216" s="214"/>
      <c r="FMA216" s="214"/>
      <c r="FMB216" s="214"/>
      <c r="FMC216" s="214"/>
      <c r="FMD216" s="214"/>
      <c r="FME216" s="214"/>
      <c r="FMF216" s="214"/>
      <c r="FMG216" s="214"/>
      <c r="FMH216" s="214"/>
      <c r="FMI216" s="214"/>
      <c r="FMJ216" s="214"/>
      <c r="FMK216" s="214"/>
      <c r="FML216" s="214"/>
      <c r="FMM216" s="214"/>
      <c r="FMN216" s="214"/>
      <c r="FMO216" s="214"/>
      <c r="FMP216" s="214"/>
      <c r="FMQ216" s="214"/>
      <c r="FMR216" s="214"/>
      <c r="FMS216" s="214"/>
      <c r="FMT216" s="214"/>
      <c r="FMU216" s="214"/>
      <c r="FMV216" s="214"/>
      <c r="FMW216" s="214"/>
      <c r="FMX216" s="214"/>
      <c r="FMY216" s="214"/>
      <c r="FMZ216" s="214"/>
      <c r="FNA216" s="214"/>
      <c r="FNB216" s="214"/>
      <c r="FNC216" s="214"/>
      <c r="FND216" s="214"/>
      <c r="FNE216" s="214"/>
      <c r="FNF216" s="214"/>
      <c r="FNG216" s="214"/>
      <c r="FNH216" s="214"/>
      <c r="FNI216" s="214"/>
      <c r="FNJ216" s="214"/>
      <c r="FNK216" s="214"/>
      <c r="FNL216" s="214"/>
      <c r="FNM216" s="214"/>
      <c r="FNN216" s="214"/>
      <c r="FNO216" s="214"/>
      <c r="FNP216" s="214"/>
      <c r="FNQ216" s="214"/>
      <c r="FNR216" s="214"/>
      <c r="FNS216" s="214"/>
      <c r="FNT216" s="214"/>
      <c r="FNU216" s="214"/>
      <c r="FNV216" s="214"/>
      <c r="FNW216" s="214"/>
      <c r="FNX216" s="214"/>
      <c r="FNY216" s="214"/>
      <c r="FNZ216" s="214"/>
      <c r="FOA216" s="214"/>
      <c r="FOB216" s="214"/>
      <c r="FOC216" s="214"/>
      <c r="FOD216" s="214"/>
      <c r="FOE216" s="214"/>
      <c r="FOF216" s="214"/>
      <c r="FOG216" s="214"/>
      <c r="FOH216" s="214"/>
      <c r="FOI216" s="214"/>
      <c r="FOJ216" s="214"/>
      <c r="FOK216" s="214"/>
      <c r="FOL216" s="214"/>
      <c r="FOM216" s="214"/>
      <c r="FON216" s="214"/>
      <c r="FOO216" s="214"/>
      <c r="FOP216" s="214"/>
      <c r="FOQ216" s="214"/>
      <c r="FOR216" s="214"/>
      <c r="FOS216" s="214"/>
      <c r="FOT216" s="214"/>
      <c r="FOU216" s="214"/>
      <c r="FOV216" s="214"/>
      <c r="FOW216" s="214"/>
      <c r="FOX216" s="214"/>
      <c r="FOY216" s="214"/>
      <c r="FOZ216" s="214"/>
      <c r="FPA216" s="214"/>
      <c r="FPB216" s="214"/>
      <c r="FPC216" s="214"/>
      <c r="FPD216" s="214"/>
      <c r="FPE216" s="214"/>
      <c r="FPF216" s="214"/>
      <c r="FPG216" s="214"/>
      <c r="FPH216" s="214"/>
      <c r="FPI216" s="214"/>
      <c r="FPJ216" s="214"/>
      <c r="FPK216" s="214"/>
      <c r="FPL216" s="214"/>
      <c r="FPM216" s="214"/>
      <c r="FPN216" s="214"/>
      <c r="FPO216" s="214"/>
      <c r="FPP216" s="214"/>
      <c r="FPQ216" s="214"/>
      <c r="FPR216" s="214"/>
      <c r="FPS216" s="214"/>
      <c r="FPT216" s="214"/>
      <c r="FPU216" s="214"/>
      <c r="FPV216" s="214"/>
      <c r="FPW216" s="214"/>
      <c r="FPX216" s="214"/>
      <c r="FPY216" s="214"/>
      <c r="FPZ216" s="214"/>
      <c r="FQA216" s="214"/>
      <c r="FQB216" s="214"/>
      <c r="FQC216" s="214"/>
      <c r="FQD216" s="214"/>
      <c r="FQE216" s="214"/>
      <c r="FQF216" s="214"/>
      <c r="FQG216" s="214"/>
      <c r="FQH216" s="214"/>
      <c r="FQI216" s="214"/>
      <c r="FQJ216" s="214"/>
      <c r="FQK216" s="214"/>
      <c r="FQL216" s="214"/>
      <c r="FQM216" s="214"/>
      <c r="FQN216" s="214"/>
      <c r="FQO216" s="214"/>
      <c r="FQP216" s="214"/>
      <c r="FQQ216" s="214"/>
      <c r="FQR216" s="214"/>
      <c r="FQS216" s="214"/>
      <c r="FQT216" s="214"/>
      <c r="FQU216" s="214"/>
      <c r="FQV216" s="214"/>
      <c r="FQW216" s="214"/>
      <c r="FQX216" s="214"/>
      <c r="FQY216" s="214"/>
      <c r="FQZ216" s="214"/>
      <c r="FRA216" s="214"/>
      <c r="FRB216" s="214"/>
      <c r="FRC216" s="214"/>
      <c r="FRD216" s="214"/>
      <c r="FRE216" s="214"/>
      <c r="FRF216" s="214"/>
      <c r="FRG216" s="214"/>
      <c r="FRH216" s="214"/>
      <c r="FRI216" s="214"/>
      <c r="FRJ216" s="214"/>
      <c r="FRK216" s="214"/>
      <c r="FRL216" s="214"/>
      <c r="FRM216" s="214"/>
      <c r="FRN216" s="214"/>
      <c r="FRO216" s="214"/>
      <c r="FRP216" s="214"/>
      <c r="FRQ216" s="214"/>
      <c r="FRR216" s="214"/>
      <c r="FRS216" s="214"/>
      <c r="FRT216" s="214"/>
      <c r="FRU216" s="214"/>
      <c r="FRV216" s="214"/>
      <c r="FRW216" s="214"/>
      <c r="FRX216" s="214"/>
      <c r="FRY216" s="214"/>
      <c r="FRZ216" s="214"/>
      <c r="FSA216" s="214"/>
      <c r="FSB216" s="214"/>
      <c r="FSC216" s="214"/>
      <c r="FSD216" s="214"/>
      <c r="FSE216" s="214"/>
      <c r="FSF216" s="214"/>
      <c r="FSG216" s="214"/>
      <c r="FSH216" s="214"/>
      <c r="FSI216" s="214"/>
      <c r="FSJ216" s="214"/>
      <c r="FSK216" s="214"/>
      <c r="FSL216" s="214"/>
      <c r="FSM216" s="214"/>
      <c r="FSN216" s="214"/>
      <c r="FSO216" s="214"/>
      <c r="FSP216" s="214"/>
      <c r="FSQ216" s="214"/>
      <c r="FSR216" s="214"/>
      <c r="FSS216" s="214"/>
      <c r="FST216" s="214"/>
      <c r="FSU216" s="214"/>
      <c r="FSV216" s="214"/>
      <c r="FSW216" s="214"/>
      <c r="FSX216" s="214"/>
      <c r="FSY216" s="214"/>
      <c r="FSZ216" s="214"/>
      <c r="FTA216" s="214"/>
      <c r="FTB216" s="214"/>
      <c r="FTC216" s="214"/>
      <c r="FTD216" s="214"/>
      <c r="FTE216" s="214"/>
      <c r="FTF216" s="214"/>
      <c r="FTG216" s="214"/>
      <c r="FTH216" s="214"/>
      <c r="FTI216" s="214"/>
      <c r="FTJ216" s="214"/>
      <c r="FTK216" s="214"/>
      <c r="FTL216" s="214"/>
      <c r="FTM216" s="214"/>
      <c r="FTN216" s="214"/>
      <c r="FTO216" s="214"/>
      <c r="FTP216" s="214"/>
      <c r="FTQ216" s="214"/>
      <c r="FTR216" s="214"/>
      <c r="FTS216" s="214"/>
      <c r="FTT216" s="214"/>
      <c r="FTU216" s="214"/>
      <c r="FTV216" s="214"/>
      <c r="FTW216" s="214"/>
      <c r="FTX216" s="214"/>
      <c r="FTY216" s="214"/>
      <c r="FTZ216" s="214"/>
      <c r="FUA216" s="214"/>
      <c r="FUB216" s="214"/>
      <c r="FUC216" s="214"/>
      <c r="FUD216" s="214"/>
      <c r="FUE216" s="214"/>
      <c r="FUF216" s="214"/>
      <c r="FUG216" s="214"/>
      <c r="FUH216" s="214"/>
      <c r="FUI216" s="214"/>
      <c r="FUJ216" s="214"/>
      <c r="FUK216" s="214"/>
      <c r="FUL216" s="214"/>
      <c r="FUM216" s="214"/>
      <c r="FUN216" s="214"/>
      <c r="FUO216" s="214"/>
      <c r="FUP216" s="214"/>
      <c r="FUQ216" s="214"/>
      <c r="FUR216" s="214"/>
      <c r="FUS216" s="214"/>
      <c r="FUT216" s="214"/>
      <c r="FUU216" s="214"/>
      <c r="FUV216" s="214"/>
      <c r="FUW216" s="214"/>
      <c r="FUX216" s="214"/>
      <c r="FUY216" s="214"/>
      <c r="FUZ216" s="214"/>
      <c r="FVA216" s="214"/>
      <c r="FVB216" s="214"/>
      <c r="FVC216" s="214"/>
      <c r="FVD216" s="214"/>
      <c r="FVE216" s="214"/>
      <c r="FVF216" s="214"/>
      <c r="FVG216" s="214"/>
      <c r="FVH216" s="214"/>
      <c r="FVI216" s="214"/>
      <c r="FVJ216" s="214"/>
      <c r="FVK216" s="214"/>
      <c r="FVL216" s="214"/>
      <c r="FVM216" s="214"/>
      <c r="FVN216" s="214"/>
      <c r="FVO216" s="214"/>
      <c r="FVP216" s="214"/>
      <c r="FVQ216" s="214"/>
      <c r="FVR216" s="214"/>
      <c r="FVS216" s="214"/>
      <c r="FVT216" s="214"/>
      <c r="FVU216" s="214"/>
      <c r="FVV216" s="214"/>
      <c r="FVW216" s="214"/>
      <c r="FVX216" s="214"/>
      <c r="FVY216" s="214"/>
      <c r="FVZ216" s="214"/>
      <c r="FWA216" s="214"/>
      <c r="FWB216" s="214"/>
      <c r="FWC216" s="214"/>
      <c r="FWD216" s="214"/>
      <c r="FWE216" s="214"/>
      <c r="FWF216" s="214"/>
      <c r="FWG216" s="214"/>
      <c r="FWH216" s="214"/>
      <c r="FWI216" s="214"/>
      <c r="FWJ216" s="214"/>
      <c r="FWK216" s="214"/>
      <c r="FWL216" s="214"/>
      <c r="FWM216" s="214"/>
      <c r="FWN216" s="214"/>
      <c r="FWO216" s="214"/>
      <c r="FWP216" s="214"/>
      <c r="FWQ216" s="214"/>
      <c r="FWR216" s="214"/>
      <c r="FWS216" s="214"/>
      <c r="FWT216" s="214"/>
      <c r="FWU216" s="214"/>
      <c r="FWV216" s="214"/>
      <c r="FWW216" s="214"/>
      <c r="FWX216" s="214"/>
      <c r="FWY216" s="214"/>
      <c r="FWZ216" s="214"/>
      <c r="FXA216" s="214"/>
      <c r="FXB216" s="214"/>
      <c r="FXC216" s="214"/>
      <c r="FXD216" s="214"/>
      <c r="FXE216" s="214"/>
      <c r="FXF216" s="214"/>
      <c r="FXG216" s="214"/>
      <c r="FXH216" s="214"/>
      <c r="FXI216" s="214"/>
      <c r="FXJ216" s="214"/>
      <c r="FXK216" s="214"/>
      <c r="FXL216" s="214"/>
      <c r="FXM216" s="214"/>
      <c r="FXN216" s="214"/>
      <c r="FXO216" s="214"/>
      <c r="FXP216" s="214"/>
      <c r="FXQ216" s="214"/>
      <c r="FXR216" s="214"/>
      <c r="FXS216" s="214"/>
      <c r="FXT216" s="214"/>
      <c r="FXU216" s="214"/>
      <c r="FXV216" s="214"/>
      <c r="FXW216" s="214"/>
      <c r="FXX216" s="214"/>
      <c r="FXY216" s="214"/>
      <c r="FXZ216" s="214"/>
      <c r="FYA216" s="214"/>
      <c r="FYB216" s="214"/>
      <c r="FYC216" s="214"/>
      <c r="FYD216" s="214"/>
      <c r="FYE216" s="214"/>
      <c r="FYF216" s="214"/>
      <c r="FYG216" s="214"/>
      <c r="FYH216" s="214"/>
      <c r="FYI216" s="214"/>
      <c r="FYJ216" s="214"/>
      <c r="FYK216" s="214"/>
      <c r="FYL216" s="214"/>
      <c r="FYM216" s="214"/>
      <c r="FYN216" s="214"/>
      <c r="FYO216" s="214"/>
      <c r="FYP216" s="214"/>
      <c r="FYQ216" s="214"/>
      <c r="FYR216" s="214"/>
      <c r="FYS216" s="214"/>
      <c r="FYT216" s="214"/>
      <c r="FYU216" s="214"/>
      <c r="FYV216" s="214"/>
      <c r="FYW216" s="214"/>
      <c r="FYX216" s="214"/>
      <c r="FYY216" s="214"/>
      <c r="FYZ216" s="214"/>
      <c r="FZA216" s="214"/>
      <c r="FZB216" s="214"/>
      <c r="FZC216" s="214"/>
      <c r="FZD216" s="214"/>
      <c r="FZE216" s="214"/>
      <c r="FZF216" s="214"/>
      <c r="FZG216" s="214"/>
      <c r="FZH216" s="214"/>
      <c r="FZI216" s="214"/>
      <c r="FZJ216" s="214"/>
      <c r="FZK216" s="214"/>
      <c r="FZL216" s="214"/>
      <c r="FZM216" s="214"/>
      <c r="FZN216" s="214"/>
      <c r="FZO216" s="214"/>
      <c r="FZP216" s="214"/>
      <c r="FZQ216" s="214"/>
      <c r="FZR216" s="214"/>
      <c r="FZS216" s="214"/>
      <c r="FZT216" s="214"/>
      <c r="FZU216" s="214"/>
      <c r="FZV216" s="214"/>
      <c r="FZW216" s="214"/>
      <c r="FZX216" s="214"/>
      <c r="FZY216" s="214"/>
      <c r="FZZ216" s="214"/>
      <c r="GAA216" s="214"/>
      <c r="GAB216" s="214"/>
      <c r="GAC216" s="214"/>
      <c r="GAD216" s="214"/>
      <c r="GAE216" s="214"/>
      <c r="GAF216" s="214"/>
      <c r="GAG216" s="214"/>
      <c r="GAH216" s="214"/>
      <c r="GAI216" s="214"/>
      <c r="GAJ216" s="214"/>
      <c r="GAK216" s="214"/>
      <c r="GAL216" s="214"/>
      <c r="GAM216" s="214"/>
      <c r="GAN216" s="214"/>
      <c r="GAO216" s="214"/>
      <c r="GAP216" s="214"/>
      <c r="GAQ216" s="214"/>
      <c r="GAR216" s="214"/>
      <c r="GAS216" s="214"/>
      <c r="GAT216" s="214"/>
      <c r="GAU216" s="214"/>
      <c r="GAV216" s="214"/>
      <c r="GAW216" s="214"/>
      <c r="GAX216" s="214"/>
      <c r="GAY216" s="214"/>
      <c r="GAZ216" s="214"/>
      <c r="GBA216" s="214"/>
      <c r="GBB216" s="214"/>
      <c r="GBC216" s="214"/>
      <c r="GBD216" s="214"/>
      <c r="GBE216" s="214"/>
      <c r="GBF216" s="214"/>
      <c r="GBG216" s="214"/>
      <c r="GBH216" s="214"/>
      <c r="GBI216" s="214"/>
      <c r="GBJ216" s="214"/>
      <c r="GBK216" s="214"/>
      <c r="GBL216" s="214"/>
      <c r="GBM216" s="214"/>
      <c r="GBN216" s="214"/>
      <c r="GBO216" s="214"/>
      <c r="GBP216" s="214"/>
      <c r="GBQ216" s="214"/>
      <c r="GBR216" s="214"/>
      <c r="GBS216" s="214"/>
      <c r="GBT216" s="214"/>
      <c r="GBU216" s="214"/>
      <c r="GBV216" s="214"/>
      <c r="GBW216" s="214"/>
      <c r="GBX216" s="214"/>
      <c r="GBY216" s="214"/>
      <c r="GBZ216" s="214"/>
      <c r="GCA216" s="214"/>
      <c r="GCB216" s="214"/>
      <c r="GCC216" s="214"/>
      <c r="GCD216" s="214"/>
      <c r="GCE216" s="214"/>
      <c r="GCF216" s="214"/>
      <c r="GCG216" s="214"/>
      <c r="GCH216" s="214"/>
      <c r="GCI216" s="214"/>
      <c r="GCJ216" s="214"/>
      <c r="GCK216" s="214"/>
      <c r="GCL216" s="214"/>
      <c r="GCM216" s="214"/>
      <c r="GCN216" s="214"/>
      <c r="GCO216" s="214"/>
      <c r="GCP216" s="214"/>
      <c r="GCQ216" s="214"/>
      <c r="GCR216" s="214"/>
      <c r="GCS216" s="214"/>
      <c r="GCT216" s="214"/>
      <c r="GCU216" s="214"/>
      <c r="GCV216" s="214"/>
      <c r="GCW216" s="214"/>
      <c r="GCX216" s="214"/>
      <c r="GCY216" s="214"/>
      <c r="GCZ216" s="214"/>
      <c r="GDA216" s="214"/>
      <c r="GDB216" s="214"/>
      <c r="GDC216" s="214"/>
      <c r="GDD216" s="214"/>
      <c r="GDE216" s="214"/>
      <c r="GDF216" s="214"/>
      <c r="GDG216" s="214"/>
      <c r="GDH216" s="214"/>
      <c r="GDI216" s="214"/>
      <c r="GDJ216" s="214"/>
      <c r="GDK216" s="214"/>
      <c r="GDL216" s="214"/>
      <c r="GDM216" s="214"/>
      <c r="GDN216" s="214"/>
      <c r="GDO216" s="214"/>
      <c r="GDP216" s="214"/>
      <c r="GDQ216" s="214"/>
      <c r="GDR216" s="214"/>
      <c r="GDS216" s="214"/>
      <c r="GDT216" s="214"/>
      <c r="GDU216" s="214"/>
      <c r="GDV216" s="214"/>
      <c r="GDW216" s="214"/>
      <c r="GDX216" s="214"/>
      <c r="GDY216" s="214"/>
      <c r="GDZ216" s="214"/>
      <c r="GEA216" s="214"/>
      <c r="GEB216" s="214"/>
      <c r="GEC216" s="214"/>
      <c r="GED216" s="214"/>
      <c r="GEE216" s="214"/>
      <c r="GEF216" s="214"/>
      <c r="GEG216" s="214"/>
      <c r="GEH216" s="214"/>
      <c r="GEI216" s="214"/>
      <c r="GEJ216" s="214"/>
      <c r="GEK216" s="214"/>
      <c r="GEL216" s="214"/>
      <c r="GEM216" s="214"/>
      <c r="GEN216" s="214"/>
      <c r="GEO216" s="214"/>
      <c r="GEP216" s="214"/>
      <c r="GEQ216" s="214"/>
      <c r="GER216" s="214"/>
      <c r="GES216" s="214"/>
      <c r="GET216" s="214"/>
      <c r="GEU216" s="214"/>
      <c r="GEV216" s="214"/>
      <c r="GEW216" s="214"/>
      <c r="GEX216" s="214"/>
      <c r="GEY216" s="214"/>
      <c r="GEZ216" s="214"/>
      <c r="GFA216" s="214"/>
      <c r="GFB216" s="214"/>
      <c r="GFC216" s="214"/>
      <c r="GFD216" s="214"/>
      <c r="GFE216" s="214"/>
      <c r="GFF216" s="214"/>
      <c r="GFG216" s="214"/>
      <c r="GFH216" s="214"/>
      <c r="GFI216" s="214"/>
      <c r="GFJ216" s="214"/>
      <c r="GFK216" s="214"/>
      <c r="GFL216" s="214"/>
      <c r="GFM216" s="214"/>
      <c r="GFN216" s="214"/>
      <c r="GFO216" s="214"/>
      <c r="GFP216" s="214"/>
      <c r="GFQ216" s="214"/>
      <c r="GFR216" s="214"/>
      <c r="GFS216" s="214"/>
      <c r="GFT216" s="214"/>
      <c r="GFU216" s="214"/>
      <c r="GFV216" s="214"/>
      <c r="GFW216" s="214"/>
      <c r="GFX216" s="214"/>
      <c r="GFY216" s="214"/>
      <c r="GFZ216" s="214"/>
      <c r="GGA216" s="214"/>
      <c r="GGB216" s="214"/>
      <c r="GGC216" s="214"/>
      <c r="GGD216" s="214"/>
      <c r="GGE216" s="214"/>
      <c r="GGF216" s="214"/>
      <c r="GGG216" s="214"/>
      <c r="GGH216" s="214"/>
      <c r="GGI216" s="214"/>
      <c r="GGJ216" s="214"/>
      <c r="GGK216" s="214"/>
      <c r="GGL216" s="214"/>
      <c r="GGM216" s="214"/>
      <c r="GGN216" s="214"/>
      <c r="GGO216" s="214"/>
      <c r="GGP216" s="214"/>
      <c r="GGQ216" s="214"/>
      <c r="GGR216" s="214"/>
      <c r="GGS216" s="214"/>
      <c r="GGT216" s="214"/>
      <c r="GGU216" s="214"/>
      <c r="GGV216" s="214"/>
      <c r="GGW216" s="214"/>
      <c r="GGX216" s="214"/>
      <c r="GGY216" s="214"/>
      <c r="GGZ216" s="214"/>
      <c r="GHA216" s="214"/>
      <c r="GHB216" s="214"/>
      <c r="GHC216" s="214"/>
      <c r="GHD216" s="214"/>
      <c r="GHE216" s="214"/>
      <c r="GHF216" s="214"/>
      <c r="GHG216" s="214"/>
      <c r="GHH216" s="214"/>
      <c r="GHI216" s="214"/>
      <c r="GHJ216" s="214"/>
      <c r="GHK216" s="214"/>
      <c r="GHL216" s="214"/>
      <c r="GHM216" s="214"/>
      <c r="GHN216" s="214"/>
      <c r="GHO216" s="214"/>
      <c r="GHP216" s="214"/>
      <c r="GHQ216" s="214"/>
      <c r="GHR216" s="214"/>
      <c r="GHS216" s="214"/>
      <c r="GHT216" s="214"/>
      <c r="GHU216" s="214"/>
      <c r="GHV216" s="214"/>
      <c r="GHW216" s="214"/>
      <c r="GHX216" s="214"/>
      <c r="GHY216" s="214"/>
      <c r="GHZ216" s="214"/>
      <c r="GIA216" s="214"/>
      <c r="GIB216" s="214"/>
      <c r="GIC216" s="214"/>
      <c r="GID216" s="214"/>
      <c r="GIE216" s="214"/>
      <c r="GIF216" s="214"/>
      <c r="GIG216" s="214"/>
      <c r="GIH216" s="214"/>
      <c r="GII216" s="214"/>
      <c r="GIJ216" s="214"/>
      <c r="GIK216" s="214"/>
      <c r="GIL216" s="214"/>
      <c r="GIM216" s="214"/>
      <c r="GIN216" s="214"/>
      <c r="GIO216" s="214"/>
      <c r="GIP216" s="214"/>
      <c r="GIQ216" s="214"/>
      <c r="GIR216" s="214"/>
      <c r="GIS216" s="214"/>
      <c r="GIT216" s="214"/>
      <c r="GIU216" s="214"/>
      <c r="GIV216" s="214"/>
      <c r="GIW216" s="214"/>
      <c r="GIX216" s="214"/>
      <c r="GIY216" s="214"/>
      <c r="GIZ216" s="214"/>
      <c r="GJA216" s="214"/>
      <c r="GJB216" s="214"/>
      <c r="GJC216" s="214"/>
      <c r="GJD216" s="214"/>
      <c r="GJE216" s="214"/>
      <c r="GJF216" s="214"/>
      <c r="GJG216" s="214"/>
      <c r="GJH216" s="214"/>
      <c r="GJI216" s="214"/>
      <c r="GJJ216" s="214"/>
      <c r="GJK216" s="214"/>
      <c r="GJL216" s="214"/>
      <c r="GJM216" s="214"/>
      <c r="GJN216" s="214"/>
      <c r="GJO216" s="214"/>
      <c r="GJP216" s="214"/>
      <c r="GJQ216" s="214"/>
      <c r="GJR216" s="214"/>
      <c r="GJS216" s="214"/>
      <c r="GJT216" s="214"/>
      <c r="GJU216" s="214"/>
      <c r="GJV216" s="214"/>
      <c r="GJW216" s="214"/>
      <c r="GJX216" s="214"/>
      <c r="GJY216" s="214"/>
      <c r="GJZ216" s="214"/>
      <c r="GKA216" s="214"/>
      <c r="GKB216" s="214"/>
      <c r="GKC216" s="214"/>
      <c r="GKD216" s="214"/>
      <c r="GKE216" s="214"/>
      <c r="GKF216" s="214"/>
      <c r="GKG216" s="214"/>
      <c r="GKH216" s="214"/>
      <c r="GKI216" s="214"/>
      <c r="GKJ216" s="214"/>
      <c r="GKK216" s="214"/>
      <c r="GKL216" s="214"/>
      <c r="GKM216" s="214"/>
      <c r="GKN216" s="214"/>
      <c r="GKO216" s="214"/>
      <c r="GKP216" s="214"/>
      <c r="GKQ216" s="214"/>
      <c r="GKR216" s="214"/>
      <c r="GKS216" s="214"/>
      <c r="GKT216" s="214"/>
      <c r="GKU216" s="214"/>
      <c r="GKV216" s="214"/>
      <c r="GKW216" s="214"/>
      <c r="GKX216" s="214"/>
      <c r="GKY216" s="214"/>
      <c r="GKZ216" s="214"/>
      <c r="GLA216" s="214"/>
      <c r="GLB216" s="214"/>
      <c r="GLC216" s="214"/>
      <c r="GLD216" s="214"/>
      <c r="GLE216" s="214"/>
      <c r="GLF216" s="214"/>
      <c r="GLG216" s="214"/>
      <c r="GLH216" s="214"/>
      <c r="GLI216" s="214"/>
      <c r="GLJ216" s="214"/>
      <c r="GLK216" s="214"/>
      <c r="GLL216" s="214"/>
      <c r="GLM216" s="214"/>
      <c r="GLN216" s="214"/>
      <c r="GLO216" s="214"/>
      <c r="GLP216" s="214"/>
      <c r="GLQ216" s="214"/>
      <c r="GLR216" s="214"/>
      <c r="GLS216" s="214"/>
      <c r="GLT216" s="214"/>
      <c r="GLU216" s="214"/>
      <c r="GLV216" s="214"/>
      <c r="GLW216" s="214"/>
      <c r="GLX216" s="214"/>
      <c r="GLY216" s="214"/>
      <c r="GLZ216" s="214"/>
      <c r="GMA216" s="214"/>
      <c r="GMB216" s="214"/>
      <c r="GMC216" s="214"/>
      <c r="GMD216" s="214"/>
      <c r="GME216" s="214"/>
      <c r="GMF216" s="214"/>
      <c r="GMG216" s="214"/>
      <c r="GMH216" s="214"/>
      <c r="GMI216" s="214"/>
      <c r="GMJ216" s="214"/>
      <c r="GMK216" s="214"/>
      <c r="GML216" s="214"/>
      <c r="GMM216" s="214"/>
      <c r="GMN216" s="214"/>
      <c r="GMO216" s="214"/>
      <c r="GMP216" s="214"/>
      <c r="GMQ216" s="214"/>
      <c r="GMR216" s="214"/>
      <c r="GMS216" s="214"/>
      <c r="GMT216" s="214"/>
      <c r="GMU216" s="214"/>
      <c r="GMV216" s="214"/>
      <c r="GMW216" s="214"/>
      <c r="GMX216" s="214"/>
      <c r="GMY216" s="214"/>
      <c r="GMZ216" s="214"/>
      <c r="GNA216" s="214"/>
      <c r="GNB216" s="214"/>
      <c r="GNC216" s="214"/>
      <c r="GND216" s="214"/>
      <c r="GNE216" s="214"/>
      <c r="GNF216" s="214"/>
      <c r="GNG216" s="214"/>
      <c r="GNH216" s="214"/>
      <c r="GNI216" s="214"/>
      <c r="GNJ216" s="214"/>
      <c r="GNK216" s="214"/>
      <c r="GNL216" s="214"/>
      <c r="GNM216" s="214"/>
      <c r="GNN216" s="214"/>
      <c r="GNO216" s="214"/>
      <c r="GNP216" s="214"/>
      <c r="GNQ216" s="214"/>
      <c r="GNR216" s="214"/>
      <c r="GNS216" s="214"/>
      <c r="GNT216" s="214"/>
      <c r="GNU216" s="214"/>
      <c r="GNV216" s="214"/>
      <c r="GNW216" s="214"/>
      <c r="GNX216" s="214"/>
      <c r="GNY216" s="214"/>
      <c r="GNZ216" s="214"/>
      <c r="GOA216" s="214"/>
      <c r="GOB216" s="214"/>
      <c r="GOC216" s="214"/>
      <c r="GOD216" s="214"/>
      <c r="GOE216" s="214"/>
      <c r="GOF216" s="214"/>
      <c r="GOG216" s="214"/>
      <c r="GOH216" s="214"/>
      <c r="GOI216" s="214"/>
      <c r="GOJ216" s="214"/>
      <c r="GOK216" s="214"/>
      <c r="GOL216" s="214"/>
      <c r="GOM216" s="214"/>
      <c r="GON216" s="214"/>
      <c r="GOO216" s="214"/>
      <c r="GOP216" s="214"/>
      <c r="GOQ216" s="214"/>
      <c r="GOR216" s="214"/>
      <c r="GOS216" s="214"/>
      <c r="GOT216" s="214"/>
      <c r="GOU216" s="214"/>
      <c r="GOV216" s="214"/>
      <c r="GOW216" s="214"/>
      <c r="GOX216" s="214"/>
      <c r="GOY216" s="214"/>
      <c r="GOZ216" s="214"/>
      <c r="GPA216" s="214"/>
      <c r="GPB216" s="214"/>
      <c r="GPC216" s="214"/>
      <c r="GPD216" s="214"/>
      <c r="GPE216" s="214"/>
      <c r="GPF216" s="214"/>
      <c r="GPG216" s="214"/>
      <c r="GPH216" s="214"/>
      <c r="GPI216" s="214"/>
      <c r="GPJ216" s="214"/>
      <c r="GPK216" s="214"/>
      <c r="GPL216" s="214"/>
      <c r="GPM216" s="214"/>
      <c r="GPN216" s="214"/>
      <c r="GPO216" s="214"/>
      <c r="GPP216" s="214"/>
      <c r="GPQ216" s="214"/>
      <c r="GPR216" s="214"/>
      <c r="GPS216" s="214"/>
      <c r="GPT216" s="214"/>
      <c r="GPU216" s="214"/>
      <c r="GPV216" s="214"/>
      <c r="GPW216" s="214"/>
      <c r="GPX216" s="214"/>
      <c r="GPY216" s="214"/>
      <c r="GPZ216" s="214"/>
      <c r="GQA216" s="214"/>
      <c r="GQB216" s="214"/>
      <c r="GQC216" s="214"/>
      <c r="GQD216" s="214"/>
      <c r="GQE216" s="214"/>
      <c r="GQF216" s="214"/>
      <c r="GQG216" s="214"/>
      <c r="GQH216" s="214"/>
      <c r="GQI216" s="214"/>
      <c r="GQJ216" s="214"/>
      <c r="GQK216" s="214"/>
      <c r="GQL216" s="214"/>
      <c r="GQM216" s="214"/>
      <c r="GQN216" s="214"/>
      <c r="GQO216" s="214"/>
      <c r="GQP216" s="214"/>
      <c r="GQQ216" s="214"/>
      <c r="GQR216" s="214"/>
      <c r="GQS216" s="214"/>
      <c r="GQT216" s="214"/>
      <c r="GQU216" s="214"/>
      <c r="GQV216" s="214"/>
      <c r="GQW216" s="214"/>
      <c r="GQX216" s="214"/>
      <c r="GQY216" s="214"/>
      <c r="GQZ216" s="214"/>
      <c r="GRA216" s="214"/>
      <c r="GRB216" s="214"/>
      <c r="GRC216" s="214"/>
      <c r="GRD216" s="214"/>
      <c r="GRE216" s="214"/>
      <c r="GRF216" s="214"/>
      <c r="GRG216" s="214"/>
      <c r="GRH216" s="214"/>
      <c r="GRI216" s="214"/>
      <c r="GRJ216" s="214"/>
      <c r="GRK216" s="214"/>
      <c r="GRL216" s="214"/>
      <c r="GRM216" s="214"/>
      <c r="GRN216" s="214"/>
      <c r="GRO216" s="214"/>
      <c r="GRP216" s="214"/>
      <c r="GRQ216" s="214"/>
      <c r="GRR216" s="214"/>
      <c r="GRS216" s="214"/>
      <c r="GRT216" s="214"/>
      <c r="GRU216" s="214"/>
      <c r="GRV216" s="214"/>
      <c r="GRW216" s="214"/>
      <c r="GRX216" s="214"/>
      <c r="GRY216" s="214"/>
      <c r="GRZ216" s="214"/>
      <c r="GSA216" s="214"/>
      <c r="GSB216" s="214"/>
      <c r="GSC216" s="214"/>
      <c r="GSD216" s="214"/>
      <c r="GSE216" s="214"/>
      <c r="GSF216" s="214"/>
      <c r="GSG216" s="214"/>
      <c r="GSH216" s="214"/>
      <c r="GSI216" s="214"/>
      <c r="GSJ216" s="214"/>
      <c r="GSK216" s="214"/>
      <c r="GSL216" s="214"/>
      <c r="GSM216" s="214"/>
      <c r="GSN216" s="214"/>
      <c r="GSO216" s="214"/>
      <c r="GSP216" s="214"/>
      <c r="GSQ216" s="214"/>
      <c r="GSR216" s="214"/>
      <c r="GSS216" s="214"/>
      <c r="GST216" s="214"/>
      <c r="GSU216" s="214"/>
      <c r="GSV216" s="214"/>
      <c r="GSW216" s="214"/>
      <c r="GSX216" s="214"/>
      <c r="GSY216" s="214"/>
      <c r="GSZ216" s="214"/>
      <c r="GTA216" s="214"/>
      <c r="GTB216" s="214"/>
      <c r="GTC216" s="214"/>
      <c r="GTD216" s="214"/>
      <c r="GTE216" s="214"/>
      <c r="GTF216" s="214"/>
      <c r="GTG216" s="214"/>
      <c r="GTH216" s="214"/>
      <c r="GTI216" s="214"/>
      <c r="GTJ216" s="214"/>
      <c r="GTK216" s="214"/>
      <c r="GTL216" s="214"/>
      <c r="GTM216" s="214"/>
      <c r="GTN216" s="214"/>
      <c r="GTO216" s="214"/>
      <c r="GTP216" s="214"/>
      <c r="GTQ216" s="214"/>
      <c r="GTR216" s="214"/>
      <c r="GTS216" s="214"/>
      <c r="GTT216" s="214"/>
      <c r="GTU216" s="214"/>
      <c r="GTV216" s="214"/>
      <c r="GTW216" s="214"/>
      <c r="GTX216" s="214"/>
      <c r="GTY216" s="214"/>
      <c r="GTZ216" s="214"/>
      <c r="GUA216" s="214"/>
      <c r="GUB216" s="214"/>
      <c r="GUC216" s="214"/>
      <c r="GUD216" s="214"/>
      <c r="GUE216" s="214"/>
      <c r="GUF216" s="214"/>
      <c r="GUG216" s="214"/>
      <c r="GUH216" s="214"/>
      <c r="GUI216" s="214"/>
      <c r="GUJ216" s="214"/>
      <c r="GUK216" s="214"/>
      <c r="GUL216" s="214"/>
      <c r="GUM216" s="214"/>
      <c r="GUN216" s="214"/>
      <c r="GUO216" s="214"/>
      <c r="GUP216" s="214"/>
      <c r="GUQ216" s="214"/>
      <c r="GUR216" s="214"/>
      <c r="GUS216" s="214"/>
      <c r="GUT216" s="214"/>
      <c r="GUU216" s="214"/>
      <c r="GUV216" s="214"/>
      <c r="GUW216" s="214"/>
      <c r="GUX216" s="214"/>
      <c r="GUY216" s="214"/>
      <c r="GUZ216" s="214"/>
      <c r="GVA216" s="214"/>
      <c r="GVB216" s="214"/>
      <c r="GVC216" s="214"/>
      <c r="GVD216" s="214"/>
      <c r="GVE216" s="214"/>
      <c r="GVF216" s="214"/>
      <c r="GVG216" s="214"/>
      <c r="GVH216" s="214"/>
      <c r="GVI216" s="214"/>
      <c r="GVJ216" s="214"/>
      <c r="GVK216" s="214"/>
      <c r="GVL216" s="214"/>
      <c r="GVM216" s="214"/>
      <c r="GVN216" s="214"/>
      <c r="GVO216" s="214"/>
      <c r="GVP216" s="214"/>
      <c r="GVQ216" s="214"/>
      <c r="GVR216" s="214"/>
      <c r="GVS216" s="214"/>
      <c r="GVT216" s="214"/>
      <c r="GVU216" s="214"/>
      <c r="GVV216" s="214"/>
      <c r="GVW216" s="214"/>
      <c r="GVX216" s="214"/>
      <c r="GVY216" s="214"/>
      <c r="GVZ216" s="214"/>
      <c r="GWA216" s="214"/>
      <c r="GWB216" s="214"/>
      <c r="GWC216" s="214"/>
      <c r="GWD216" s="214"/>
      <c r="GWE216" s="214"/>
      <c r="GWF216" s="214"/>
      <c r="GWG216" s="214"/>
      <c r="GWH216" s="214"/>
      <c r="GWI216" s="214"/>
      <c r="GWJ216" s="214"/>
      <c r="GWK216" s="214"/>
      <c r="GWL216" s="214"/>
      <c r="GWM216" s="214"/>
      <c r="GWN216" s="214"/>
      <c r="GWO216" s="214"/>
      <c r="GWP216" s="214"/>
      <c r="GWQ216" s="214"/>
      <c r="GWR216" s="214"/>
      <c r="GWS216" s="214"/>
      <c r="GWT216" s="214"/>
      <c r="GWU216" s="214"/>
      <c r="GWV216" s="214"/>
      <c r="GWW216" s="214"/>
      <c r="GWX216" s="214"/>
      <c r="GWY216" s="214"/>
      <c r="GWZ216" s="214"/>
      <c r="GXA216" s="214"/>
      <c r="GXB216" s="214"/>
      <c r="GXC216" s="214"/>
      <c r="GXD216" s="214"/>
      <c r="GXE216" s="214"/>
      <c r="GXF216" s="214"/>
      <c r="GXG216" s="214"/>
      <c r="GXH216" s="214"/>
      <c r="GXI216" s="214"/>
      <c r="GXJ216" s="214"/>
      <c r="GXK216" s="214"/>
      <c r="GXL216" s="214"/>
      <c r="GXM216" s="214"/>
      <c r="GXN216" s="214"/>
      <c r="GXO216" s="214"/>
      <c r="GXP216" s="214"/>
      <c r="GXQ216" s="214"/>
      <c r="GXR216" s="214"/>
      <c r="GXS216" s="214"/>
      <c r="GXT216" s="214"/>
      <c r="GXU216" s="214"/>
      <c r="GXV216" s="214"/>
      <c r="GXW216" s="214"/>
      <c r="GXX216" s="214"/>
      <c r="GXY216" s="214"/>
      <c r="GXZ216" s="214"/>
      <c r="GYA216" s="214"/>
      <c r="GYB216" s="214"/>
      <c r="GYC216" s="214"/>
      <c r="GYD216" s="214"/>
      <c r="GYE216" s="214"/>
      <c r="GYF216" s="214"/>
      <c r="GYG216" s="214"/>
      <c r="GYH216" s="214"/>
      <c r="GYI216" s="214"/>
      <c r="GYJ216" s="214"/>
      <c r="GYK216" s="214"/>
      <c r="GYL216" s="214"/>
      <c r="GYM216" s="214"/>
      <c r="GYN216" s="214"/>
      <c r="GYO216" s="214"/>
      <c r="GYP216" s="214"/>
      <c r="GYQ216" s="214"/>
      <c r="GYR216" s="214"/>
      <c r="GYS216" s="214"/>
      <c r="GYT216" s="214"/>
      <c r="GYU216" s="214"/>
      <c r="GYV216" s="214"/>
      <c r="GYW216" s="214"/>
      <c r="GYX216" s="214"/>
      <c r="GYY216" s="214"/>
      <c r="GYZ216" s="214"/>
      <c r="GZA216" s="214"/>
      <c r="GZB216" s="214"/>
      <c r="GZC216" s="214"/>
      <c r="GZD216" s="214"/>
      <c r="GZE216" s="214"/>
      <c r="GZF216" s="214"/>
      <c r="GZG216" s="214"/>
      <c r="GZH216" s="214"/>
      <c r="GZI216" s="214"/>
      <c r="GZJ216" s="214"/>
      <c r="GZK216" s="214"/>
      <c r="GZL216" s="214"/>
      <c r="GZM216" s="214"/>
      <c r="GZN216" s="214"/>
      <c r="GZO216" s="214"/>
      <c r="GZP216" s="214"/>
      <c r="GZQ216" s="214"/>
      <c r="GZR216" s="214"/>
      <c r="GZS216" s="214"/>
      <c r="GZT216" s="214"/>
      <c r="GZU216" s="214"/>
      <c r="GZV216" s="214"/>
      <c r="GZW216" s="214"/>
      <c r="GZX216" s="214"/>
      <c r="GZY216" s="214"/>
      <c r="GZZ216" s="214"/>
      <c r="HAA216" s="214"/>
      <c r="HAB216" s="214"/>
      <c r="HAC216" s="214"/>
      <c r="HAD216" s="214"/>
      <c r="HAE216" s="214"/>
      <c r="HAF216" s="214"/>
      <c r="HAG216" s="214"/>
      <c r="HAH216" s="214"/>
      <c r="HAI216" s="214"/>
      <c r="HAJ216" s="214"/>
      <c r="HAK216" s="214"/>
      <c r="HAL216" s="214"/>
      <c r="HAM216" s="214"/>
      <c r="HAN216" s="214"/>
      <c r="HAO216" s="214"/>
      <c r="HAP216" s="214"/>
      <c r="HAQ216" s="214"/>
      <c r="HAR216" s="214"/>
      <c r="HAS216" s="214"/>
      <c r="HAT216" s="214"/>
      <c r="HAU216" s="214"/>
      <c r="HAV216" s="214"/>
      <c r="HAW216" s="214"/>
      <c r="HAX216" s="214"/>
      <c r="HAY216" s="214"/>
      <c r="HAZ216" s="214"/>
      <c r="HBA216" s="214"/>
      <c r="HBB216" s="214"/>
      <c r="HBC216" s="214"/>
      <c r="HBD216" s="214"/>
      <c r="HBE216" s="214"/>
      <c r="HBF216" s="214"/>
      <c r="HBG216" s="214"/>
      <c r="HBH216" s="214"/>
      <c r="HBI216" s="214"/>
      <c r="HBJ216" s="214"/>
      <c r="HBK216" s="214"/>
      <c r="HBL216" s="214"/>
      <c r="HBM216" s="214"/>
      <c r="HBN216" s="214"/>
      <c r="HBO216" s="214"/>
      <c r="HBP216" s="214"/>
      <c r="HBQ216" s="214"/>
      <c r="HBR216" s="214"/>
      <c r="HBS216" s="214"/>
      <c r="HBT216" s="214"/>
      <c r="HBU216" s="214"/>
      <c r="HBV216" s="214"/>
      <c r="HBW216" s="214"/>
      <c r="HBX216" s="214"/>
      <c r="HBY216" s="214"/>
      <c r="HBZ216" s="214"/>
      <c r="HCA216" s="214"/>
      <c r="HCB216" s="214"/>
      <c r="HCC216" s="214"/>
      <c r="HCD216" s="214"/>
      <c r="HCE216" s="214"/>
      <c r="HCF216" s="214"/>
      <c r="HCG216" s="214"/>
      <c r="HCH216" s="214"/>
      <c r="HCI216" s="214"/>
      <c r="HCJ216" s="214"/>
      <c r="HCK216" s="214"/>
      <c r="HCL216" s="214"/>
      <c r="HCM216" s="214"/>
      <c r="HCN216" s="214"/>
      <c r="HCO216" s="214"/>
      <c r="HCP216" s="214"/>
      <c r="HCQ216" s="214"/>
      <c r="HCR216" s="214"/>
      <c r="HCS216" s="214"/>
      <c r="HCT216" s="214"/>
      <c r="HCU216" s="214"/>
      <c r="HCV216" s="214"/>
      <c r="HCW216" s="214"/>
      <c r="HCX216" s="214"/>
      <c r="HCY216" s="214"/>
      <c r="HCZ216" s="214"/>
      <c r="HDA216" s="214"/>
      <c r="HDB216" s="214"/>
      <c r="HDC216" s="214"/>
      <c r="HDD216" s="214"/>
      <c r="HDE216" s="214"/>
      <c r="HDF216" s="214"/>
      <c r="HDG216" s="214"/>
      <c r="HDH216" s="214"/>
      <c r="HDI216" s="214"/>
      <c r="HDJ216" s="214"/>
      <c r="HDK216" s="214"/>
      <c r="HDL216" s="214"/>
      <c r="HDM216" s="214"/>
      <c r="HDN216" s="214"/>
      <c r="HDO216" s="214"/>
      <c r="HDP216" s="214"/>
      <c r="HDQ216" s="214"/>
      <c r="HDR216" s="214"/>
      <c r="HDS216" s="214"/>
      <c r="HDT216" s="214"/>
      <c r="HDU216" s="214"/>
      <c r="HDV216" s="214"/>
      <c r="HDW216" s="214"/>
      <c r="HDX216" s="214"/>
      <c r="HDY216" s="214"/>
      <c r="HDZ216" s="214"/>
      <c r="HEA216" s="214"/>
      <c r="HEB216" s="214"/>
      <c r="HEC216" s="214"/>
      <c r="HED216" s="214"/>
      <c r="HEE216" s="214"/>
      <c r="HEF216" s="214"/>
      <c r="HEG216" s="214"/>
      <c r="HEH216" s="214"/>
      <c r="HEI216" s="214"/>
      <c r="HEJ216" s="214"/>
      <c r="HEK216" s="214"/>
      <c r="HEL216" s="214"/>
      <c r="HEM216" s="214"/>
      <c r="HEN216" s="214"/>
      <c r="HEO216" s="214"/>
      <c r="HEP216" s="214"/>
      <c r="HEQ216" s="214"/>
      <c r="HER216" s="214"/>
      <c r="HES216" s="214"/>
      <c r="HET216" s="214"/>
      <c r="HEU216" s="214"/>
      <c r="HEV216" s="214"/>
      <c r="HEW216" s="214"/>
      <c r="HEX216" s="214"/>
      <c r="HEY216" s="214"/>
      <c r="HEZ216" s="214"/>
      <c r="HFA216" s="214"/>
      <c r="HFB216" s="214"/>
      <c r="HFC216" s="214"/>
      <c r="HFD216" s="214"/>
      <c r="HFE216" s="214"/>
      <c r="HFF216" s="214"/>
      <c r="HFG216" s="214"/>
      <c r="HFH216" s="214"/>
      <c r="HFI216" s="214"/>
      <c r="HFJ216" s="214"/>
      <c r="HFK216" s="214"/>
      <c r="HFL216" s="214"/>
      <c r="HFM216" s="214"/>
      <c r="HFN216" s="214"/>
      <c r="HFO216" s="214"/>
      <c r="HFP216" s="214"/>
      <c r="HFQ216" s="214"/>
      <c r="HFR216" s="214"/>
      <c r="HFS216" s="214"/>
      <c r="HFT216" s="214"/>
      <c r="HFU216" s="214"/>
      <c r="HFV216" s="214"/>
      <c r="HFW216" s="214"/>
      <c r="HFX216" s="214"/>
      <c r="HFY216" s="214"/>
      <c r="HFZ216" s="214"/>
      <c r="HGA216" s="214"/>
      <c r="HGB216" s="214"/>
      <c r="HGC216" s="214"/>
      <c r="HGD216" s="214"/>
      <c r="HGE216" s="214"/>
      <c r="HGF216" s="214"/>
      <c r="HGG216" s="214"/>
      <c r="HGH216" s="214"/>
      <c r="HGI216" s="214"/>
      <c r="HGJ216" s="214"/>
      <c r="HGK216" s="214"/>
      <c r="HGL216" s="214"/>
      <c r="HGM216" s="214"/>
      <c r="HGN216" s="214"/>
      <c r="HGO216" s="214"/>
      <c r="HGP216" s="214"/>
      <c r="HGQ216" s="214"/>
      <c r="HGR216" s="214"/>
      <c r="HGS216" s="214"/>
      <c r="HGT216" s="214"/>
      <c r="HGU216" s="214"/>
      <c r="HGV216" s="214"/>
      <c r="HGW216" s="214"/>
      <c r="HGX216" s="214"/>
      <c r="HGY216" s="214"/>
      <c r="HGZ216" s="214"/>
      <c r="HHA216" s="214"/>
      <c r="HHB216" s="214"/>
      <c r="HHC216" s="214"/>
      <c r="HHD216" s="214"/>
      <c r="HHE216" s="214"/>
      <c r="HHF216" s="214"/>
      <c r="HHG216" s="214"/>
      <c r="HHH216" s="214"/>
      <c r="HHI216" s="214"/>
      <c r="HHJ216" s="214"/>
      <c r="HHK216" s="214"/>
      <c r="HHL216" s="214"/>
      <c r="HHM216" s="214"/>
      <c r="HHN216" s="214"/>
      <c r="HHO216" s="214"/>
      <c r="HHP216" s="214"/>
      <c r="HHQ216" s="214"/>
      <c r="HHR216" s="214"/>
      <c r="HHS216" s="214"/>
      <c r="HHT216" s="214"/>
      <c r="HHU216" s="214"/>
      <c r="HHV216" s="214"/>
      <c r="HHW216" s="214"/>
      <c r="HHX216" s="214"/>
      <c r="HHY216" s="214"/>
      <c r="HHZ216" s="214"/>
      <c r="HIA216" s="214"/>
      <c r="HIB216" s="214"/>
      <c r="HIC216" s="214"/>
      <c r="HID216" s="214"/>
      <c r="HIE216" s="214"/>
      <c r="HIF216" s="214"/>
      <c r="HIG216" s="214"/>
      <c r="HIH216" s="214"/>
      <c r="HII216" s="214"/>
      <c r="HIJ216" s="214"/>
      <c r="HIK216" s="214"/>
      <c r="HIL216" s="214"/>
      <c r="HIM216" s="214"/>
      <c r="HIN216" s="214"/>
      <c r="HIO216" s="214"/>
      <c r="HIP216" s="214"/>
      <c r="HIQ216" s="214"/>
      <c r="HIR216" s="214"/>
      <c r="HIS216" s="214"/>
      <c r="HIT216" s="214"/>
      <c r="HIU216" s="214"/>
      <c r="HIV216" s="214"/>
      <c r="HIW216" s="214"/>
      <c r="HIX216" s="214"/>
      <c r="HIY216" s="214"/>
      <c r="HIZ216" s="214"/>
      <c r="HJA216" s="214"/>
      <c r="HJB216" s="214"/>
      <c r="HJC216" s="214"/>
      <c r="HJD216" s="214"/>
      <c r="HJE216" s="214"/>
      <c r="HJF216" s="214"/>
      <c r="HJG216" s="214"/>
      <c r="HJH216" s="214"/>
      <c r="HJI216" s="214"/>
      <c r="HJJ216" s="214"/>
      <c r="HJK216" s="214"/>
      <c r="HJL216" s="214"/>
      <c r="HJM216" s="214"/>
      <c r="HJN216" s="214"/>
      <c r="HJO216" s="214"/>
      <c r="HJP216" s="214"/>
      <c r="HJQ216" s="214"/>
      <c r="HJR216" s="214"/>
      <c r="HJS216" s="214"/>
      <c r="HJT216" s="214"/>
      <c r="HJU216" s="214"/>
      <c r="HJV216" s="214"/>
      <c r="HJW216" s="214"/>
      <c r="HJX216" s="214"/>
      <c r="HJY216" s="214"/>
      <c r="HJZ216" s="214"/>
      <c r="HKA216" s="214"/>
      <c r="HKB216" s="214"/>
      <c r="HKC216" s="214"/>
      <c r="HKD216" s="214"/>
      <c r="HKE216" s="214"/>
      <c r="HKF216" s="214"/>
      <c r="HKG216" s="214"/>
      <c r="HKH216" s="214"/>
      <c r="HKI216" s="214"/>
      <c r="HKJ216" s="214"/>
      <c r="HKK216" s="214"/>
      <c r="HKL216" s="214"/>
      <c r="HKM216" s="214"/>
      <c r="HKN216" s="214"/>
      <c r="HKO216" s="214"/>
      <c r="HKP216" s="214"/>
      <c r="HKQ216" s="214"/>
      <c r="HKR216" s="214"/>
      <c r="HKS216" s="214"/>
      <c r="HKT216" s="214"/>
      <c r="HKU216" s="214"/>
      <c r="HKV216" s="214"/>
      <c r="HKW216" s="214"/>
      <c r="HKX216" s="214"/>
      <c r="HKY216" s="214"/>
      <c r="HKZ216" s="214"/>
      <c r="HLA216" s="214"/>
      <c r="HLB216" s="214"/>
      <c r="HLC216" s="214"/>
      <c r="HLD216" s="214"/>
      <c r="HLE216" s="214"/>
      <c r="HLF216" s="214"/>
      <c r="HLG216" s="214"/>
      <c r="HLH216" s="214"/>
      <c r="HLI216" s="214"/>
      <c r="HLJ216" s="214"/>
      <c r="HLK216" s="214"/>
      <c r="HLL216" s="214"/>
      <c r="HLM216" s="214"/>
      <c r="HLN216" s="214"/>
      <c r="HLO216" s="214"/>
      <c r="HLP216" s="214"/>
      <c r="HLQ216" s="214"/>
      <c r="HLR216" s="214"/>
      <c r="HLS216" s="214"/>
      <c r="HLT216" s="214"/>
      <c r="HLU216" s="214"/>
      <c r="HLV216" s="214"/>
      <c r="HLW216" s="214"/>
      <c r="HLX216" s="214"/>
      <c r="HLY216" s="214"/>
      <c r="HLZ216" s="214"/>
      <c r="HMA216" s="214"/>
      <c r="HMB216" s="214"/>
      <c r="HMC216" s="214"/>
      <c r="HMD216" s="214"/>
      <c r="HME216" s="214"/>
      <c r="HMF216" s="214"/>
      <c r="HMG216" s="214"/>
      <c r="HMH216" s="214"/>
      <c r="HMI216" s="214"/>
      <c r="HMJ216" s="214"/>
      <c r="HMK216" s="214"/>
      <c r="HML216" s="214"/>
      <c r="HMM216" s="214"/>
      <c r="HMN216" s="214"/>
      <c r="HMO216" s="214"/>
      <c r="HMP216" s="214"/>
      <c r="HMQ216" s="214"/>
      <c r="HMR216" s="214"/>
      <c r="HMS216" s="214"/>
      <c r="HMT216" s="214"/>
      <c r="HMU216" s="214"/>
      <c r="HMV216" s="214"/>
      <c r="HMW216" s="214"/>
      <c r="HMX216" s="214"/>
      <c r="HMY216" s="214"/>
      <c r="HMZ216" s="214"/>
      <c r="HNA216" s="214"/>
      <c r="HNB216" s="214"/>
      <c r="HNC216" s="214"/>
      <c r="HND216" s="214"/>
      <c r="HNE216" s="214"/>
      <c r="HNF216" s="214"/>
      <c r="HNG216" s="214"/>
      <c r="HNH216" s="214"/>
      <c r="HNI216" s="214"/>
      <c r="HNJ216" s="214"/>
      <c r="HNK216" s="214"/>
      <c r="HNL216" s="214"/>
      <c r="HNM216" s="214"/>
      <c r="HNN216" s="214"/>
      <c r="HNO216" s="214"/>
      <c r="HNP216" s="214"/>
      <c r="HNQ216" s="214"/>
      <c r="HNR216" s="214"/>
      <c r="HNS216" s="214"/>
      <c r="HNT216" s="214"/>
      <c r="HNU216" s="214"/>
      <c r="HNV216" s="214"/>
      <c r="HNW216" s="214"/>
      <c r="HNX216" s="214"/>
      <c r="HNY216" s="214"/>
      <c r="HNZ216" s="214"/>
      <c r="HOA216" s="214"/>
      <c r="HOB216" s="214"/>
      <c r="HOC216" s="214"/>
      <c r="HOD216" s="214"/>
      <c r="HOE216" s="214"/>
      <c r="HOF216" s="214"/>
      <c r="HOG216" s="214"/>
      <c r="HOH216" s="214"/>
      <c r="HOI216" s="214"/>
      <c r="HOJ216" s="214"/>
      <c r="HOK216" s="214"/>
      <c r="HOL216" s="214"/>
      <c r="HOM216" s="214"/>
      <c r="HON216" s="214"/>
      <c r="HOO216" s="214"/>
      <c r="HOP216" s="214"/>
      <c r="HOQ216" s="214"/>
      <c r="HOR216" s="214"/>
      <c r="HOS216" s="214"/>
      <c r="HOT216" s="214"/>
      <c r="HOU216" s="214"/>
      <c r="HOV216" s="214"/>
      <c r="HOW216" s="214"/>
      <c r="HOX216" s="214"/>
      <c r="HOY216" s="214"/>
      <c r="HOZ216" s="214"/>
      <c r="HPA216" s="214"/>
      <c r="HPB216" s="214"/>
      <c r="HPC216" s="214"/>
      <c r="HPD216" s="214"/>
      <c r="HPE216" s="214"/>
      <c r="HPF216" s="214"/>
      <c r="HPG216" s="214"/>
      <c r="HPH216" s="214"/>
      <c r="HPI216" s="214"/>
      <c r="HPJ216" s="214"/>
      <c r="HPK216" s="214"/>
      <c r="HPL216" s="214"/>
      <c r="HPM216" s="214"/>
      <c r="HPN216" s="214"/>
      <c r="HPO216" s="214"/>
      <c r="HPP216" s="214"/>
      <c r="HPQ216" s="214"/>
      <c r="HPR216" s="214"/>
      <c r="HPS216" s="214"/>
      <c r="HPT216" s="214"/>
      <c r="HPU216" s="214"/>
      <c r="HPV216" s="214"/>
      <c r="HPW216" s="214"/>
      <c r="HPX216" s="214"/>
      <c r="HPY216" s="214"/>
      <c r="HPZ216" s="214"/>
      <c r="HQA216" s="214"/>
      <c r="HQB216" s="214"/>
      <c r="HQC216" s="214"/>
      <c r="HQD216" s="214"/>
      <c r="HQE216" s="214"/>
      <c r="HQF216" s="214"/>
      <c r="HQG216" s="214"/>
      <c r="HQH216" s="214"/>
      <c r="HQI216" s="214"/>
      <c r="HQJ216" s="214"/>
      <c r="HQK216" s="214"/>
      <c r="HQL216" s="214"/>
      <c r="HQM216" s="214"/>
      <c r="HQN216" s="214"/>
      <c r="HQO216" s="214"/>
      <c r="HQP216" s="214"/>
      <c r="HQQ216" s="214"/>
      <c r="HQR216" s="214"/>
      <c r="HQS216" s="214"/>
      <c r="HQT216" s="214"/>
      <c r="HQU216" s="214"/>
      <c r="HQV216" s="214"/>
      <c r="HQW216" s="214"/>
      <c r="HQX216" s="214"/>
      <c r="HQY216" s="214"/>
      <c r="HQZ216" s="214"/>
      <c r="HRA216" s="214"/>
      <c r="HRB216" s="214"/>
      <c r="HRC216" s="214"/>
      <c r="HRD216" s="214"/>
      <c r="HRE216" s="214"/>
      <c r="HRF216" s="214"/>
      <c r="HRG216" s="214"/>
      <c r="HRH216" s="214"/>
      <c r="HRI216" s="214"/>
      <c r="HRJ216" s="214"/>
      <c r="HRK216" s="214"/>
      <c r="HRL216" s="214"/>
      <c r="HRM216" s="214"/>
      <c r="HRN216" s="214"/>
      <c r="HRO216" s="214"/>
      <c r="HRP216" s="214"/>
      <c r="HRQ216" s="214"/>
      <c r="HRR216" s="214"/>
      <c r="HRS216" s="214"/>
      <c r="HRT216" s="214"/>
      <c r="HRU216" s="214"/>
      <c r="HRV216" s="214"/>
      <c r="HRW216" s="214"/>
      <c r="HRX216" s="214"/>
      <c r="HRY216" s="214"/>
      <c r="HRZ216" s="214"/>
      <c r="HSA216" s="214"/>
      <c r="HSB216" s="214"/>
      <c r="HSC216" s="214"/>
      <c r="HSD216" s="214"/>
      <c r="HSE216" s="214"/>
      <c r="HSF216" s="214"/>
      <c r="HSG216" s="214"/>
      <c r="HSH216" s="214"/>
      <c r="HSI216" s="214"/>
      <c r="HSJ216" s="214"/>
      <c r="HSK216" s="214"/>
      <c r="HSL216" s="214"/>
      <c r="HSM216" s="214"/>
      <c r="HSN216" s="214"/>
      <c r="HSO216" s="214"/>
      <c r="HSP216" s="214"/>
      <c r="HSQ216" s="214"/>
      <c r="HSR216" s="214"/>
      <c r="HSS216" s="214"/>
      <c r="HST216" s="214"/>
      <c r="HSU216" s="214"/>
      <c r="HSV216" s="214"/>
      <c r="HSW216" s="214"/>
      <c r="HSX216" s="214"/>
      <c r="HSY216" s="214"/>
      <c r="HSZ216" s="214"/>
      <c r="HTA216" s="214"/>
      <c r="HTB216" s="214"/>
      <c r="HTC216" s="214"/>
      <c r="HTD216" s="214"/>
      <c r="HTE216" s="214"/>
      <c r="HTF216" s="214"/>
      <c r="HTG216" s="214"/>
      <c r="HTH216" s="214"/>
      <c r="HTI216" s="214"/>
      <c r="HTJ216" s="214"/>
      <c r="HTK216" s="214"/>
      <c r="HTL216" s="214"/>
      <c r="HTM216" s="214"/>
      <c r="HTN216" s="214"/>
      <c r="HTO216" s="214"/>
      <c r="HTP216" s="214"/>
      <c r="HTQ216" s="214"/>
      <c r="HTR216" s="214"/>
      <c r="HTS216" s="214"/>
      <c r="HTT216" s="214"/>
      <c r="HTU216" s="214"/>
      <c r="HTV216" s="214"/>
      <c r="HTW216" s="214"/>
      <c r="HTX216" s="214"/>
      <c r="HTY216" s="214"/>
      <c r="HTZ216" s="214"/>
      <c r="HUA216" s="214"/>
      <c r="HUB216" s="214"/>
      <c r="HUC216" s="214"/>
      <c r="HUD216" s="214"/>
      <c r="HUE216" s="214"/>
      <c r="HUF216" s="214"/>
      <c r="HUG216" s="214"/>
      <c r="HUH216" s="214"/>
      <c r="HUI216" s="214"/>
      <c r="HUJ216" s="214"/>
      <c r="HUK216" s="214"/>
      <c r="HUL216" s="214"/>
      <c r="HUM216" s="214"/>
      <c r="HUN216" s="214"/>
      <c r="HUO216" s="214"/>
      <c r="HUP216" s="214"/>
      <c r="HUQ216" s="214"/>
      <c r="HUR216" s="214"/>
      <c r="HUS216" s="214"/>
      <c r="HUT216" s="214"/>
      <c r="HUU216" s="214"/>
      <c r="HUV216" s="214"/>
      <c r="HUW216" s="214"/>
      <c r="HUX216" s="214"/>
      <c r="HUY216" s="214"/>
      <c r="HUZ216" s="214"/>
      <c r="HVA216" s="214"/>
      <c r="HVB216" s="214"/>
      <c r="HVC216" s="214"/>
      <c r="HVD216" s="214"/>
      <c r="HVE216" s="214"/>
      <c r="HVF216" s="214"/>
      <c r="HVG216" s="214"/>
      <c r="HVH216" s="214"/>
      <c r="HVI216" s="214"/>
      <c r="HVJ216" s="214"/>
      <c r="HVK216" s="214"/>
      <c r="HVL216" s="214"/>
      <c r="HVM216" s="214"/>
      <c r="HVN216" s="214"/>
      <c r="HVO216" s="214"/>
      <c r="HVP216" s="214"/>
      <c r="HVQ216" s="214"/>
      <c r="HVR216" s="214"/>
      <c r="HVS216" s="214"/>
      <c r="HVT216" s="214"/>
      <c r="HVU216" s="214"/>
      <c r="HVV216" s="214"/>
      <c r="HVW216" s="214"/>
      <c r="HVX216" s="214"/>
      <c r="HVY216" s="214"/>
      <c r="HVZ216" s="214"/>
      <c r="HWA216" s="214"/>
      <c r="HWB216" s="214"/>
      <c r="HWC216" s="214"/>
      <c r="HWD216" s="214"/>
      <c r="HWE216" s="214"/>
      <c r="HWF216" s="214"/>
      <c r="HWG216" s="214"/>
      <c r="HWH216" s="214"/>
      <c r="HWI216" s="214"/>
      <c r="HWJ216" s="214"/>
      <c r="HWK216" s="214"/>
      <c r="HWL216" s="214"/>
      <c r="HWM216" s="214"/>
      <c r="HWN216" s="214"/>
      <c r="HWO216" s="214"/>
      <c r="HWP216" s="214"/>
      <c r="HWQ216" s="214"/>
      <c r="HWR216" s="214"/>
      <c r="HWS216" s="214"/>
      <c r="HWT216" s="214"/>
      <c r="HWU216" s="214"/>
      <c r="HWV216" s="214"/>
      <c r="HWW216" s="214"/>
      <c r="HWX216" s="214"/>
      <c r="HWY216" s="214"/>
      <c r="HWZ216" s="214"/>
      <c r="HXA216" s="214"/>
      <c r="HXB216" s="214"/>
      <c r="HXC216" s="214"/>
      <c r="HXD216" s="214"/>
      <c r="HXE216" s="214"/>
      <c r="HXF216" s="214"/>
      <c r="HXG216" s="214"/>
      <c r="HXH216" s="214"/>
      <c r="HXI216" s="214"/>
      <c r="HXJ216" s="214"/>
      <c r="HXK216" s="214"/>
      <c r="HXL216" s="214"/>
      <c r="HXM216" s="214"/>
      <c r="HXN216" s="214"/>
      <c r="HXO216" s="214"/>
      <c r="HXP216" s="214"/>
      <c r="HXQ216" s="214"/>
      <c r="HXR216" s="214"/>
      <c r="HXS216" s="214"/>
      <c r="HXT216" s="214"/>
      <c r="HXU216" s="214"/>
      <c r="HXV216" s="214"/>
      <c r="HXW216" s="214"/>
      <c r="HXX216" s="214"/>
      <c r="HXY216" s="214"/>
      <c r="HXZ216" s="214"/>
      <c r="HYA216" s="214"/>
      <c r="HYB216" s="214"/>
      <c r="HYC216" s="214"/>
      <c r="HYD216" s="214"/>
      <c r="HYE216" s="214"/>
      <c r="HYF216" s="214"/>
      <c r="HYG216" s="214"/>
      <c r="HYH216" s="214"/>
      <c r="HYI216" s="214"/>
      <c r="HYJ216" s="214"/>
      <c r="HYK216" s="214"/>
      <c r="HYL216" s="214"/>
      <c r="HYM216" s="214"/>
      <c r="HYN216" s="214"/>
      <c r="HYO216" s="214"/>
      <c r="HYP216" s="214"/>
      <c r="HYQ216" s="214"/>
      <c r="HYR216" s="214"/>
      <c r="HYS216" s="214"/>
      <c r="HYT216" s="214"/>
      <c r="HYU216" s="214"/>
      <c r="HYV216" s="214"/>
      <c r="HYW216" s="214"/>
      <c r="HYX216" s="214"/>
      <c r="HYY216" s="214"/>
      <c r="HYZ216" s="214"/>
      <c r="HZA216" s="214"/>
      <c r="HZB216" s="214"/>
      <c r="HZC216" s="214"/>
      <c r="HZD216" s="214"/>
      <c r="HZE216" s="214"/>
      <c r="HZF216" s="214"/>
      <c r="HZG216" s="214"/>
      <c r="HZH216" s="214"/>
      <c r="HZI216" s="214"/>
      <c r="HZJ216" s="214"/>
      <c r="HZK216" s="214"/>
      <c r="HZL216" s="214"/>
      <c r="HZM216" s="214"/>
      <c r="HZN216" s="214"/>
      <c r="HZO216" s="214"/>
      <c r="HZP216" s="214"/>
      <c r="HZQ216" s="214"/>
      <c r="HZR216" s="214"/>
      <c r="HZS216" s="214"/>
      <c r="HZT216" s="214"/>
      <c r="HZU216" s="214"/>
      <c r="HZV216" s="214"/>
      <c r="HZW216" s="214"/>
      <c r="HZX216" s="214"/>
      <c r="HZY216" s="214"/>
      <c r="HZZ216" s="214"/>
      <c r="IAA216" s="214"/>
      <c r="IAB216" s="214"/>
      <c r="IAC216" s="214"/>
      <c r="IAD216" s="214"/>
      <c r="IAE216" s="214"/>
      <c r="IAF216" s="214"/>
      <c r="IAG216" s="214"/>
      <c r="IAH216" s="214"/>
      <c r="IAI216" s="214"/>
      <c r="IAJ216" s="214"/>
      <c r="IAK216" s="214"/>
      <c r="IAL216" s="214"/>
      <c r="IAM216" s="214"/>
      <c r="IAN216" s="214"/>
      <c r="IAO216" s="214"/>
      <c r="IAP216" s="214"/>
      <c r="IAQ216" s="214"/>
      <c r="IAR216" s="214"/>
      <c r="IAS216" s="214"/>
      <c r="IAT216" s="214"/>
      <c r="IAU216" s="214"/>
      <c r="IAV216" s="214"/>
      <c r="IAW216" s="214"/>
      <c r="IAX216" s="214"/>
      <c r="IAY216" s="214"/>
      <c r="IAZ216" s="214"/>
      <c r="IBA216" s="214"/>
      <c r="IBB216" s="214"/>
      <c r="IBC216" s="214"/>
      <c r="IBD216" s="214"/>
      <c r="IBE216" s="214"/>
      <c r="IBF216" s="214"/>
      <c r="IBG216" s="214"/>
      <c r="IBH216" s="214"/>
      <c r="IBI216" s="214"/>
      <c r="IBJ216" s="214"/>
      <c r="IBK216" s="214"/>
      <c r="IBL216" s="214"/>
      <c r="IBM216" s="214"/>
      <c r="IBN216" s="214"/>
      <c r="IBO216" s="214"/>
      <c r="IBP216" s="214"/>
      <c r="IBQ216" s="214"/>
      <c r="IBR216" s="214"/>
      <c r="IBS216" s="214"/>
      <c r="IBT216" s="214"/>
      <c r="IBU216" s="214"/>
      <c r="IBV216" s="214"/>
      <c r="IBW216" s="214"/>
      <c r="IBX216" s="214"/>
      <c r="IBY216" s="214"/>
      <c r="IBZ216" s="214"/>
      <c r="ICA216" s="214"/>
      <c r="ICB216" s="214"/>
      <c r="ICC216" s="214"/>
      <c r="ICD216" s="214"/>
      <c r="ICE216" s="214"/>
      <c r="ICF216" s="214"/>
      <c r="ICG216" s="214"/>
      <c r="ICH216" s="214"/>
      <c r="ICI216" s="214"/>
      <c r="ICJ216" s="214"/>
      <c r="ICK216" s="214"/>
      <c r="ICL216" s="214"/>
      <c r="ICM216" s="214"/>
      <c r="ICN216" s="214"/>
      <c r="ICO216" s="214"/>
      <c r="ICP216" s="214"/>
      <c r="ICQ216" s="214"/>
      <c r="ICR216" s="214"/>
      <c r="ICS216" s="214"/>
      <c r="ICT216" s="214"/>
      <c r="ICU216" s="214"/>
      <c r="ICV216" s="214"/>
      <c r="ICW216" s="214"/>
      <c r="ICX216" s="214"/>
      <c r="ICY216" s="214"/>
      <c r="ICZ216" s="214"/>
      <c r="IDA216" s="214"/>
      <c r="IDB216" s="214"/>
      <c r="IDC216" s="214"/>
      <c r="IDD216" s="214"/>
      <c r="IDE216" s="214"/>
      <c r="IDF216" s="214"/>
      <c r="IDG216" s="214"/>
      <c r="IDH216" s="214"/>
      <c r="IDI216" s="214"/>
      <c r="IDJ216" s="214"/>
      <c r="IDK216" s="214"/>
      <c r="IDL216" s="214"/>
      <c r="IDM216" s="214"/>
      <c r="IDN216" s="214"/>
      <c r="IDO216" s="214"/>
      <c r="IDP216" s="214"/>
      <c r="IDQ216" s="214"/>
      <c r="IDR216" s="214"/>
      <c r="IDS216" s="214"/>
      <c r="IDT216" s="214"/>
      <c r="IDU216" s="214"/>
      <c r="IDV216" s="214"/>
      <c r="IDW216" s="214"/>
      <c r="IDX216" s="214"/>
      <c r="IDY216" s="214"/>
      <c r="IDZ216" s="214"/>
      <c r="IEA216" s="214"/>
      <c r="IEB216" s="214"/>
      <c r="IEC216" s="214"/>
      <c r="IED216" s="214"/>
      <c r="IEE216" s="214"/>
      <c r="IEF216" s="214"/>
      <c r="IEG216" s="214"/>
      <c r="IEH216" s="214"/>
      <c r="IEI216" s="214"/>
      <c r="IEJ216" s="214"/>
      <c r="IEK216" s="214"/>
      <c r="IEL216" s="214"/>
      <c r="IEM216" s="214"/>
      <c r="IEN216" s="214"/>
      <c r="IEO216" s="214"/>
      <c r="IEP216" s="214"/>
      <c r="IEQ216" s="214"/>
      <c r="IER216" s="214"/>
      <c r="IES216" s="214"/>
      <c r="IET216" s="214"/>
      <c r="IEU216" s="214"/>
      <c r="IEV216" s="214"/>
      <c r="IEW216" s="214"/>
      <c r="IEX216" s="214"/>
      <c r="IEY216" s="214"/>
      <c r="IEZ216" s="214"/>
      <c r="IFA216" s="214"/>
      <c r="IFB216" s="214"/>
      <c r="IFC216" s="214"/>
      <c r="IFD216" s="214"/>
      <c r="IFE216" s="214"/>
      <c r="IFF216" s="214"/>
      <c r="IFG216" s="214"/>
      <c r="IFH216" s="214"/>
      <c r="IFI216" s="214"/>
      <c r="IFJ216" s="214"/>
      <c r="IFK216" s="214"/>
      <c r="IFL216" s="214"/>
      <c r="IFM216" s="214"/>
      <c r="IFN216" s="214"/>
      <c r="IFO216" s="214"/>
      <c r="IFP216" s="214"/>
      <c r="IFQ216" s="214"/>
      <c r="IFR216" s="214"/>
      <c r="IFS216" s="214"/>
      <c r="IFT216" s="214"/>
      <c r="IFU216" s="214"/>
      <c r="IFV216" s="214"/>
      <c r="IFW216" s="214"/>
      <c r="IFX216" s="214"/>
      <c r="IFY216" s="214"/>
      <c r="IFZ216" s="214"/>
      <c r="IGA216" s="214"/>
      <c r="IGB216" s="214"/>
      <c r="IGC216" s="214"/>
      <c r="IGD216" s="214"/>
      <c r="IGE216" s="214"/>
      <c r="IGF216" s="214"/>
      <c r="IGG216" s="214"/>
      <c r="IGH216" s="214"/>
      <c r="IGI216" s="214"/>
      <c r="IGJ216" s="214"/>
      <c r="IGK216" s="214"/>
      <c r="IGL216" s="214"/>
      <c r="IGM216" s="214"/>
      <c r="IGN216" s="214"/>
      <c r="IGO216" s="214"/>
      <c r="IGP216" s="214"/>
      <c r="IGQ216" s="214"/>
      <c r="IGR216" s="214"/>
      <c r="IGS216" s="214"/>
      <c r="IGT216" s="214"/>
      <c r="IGU216" s="214"/>
      <c r="IGV216" s="214"/>
      <c r="IGW216" s="214"/>
      <c r="IGX216" s="214"/>
      <c r="IGY216" s="214"/>
      <c r="IGZ216" s="214"/>
      <c r="IHA216" s="214"/>
      <c r="IHB216" s="214"/>
      <c r="IHC216" s="214"/>
      <c r="IHD216" s="214"/>
      <c r="IHE216" s="214"/>
      <c r="IHF216" s="214"/>
      <c r="IHG216" s="214"/>
      <c r="IHH216" s="214"/>
      <c r="IHI216" s="214"/>
      <c r="IHJ216" s="214"/>
      <c r="IHK216" s="214"/>
      <c r="IHL216" s="214"/>
      <c r="IHM216" s="214"/>
      <c r="IHN216" s="214"/>
      <c r="IHO216" s="214"/>
      <c r="IHP216" s="214"/>
      <c r="IHQ216" s="214"/>
      <c r="IHR216" s="214"/>
      <c r="IHS216" s="214"/>
      <c r="IHT216" s="214"/>
      <c r="IHU216" s="214"/>
      <c r="IHV216" s="214"/>
      <c r="IHW216" s="214"/>
      <c r="IHX216" s="214"/>
      <c r="IHY216" s="214"/>
      <c r="IHZ216" s="214"/>
      <c r="IIA216" s="214"/>
      <c r="IIB216" s="214"/>
      <c r="IIC216" s="214"/>
      <c r="IID216" s="214"/>
      <c r="IIE216" s="214"/>
      <c r="IIF216" s="214"/>
      <c r="IIG216" s="214"/>
      <c r="IIH216" s="214"/>
      <c r="III216" s="214"/>
      <c r="IIJ216" s="214"/>
      <c r="IIK216" s="214"/>
      <c r="IIL216" s="214"/>
      <c r="IIM216" s="214"/>
      <c r="IIN216" s="214"/>
      <c r="IIO216" s="214"/>
      <c r="IIP216" s="214"/>
      <c r="IIQ216" s="214"/>
      <c r="IIR216" s="214"/>
      <c r="IIS216" s="214"/>
      <c r="IIT216" s="214"/>
      <c r="IIU216" s="214"/>
      <c r="IIV216" s="214"/>
      <c r="IIW216" s="214"/>
      <c r="IIX216" s="214"/>
      <c r="IIY216" s="214"/>
      <c r="IIZ216" s="214"/>
      <c r="IJA216" s="214"/>
      <c r="IJB216" s="214"/>
      <c r="IJC216" s="214"/>
      <c r="IJD216" s="214"/>
      <c r="IJE216" s="214"/>
      <c r="IJF216" s="214"/>
      <c r="IJG216" s="214"/>
      <c r="IJH216" s="214"/>
      <c r="IJI216" s="214"/>
      <c r="IJJ216" s="214"/>
      <c r="IJK216" s="214"/>
      <c r="IJL216" s="214"/>
      <c r="IJM216" s="214"/>
      <c r="IJN216" s="214"/>
      <c r="IJO216" s="214"/>
      <c r="IJP216" s="214"/>
      <c r="IJQ216" s="214"/>
      <c r="IJR216" s="214"/>
      <c r="IJS216" s="214"/>
      <c r="IJT216" s="214"/>
      <c r="IJU216" s="214"/>
      <c r="IJV216" s="214"/>
      <c r="IJW216" s="214"/>
      <c r="IJX216" s="214"/>
      <c r="IJY216" s="214"/>
      <c r="IJZ216" s="214"/>
      <c r="IKA216" s="214"/>
      <c r="IKB216" s="214"/>
      <c r="IKC216" s="214"/>
      <c r="IKD216" s="214"/>
      <c r="IKE216" s="214"/>
      <c r="IKF216" s="214"/>
      <c r="IKG216" s="214"/>
      <c r="IKH216" s="214"/>
      <c r="IKI216" s="214"/>
      <c r="IKJ216" s="214"/>
      <c r="IKK216" s="214"/>
      <c r="IKL216" s="214"/>
      <c r="IKM216" s="214"/>
      <c r="IKN216" s="214"/>
      <c r="IKO216" s="214"/>
      <c r="IKP216" s="214"/>
      <c r="IKQ216" s="214"/>
      <c r="IKR216" s="214"/>
      <c r="IKS216" s="214"/>
      <c r="IKT216" s="214"/>
      <c r="IKU216" s="214"/>
      <c r="IKV216" s="214"/>
      <c r="IKW216" s="214"/>
      <c r="IKX216" s="214"/>
      <c r="IKY216" s="214"/>
      <c r="IKZ216" s="214"/>
      <c r="ILA216" s="214"/>
      <c r="ILB216" s="214"/>
      <c r="ILC216" s="214"/>
      <c r="ILD216" s="214"/>
      <c r="ILE216" s="214"/>
      <c r="ILF216" s="214"/>
      <c r="ILG216" s="214"/>
      <c r="ILH216" s="214"/>
      <c r="ILI216" s="214"/>
      <c r="ILJ216" s="214"/>
      <c r="ILK216" s="214"/>
      <c r="ILL216" s="214"/>
      <c r="ILM216" s="214"/>
      <c r="ILN216" s="214"/>
      <c r="ILO216" s="214"/>
      <c r="ILP216" s="214"/>
      <c r="ILQ216" s="214"/>
      <c r="ILR216" s="214"/>
      <c r="ILS216" s="214"/>
      <c r="ILT216" s="214"/>
      <c r="ILU216" s="214"/>
      <c r="ILV216" s="214"/>
      <c r="ILW216" s="214"/>
      <c r="ILX216" s="214"/>
      <c r="ILY216" s="214"/>
      <c r="ILZ216" s="214"/>
      <c r="IMA216" s="214"/>
      <c r="IMB216" s="214"/>
      <c r="IMC216" s="214"/>
      <c r="IMD216" s="214"/>
      <c r="IME216" s="214"/>
      <c r="IMF216" s="214"/>
      <c r="IMG216" s="214"/>
      <c r="IMH216" s="214"/>
      <c r="IMI216" s="214"/>
      <c r="IMJ216" s="214"/>
      <c r="IMK216" s="214"/>
      <c r="IML216" s="214"/>
      <c r="IMM216" s="214"/>
      <c r="IMN216" s="214"/>
      <c r="IMO216" s="214"/>
      <c r="IMP216" s="214"/>
      <c r="IMQ216" s="214"/>
      <c r="IMR216" s="214"/>
      <c r="IMS216" s="214"/>
      <c r="IMT216" s="214"/>
      <c r="IMU216" s="214"/>
      <c r="IMV216" s="214"/>
      <c r="IMW216" s="214"/>
      <c r="IMX216" s="214"/>
      <c r="IMY216" s="214"/>
      <c r="IMZ216" s="214"/>
      <c r="INA216" s="214"/>
      <c r="INB216" s="214"/>
      <c r="INC216" s="214"/>
      <c r="IND216" s="214"/>
      <c r="INE216" s="214"/>
      <c r="INF216" s="214"/>
      <c r="ING216" s="214"/>
      <c r="INH216" s="214"/>
      <c r="INI216" s="214"/>
      <c r="INJ216" s="214"/>
      <c r="INK216" s="214"/>
      <c r="INL216" s="214"/>
      <c r="INM216" s="214"/>
      <c r="INN216" s="214"/>
      <c r="INO216" s="214"/>
      <c r="INP216" s="214"/>
      <c r="INQ216" s="214"/>
      <c r="INR216" s="214"/>
      <c r="INS216" s="214"/>
      <c r="INT216" s="214"/>
      <c r="INU216" s="214"/>
      <c r="INV216" s="214"/>
      <c r="INW216" s="214"/>
      <c r="INX216" s="214"/>
      <c r="INY216" s="214"/>
      <c r="INZ216" s="214"/>
      <c r="IOA216" s="214"/>
      <c r="IOB216" s="214"/>
      <c r="IOC216" s="214"/>
      <c r="IOD216" s="214"/>
      <c r="IOE216" s="214"/>
      <c r="IOF216" s="214"/>
      <c r="IOG216" s="214"/>
      <c r="IOH216" s="214"/>
      <c r="IOI216" s="214"/>
      <c r="IOJ216" s="214"/>
      <c r="IOK216" s="214"/>
      <c r="IOL216" s="214"/>
      <c r="IOM216" s="214"/>
      <c r="ION216" s="214"/>
      <c r="IOO216" s="214"/>
      <c r="IOP216" s="214"/>
      <c r="IOQ216" s="214"/>
      <c r="IOR216" s="214"/>
      <c r="IOS216" s="214"/>
      <c r="IOT216" s="214"/>
      <c r="IOU216" s="214"/>
      <c r="IOV216" s="214"/>
      <c r="IOW216" s="214"/>
      <c r="IOX216" s="214"/>
      <c r="IOY216" s="214"/>
      <c r="IOZ216" s="214"/>
      <c r="IPA216" s="214"/>
      <c r="IPB216" s="214"/>
      <c r="IPC216" s="214"/>
      <c r="IPD216" s="214"/>
      <c r="IPE216" s="214"/>
      <c r="IPF216" s="214"/>
      <c r="IPG216" s="214"/>
      <c r="IPH216" s="214"/>
      <c r="IPI216" s="214"/>
      <c r="IPJ216" s="214"/>
      <c r="IPK216" s="214"/>
      <c r="IPL216" s="214"/>
      <c r="IPM216" s="214"/>
      <c r="IPN216" s="214"/>
      <c r="IPO216" s="214"/>
      <c r="IPP216" s="214"/>
      <c r="IPQ216" s="214"/>
      <c r="IPR216" s="214"/>
      <c r="IPS216" s="214"/>
      <c r="IPT216" s="214"/>
      <c r="IPU216" s="214"/>
      <c r="IPV216" s="214"/>
      <c r="IPW216" s="214"/>
      <c r="IPX216" s="214"/>
      <c r="IPY216" s="214"/>
      <c r="IPZ216" s="214"/>
      <c r="IQA216" s="214"/>
      <c r="IQB216" s="214"/>
      <c r="IQC216" s="214"/>
      <c r="IQD216" s="214"/>
      <c r="IQE216" s="214"/>
      <c r="IQF216" s="214"/>
      <c r="IQG216" s="214"/>
      <c r="IQH216" s="214"/>
      <c r="IQI216" s="214"/>
      <c r="IQJ216" s="214"/>
      <c r="IQK216" s="214"/>
      <c r="IQL216" s="214"/>
      <c r="IQM216" s="214"/>
      <c r="IQN216" s="214"/>
      <c r="IQO216" s="214"/>
      <c r="IQP216" s="214"/>
      <c r="IQQ216" s="214"/>
      <c r="IQR216" s="214"/>
      <c r="IQS216" s="214"/>
      <c r="IQT216" s="214"/>
      <c r="IQU216" s="214"/>
      <c r="IQV216" s="214"/>
      <c r="IQW216" s="214"/>
      <c r="IQX216" s="214"/>
      <c r="IQY216" s="214"/>
      <c r="IQZ216" s="214"/>
      <c r="IRA216" s="214"/>
      <c r="IRB216" s="214"/>
      <c r="IRC216" s="214"/>
      <c r="IRD216" s="214"/>
      <c r="IRE216" s="214"/>
      <c r="IRF216" s="214"/>
      <c r="IRG216" s="214"/>
      <c r="IRH216" s="214"/>
      <c r="IRI216" s="214"/>
      <c r="IRJ216" s="214"/>
      <c r="IRK216" s="214"/>
      <c r="IRL216" s="214"/>
      <c r="IRM216" s="214"/>
      <c r="IRN216" s="214"/>
      <c r="IRO216" s="214"/>
      <c r="IRP216" s="214"/>
      <c r="IRQ216" s="214"/>
      <c r="IRR216" s="214"/>
      <c r="IRS216" s="214"/>
      <c r="IRT216" s="214"/>
      <c r="IRU216" s="214"/>
      <c r="IRV216" s="214"/>
      <c r="IRW216" s="214"/>
      <c r="IRX216" s="214"/>
      <c r="IRY216" s="214"/>
      <c r="IRZ216" s="214"/>
      <c r="ISA216" s="214"/>
      <c r="ISB216" s="214"/>
      <c r="ISC216" s="214"/>
      <c r="ISD216" s="214"/>
      <c r="ISE216" s="214"/>
      <c r="ISF216" s="214"/>
      <c r="ISG216" s="214"/>
      <c r="ISH216" s="214"/>
      <c r="ISI216" s="214"/>
      <c r="ISJ216" s="214"/>
      <c r="ISK216" s="214"/>
      <c r="ISL216" s="214"/>
      <c r="ISM216" s="214"/>
      <c r="ISN216" s="214"/>
      <c r="ISO216" s="214"/>
      <c r="ISP216" s="214"/>
      <c r="ISQ216" s="214"/>
      <c r="ISR216" s="214"/>
      <c r="ISS216" s="214"/>
      <c r="IST216" s="214"/>
      <c r="ISU216" s="214"/>
      <c r="ISV216" s="214"/>
      <c r="ISW216" s="214"/>
      <c r="ISX216" s="214"/>
      <c r="ISY216" s="214"/>
      <c r="ISZ216" s="214"/>
      <c r="ITA216" s="214"/>
      <c r="ITB216" s="214"/>
      <c r="ITC216" s="214"/>
      <c r="ITD216" s="214"/>
      <c r="ITE216" s="214"/>
      <c r="ITF216" s="214"/>
      <c r="ITG216" s="214"/>
      <c r="ITH216" s="214"/>
      <c r="ITI216" s="214"/>
      <c r="ITJ216" s="214"/>
      <c r="ITK216" s="214"/>
      <c r="ITL216" s="214"/>
      <c r="ITM216" s="214"/>
      <c r="ITN216" s="214"/>
      <c r="ITO216" s="214"/>
      <c r="ITP216" s="214"/>
      <c r="ITQ216" s="214"/>
      <c r="ITR216" s="214"/>
      <c r="ITS216" s="214"/>
      <c r="ITT216" s="214"/>
      <c r="ITU216" s="214"/>
      <c r="ITV216" s="214"/>
      <c r="ITW216" s="214"/>
      <c r="ITX216" s="214"/>
      <c r="ITY216" s="214"/>
      <c r="ITZ216" s="214"/>
      <c r="IUA216" s="214"/>
      <c r="IUB216" s="214"/>
      <c r="IUC216" s="214"/>
      <c r="IUD216" s="214"/>
      <c r="IUE216" s="214"/>
      <c r="IUF216" s="214"/>
      <c r="IUG216" s="214"/>
      <c r="IUH216" s="214"/>
      <c r="IUI216" s="214"/>
      <c r="IUJ216" s="214"/>
      <c r="IUK216" s="214"/>
      <c r="IUL216" s="214"/>
      <c r="IUM216" s="214"/>
      <c r="IUN216" s="214"/>
      <c r="IUO216" s="214"/>
      <c r="IUP216" s="214"/>
      <c r="IUQ216" s="214"/>
      <c r="IUR216" s="214"/>
      <c r="IUS216" s="214"/>
      <c r="IUT216" s="214"/>
      <c r="IUU216" s="214"/>
      <c r="IUV216" s="214"/>
      <c r="IUW216" s="214"/>
      <c r="IUX216" s="214"/>
      <c r="IUY216" s="214"/>
      <c r="IUZ216" s="214"/>
      <c r="IVA216" s="214"/>
      <c r="IVB216" s="214"/>
      <c r="IVC216" s="214"/>
      <c r="IVD216" s="214"/>
      <c r="IVE216" s="214"/>
      <c r="IVF216" s="214"/>
      <c r="IVG216" s="214"/>
      <c r="IVH216" s="214"/>
      <c r="IVI216" s="214"/>
      <c r="IVJ216" s="214"/>
      <c r="IVK216" s="214"/>
      <c r="IVL216" s="214"/>
      <c r="IVM216" s="214"/>
      <c r="IVN216" s="214"/>
      <c r="IVO216" s="214"/>
      <c r="IVP216" s="214"/>
      <c r="IVQ216" s="214"/>
      <c r="IVR216" s="214"/>
      <c r="IVS216" s="214"/>
      <c r="IVT216" s="214"/>
      <c r="IVU216" s="214"/>
      <c r="IVV216" s="214"/>
      <c r="IVW216" s="214"/>
      <c r="IVX216" s="214"/>
      <c r="IVY216" s="214"/>
      <c r="IVZ216" s="214"/>
      <c r="IWA216" s="214"/>
      <c r="IWB216" s="214"/>
      <c r="IWC216" s="214"/>
      <c r="IWD216" s="214"/>
      <c r="IWE216" s="214"/>
      <c r="IWF216" s="214"/>
      <c r="IWG216" s="214"/>
      <c r="IWH216" s="214"/>
      <c r="IWI216" s="214"/>
      <c r="IWJ216" s="214"/>
      <c r="IWK216" s="214"/>
      <c r="IWL216" s="214"/>
      <c r="IWM216" s="214"/>
      <c r="IWN216" s="214"/>
      <c r="IWO216" s="214"/>
      <c r="IWP216" s="214"/>
      <c r="IWQ216" s="214"/>
      <c r="IWR216" s="214"/>
      <c r="IWS216" s="214"/>
      <c r="IWT216" s="214"/>
      <c r="IWU216" s="214"/>
      <c r="IWV216" s="214"/>
      <c r="IWW216" s="214"/>
      <c r="IWX216" s="214"/>
      <c r="IWY216" s="214"/>
      <c r="IWZ216" s="214"/>
      <c r="IXA216" s="214"/>
      <c r="IXB216" s="214"/>
      <c r="IXC216" s="214"/>
      <c r="IXD216" s="214"/>
      <c r="IXE216" s="214"/>
      <c r="IXF216" s="214"/>
      <c r="IXG216" s="214"/>
      <c r="IXH216" s="214"/>
      <c r="IXI216" s="214"/>
      <c r="IXJ216" s="214"/>
      <c r="IXK216" s="214"/>
      <c r="IXL216" s="214"/>
      <c r="IXM216" s="214"/>
      <c r="IXN216" s="214"/>
      <c r="IXO216" s="214"/>
      <c r="IXP216" s="214"/>
      <c r="IXQ216" s="214"/>
      <c r="IXR216" s="214"/>
      <c r="IXS216" s="214"/>
      <c r="IXT216" s="214"/>
      <c r="IXU216" s="214"/>
      <c r="IXV216" s="214"/>
      <c r="IXW216" s="214"/>
      <c r="IXX216" s="214"/>
      <c r="IXY216" s="214"/>
      <c r="IXZ216" s="214"/>
      <c r="IYA216" s="214"/>
      <c r="IYB216" s="214"/>
      <c r="IYC216" s="214"/>
      <c r="IYD216" s="214"/>
      <c r="IYE216" s="214"/>
      <c r="IYF216" s="214"/>
      <c r="IYG216" s="214"/>
      <c r="IYH216" s="214"/>
      <c r="IYI216" s="214"/>
      <c r="IYJ216" s="214"/>
      <c r="IYK216" s="214"/>
      <c r="IYL216" s="214"/>
      <c r="IYM216" s="214"/>
      <c r="IYN216" s="214"/>
      <c r="IYO216" s="214"/>
      <c r="IYP216" s="214"/>
      <c r="IYQ216" s="214"/>
      <c r="IYR216" s="214"/>
      <c r="IYS216" s="214"/>
      <c r="IYT216" s="214"/>
      <c r="IYU216" s="214"/>
      <c r="IYV216" s="214"/>
      <c r="IYW216" s="214"/>
      <c r="IYX216" s="214"/>
      <c r="IYY216" s="214"/>
      <c r="IYZ216" s="214"/>
      <c r="IZA216" s="214"/>
      <c r="IZB216" s="214"/>
      <c r="IZC216" s="214"/>
      <c r="IZD216" s="214"/>
      <c r="IZE216" s="214"/>
      <c r="IZF216" s="214"/>
      <c r="IZG216" s="214"/>
      <c r="IZH216" s="214"/>
      <c r="IZI216" s="214"/>
      <c r="IZJ216" s="214"/>
      <c r="IZK216" s="214"/>
      <c r="IZL216" s="214"/>
      <c r="IZM216" s="214"/>
      <c r="IZN216" s="214"/>
      <c r="IZO216" s="214"/>
      <c r="IZP216" s="214"/>
      <c r="IZQ216" s="214"/>
      <c r="IZR216" s="214"/>
      <c r="IZS216" s="214"/>
      <c r="IZT216" s="214"/>
      <c r="IZU216" s="214"/>
      <c r="IZV216" s="214"/>
      <c r="IZW216" s="214"/>
      <c r="IZX216" s="214"/>
      <c r="IZY216" s="214"/>
      <c r="IZZ216" s="214"/>
      <c r="JAA216" s="214"/>
      <c r="JAB216" s="214"/>
      <c r="JAC216" s="214"/>
      <c r="JAD216" s="214"/>
      <c r="JAE216" s="214"/>
      <c r="JAF216" s="214"/>
      <c r="JAG216" s="214"/>
      <c r="JAH216" s="214"/>
      <c r="JAI216" s="214"/>
      <c r="JAJ216" s="214"/>
      <c r="JAK216" s="214"/>
      <c r="JAL216" s="214"/>
      <c r="JAM216" s="214"/>
      <c r="JAN216" s="214"/>
      <c r="JAO216" s="214"/>
      <c r="JAP216" s="214"/>
      <c r="JAQ216" s="214"/>
      <c r="JAR216" s="214"/>
      <c r="JAS216" s="214"/>
      <c r="JAT216" s="214"/>
      <c r="JAU216" s="214"/>
      <c r="JAV216" s="214"/>
      <c r="JAW216" s="214"/>
      <c r="JAX216" s="214"/>
      <c r="JAY216" s="214"/>
      <c r="JAZ216" s="214"/>
      <c r="JBA216" s="214"/>
      <c r="JBB216" s="214"/>
      <c r="JBC216" s="214"/>
      <c r="JBD216" s="214"/>
      <c r="JBE216" s="214"/>
      <c r="JBF216" s="214"/>
      <c r="JBG216" s="214"/>
      <c r="JBH216" s="214"/>
      <c r="JBI216" s="214"/>
      <c r="JBJ216" s="214"/>
      <c r="JBK216" s="214"/>
      <c r="JBL216" s="214"/>
      <c r="JBM216" s="214"/>
      <c r="JBN216" s="214"/>
      <c r="JBO216" s="214"/>
      <c r="JBP216" s="214"/>
      <c r="JBQ216" s="214"/>
      <c r="JBR216" s="214"/>
      <c r="JBS216" s="214"/>
      <c r="JBT216" s="214"/>
      <c r="JBU216" s="214"/>
      <c r="JBV216" s="214"/>
      <c r="JBW216" s="214"/>
      <c r="JBX216" s="214"/>
      <c r="JBY216" s="214"/>
      <c r="JBZ216" s="214"/>
      <c r="JCA216" s="214"/>
      <c r="JCB216" s="214"/>
      <c r="JCC216" s="214"/>
      <c r="JCD216" s="214"/>
      <c r="JCE216" s="214"/>
      <c r="JCF216" s="214"/>
      <c r="JCG216" s="214"/>
      <c r="JCH216" s="214"/>
      <c r="JCI216" s="214"/>
      <c r="JCJ216" s="214"/>
      <c r="JCK216" s="214"/>
      <c r="JCL216" s="214"/>
      <c r="JCM216" s="214"/>
      <c r="JCN216" s="214"/>
      <c r="JCO216" s="214"/>
      <c r="JCP216" s="214"/>
      <c r="JCQ216" s="214"/>
      <c r="JCR216" s="214"/>
      <c r="JCS216" s="214"/>
      <c r="JCT216" s="214"/>
      <c r="JCU216" s="214"/>
      <c r="JCV216" s="214"/>
      <c r="JCW216" s="214"/>
      <c r="JCX216" s="214"/>
      <c r="JCY216" s="214"/>
      <c r="JCZ216" s="214"/>
      <c r="JDA216" s="214"/>
      <c r="JDB216" s="214"/>
      <c r="JDC216" s="214"/>
      <c r="JDD216" s="214"/>
      <c r="JDE216" s="214"/>
      <c r="JDF216" s="214"/>
      <c r="JDG216" s="214"/>
      <c r="JDH216" s="214"/>
      <c r="JDI216" s="214"/>
      <c r="JDJ216" s="214"/>
      <c r="JDK216" s="214"/>
      <c r="JDL216" s="214"/>
      <c r="JDM216" s="214"/>
      <c r="JDN216" s="214"/>
      <c r="JDO216" s="214"/>
      <c r="JDP216" s="214"/>
      <c r="JDQ216" s="214"/>
      <c r="JDR216" s="214"/>
      <c r="JDS216" s="214"/>
      <c r="JDT216" s="214"/>
      <c r="JDU216" s="214"/>
      <c r="JDV216" s="214"/>
      <c r="JDW216" s="214"/>
      <c r="JDX216" s="214"/>
      <c r="JDY216" s="214"/>
      <c r="JDZ216" s="214"/>
      <c r="JEA216" s="214"/>
      <c r="JEB216" s="214"/>
      <c r="JEC216" s="214"/>
      <c r="JED216" s="214"/>
      <c r="JEE216" s="214"/>
      <c r="JEF216" s="214"/>
      <c r="JEG216" s="214"/>
      <c r="JEH216" s="214"/>
      <c r="JEI216" s="214"/>
      <c r="JEJ216" s="214"/>
      <c r="JEK216" s="214"/>
      <c r="JEL216" s="214"/>
      <c r="JEM216" s="214"/>
      <c r="JEN216" s="214"/>
      <c r="JEO216" s="214"/>
      <c r="JEP216" s="214"/>
      <c r="JEQ216" s="214"/>
      <c r="JER216" s="214"/>
      <c r="JES216" s="214"/>
      <c r="JET216" s="214"/>
      <c r="JEU216" s="214"/>
      <c r="JEV216" s="214"/>
      <c r="JEW216" s="214"/>
      <c r="JEX216" s="214"/>
      <c r="JEY216" s="214"/>
      <c r="JEZ216" s="214"/>
      <c r="JFA216" s="214"/>
      <c r="JFB216" s="214"/>
      <c r="JFC216" s="214"/>
      <c r="JFD216" s="214"/>
      <c r="JFE216" s="214"/>
      <c r="JFF216" s="214"/>
      <c r="JFG216" s="214"/>
      <c r="JFH216" s="214"/>
      <c r="JFI216" s="214"/>
      <c r="JFJ216" s="214"/>
      <c r="JFK216" s="214"/>
      <c r="JFL216" s="214"/>
      <c r="JFM216" s="214"/>
      <c r="JFN216" s="214"/>
      <c r="JFO216" s="214"/>
      <c r="JFP216" s="214"/>
      <c r="JFQ216" s="214"/>
      <c r="JFR216" s="214"/>
      <c r="JFS216" s="214"/>
      <c r="JFT216" s="214"/>
      <c r="JFU216" s="214"/>
      <c r="JFV216" s="214"/>
      <c r="JFW216" s="214"/>
      <c r="JFX216" s="214"/>
      <c r="JFY216" s="214"/>
      <c r="JFZ216" s="214"/>
      <c r="JGA216" s="214"/>
      <c r="JGB216" s="214"/>
      <c r="JGC216" s="214"/>
      <c r="JGD216" s="214"/>
      <c r="JGE216" s="214"/>
      <c r="JGF216" s="214"/>
      <c r="JGG216" s="214"/>
      <c r="JGH216" s="214"/>
      <c r="JGI216" s="214"/>
      <c r="JGJ216" s="214"/>
      <c r="JGK216" s="214"/>
      <c r="JGL216" s="214"/>
      <c r="JGM216" s="214"/>
      <c r="JGN216" s="214"/>
      <c r="JGO216" s="214"/>
      <c r="JGP216" s="214"/>
      <c r="JGQ216" s="214"/>
      <c r="JGR216" s="214"/>
      <c r="JGS216" s="214"/>
      <c r="JGT216" s="214"/>
      <c r="JGU216" s="214"/>
      <c r="JGV216" s="214"/>
      <c r="JGW216" s="214"/>
      <c r="JGX216" s="214"/>
      <c r="JGY216" s="214"/>
      <c r="JGZ216" s="214"/>
      <c r="JHA216" s="214"/>
      <c r="JHB216" s="214"/>
      <c r="JHC216" s="214"/>
      <c r="JHD216" s="214"/>
      <c r="JHE216" s="214"/>
      <c r="JHF216" s="214"/>
      <c r="JHG216" s="214"/>
      <c r="JHH216" s="214"/>
      <c r="JHI216" s="214"/>
      <c r="JHJ216" s="214"/>
      <c r="JHK216" s="214"/>
      <c r="JHL216" s="214"/>
      <c r="JHM216" s="214"/>
      <c r="JHN216" s="214"/>
      <c r="JHO216" s="214"/>
      <c r="JHP216" s="214"/>
      <c r="JHQ216" s="214"/>
      <c r="JHR216" s="214"/>
      <c r="JHS216" s="214"/>
      <c r="JHT216" s="214"/>
      <c r="JHU216" s="214"/>
      <c r="JHV216" s="214"/>
      <c r="JHW216" s="214"/>
      <c r="JHX216" s="214"/>
      <c r="JHY216" s="214"/>
      <c r="JHZ216" s="214"/>
      <c r="JIA216" s="214"/>
      <c r="JIB216" s="214"/>
      <c r="JIC216" s="214"/>
      <c r="JID216" s="214"/>
      <c r="JIE216" s="214"/>
      <c r="JIF216" s="214"/>
      <c r="JIG216" s="214"/>
      <c r="JIH216" s="214"/>
      <c r="JII216" s="214"/>
      <c r="JIJ216" s="214"/>
      <c r="JIK216" s="214"/>
      <c r="JIL216" s="214"/>
      <c r="JIM216" s="214"/>
      <c r="JIN216" s="214"/>
      <c r="JIO216" s="214"/>
      <c r="JIP216" s="214"/>
      <c r="JIQ216" s="214"/>
      <c r="JIR216" s="214"/>
      <c r="JIS216" s="214"/>
      <c r="JIT216" s="214"/>
      <c r="JIU216" s="214"/>
      <c r="JIV216" s="214"/>
      <c r="JIW216" s="214"/>
      <c r="JIX216" s="214"/>
      <c r="JIY216" s="214"/>
      <c r="JIZ216" s="214"/>
      <c r="JJA216" s="214"/>
      <c r="JJB216" s="214"/>
      <c r="JJC216" s="214"/>
      <c r="JJD216" s="214"/>
      <c r="JJE216" s="214"/>
      <c r="JJF216" s="214"/>
      <c r="JJG216" s="214"/>
      <c r="JJH216" s="214"/>
      <c r="JJI216" s="214"/>
      <c r="JJJ216" s="214"/>
      <c r="JJK216" s="214"/>
      <c r="JJL216" s="214"/>
      <c r="JJM216" s="214"/>
      <c r="JJN216" s="214"/>
      <c r="JJO216" s="214"/>
      <c r="JJP216" s="214"/>
      <c r="JJQ216" s="214"/>
      <c r="JJR216" s="214"/>
      <c r="JJS216" s="214"/>
      <c r="JJT216" s="214"/>
      <c r="JJU216" s="214"/>
      <c r="JJV216" s="214"/>
      <c r="JJW216" s="214"/>
      <c r="JJX216" s="214"/>
      <c r="JJY216" s="214"/>
      <c r="JJZ216" s="214"/>
      <c r="JKA216" s="214"/>
      <c r="JKB216" s="214"/>
      <c r="JKC216" s="214"/>
      <c r="JKD216" s="214"/>
      <c r="JKE216" s="214"/>
      <c r="JKF216" s="214"/>
      <c r="JKG216" s="214"/>
      <c r="JKH216" s="214"/>
      <c r="JKI216" s="214"/>
      <c r="JKJ216" s="214"/>
      <c r="JKK216" s="214"/>
      <c r="JKL216" s="214"/>
      <c r="JKM216" s="214"/>
      <c r="JKN216" s="214"/>
      <c r="JKO216" s="214"/>
      <c r="JKP216" s="214"/>
      <c r="JKQ216" s="214"/>
      <c r="JKR216" s="214"/>
      <c r="JKS216" s="214"/>
      <c r="JKT216" s="214"/>
      <c r="JKU216" s="214"/>
      <c r="JKV216" s="214"/>
      <c r="JKW216" s="214"/>
      <c r="JKX216" s="214"/>
      <c r="JKY216" s="214"/>
      <c r="JKZ216" s="214"/>
      <c r="JLA216" s="214"/>
      <c r="JLB216" s="214"/>
      <c r="JLC216" s="214"/>
      <c r="JLD216" s="214"/>
      <c r="JLE216" s="214"/>
      <c r="JLF216" s="214"/>
      <c r="JLG216" s="214"/>
      <c r="JLH216" s="214"/>
      <c r="JLI216" s="214"/>
      <c r="JLJ216" s="214"/>
      <c r="JLK216" s="214"/>
      <c r="JLL216" s="214"/>
      <c r="JLM216" s="214"/>
      <c r="JLN216" s="214"/>
      <c r="JLO216" s="214"/>
      <c r="JLP216" s="214"/>
      <c r="JLQ216" s="214"/>
      <c r="JLR216" s="214"/>
      <c r="JLS216" s="214"/>
      <c r="JLT216" s="214"/>
      <c r="JLU216" s="214"/>
      <c r="JLV216" s="214"/>
      <c r="JLW216" s="214"/>
      <c r="JLX216" s="214"/>
      <c r="JLY216" s="214"/>
      <c r="JLZ216" s="214"/>
      <c r="JMA216" s="214"/>
      <c r="JMB216" s="214"/>
      <c r="JMC216" s="214"/>
      <c r="JMD216" s="214"/>
      <c r="JME216" s="214"/>
      <c r="JMF216" s="214"/>
      <c r="JMG216" s="214"/>
      <c r="JMH216" s="214"/>
      <c r="JMI216" s="214"/>
      <c r="JMJ216" s="214"/>
      <c r="JMK216" s="214"/>
      <c r="JML216" s="214"/>
      <c r="JMM216" s="214"/>
      <c r="JMN216" s="214"/>
      <c r="JMO216" s="214"/>
      <c r="JMP216" s="214"/>
      <c r="JMQ216" s="214"/>
      <c r="JMR216" s="214"/>
      <c r="JMS216" s="214"/>
      <c r="JMT216" s="214"/>
      <c r="JMU216" s="214"/>
      <c r="JMV216" s="214"/>
      <c r="JMW216" s="214"/>
      <c r="JMX216" s="214"/>
      <c r="JMY216" s="214"/>
      <c r="JMZ216" s="214"/>
      <c r="JNA216" s="214"/>
      <c r="JNB216" s="214"/>
      <c r="JNC216" s="214"/>
      <c r="JND216" s="214"/>
      <c r="JNE216" s="214"/>
      <c r="JNF216" s="214"/>
      <c r="JNG216" s="214"/>
      <c r="JNH216" s="214"/>
      <c r="JNI216" s="214"/>
      <c r="JNJ216" s="214"/>
      <c r="JNK216" s="214"/>
      <c r="JNL216" s="214"/>
      <c r="JNM216" s="214"/>
      <c r="JNN216" s="214"/>
      <c r="JNO216" s="214"/>
      <c r="JNP216" s="214"/>
      <c r="JNQ216" s="214"/>
      <c r="JNR216" s="214"/>
      <c r="JNS216" s="214"/>
      <c r="JNT216" s="214"/>
      <c r="JNU216" s="214"/>
      <c r="JNV216" s="214"/>
      <c r="JNW216" s="214"/>
      <c r="JNX216" s="214"/>
      <c r="JNY216" s="214"/>
      <c r="JNZ216" s="214"/>
      <c r="JOA216" s="214"/>
      <c r="JOB216" s="214"/>
      <c r="JOC216" s="214"/>
      <c r="JOD216" s="214"/>
      <c r="JOE216" s="214"/>
      <c r="JOF216" s="214"/>
      <c r="JOG216" s="214"/>
      <c r="JOH216" s="214"/>
      <c r="JOI216" s="214"/>
      <c r="JOJ216" s="214"/>
      <c r="JOK216" s="214"/>
      <c r="JOL216" s="214"/>
      <c r="JOM216" s="214"/>
      <c r="JON216" s="214"/>
      <c r="JOO216" s="214"/>
      <c r="JOP216" s="214"/>
      <c r="JOQ216" s="214"/>
      <c r="JOR216" s="214"/>
      <c r="JOS216" s="214"/>
      <c r="JOT216" s="214"/>
      <c r="JOU216" s="214"/>
      <c r="JOV216" s="214"/>
      <c r="JOW216" s="214"/>
      <c r="JOX216" s="214"/>
      <c r="JOY216" s="214"/>
      <c r="JOZ216" s="214"/>
      <c r="JPA216" s="214"/>
      <c r="JPB216" s="214"/>
      <c r="JPC216" s="214"/>
      <c r="JPD216" s="214"/>
      <c r="JPE216" s="214"/>
      <c r="JPF216" s="214"/>
      <c r="JPG216" s="214"/>
      <c r="JPH216" s="214"/>
      <c r="JPI216" s="214"/>
      <c r="JPJ216" s="214"/>
      <c r="JPK216" s="214"/>
      <c r="JPL216" s="214"/>
      <c r="JPM216" s="214"/>
      <c r="JPN216" s="214"/>
      <c r="JPO216" s="214"/>
      <c r="JPP216" s="214"/>
      <c r="JPQ216" s="214"/>
      <c r="JPR216" s="214"/>
      <c r="JPS216" s="214"/>
      <c r="JPT216" s="214"/>
      <c r="JPU216" s="214"/>
      <c r="JPV216" s="214"/>
      <c r="JPW216" s="214"/>
      <c r="JPX216" s="214"/>
      <c r="JPY216" s="214"/>
      <c r="JPZ216" s="214"/>
      <c r="JQA216" s="214"/>
      <c r="JQB216" s="214"/>
      <c r="JQC216" s="214"/>
      <c r="JQD216" s="214"/>
      <c r="JQE216" s="214"/>
      <c r="JQF216" s="214"/>
      <c r="JQG216" s="214"/>
      <c r="JQH216" s="214"/>
      <c r="JQI216" s="214"/>
      <c r="JQJ216" s="214"/>
      <c r="JQK216" s="214"/>
      <c r="JQL216" s="214"/>
      <c r="JQM216" s="214"/>
      <c r="JQN216" s="214"/>
      <c r="JQO216" s="214"/>
      <c r="JQP216" s="214"/>
      <c r="JQQ216" s="214"/>
      <c r="JQR216" s="214"/>
      <c r="JQS216" s="214"/>
      <c r="JQT216" s="214"/>
      <c r="JQU216" s="214"/>
      <c r="JQV216" s="214"/>
      <c r="JQW216" s="214"/>
      <c r="JQX216" s="214"/>
      <c r="JQY216" s="214"/>
      <c r="JQZ216" s="214"/>
      <c r="JRA216" s="214"/>
      <c r="JRB216" s="214"/>
      <c r="JRC216" s="214"/>
      <c r="JRD216" s="214"/>
      <c r="JRE216" s="214"/>
      <c r="JRF216" s="214"/>
      <c r="JRG216" s="214"/>
      <c r="JRH216" s="214"/>
      <c r="JRI216" s="214"/>
      <c r="JRJ216" s="214"/>
      <c r="JRK216" s="214"/>
      <c r="JRL216" s="214"/>
      <c r="JRM216" s="214"/>
      <c r="JRN216" s="214"/>
      <c r="JRO216" s="214"/>
      <c r="JRP216" s="214"/>
      <c r="JRQ216" s="214"/>
      <c r="JRR216" s="214"/>
      <c r="JRS216" s="214"/>
      <c r="JRT216" s="214"/>
      <c r="JRU216" s="214"/>
      <c r="JRV216" s="214"/>
      <c r="JRW216" s="214"/>
      <c r="JRX216" s="214"/>
      <c r="JRY216" s="214"/>
      <c r="JRZ216" s="214"/>
      <c r="JSA216" s="214"/>
      <c r="JSB216" s="214"/>
      <c r="JSC216" s="214"/>
      <c r="JSD216" s="214"/>
      <c r="JSE216" s="214"/>
      <c r="JSF216" s="214"/>
      <c r="JSG216" s="214"/>
      <c r="JSH216" s="214"/>
      <c r="JSI216" s="214"/>
      <c r="JSJ216" s="214"/>
      <c r="JSK216" s="214"/>
      <c r="JSL216" s="214"/>
      <c r="JSM216" s="214"/>
      <c r="JSN216" s="214"/>
      <c r="JSO216" s="214"/>
      <c r="JSP216" s="214"/>
      <c r="JSQ216" s="214"/>
      <c r="JSR216" s="214"/>
      <c r="JSS216" s="214"/>
      <c r="JST216" s="214"/>
      <c r="JSU216" s="214"/>
      <c r="JSV216" s="214"/>
      <c r="JSW216" s="214"/>
      <c r="JSX216" s="214"/>
      <c r="JSY216" s="214"/>
      <c r="JSZ216" s="214"/>
      <c r="JTA216" s="214"/>
      <c r="JTB216" s="214"/>
      <c r="JTC216" s="214"/>
      <c r="JTD216" s="214"/>
      <c r="JTE216" s="214"/>
      <c r="JTF216" s="214"/>
      <c r="JTG216" s="214"/>
      <c r="JTH216" s="214"/>
      <c r="JTI216" s="214"/>
      <c r="JTJ216" s="214"/>
      <c r="JTK216" s="214"/>
      <c r="JTL216" s="214"/>
      <c r="JTM216" s="214"/>
      <c r="JTN216" s="214"/>
      <c r="JTO216" s="214"/>
      <c r="JTP216" s="214"/>
      <c r="JTQ216" s="214"/>
      <c r="JTR216" s="214"/>
      <c r="JTS216" s="214"/>
      <c r="JTT216" s="214"/>
      <c r="JTU216" s="214"/>
      <c r="JTV216" s="214"/>
      <c r="JTW216" s="214"/>
      <c r="JTX216" s="214"/>
      <c r="JTY216" s="214"/>
      <c r="JTZ216" s="214"/>
      <c r="JUA216" s="214"/>
      <c r="JUB216" s="214"/>
      <c r="JUC216" s="214"/>
      <c r="JUD216" s="214"/>
      <c r="JUE216" s="214"/>
      <c r="JUF216" s="214"/>
      <c r="JUG216" s="214"/>
      <c r="JUH216" s="214"/>
      <c r="JUI216" s="214"/>
      <c r="JUJ216" s="214"/>
      <c r="JUK216" s="214"/>
      <c r="JUL216" s="214"/>
      <c r="JUM216" s="214"/>
      <c r="JUN216" s="214"/>
      <c r="JUO216" s="214"/>
      <c r="JUP216" s="214"/>
      <c r="JUQ216" s="214"/>
      <c r="JUR216" s="214"/>
      <c r="JUS216" s="214"/>
      <c r="JUT216" s="214"/>
      <c r="JUU216" s="214"/>
      <c r="JUV216" s="214"/>
      <c r="JUW216" s="214"/>
      <c r="JUX216" s="214"/>
      <c r="JUY216" s="214"/>
      <c r="JUZ216" s="214"/>
      <c r="JVA216" s="214"/>
      <c r="JVB216" s="214"/>
      <c r="JVC216" s="214"/>
      <c r="JVD216" s="214"/>
      <c r="JVE216" s="214"/>
      <c r="JVF216" s="214"/>
      <c r="JVG216" s="214"/>
      <c r="JVH216" s="214"/>
      <c r="JVI216" s="214"/>
      <c r="JVJ216" s="214"/>
      <c r="JVK216" s="214"/>
      <c r="JVL216" s="214"/>
      <c r="JVM216" s="214"/>
      <c r="JVN216" s="214"/>
      <c r="JVO216" s="214"/>
      <c r="JVP216" s="214"/>
      <c r="JVQ216" s="214"/>
      <c r="JVR216" s="214"/>
      <c r="JVS216" s="214"/>
      <c r="JVT216" s="214"/>
      <c r="JVU216" s="214"/>
      <c r="JVV216" s="214"/>
      <c r="JVW216" s="214"/>
      <c r="JVX216" s="214"/>
      <c r="JVY216" s="214"/>
      <c r="JVZ216" s="214"/>
      <c r="JWA216" s="214"/>
      <c r="JWB216" s="214"/>
      <c r="JWC216" s="214"/>
      <c r="JWD216" s="214"/>
      <c r="JWE216" s="214"/>
      <c r="JWF216" s="214"/>
      <c r="JWG216" s="214"/>
      <c r="JWH216" s="214"/>
      <c r="JWI216" s="214"/>
      <c r="JWJ216" s="214"/>
      <c r="JWK216" s="214"/>
      <c r="JWL216" s="214"/>
      <c r="JWM216" s="214"/>
      <c r="JWN216" s="214"/>
      <c r="JWO216" s="214"/>
      <c r="JWP216" s="214"/>
      <c r="JWQ216" s="214"/>
      <c r="JWR216" s="214"/>
      <c r="JWS216" s="214"/>
      <c r="JWT216" s="214"/>
      <c r="JWU216" s="214"/>
      <c r="JWV216" s="214"/>
      <c r="JWW216" s="214"/>
      <c r="JWX216" s="214"/>
      <c r="JWY216" s="214"/>
      <c r="JWZ216" s="214"/>
      <c r="JXA216" s="214"/>
      <c r="JXB216" s="214"/>
      <c r="JXC216" s="214"/>
      <c r="JXD216" s="214"/>
      <c r="JXE216" s="214"/>
      <c r="JXF216" s="214"/>
      <c r="JXG216" s="214"/>
      <c r="JXH216" s="214"/>
      <c r="JXI216" s="214"/>
      <c r="JXJ216" s="214"/>
      <c r="JXK216" s="214"/>
      <c r="JXL216" s="214"/>
      <c r="JXM216" s="214"/>
      <c r="JXN216" s="214"/>
      <c r="JXO216" s="214"/>
      <c r="JXP216" s="214"/>
      <c r="JXQ216" s="214"/>
      <c r="JXR216" s="214"/>
      <c r="JXS216" s="214"/>
      <c r="JXT216" s="214"/>
      <c r="JXU216" s="214"/>
      <c r="JXV216" s="214"/>
      <c r="JXW216" s="214"/>
      <c r="JXX216" s="214"/>
      <c r="JXY216" s="214"/>
      <c r="JXZ216" s="214"/>
      <c r="JYA216" s="214"/>
      <c r="JYB216" s="214"/>
      <c r="JYC216" s="214"/>
      <c r="JYD216" s="214"/>
      <c r="JYE216" s="214"/>
      <c r="JYF216" s="214"/>
      <c r="JYG216" s="214"/>
      <c r="JYH216" s="214"/>
      <c r="JYI216" s="214"/>
      <c r="JYJ216" s="214"/>
      <c r="JYK216" s="214"/>
      <c r="JYL216" s="214"/>
      <c r="JYM216" s="214"/>
      <c r="JYN216" s="214"/>
      <c r="JYO216" s="214"/>
      <c r="JYP216" s="214"/>
      <c r="JYQ216" s="214"/>
      <c r="JYR216" s="214"/>
      <c r="JYS216" s="214"/>
      <c r="JYT216" s="214"/>
      <c r="JYU216" s="214"/>
      <c r="JYV216" s="214"/>
      <c r="JYW216" s="214"/>
      <c r="JYX216" s="214"/>
      <c r="JYY216" s="214"/>
      <c r="JYZ216" s="214"/>
      <c r="JZA216" s="214"/>
      <c r="JZB216" s="214"/>
      <c r="JZC216" s="214"/>
      <c r="JZD216" s="214"/>
      <c r="JZE216" s="214"/>
      <c r="JZF216" s="214"/>
      <c r="JZG216" s="214"/>
      <c r="JZH216" s="214"/>
      <c r="JZI216" s="214"/>
      <c r="JZJ216" s="214"/>
      <c r="JZK216" s="214"/>
      <c r="JZL216" s="214"/>
      <c r="JZM216" s="214"/>
      <c r="JZN216" s="214"/>
      <c r="JZO216" s="214"/>
      <c r="JZP216" s="214"/>
      <c r="JZQ216" s="214"/>
      <c r="JZR216" s="214"/>
      <c r="JZS216" s="214"/>
      <c r="JZT216" s="214"/>
      <c r="JZU216" s="214"/>
      <c r="JZV216" s="214"/>
      <c r="JZW216" s="214"/>
      <c r="JZX216" s="214"/>
      <c r="JZY216" s="214"/>
      <c r="JZZ216" s="214"/>
      <c r="KAA216" s="214"/>
      <c r="KAB216" s="214"/>
      <c r="KAC216" s="214"/>
      <c r="KAD216" s="214"/>
      <c r="KAE216" s="214"/>
      <c r="KAF216" s="214"/>
      <c r="KAG216" s="214"/>
      <c r="KAH216" s="214"/>
      <c r="KAI216" s="214"/>
      <c r="KAJ216" s="214"/>
      <c r="KAK216" s="214"/>
      <c r="KAL216" s="214"/>
      <c r="KAM216" s="214"/>
      <c r="KAN216" s="214"/>
      <c r="KAO216" s="214"/>
      <c r="KAP216" s="214"/>
      <c r="KAQ216" s="214"/>
      <c r="KAR216" s="214"/>
      <c r="KAS216" s="214"/>
      <c r="KAT216" s="214"/>
      <c r="KAU216" s="214"/>
      <c r="KAV216" s="214"/>
      <c r="KAW216" s="214"/>
      <c r="KAX216" s="214"/>
      <c r="KAY216" s="214"/>
      <c r="KAZ216" s="214"/>
      <c r="KBA216" s="214"/>
      <c r="KBB216" s="214"/>
      <c r="KBC216" s="214"/>
      <c r="KBD216" s="214"/>
      <c r="KBE216" s="214"/>
      <c r="KBF216" s="214"/>
      <c r="KBG216" s="214"/>
      <c r="KBH216" s="214"/>
      <c r="KBI216" s="214"/>
      <c r="KBJ216" s="214"/>
      <c r="KBK216" s="214"/>
      <c r="KBL216" s="214"/>
      <c r="KBM216" s="214"/>
      <c r="KBN216" s="214"/>
      <c r="KBO216" s="214"/>
      <c r="KBP216" s="214"/>
      <c r="KBQ216" s="214"/>
      <c r="KBR216" s="214"/>
      <c r="KBS216" s="214"/>
      <c r="KBT216" s="214"/>
      <c r="KBU216" s="214"/>
      <c r="KBV216" s="214"/>
      <c r="KBW216" s="214"/>
      <c r="KBX216" s="214"/>
      <c r="KBY216" s="214"/>
      <c r="KBZ216" s="214"/>
      <c r="KCA216" s="214"/>
      <c r="KCB216" s="214"/>
      <c r="KCC216" s="214"/>
      <c r="KCD216" s="214"/>
      <c r="KCE216" s="214"/>
      <c r="KCF216" s="214"/>
      <c r="KCG216" s="214"/>
      <c r="KCH216" s="214"/>
      <c r="KCI216" s="214"/>
      <c r="KCJ216" s="214"/>
      <c r="KCK216" s="214"/>
      <c r="KCL216" s="214"/>
      <c r="KCM216" s="214"/>
      <c r="KCN216" s="214"/>
      <c r="KCO216" s="214"/>
      <c r="KCP216" s="214"/>
      <c r="KCQ216" s="214"/>
      <c r="KCR216" s="214"/>
      <c r="KCS216" s="214"/>
      <c r="KCT216" s="214"/>
      <c r="KCU216" s="214"/>
      <c r="KCV216" s="214"/>
      <c r="KCW216" s="214"/>
      <c r="KCX216" s="214"/>
      <c r="KCY216" s="214"/>
      <c r="KCZ216" s="214"/>
      <c r="KDA216" s="214"/>
      <c r="KDB216" s="214"/>
      <c r="KDC216" s="214"/>
      <c r="KDD216" s="214"/>
      <c r="KDE216" s="214"/>
      <c r="KDF216" s="214"/>
      <c r="KDG216" s="214"/>
      <c r="KDH216" s="214"/>
      <c r="KDI216" s="214"/>
      <c r="KDJ216" s="214"/>
      <c r="KDK216" s="214"/>
      <c r="KDL216" s="214"/>
      <c r="KDM216" s="214"/>
      <c r="KDN216" s="214"/>
      <c r="KDO216" s="214"/>
      <c r="KDP216" s="214"/>
      <c r="KDQ216" s="214"/>
      <c r="KDR216" s="214"/>
      <c r="KDS216" s="214"/>
      <c r="KDT216" s="214"/>
      <c r="KDU216" s="214"/>
      <c r="KDV216" s="214"/>
      <c r="KDW216" s="214"/>
      <c r="KDX216" s="214"/>
      <c r="KDY216" s="214"/>
      <c r="KDZ216" s="214"/>
      <c r="KEA216" s="214"/>
      <c r="KEB216" s="214"/>
      <c r="KEC216" s="214"/>
      <c r="KED216" s="214"/>
      <c r="KEE216" s="214"/>
      <c r="KEF216" s="214"/>
      <c r="KEG216" s="214"/>
      <c r="KEH216" s="214"/>
      <c r="KEI216" s="214"/>
      <c r="KEJ216" s="214"/>
      <c r="KEK216" s="214"/>
      <c r="KEL216" s="214"/>
      <c r="KEM216" s="214"/>
      <c r="KEN216" s="214"/>
      <c r="KEO216" s="214"/>
      <c r="KEP216" s="214"/>
      <c r="KEQ216" s="214"/>
      <c r="KER216" s="214"/>
      <c r="KES216" s="214"/>
      <c r="KET216" s="214"/>
      <c r="KEU216" s="214"/>
      <c r="KEV216" s="214"/>
      <c r="KEW216" s="214"/>
      <c r="KEX216" s="214"/>
      <c r="KEY216" s="214"/>
      <c r="KEZ216" s="214"/>
      <c r="KFA216" s="214"/>
      <c r="KFB216" s="214"/>
      <c r="KFC216" s="214"/>
      <c r="KFD216" s="214"/>
      <c r="KFE216" s="214"/>
      <c r="KFF216" s="214"/>
      <c r="KFG216" s="214"/>
      <c r="KFH216" s="214"/>
      <c r="KFI216" s="214"/>
      <c r="KFJ216" s="214"/>
      <c r="KFK216" s="214"/>
      <c r="KFL216" s="214"/>
      <c r="KFM216" s="214"/>
      <c r="KFN216" s="214"/>
      <c r="KFO216" s="214"/>
      <c r="KFP216" s="214"/>
      <c r="KFQ216" s="214"/>
      <c r="KFR216" s="214"/>
      <c r="KFS216" s="214"/>
      <c r="KFT216" s="214"/>
      <c r="KFU216" s="214"/>
      <c r="KFV216" s="214"/>
      <c r="KFW216" s="214"/>
      <c r="KFX216" s="214"/>
      <c r="KFY216" s="214"/>
      <c r="KFZ216" s="214"/>
      <c r="KGA216" s="214"/>
      <c r="KGB216" s="214"/>
      <c r="KGC216" s="214"/>
      <c r="KGD216" s="214"/>
      <c r="KGE216" s="214"/>
      <c r="KGF216" s="214"/>
      <c r="KGG216" s="214"/>
      <c r="KGH216" s="214"/>
      <c r="KGI216" s="214"/>
      <c r="KGJ216" s="214"/>
      <c r="KGK216" s="214"/>
      <c r="KGL216" s="214"/>
      <c r="KGM216" s="214"/>
      <c r="KGN216" s="214"/>
      <c r="KGO216" s="214"/>
      <c r="KGP216" s="214"/>
      <c r="KGQ216" s="214"/>
      <c r="KGR216" s="214"/>
      <c r="KGS216" s="214"/>
      <c r="KGT216" s="214"/>
      <c r="KGU216" s="214"/>
      <c r="KGV216" s="214"/>
      <c r="KGW216" s="214"/>
      <c r="KGX216" s="214"/>
      <c r="KGY216" s="214"/>
      <c r="KGZ216" s="214"/>
      <c r="KHA216" s="214"/>
      <c r="KHB216" s="214"/>
      <c r="KHC216" s="214"/>
      <c r="KHD216" s="214"/>
      <c r="KHE216" s="214"/>
      <c r="KHF216" s="214"/>
      <c r="KHG216" s="214"/>
      <c r="KHH216" s="214"/>
      <c r="KHI216" s="214"/>
      <c r="KHJ216" s="214"/>
      <c r="KHK216" s="214"/>
      <c r="KHL216" s="214"/>
      <c r="KHM216" s="214"/>
      <c r="KHN216" s="214"/>
      <c r="KHO216" s="214"/>
      <c r="KHP216" s="214"/>
      <c r="KHQ216" s="214"/>
      <c r="KHR216" s="214"/>
      <c r="KHS216" s="214"/>
      <c r="KHT216" s="214"/>
      <c r="KHU216" s="214"/>
      <c r="KHV216" s="214"/>
      <c r="KHW216" s="214"/>
      <c r="KHX216" s="214"/>
      <c r="KHY216" s="214"/>
      <c r="KHZ216" s="214"/>
      <c r="KIA216" s="214"/>
      <c r="KIB216" s="214"/>
      <c r="KIC216" s="214"/>
      <c r="KID216" s="214"/>
      <c r="KIE216" s="214"/>
      <c r="KIF216" s="214"/>
      <c r="KIG216" s="214"/>
      <c r="KIH216" s="214"/>
      <c r="KII216" s="214"/>
      <c r="KIJ216" s="214"/>
      <c r="KIK216" s="214"/>
      <c r="KIL216" s="214"/>
      <c r="KIM216" s="214"/>
      <c r="KIN216" s="214"/>
      <c r="KIO216" s="214"/>
      <c r="KIP216" s="214"/>
      <c r="KIQ216" s="214"/>
      <c r="KIR216" s="214"/>
      <c r="KIS216" s="214"/>
      <c r="KIT216" s="214"/>
      <c r="KIU216" s="214"/>
      <c r="KIV216" s="214"/>
      <c r="KIW216" s="214"/>
      <c r="KIX216" s="214"/>
      <c r="KIY216" s="214"/>
      <c r="KIZ216" s="214"/>
      <c r="KJA216" s="214"/>
      <c r="KJB216" s="214"/>
      <c r="KJC216" s="214"/>
      <c r="KJD216" s="214"/>
      <c r="KJE216" s="214"/>
      <c r="KJF216" s="214"/>
      <c r="KJG216" s="214"/>
      <c r="KJH216" s="214"/>
      <c r="KJI216" s="214"/>
      <c r="KJJ216" s="214"/>
      <c r="KJK216" s="214"/>
      <c r="KJL216" s="214"/>
      <c r="KJM216" s="214"/>
      <c r="KJN216" s="214"/>
      <c r="KJO216" s="214"/>
      <c r="KJP216" s="214"/>
      <c r="KJQ216" s="214"/>
      <c r="KJR216" s="214"/>
      <c r="KJS216" s="214"/>
      <c r="KJT216" s="214"/>
      <c r="KJU216" s="214"/>
      <c r="KJV216" s="214"/>
      <c r="KJW216" s="214"/>
      <c r="KJX216" s="214"/>
      <c r="KJY216" s="214"/>
      <c r="KJZ216" s="214"/>
      <c r="KKA216" s="214"/>
      <c r="KKB216" s="214"/>
      <c r="KKC216" s="214"/>
      <c r="KKD216" s="214"/>
      <c r="KKE216" s="214"/>
      <c r="KKF216" s="214"/>
      <c r="KKG216" s="214"/>
      <c r="KKH216" s="214"/>
      <c r="KKI216" s="214"/>
      <c r="KKJ216" s="214"/>
      <c r="KKK216" s="214"/>
      <c r="KKL216" s="214"/>
      <c r="KKM216" s="214"/>
      <c r="KKN216" s="214"/>
      <c r="KKO216" s="214"/>
      <c r="KKP216" s="214"/>
      <c r="KKQ216" s="214"/>
      <c r="KKR216" s="214"/>
      <c r="KKS216" s="214"/>
      <c r="KKT216" s="214"/>
      <c r="KKU216" s="214"/>
      <c r="KKV216" s="214"/>
      <c r="KKW216" s="214"/>
      <c r="KKX216" s="214"/>
      <c r="KKY216" s="214"/>
      <c r="KKZ216" s="214"/>
      <c r="KLA216" s="214"/>
      <c r="KLB216" s="214"/>
      <c r="KLC216" s="214"/>
      <c r="KLD216" s="214"/>
      <c r="KLE216" s="214"/>
      <c r="KLF216" s="214"/>
      <c r="KLG216" s="214"/>
      <c r="KLH216" s="214"/>
      <c r="KLI216" s="214"/>
      <c r="KLJ216" s="214"/>
      <c r="KLK216" s="214"/>
      <c r="KLL216" s="214"/>
      <c r="KLM216" s="214"/>
      <c r="KLN216" s="214"/>
      <c r="KLO216" s="214"/>
      <c r="KLP216" s="214"/>
      <c r="KLQ216" s="214"/>
      <c r="KLR216" s="214"/>
      <c r="KLS216" s="214"/>
      <c r="KLT216" s="214"/>
      <c r="KLU216" s="214"/>
      <c r="KLV216" s="214"/>
      <c r="KLW216" s="214"/>
      <c r="KLX216" s="214"/>
      <c r="KLY216" s="214"/>
      <c r="KLZ216" s="214"/>
      <c r="KMA216" s="214"/>
      <c r="KMB216" s="214"/>
      <c r="KMC216" s="214"/>
      <c r="KMD216" s="214"/>
      <c r="KME216" s="214"/>
      <c r="KMF216" s="214"/>
      <c r="KMG216" s="214"/>
      <c r="KMH216" s="214"/>
      <c r="KMI216" s="214"/>
      <c r="KMJ216" s="214"/>
      <c r="KMK216" s="214"/>
      <c r="KML216" s="214"/>
      <c r="KMM216" s="214"/>
      <c r="KMN216" s="214"/>
      <c r="KMO216" s="214"/>
      <c r="KMP216" s="214"/>
      <c r="KMQ216" s="214"/>
      <c r="KMR216" s="214"/>
      <c r="KMS216" s="214"/>
      <c r="KMT216" s="214"/>
      <c r="KMU216" s="214"/>
      <c r="KMV216" s="214"/>
      <c r="KMW216" s="214"/>
      <c r="KMX216" s="214"/>
      <c r="KMY216" s="214"/>
      <c r="KMZ216" s="214"/>
      <c r="KNA216" s="214"/>
      <c r="KNB216" s="214"/>
      <c r="KNC216" s="214"/>
      <c r="KND216" s="214"/>
      <c r="KNE216" s="214"/>
      <c r="KNF216" s="214"/>
      <c r="KNG216" s="214"/>
      <c r="KNH216" s="214"/>
      <c r="KNI216" s="214"/>
      <c r="KNJ216" s="214"/>
      <c r="KNK216" s="214"/>
      <c r="KNL216" s="214"/>
      <c r="KNM216" s="214"/>
      <c r="KNN216" s="214"/>
      <c r="KNO216" s="214"/>
      <c r="KNP216" s="214"/>
      <c r="KNQ216" s="214"/>
      <c r="KNR216" s="214"/>
      <c r="KNS216" s="214"/>
      <c r="KNT216" s="214"/>
      <c r="KNU216" s="214"/>
      <c r="KNV216" s="214"/>
      <c r="KNW216" s="214"/>
      <c r="KNX216" s="214"/>
      <c r="KNY216" s="214"/>
      <c r="KNZ216" s="214"/>
      <c r="KOA216" s="214"/>
      <c r="KOB216" s="214"/>
      <c r="KOC216" s="214"/>
      <c r="KOD216" s="214"/>
      <c r="KOE216" s="214"/>
      <c r="KOF216" s="214"/>
      <c r="KOG216" s="214"/>
      <c r="KOH216" s="214"/>
      <c r="KOI216" s="214"/>
      <c r="KOJ216" s="214"/>
      <c r="KOK216" s="214"/>
      <c r="KOL216" s="214"/>
      <c r="KOM216" s="214"/>
      <c r="KON216" s="214"/>
      <c r="KOO216" s="214"/>
      <c r="KOP216" s="214"/>
      <c r="KOQ216" s="214"/>
      <c r="KOR216" s="214"/>
      <c r="KOS216" s="214"/>
      <c r="KOT216" s="214"/>
      <c r="KOU216" s="214"/>
      <c r="KOV216" s="214"/>
      <c r="KOW216" s="214"/>
      <c r="KOX216" s="214"/>
      <c r="KOY216" s="214"/>
      <c r="KOZ216" s="214"/>
      <c r="KPA216" s="214"/>
      <c r="KPB216" s="214"/>
      <c r="KPC216" s="214"/>
      <c r="KPD216" s="214"/>
      <c r="KPE216" s="214"/>
      <c r="KPF216" s="214"/>
      <c r="KPG216" s="214"/>
      <c r="KPH216" s="214"/>
      <c r="KPI216" s="214"/>
      <c r="KPJ216" s="214"/>
      <c r="KPK216" s="214"/>
      <c r="KPL216" s="214"/>
      <c r="KPM216" s="214"/>
      <c r="KPN216" s="214"/>
      <c r="KPO216" s="214"/>
      <c r="KPP216" s="214"/>
      <c r="KPQ216" s="214"/>
      <c r="KPR216" s="214"/>
      <c r="KPS216" s="214"/>
      <c r="KPT216" s="214"/>
      <c r="KPU216" s="214"/>
      <c r="KPV216" s="214"/>
      <c r="KPW216" s="214"/>
      <c r="KPX216" s="214"/>
      <c r="KPY216" s="214"/>
      <c r="KPZ216" s="214"/>
      <c r="KQA216" s="214"/>
      <c r="KQB216" s="214"/>
      <c r="KQC216" s="214"/>
      <c r="KQD216" s="214"/>
      <c r="KQE216" s="214"/>
      <c r="KQF216" s="214"/>
      <c r="KQG216" s="214"/>
      <c r="KQH216" s="214"/>
      <c r="KQI216" s="214"/>
      <c r="KQJ216" s="214"/>
      <c r="KQK216" s="214"/>
      <c r="KQL216" s="214"/>
      <c r="KQM216" s="214"/>
      <c r="KQN216" s="214"/>
      <c r="KQO216" s="214"/>
      <c r="KQP216" s="214"/>
      <c r="KQQ216" s="214"/>
      <c r="KQR216" s="214"/>
      <c r="KQS216" s="214"/>
      <c r="KQT216" s="214"/>
      <c r="KQU216" s="214"/>
      <c r="KQV216" s="214"/>
      <c r="KQW216" s="214"/>
      <c r="KQX216" s="214"/>
      <c r="KQY216" s="214"/>
      <c r="KQZ216" s="214"/>
      <c r="KRA216" s="214"/>
      <c r="KRB216" s="214"/>
      <c r="KRC216" s="214"/>
      <c r="KRD216" s="214"/>
      <c r="KRE216" s="214"/>
      <c r="KRF216" s="214"/>
      <c r="KRG216" s="214"/>
      <c r="KRH216" s="214"/>
      <c r="KRI216" s="214"/>
      <c r="KRJ216" s="214"/>
      <c r="KRK216" s="214"/>
      <c r="KRL216" s="214"/>
      <c r="KRM216" s="214"/>
      <c r="KRN216" s="214"/>
      <c r="KRO216" s="214"/>
      <c r="KRP216" s="214"/>
      <c r="KRQ216" s="214"/>
      <c r="KRR216" s="214"/>
      <c r="KRS216" s="214"/>
      <c r="KRT216" s="214"/>
      <c r="KRU216" s="214"/>
      <c r="KRV216" s="214"/>
      <c r="KRW216" s="214"/>
      <c r="KRX216" s="214"/>
      <c r="KRY216" s="214"/>
      <c r="KRZ216" s="214"/>
      <c r="KSA216" s="214"/>
      <c r="KSB216" s="214"/>
      <c r="KSC216" s="214"/>
      <c r="KSD216" s="214"/>
      <c r="KSE216" s="214"/>
      <c r="KSF216" s="214"/>
      <c r="KSG216" s="214"/>
      <c r="KSH216" s="214"/>
      <c r="KSI216" s="214"/>
      <c r="KSJ216" s="214"/>
      <c r="KSK216" s="214"/>
      <c r="KSL216" s="214"/>
      <c r="KSM216" s="214"/>
      <c r="KSN216" s="214"/>
      <c r="KSO216" s="214"/>
      <c r="KSP216" s="214"/>
      <c r="KSQ216" s="214"/>
      <c r="KSR216" s="214"/>
      <c r="KSS216" s="214"/>
      <c r="KST216" s="214"/>
      <c r="KSU216" s="214"/>
      <c r="KSV216" s="214"/>
      <c r="KSW216" s="214"/>
      <c r="KSX216" s="214"/>
      <c r="KSY216" s="214"/>
      <c r="KSZ216" s="214"/>
      <c r="KTA216" s="214"/>
      <c r="KTB216" s="214"/>
      <c r="KTC216" s="214"/>
      <c r="KTD216" s="214"/>
      <c r="KTE216" s="214"/>
      <c r="KTF216" s="214"/>
      <c r="KTG216" s="214"/>
      <c r="KTH216" s="214"/>
      <c r="KTI216" s="214"/>
      <c r="KTJ216" s="214"/>
      <c r="KTK216" s="214"/>
      <c r="KTL216" s="214"/>
      <c r="KTM216" s="214"/>
      <c r="KTN216" s="214"/>
      <c r="KTO216" s="214"/>
      <c r="KTP216" s="214"/>
      <c r="KTQ216" s="214"/>
      <c r="KTR216" s="214"/>
      <c r="KTS216" s="214"/>
      <c r="KTT216" s="214"/>
      <c r="KTU216" s="214"/>
      <c r="KTV216" s="214"/>
      <c r="KTW216" s="214"/>
      <c r="KTX216" s="214"/>
      <c r="KTY216" s="214"/>
      <c r="KTZ216" s="214"/>
      <c r="KUA216" s="214"/>
      <c r="KUB216" s="214"/>
      <c r="KUC216" s="214"/>
      <c r="KUD216" s="214"/>
      <c r="KUE216" s="214"/>
      <c r="KUF216" s="214"/>
      <c r="KUG216" s="214"/>
      <c r="KUH216" s="214"/>
      <c r="KUI216" s="214"/>
      <c r="KUJ216" s="214"/>
      <c r="KUK216" s="214"/>
      <c r="KUL216" s="214"/>
      <c r="KUM216" s="214"/>
      <c r="KUN216" s="214"/>
      <c r="KUO216" s="214"/>
      <c r="KUP216" s="214"/>
      <c r="KUQ216" s="214"/>
      <c r="KUR216" s="214"/>
      <c r="KUS216" s="214"/>
      <c r="KUT216" s="214"/>
      <c r="KUU216" s="214"/>
      <c r="KUV216" s="214"/>
      <c r="KUW216" s="214"/>
      <c r="KUX216" s="214"/>
      <c r="KUY216" s="214"/>
      <c r="KUZ216" s="214"/>
      <c r="KVA216" s="214"/>
      <c r="KVB216" s="214"/>
      <c r="KVC216" s="214"/>
      <c r="KVD216" s="214"/>
      <c r="KVE216" s="214"/>
      <c r="KVF216" s="214"/>
      <c r="KVG216" s="214"/>
      <c r="KVH216" s="214"/>
      <c r="KVI216" s="214"/>
      <c r="KVJ216" s="214"/>
      <c r="KVK216" s="214"/>
      <c r="KVL216" s="214"/>
      <c r="KVM216" s="214"/>
      <c r="KVN216" s="214"/>
      <c r="KVO216" s="214"/>
      <c r="KVP216" s="214"/>
      <c r="KVQ216" s="214"/>
      <c r="KVR216" s="214"/>
      <c r="KVS216" s="214"/>
      <c r="KVT216" s="214"/>
      <c r="KVU216" s="214"/>
      <c r="KVV216" s="214"/>
      <c r="KVW216" s="214"/>
      <c r="KVX216" s="214"/>
      <c r="KVY216" s="214"/>
      <c r="KVZ216" s="214"/>
      <c r="KWA216" s="214"/>
      <c r="KWB216" s="214"/>
      <c r="KWC216" s="214"/>
      <c r="KWD216" s="214"/>
      <c r="KWE216" s="214"/>
      <c r="KWF216" s="214"/>
      <c r="KWG216" s="214"/>
      <c r="KWH216" s="214"/>
      <c r="KWI216" s="214"/>
      <c r="KWJ216" s="214"/>
      <c r="KWK216" s="214"/>
      <c r="KWL216" s="214"/>
      <c r="KWM216" s="214"/>
      <c r="KWN216" s="214"/>
      <c r="KWO216" s="214"/>
      <c r="KWP216" s="214"/>
      <c r="KWQ216" s="214"/>
      <c r="KWR216" s="214"/>
      <c r="KWS216" s="214"/>
      <c r="KWT216" s="214"/>
      <c r="KWU216" s="214"/>
      <c r="KWV216" s="214"/>
      <c r="KWW216" s="214"/>
      <c r="KWX216" s="214"/>
      <c r="KWY216" s="214"/>
      <c r="KWZ216" s="214"/>
      <c r="KXA216" s="214"/>
      <c r="KXB216" s="214"/>
      <c r="KXC216" s="214"/>
      <c r="KXD216" s="214"/>
      <c r="KXE216" s="214"/>
      <c r="KXF216" s="214"/>
      <c r="KXG216" s="214"/>
      <c r="KXH216" s="214"/>
      <c r="KXI216" s="214"/>
      <c r="KXJ216" s="214"/>
      <c r="KXK216" s="214"/>
      <c r="KXL216" s="214"/>
      <c r="KXM216" s="214"/>
      <c r="KXN216" s="214"/>
      <c r="KXO216" s="214"/>
      <c r="KXP216" s="214"/>
      <c r="KXQ216" s="214"/>
      <c r="KXR216" s="214"/>
      <c r="KXS216" s="214"/>
      <c r="KXT216" s="214"/>
      <c r="KXU216" s="214"/>
      <c r="KXV216" s="214"/>
      <c r="KXW216" s="214"/>
      <c r="KXX216" s="214"/>
      <c r="KXY216" s="214"/>
      <c r="KXZ216" s="214"/>
      <c r="KYA216" s="214"/>
      <c r="KYB216" s="214"/>
      <c r="KYC216" s="214"/>
      <c r="KYD216" s="214"/>
      <c r="KYE216" s="214"/>
      <c r="KYF216" s="214"/>
      <c r="KYG216" s="214"/>
      <c r="KYH216" s="214"/>
      <c r="KYI216" s="214"/>
      <c r="KYJ216" s="214"/>
      <c r="KYK216" s="214"/>
      <c r="KYL216" s="214"/>
      <c r="KYM216" s="214"/>
      <c r="KYN216" s="214"/>
      <c r="KYO216" s="214"/>
      <c r="KYP216" s="214"/>
      <c r="KYQ216" s="214"/>
      <c r="KYR216" s="214"/>
      <c r="KYS216" s="214"/>
      <c r="KYT216" s="214"/>
      <c r="KYU216" s="214"/>
      <c r="KYV216" s="214"/>
      <c r="KYW216" s="214"/>
      <c r="KYX216" s="214"/>
      <c r="KYY216" s="214"/>
      <c r="KYZ216" s="214"/>
      <c r="KZA216" s="214"/>
      <c r="KZB216" s="214"/>
      <c r="KZC216" s="214"/>
      <c r="KZD216" s="214"/>
      <c r="KZE216" s="214"/>
      <c r="KZF216" s="214"/>
      <c r="KZG216" s="214"/>
      <c r="KZH216" s="214"/>
      <c r="KZI216" s="214"/>
      <c r="KZJ216" s="214"/>
      <c r="KZK216" s="214"/>
      <c r="KZL216" s="214"/>
      <c r="KZM216" s="214"/>
      <c r="KZN216" s="214"/>
      <c r="KZO216" s="214"/>
      <c r="KZP216" s="214"/>
      <c r="KZQ216" s="214"/>
      <c r="KZR216" s="214"/>
      <c r="KZS216" s="214"/>
      <c r="KZT216" s="214"/>
      <c r="KZU216" s="214"/>
      <c r="KZV216" s="214"/>
      <c r="KZW216" s="214"/>
      <c r="KZX216" s="214"/>
      <c r="KZY216" s="214"/>
      <c r="KZZ216" s="214"/>
      <c r="LAA216" s="214"/>
      <c r="LAB216" s="214"/>
      <c r="LAC216" s="214"/>
      <c r="LAD216" s="214"/>
      <c r="LAE216" s="214"/>
      <c r="LAF216" s="214"/>
      <c r="LAG216" s="214"/>
      <c r="LAH216" s="214"/>
      <c r="LAI216" s="214"/>
      <c r="LAJ216" s="214"/>
      <c r="LAK216" s="214"/>
      <c r="LAL216" s="214"/>
      <c r="LAM216" s="214"/>
      <c r="LAN216" s="214"/>
      <c r="LAO216" s="214"/>
      <c r="LAP216" s="214"/>
      <c r="LAQ216" s="214"/>
      <c r="LAR216" s="214"/>
      <c r="LAS216" s="214"/>
      <c r="LAT216" s="214"/>
      <c r="LAU216" s="214"/>
      <c r="LAV216" s="214"/>
      <c r="LAW216" s="214"/>
      <c r="LAX216" s="214"/>
      <c r="LAY216" s="214"/>
      <c r="LAZ216" s="214"/>
      <c r="LBA216" s="214"/>
      <c r="LBB216" s="214"/>
      <c r="LBC216" s="214"/>
      <c r="LBD216" s="214"/>
      <c r="LBE216" s="214"/>
      <c r="LBF216" s="214"/>
      <c r="LBG216" s="214"/>
      <c r="LBH216" s="214"/>
      <c r="LBI216" s="214"/>
      <c r="LBJ216" s="214"/>
      <c r="LBK216" s="214"/>
      <c r="LBL216" s="214"/>
      <c r="LBM216" s="214"/>
      <c r="LBN216" s="214"/>
      <c r="LBO216" s="214"/>
      <c r="LBP216" s="214"/>
      <c r="LBQ216" s="214"/>
      <c r="LBR216" s="214"/>
      <c r="LBS216" s="214"/>
      <c r="LBT216" s="214"/>
      <c r="LBU216" s="214"/>
      <c r="LBV216" s="214"/>
      <c r="LBW216" s="214"/>
      <c r="LBX216" s="214"/>
      <c r="LBY216" s="214"/>
      <c r="LBZ216" s="214"/>
      <c r="LCA216" s="214"/>
      <c r="LCB216" s="214"/>
      <c r="LCC216" s="214"/>
      <c r="LCD216" s="214"/>
      <c r="LCE216" s="214"/>
      <c r="LCF216" s="214"/>
      <c r="LCG216" s="214"/>
      <c r="LCH216" s="214"/>
      <c r="LCI216" s="214"/>
      <c r="LCJ216" s="214"/>
      <c r="LCK216" s="214"/>
      <c r="LCL216" s="214"/>
      <c r="LCM216" s="214"/>
      <c r="LCN216" s="214"/>
      <c r="LCO216" s="214"/>
      <c r="LCP216" s="214"/>
      <c r="LCQ216" s="214"/>
      <c r="LCR216" s="214"/>
      <c r="LCS216" s="214"/>
      <c r="LCT216" s="214"/>
      <c r="LCU216" s="214"/>
      <c r="LCV216" s="214"/>
      <c r="LCW216" s="214"/>
      <c r="LCX216" s="214"/>
      <c r="LCY216" s="214"/>
      <c r="LCZ216" s="214"/>
      <c r="LDA216" s="214"/>
      <c r="LDB216" s="214"/>
      <c r="LDC216" s="214"/>
      <c r="LDD216" s="214"/>
      <c r="LDE216" s="214"/>
      <c r="LDF216" s="214"/>
      <c r="LDG216" s="214"/>
      <c r="LDH216" s="214"/>
      <c r="LDI216" s="214"/>
      <c r="LDJ216" s="214"/>
      <c r="LDK216" s="214"/>
      <c r="LDL216" s="214"/>
      <c r="LDM216" s="214"/>
      <c r="LDN216" s="214"/>
      <c r="LDO216" s="214"/>
      <c r="LDP216" s="214"/>
      <c r="LDQ216" s="214"/>
      <c r="LDR216" s="214"/>
      <c r="LDS216" s="214"/>
      <c r="LDT216" s="214"/>
      <c r="LDU216" s="214"/>
      <c r="LDV216" s="214"/>
      <c r="LDW216" s="214"/>
      <c r="LDX216" s="214"/>
      <c r="LDY216" s="214"/>
      <c r="LDZ216" s="214"/>
      <c r="LEA216" s="214"/>
      <c r="LEB216" s="214"/>
      <c r="LEC216" s="214"/>
      <c r="LED216" s="214"/>
      <c r="LEE216" s="214"/>
      <c r="LEF216" s="214"/>
      <c r="LEG216" s="214"/>
      <c r="LEH216" s="214"/>
      <c r="LEI216" s="214"/>
      <c r="LEJ216" s="214"/>
      <c r="LEK216" s="214"/>
      <c r="LEL216" s="214"/>
      <c r="LEM216" s="214"/>
      <c r="LEN216" s="214"/>
      <c r="LEO216" s="214"/>
      <c r="LEP216" s="214"/>
      <c r="LEQ216" s="214"/>
      <c r="LER216" s="214"/>
      <c r="LES216" s="214"/>
      <c r="LET216" s="214"/>
      <c r="LEU216" s="214"/>
      <c r="LEV216" s="214"/>
      <c r="LEW216" s="214"/>
      <c r="LEX216" s="214"/>
      <c r="LEY216" s="214"/>
      <c r="LEZ216" s="214"/>
      <c r="LFA216" s="214"/>
      <c r="LFB216" s="214"/>
      <c r="LFC216" s="214"/>
      <c r="LFD216" s="214"/>
      <c r="LFE216" s="214"/>
      <c r="LFF216" s="214"/>
      <c r="LFG216" s="214"/>
      <c r="LFH216" s="214"/>
      <c r="LFI216" s="214"/>
      <c r="LFJ216" s="214"/>
      <c r="LFK216" s="214"/>
      <c r="LFL216" s="214"/>
      <c r="LFM216" s="214"/>
      <c r="LFN216" s="214"/>
      <c r="LFO216" s="214"/>
      <c r="LFP216" s="214"/>
      <c r="LFQ216" s="214"/>
      <c r="LFR216" s="214"/>
      <c r="LFS216" s="214"/>
      <c r="LFT216" s="214"/>
      <c r="LFU216" s="214"/>
      <c r="LFV216" s="214"/>
      <c r="LFW216" s="214"/>
      <c r="LFX216" s="214"/>
      <c r="LFY216" s="214"/>
      <c r="LFZ216" s="214"/>
      <c r="LGA216" s="214"/>
      <c r="LGB216" s="214"/>
      <c r="LGC216" s="214"/>
      <c r="LGD216" s="214"/>
      <c r="LGE216" s="214"/>
      <c r="LGF216" s="214"/>
      <c r="LGG216" s="214"/>
      <c r="LGH216" s="214"/>
      <c r="LGI216" s="214"/>
      <c r="LGJ216" s="214"/>
      <c r="LGK216" s="214"/>
      <c r="LGL216" s="214"/>
      <c r="LGM216" s="214"/>
      <c r="LGN216" s="214"/>
      <c r="LGO216" s="214"/>
      <c r="LGP216" s="214"/>
      <c r="LGQ216" s="214"/>
      <c r="LGR216" s="214"/>
      <c r="LGS216" s="214"/>
      <c r="LGT216" s="214"/>
      <c r="LGU216" s="214"/>
      <c r="LGV216" s="214"/>
      <c r="LGW216" s="214"/>
      <c r="LGX216" s="214"/>
      <c r="LGY216" s="214"/>
      <c r="LGZ216" s="214"/>
      <c r="LHA216" s="214"/>
      <c r="LHB216" s="214"/>
      <c r="LHC216" s="214"/>
      <c r="LHD216" s="214"/>
      <c r="LHE216" s="214"/>
      <c r="LHF216" s="214"/>
      <c r="LHG216" s="214"/>
      <c r="LHH216" s="214"/>
      <c r="LHI216" s="214"/>
      <c r="LHJ216" s="214"/>
      <c r="LHK216" s="214"/>
      <c r="LHL216" s="214"/>
      <c r="LHM216" s="214"/>
      <c r="LHN216" s="214"/>
      <c r="LHO216" s="214"/>
      <c r="LHP216" s="214"/>
      <c r="LHQ216" s="214"/>
      <c r="LHR216" s="214"/>
      <c r="LHS216" s="214"/>
      <c r="LHT216" s="214"/>
      <c r="LHU216" s="214"/>
      <c r="LHV216" s="214"/>
      <c r="LHW216" s="214"/>
      <c r="LHX216" s="214"/>
      <c r="LHY216" s="214"/>
      <c r="LHZ216" s="214"/>
      <c r="LIA216" s="214"/>
      <c r="LIB216" s="214"/>
      <c r="LIC216" s="214"/>
      <c r="LID216" s="214"/>
      <c r="LIE216" s="214"/>
      <c r="LIF216" s="214"/>
      <c r="LIG216" s="214"/>
      <c r="LIH216" s="214"/>
      <c r="LII216" s="214"/>
      <c r="LIJ216" s="214"/>
      <c r="LIK216" s="214"/>
      <c r="LIL216" s="214"/>
      <c r="LIM216" s="214"/>
      <c r="LIN216" s="214"/>
      <c r="LIO216" s="214"/>
      <c r="LIP216" s="214"/>
      <c r="LIQ216" s="214"/>
      <c r="LIR216" s="214"/>
      <c r="LIS216" s="214"/>
      <c r="LIT216" s="214"/>
      <c r="LIU216" s="214"/>
      <c r="LIV216" s="214"/>
      <c r="LIW216" s="214"/>
      <c r="LIX216" s="214"/>
      <c r="LIY216" s="214"/>
      <c r="LIZ216" s="214"/>
      <c r="LJA216" s="214"/>
      <c r="LJB216" s="214"/>
      <c r="LJC216" s="214"/>
      <c r="LJD216" s="214"/>
      <c r="LJE216" s="214"/>
      <c r="LJF216" s="214"/>
      <c r="LJG216" s="214"/>
      <c r="LJH216" s="214"/>
      <c r="LJI216" s="214"/>
      <c r="LJJ216" s="214"/>
      <c r="LJK216" s="214"/>
      <c r="LJL216" s="214"/>
      <c r="LJM216" s="214"/>
      <c r="LJN216" s="214"/>
      <c r="LJO216" s="214"/>
      <c r="LJP216" s="214"/>
      <c r="LJQ216" s="214"/>
      <c r="LJR216" s="214"/>
      <c r="LJS216" s="214"/>
      <c r="LJT216" s="214"/>
      <c r="LJU216" s="214"/>
      <c r="LJV216" s="214"/>
      <c r="LJW216" s="214"/>
      <c r="LJX216" s="214"/>
      <c r="LJY216" s="214"/>
      <c r="LJZ216" s="214"/>
      <c r="LKA216" s="214"/>
      <c r="LKB216" s="214"/>
      <c r="LKC216" s="214"/>
      <c r="LKD216" s="214"/>
      <c r="LKE216" s="214"/>
      <c r="LKF216" s="214"/>
      <c r="LKG216" s="214"/>
      <c r="LKH216" s="214"/>
      <c r="LKI216" s="214"/>
      <c r="LKJ216" s="214"/>
      <c r="LKK216" s="214"/>
      <c r="LKL216" s="214"/>
      <c r="LKM216" s="214"/>
      <c r="LKN216" s="214"/>
      <c r="LKO216" s="214"/>
      <c r="LKP216" s="214"/>
      <c r="LKQ216" s="214"/>
      <c r="LKR216" s="214"/>
      <c r="LKS216" s="214"/>
      <c r="LKT216" s="214"/>
      <c r="LKU216" s="214"/>
      <c r="LKV216" s="214"/>
      <c r="LKW216" s="214"/>
      <c r="LKX216" s="214"/>
      <c r="LKY216" s="214"/>
      <c r="LKZ216" s="214"/>
      <c r="LLA216" s="214"/>
      <c r="LLB216" s="214"/>
      <c r="LLC216" s="214"/>
      <c r="LLD216" s="214"/>
      <c r="LLE216" s="214"/>
      <c r="LLF216" s="214"/>
      <c r="LLG216" s="214"/>
      <c r="LLH216" s="214"/>
      <c r="LLI216" s="214"/>
      <c r="LLJ216" s="214"/>
      <c r="LLK216" s="214"/>
      <c r="LLL216" s="214"/>
      <c r="LLM216" s="214"/>
      <c r="LLN216" s="214"/>
      <c r="LLO216" s="214"/>
      <c r="LLP216" s="214"/>
      <c r="LLQ216" s="214"/>
      <c r="LLR216" s="214"/>
      <c r="LLS216" s="214"/>
      <c r="LLT216" s="214"/>
      <c r="LLU216" s="214"/>
      <c r="LLV216" s="214"/>
      <c r="LLW216" s="214"/>
      <c r="LLX216" s="214"/>
      <c r="LLY216" s="214"/>
      <c r="LLZ216" s="214"/>
      <c r="LMA216" s="214"/>
      <c r="LMB216" s="214"/>
      <c r="LMC216" s="214"/>
      <c r="LMD216" s="214"/>
      <c r="LME216" s="214"/>
      <c r="LMF216" s="214"/>
      <c r="LMG216" s="214"/>
      <c r="LMH216" s="214"/>
      <c r="LMI216" s="214"/>
      <c r="LMJ216" s="214"/>
      <c r="LMK216" s="214"/>
      <c r="LML216" s="214"/>
      <c r="LMM216" s="214"/>
      <c r="LMN216" s="214"/>
      <c r="LMO216" s="214"/>
      <c r="LMP216" s="214"/>
      <c r="LMQ216" s="214"/>
      <c r="LMR216" s="214"/>
      <c r="LMS216" s="214"/>
      <c r="LMT216" s="214"/>
      <c r="LMU216" s="214"/>
      <c r="LMV216" s="214"/>
      <c r="LMW216" s="214"/>
      <c r="LMX216" s="214"/>
      <c r="LMY216" s="214"/>
      <c r="LMZ216" s="214"/>
      <c r="LNA216" s="214"/>
      <c r="LNB216" s="214"/>
      <c r="LNC216" s="214"/>
      <c r="LND216" s="214"/>
      <c r="LNE216" s="214"/>
      <c r="LNF216" s="214"/>
      <c r="LNG216" s="214"/>
      <c r="LNH216" s="214"/>
      <c r="LNI216" s="214"/>
      <c r="LNJ216" s="214"/>
      <c r="LNK216" s="214"/>
      <c r="LNL216" s="214"/>
      <c r="LNM216" s="214"/>
      <c r="LNN216" s="214"/>
      <c r="LNO216" s="214"/>
      <c r="LNP216" s="214"/>
      <c r="LNQ216" s="214"/>
      <c r="LNR216" s="214"/>
      <c r="LNS216" s="214"/>
      <c r="LNT216" s="214"/>
      <c r="LNU216" s="214"/>
      <c r="LNV216" s="214"/>
      <c r="LNW216" s="214"/>
      <c r="LNX216" s="214"/>
      <c r="LNY216" s="214"/>
      <c r="LNZ216" s="214"/>
      <c r="LOA216" s="214"/>
      <c r="LOB216" s="214"/>
      <c r="LOC216" s="214"/>
      <c r="LOD216" s="214"/>
      <c r="LOE216" s="214"/>
      <c r="LOF216" s="214"/>
      <c r="LOG216" s="214"/>
      <c r="LOH216" s="214"/>
      <c r="LOI216" s="214"/>
      <c r="LOJ216" s="214"/>
      <c r="LOK216" s="214"/>
      <c r="LOL216" s="214"/>
      <c r="LOM216" s="214"/>
      <c r="LON216" s="214"/>
      <c r="LOO216" s="214"/>
      <c r="LOP216" s="214"/>
      <c r="LOQ216" s="214"/>
      <c r="LOR216" s="214"/>
      <c r="LOS216" s="214"/>
      <c r="LOT216" s="214"/>
      <c r="LOU216" s="214"/>
      <c r="LOV216" s="214"/>
      <c r="LOW216" s="214"/>
      <c r="LOX216" s="214"/>
      <c r="LOY216" s="214"/>
      <c r="LOZ216" s="214"/>
      <c r="LPA216" s="214"/>
      <c r="LPB216" s="214"/>
      <c r="LPC216" s="214"/>
      <c r="LPD216" s="214"/>
      <c r="LPE216" s="214"/>
      <c r="LPF216" s="214"/>
      <c r="LPG216" s="214"/>
      <c r="LPH216" s="214"/>
      <c r="LPI216" s="214"/>
      <c r="LPJ216" s="214"/>
      <c r="LPK216" s="214"/>
      <c r="LPL216" s="214"/>
      <c r="LPM216" s="214"/>
      <c r="LPN216" s="214"/>
      <c r="LPO216" s="214"/>
      <c r="LPP216" s="214"/>
      <c r="LPQ216" s="214"/>
      <c r="LPR216" s="214"/>
      <c r="LPS216" s="214"/>
      <c r="LPT216" s="214"/>
      <c r="LPU216" s="214"/>
      <c r="LPV216" s="214"/>
      <c r="LPW216" s="214"/>
      <c r="LPX216" s="214"/>
      <c r="LPY216" s="214"/>
      <c r="LPZ216" s="214"/>
      <c r="LQA216" s="214"/>
      <c r="LQB216" s="214"/>
      <c r="LQC216" s="214"/>
      <c r="LQD216" s="214"/>
      <c r="LQE216" s="214"/>
      <c r="LQF216" s="214"/>
      <c r="LQG216" s="214"/>
      <c r="LQH216" s="214"/>
      <c r="LQI216" s="214"/>
      <c r="LQJ216" s="214"/>
      <c r="LQK216" s="214"/>
      <c r="LQL216" s="214"/>
      <c r="LQM216" s="214"/>
      <c r="LQN216" s="214"/>
      <c r="LQO216" s="214"/>
      <c r="LQP216" s="214"/>
      <c r="LQQ216" s="214"/>
      <c r="LQR216" s="214"/>
      <c r="LQS216" s="214"/>
      <c r="LQT216" s="214"/>
      <c r="LQU216" s="214"/>
      <c r="LQV216" s="214"/>
      <c r="LQW216" s="214"/>
      <c r="LQX216" s="214"/>
      <c r="LQY216" s="214"/>
      <c r="LQZ216" s="214"/>
      <c r="LRA216" s="214"/>
      <c r="LRB216" s="214"/>
      <c r="LRC216" s="214"/>
      <c r="LRD216" s="214"/>
      <c r="LRE216" s="214"/>
      <c r="LRF216" s="214"/>
      <c r="LRG216" s="214"/>
      <c r="LRH216" s="214"/>
      <c r="LRI216" s="214"/>
      <c r="LRJ216" s="214"/>
      <c r="LRK216" s="214"/>
      <c r="LRL216" s="214"/>
      <c r="LRM216" s="214"/>
      <c r="LRN216" s="214"/>
      <c r="LRO216" s="214"/>
      <c r="LRP216" s="214"/>
      <c r="LRQ216" s="214"/>
      <c r="LRR216" s="214"/>
      <c r="LRS216" s="214"/>
      <c r="LRT216" s="214"/>
      <c r="LRU216" s="214"/>
      <c r="LRV216" s="214"/>
      <c r="LRW216" s="214"/>
      <c r="LRX216" s="214"/>
      <c r="LRY216" s="214"/>
      <c r="LRZ216" s="214"/>
      <c r="LSA216" s="214"/>
      <c r="LSB216" s="214"/>
      <c r="LSC216" s="214"/>
      <c r="LSD216" s="214"/>
      <c r="LSE216" s="214"/>
      <c r="LSF216" s="214"/>
      <c r="LSG216" s="214"/>
      <c r="LSH216" s="214"/>
      <c r="LSI216" s="214"/>
      <c r="LSJ216" s="214"/>
      <c r="LSK216" s="214"/>
      <c r="LSL216" s="214"/>
      <c r="LSM216" s="214"/>
      <c r="LSN216" s="214"/>
      <c r="LSO216" s="214"/>
      <c r="LSP216" s="214"/>
      <c r="LSQ216" s="214"/>
      <c r="LSR216" s="214"/>
      <c r="LSS216" s="214"/>
      <c r="LST216" s="214"/>
      <c r="LSU216" s="214"/>
      <c r="LSV216" s="214"/>
      <c r="LSW216" s="214"/>
      <c r="LSX216" s="214"/>
      <c r="LSY216" s="214"/>
      <c r="LSZ216" s="214"/>
      <c r="LTA216" s="214"/>
      <c r="LTB216" s="214"/>
      <c r="LTC216" s="214"/>
      <c r="LTD216" s="214"/>
      <c r="LTE216" s="214"/>
      <c r="LTF216" s="214"/>
      <c r="LTG216" s="214"/>
      <c r="LTH216" s="214"/>
      <c r="LTI216" s="214"/>
      <c r="LTJ216" s="214"/>
      <c r="LTK216" s="214"/>
      <c r="LTL216" s="214"/>
      <c r="LTM216" s="214"/>
      <c r="LTN216" s="214"/>
      <c r="LTO216" s="214"/>
      <c r="LTP216" s="214"/>
      <c r="LTQ216" s="214"/>
      <c r="LTR216" s="214"/>
      <c r="LTS216" s="214"/>
      <c r="LTT216" s="214"/>
      <c r="LTU216" s="214"/>
      <c r="LTV216" s="214"/>
      <c r="LTW216" s="214"/>
      <c r="LTX216" s="214"/>
      <c r="LTY216" s="214"/>
      <c r="LTZ216" s="214"/>
      <c r="LUA216" s="214"/>
      <c r="LUB216" s="214"/>
      <c r="LUC216" s="214"/>
      <c r="LUD216" s="214"/>
      <c r="LUE216" s="214"/>
      <c r="LUF216" s="214"/>
      <c r="LUG216" s="214"/>
      <c r="LUH216" s="214"/>
      <c r="LUI216" s="214"/>
      <c r="LUJ216" s="214"/>
      <c r="LUK216" s="214"/>
      <c r="LUL216" s="214"/>
      <c r="LUM216" s="214"/>
      <c r="LUN216" s="214"/>
      <c r="LUO216" s="214"/>
      <c r="LUP216" s="214"/>
      <c r="LUQ216" s="214"/>
      <c r="LUR216" s="214"/>
      <c r="LUS216" s="214"/>
      <c r="LUT216" s="214"/>
      <c r="LUU216" s="214"/>
      <c r="LUV216" s="214"/>
      <c r="LUW216" s="214"/>
      <c r="LUX216" s="214"/>
      <c r="LUY216" s="214"/>
      <c r="LUZ216" s="214"/>
      <c r="LVA216" s="214"/>
      <c r="LVB216" s="214"/>
      <c r="LVC216" s="214"/>
      <c r="LVD216" s="214"/>
      <c r="LVE216" s="214"/>
      <c r="LVF216" s="214"/>
      <c r="LVG216" s="214"/>
      <c r="LVH216" s="214"/>
      <c r="LVI216" s="214"/>
      <c r="LVJ216" s="214"/>
      <c r="LVK216" s="214"/>
      <c r="LVL216" s="214"/>
      <c r="LVM216" s="214"/>
      <c r="LVN216" s="214"/>
      <c r="LVO216" s="214"/>
      <c r="LVP216" s="214"/>
      <c r="LVQ216" s="214"/>
      <c r="LVR216" s="214"/>
      <c r="LVS216" s="214"/>
      <c r="LVT216" s="214"/>
      <c r="LVU216" s="214"/>
      <c r="LVV216" s="214"/>
      <c r="LVW216" s="214"/>
      <c r="LVX216" s="214"/>
      <c r="LVY216" s="214"/>
      <c r="LVZ216" s="214"/>
      <c r="LWA216" s="214"/>
      <c r="LWB216" s="214"/>
      <c r="LWC216" s="214"/>
      <c r="LWD216" s="214"/>
      <c r="LWE216" s="214"/>
      <c r="LWF216" s="214"/>
      <c r="LWG216" s="214"/>
      <c r="LWH216" s="214"/>
      <c r="LWI216" s="214"/>
      <c r="LWJ216" s="214"/>
      <c r="LWK216" s="214"/>
      <c r="LWL216" s="214"/>
      <c r="LWM216" s="214"/>
      <c r="LWN216" s="214"/>
      <c r="LWO216" s="214"/>
      <c r="LWP216" s="214"/>
      <c r="LWQ216" s="214"/>
      <c r="LWR216" s="214"/>
      <c r="LWS216" s="214"/>
      <c r="LWT216" s="214"/>
      <c r="LWU216" s="214"/>
      <c r="LWV216" s="214"/>
      <c r="LWW216" s="214"/>
      <c r="LWX216" s="214"/>
      <c r="LWY216" s="214"/>
      <c r="LWZ216" s="214"/>
      <c r="LXA216" s="214"/>
      <c r="LXB216" s="214"/>
      <c r="LXC216" s="214"/>
      <c r="LXD216" s="214"/>
      <c r="LXE216" s="214"/>
      <c r="LXF216" s="214"/>
      <c r="LXG216" s="214"/>
      <c r="LXH216" s="214"/>
      <c r="LXI216" s="214"/>
      <c r="LXJ216" s="214"/>
      <c r="LXK216" s="214"/>
      <c r="LXL216" s="214"/>
      <c r="LXM216" s="214"/>
      <c r="LXN216" s="214"/>
      <c r="LXO216" s="214"/>
      <c r="LXP216" s="214"/>
      <c r="LXQ216" s="214"/>
      <c r="LXR216" s="214"/>
      <c r="LXS216" s="214"/>
      <c r="LXT216" s="214"/>
      <c r="LXU216" s="214"/>
      <c r="LXV216" s="214"/>
      <c r="LXW216" s="214"/>
      <c r="LXX216" s="214"/>
      <c r="LXY216" s="214"/>
      <c r="LXZ216" s="214"/>
      <c r="LYA216" s="214"/>
      <c r="LYB216" s="214"/>
      <c r="LYC216" s="214"/>
      <c r="LYD216" s="214"/>
      <c r="LYE216" s="214"/>
      <c r="LYF216" s="214"/>
      <c r="LYG216" s="214"/>
      <c r="LYH216" s="214"/>
      <c r="LYI216" s="214"/>
      <c r="LYJ216" s="214"/>
      <c r="LYK216" s="214"/>
      <c r="LYL216" s="214"/>
      <c r="LYM216" s="214"/>
      <c r="LYN216" s="214"/>
      <c r="LYO216" s="214"/>
      <c r="LYP216" s="214"/>
      <c r="LYQ216" s="214"/>
      <c r="LYR216" s="214"/>
      <c r="LYS216" s="214"/>
      <c r="LYT216" s="214"/>
      <c r="LYU216" s="214"/>
      <c r="LYV216" s="214"/>
      <c r="LYW216" s="214"/>
      <c r="LYX216" s="214"/>
      <c r="LYY216" s="214"/>
      <c r="LYZ216" s="214"/>
      <c r="LZA216" s="214"/>
      <c r="LZB216" s="214"/>
      <c r="LZC216" s="214"/>
      <c r="LZD216" s="214"/>
      <c r="LZE216" s="214"/>
      <c r="LZF216" s="214"/>
      <c r="LZG216" s="214"/>
      <c r="LZH216" s="214"/>
      <c r="LZI216" s="214"/>
      <c r="LZJ216" s="214"/>
      <c r="LZK216" s="214"/>
      <c r="LZL216" s="214"/>
      <c r="LZM216" s="214"/>
      <c r="LZN216" s="214"/>
      <c r="LZO216" s="214"/>
      <c r="LZP216" s="214"/>
      <c r="LZQ216" s="214"/>
      <c r="LZR216" s="214"/>
      <c r="LZS216" s="214"/>
      <c r="LZT216" s="214"/>
      <c r="LZU216" s="214"/>
      <c r="LZV216" s="214"/>
      <c r="LZW216" s="214"/>
      <c r="LZX216" s="214"/>
      <c r="LZY216" s="214"/>
      <c r="LZZ216" s="214"/>
      <c r="MAA216" s="214"/>
      <c r="MAB216" s="214"/>
      <c r="MAC216" s="214"/>
      <c r="MAD216" s="214"/>
      <c r="MAE216" s="214"/>
      <c r="MAF216" s="214"/>
      <c r="MAG216" s="214"/>
      <c r="MAH216" s="214"/>
      <c r="MAI216" s="214"/>
      <c r="MAJ216" s="214"/>
      <c r="MAK216" s="214"/>
      <c r="MAL216" s="214"/>
      <c r="MAM216" s="214"/>
      <c r="MAN216" s="214"/>
      <c r="MAO216" s="214"/>
      <c r="MAP216" s="214"/>
      <c r="MAQ216" s="214"/>
      <c r="MAR216" s="214"/>
      <c r="MAS216" s="214"/>
      <c r="MAT216" s="214"/>
      <c r="MAU216" s="214"/>
      <c r="MAV216" s="214"/>
      <c r="MAW216" s="214"/>
      <c r="MAX216" s="214"/>
      <c r="MAY216" s="214"/>
      <c r="MAZ216" s="214"/>
      <c r="MBA216" s="214"/>
      <c r="MBB216" s="214"/>
      <c r="MBC216" s="214"/>
      <c r="MBD216" s="214"/>
      <c r="MBE216" s="214"/>
      <c r="MBF216" s="214"/>
      <c r="MBG216" s="214"/>
      <c r="MBH216" s="214"/>
      <c r="MBI216" s="214"/>
      <c r="MBJ216" s="214"/>
      <c r="MBK216" s="214"/>
      <c r="MBL216" s="214"/>
      <c r="MBM216" s="214"/>
      <c r="MBN216" s="214"/>
      <c r="MBO216" s="214"/>
      <c r="MBP216" s="214"/>
      <c r="MBQ216" s="214"/>
      <c r="MBR216" s="214"/>
      <c r="MBS216" s="214"/>
      <c r="MBT216" s="214"/>
      <c r="MBU216" s="214"/>
      <c r="MBV216" s="214"/>
      <c r="MBW216" s="214"/>
      <c r="MBX216" s="214"/>
      <c r="MBY216" s="214"/>
      <c r="MBZ216" s="214"/>
      <c r="MCA216" s="214"/>
      <c r="MCB216" s="214"/>
      <c r="MCC216" s="214"/>
      <c r="MCD216" s="214"/>
      <c r="MCE216" s="214"/>
      <c r="MCF216" s="214"/>
      <c r="MCG216" s="214"/>
      <c r="MCH216" s="214"/>
      <c r="MCI216" s="214"/>
      <c r="MCJ216" s="214"/>
      <c r="MCK216" s="214"/>
      <c r="MCL216" s="214"/>
      <c r="MCM216" s="214"/>
      <c r="MCN216" s="214"/>
      <c r="MCO216" s="214"/>
      <c r="MCP216" s="214"/>
      <c r="MCQ216" s="214"/>
      <c r="MCR216" s="214"/>
      <c r="MCS216" s="214"/>
      <c r="MCT216" s="214"/>
      <c r="MCU216" s="214"/>
      <c r="MCV216" s="214"/>
      <c r="MCW216" s="214"/>
      <c r="MCX216" s="214"/>
      <c r="MCY216" s="214"/>
      <c r="MCZ216" s="214"/>
      <c r="MDA216" s="214"/>
      <c r="MDB216" s="214"/>
      <c r="MDC216" s="214"/>
      <c r="MDD216" s="214"/>
      <c r="MDE216" s="214"/>
      <c r="MDF216" s="214"/>
      <c r="MDG216" s="214"/>
      <c r="MDH216" s="214"/>
      <c r="MDI216" s="214"/>
      <c r="MDJ216" s="214"/>
      <c r="MDK216" s="214"/>
      <c r="MDL216" s="214"/>
      <c r="MDM216" s="214"/>
      <c r="MDN216" s="214"/>
      <c r="MDO216" s="214"/>
      <c r="MDP216" s="214"/>
      <c r="MDQ216" s="214"/>
      <c r="MDR216" s="214"/>
      <c r="MDS216" s="214"/>
      <c r="MDT216" s="214"/>
      <c r="MDU216" s="214"/>
      <c r="MDV216" s="214"/>
      <c r="MDW216" s="214"/>
      <c r="MDX216" s="214"/>
      <c r="MDY216" s="214"/>
      <c r="MDZ216" s="214"/>
      <c r="MEA216" s="214"/>
      <c r="MEB216" s="214"/>
      <c r="MEC216" s="214"/>
      <c r="MED216" s="214"/>
      <c r="MEE216" s="214"/>
      <c r="MEF216" s="214"/>
      <c r="MEG216" s="214"/>
      <c r="MEH216" s="214"/>
      <c r="MEI216" s="214"/>
      <c r="MEJ216" s="214"/>
      <c r="MEK216" s="214"/>
      <c r="MEL216" s="214"/>
      <c r="MEM216" s="214"/>
      <c r="MEN216" s="214"/>
      <c r="MEO216" s="214"/>
      <c r="MEP216" s="214"/>
      <c r="MEQ216" s="214"/>
      <c r="MER216" s="214"/>
      <c r="MES216" s="214"/>
      <c r="MET216" s="214"/>
      <c r="MEU216" s="214"/>
      <c r="MEV216" s="214"/>
      <c r="MEW216" s="214"/>
      <c r="MEX216" s="214"/>
      <c r="MEY216" s="214"/>
      <c r="MEZ216" s="214"/>
      <c r="MFA216" s="214"/>
      <c r="MFB216" s="214"/>
      <c r="MFC216" s="214"/>
      <c r="MFD216" s="214"/>
      <c r="MFE216" s="214"/>
      <c r="MFF216" s="214"/>
      <c r="MFG216" s="214"/>
      <c r="MFH216" s="214"/>
      <c r="MFI216" s="214"/>
      <c r="MFJ216" s="214"/>
      <c r="MFK216" s="214"/>
      <c r="MFL216" s="214"/>
      <c r="MFM216" s="214"/>
      <c r="MFN216" s="214"/>
      <c r="MFO216" s="214"/>
      <c r="MFP216" s="214"/>
      <c r="MFQ216" s="214"/>
      <c r="MFR216" s="214"/>
      <c r="MFS216" s="214"/>
      <c r="MFT216" s="214"/>
      <c r="MFU216" s="214"/>
      <c r="MFV216" s="214"/>
      <c r="MFW216" s="214"/>
      <c r="MFX216" s="214"/>
      <c r="MFY216" s="214"/>
      <c r="MFZ216" s="214"/>
      <c r="MGA216" s="214"/>
      <c r="MGB216" s="214"/>
      <c r="MGC216" s="214"/>
      <c r="MGD216" s="214"/>
      <c r="MGE216" s="214"/>
      <c r="MGF216" s="214"/>
      <c r="MGG216" s="214"/>
      <c r="MGH216" s="214"/>
      <c r="MGI216" s="214"/>
      <c r="MGJ216" s="214"/>
      <c r="MGK216" s="214"/>
      <c r="MGL216" s="214"/>
      <c r="MGM216" s="214"/>
      <c r="MGN216" s="214"/>
      <c r="MGO216" s="214"/>
      <c r="MGP216" s="214"/>
      <c r="MGQ216" s="214"/>
      <c r="MGR216" s="214"/>
      <c r="MGS216" s="214"/>
      <c r="MGT216" s="214"/>
      <c r="MGU216" s="214"/>
      <c r="MGV216" s="214"/>
      <c r="MGW216" s="214"/>
      <c r="MGX216" s="214"/>
      <c r="MGY216" s="214"/>
      <c r="MGZ216" s="214"/>
      <c r="MHA216" s="214"/>
      <c r="MHB216" s="214"/>
      <c r="MHC216" s="214"/>
      <c r="MHD216" s="214"/>
      <c r="MHE216" s="214"/>
      <c r="MHF216" s="214"/>
      <c r="MHG216" s="214"/>
      <c r="MHH216" s="214"/>
      <c r="MHI216" s="214"/>
      <c r="MHJ216" s="214"/>
      <c r="MHK216" s="214"/>
      <c r="MHL216" s="214"/>
      <c r="MHM216" s="214"/>
      <c r="MHN216" s="214"/>
      <c r="MHO216" s="214"/>
      <c r="MHP216" s="214"/>
      <c r="MHQ216" s="214"/>
      <c r="MHR216" s="214"/>
      <c r="MHS216" s="214"/>
      <c r="MHT216" s="214"/>
      <c r="MHU216" s="214"/>
      <c r="MHV216" s="214"/>
      <c r="MHW216" s="214"/>
      <c r="MHX216" s="214"/>
      <c r="MHY216" s="214"/>
      <c r="MHZ216" s="214"/>
      <c r="MIA216" s="214"/>
      <c r="MIB216" s="214"/>
      <c r="MIC216" s="214"/>
      <c r="MID216" s="214"/>
      <c r="MIE216" s="214"/>
      <c r="MIF216" s="214"/>
      <c r="MIG216" s="214"/>
      <c r="MIH216" s="214"/>
      <c r="MII216" s="214"/>
      <c r="MIJ216" s="214"/>
      <c r="MIK216" s="214"/>
      <c r="MIL216" s="214"/>
      <c r="MIM216" s="214"/>
      <c r="MIN216" s="214"/>
      <c r="MIO216" s="214"/>
      <c r="MIP216" s="214"/>
      <c r="MIQ216" s="214"/>
      <c r="MIR216" s="214"/>
      <c r="MIS216" s="214"/>
      <c r="MIT216" s="214"/>
      <c r="MIU216" s="214"/>
      <c r="MIV216" s="214"/>
      <c r="MIW216" s="214"/>
      <c r="MIX216" s="214"/>
      <c r="MIY216" s="214"/>
      <c r="MIZ216" s="214"/>
      <c r="MJA216" s="214"/>
      <c r="MJB216" s="214"/>
      <c r="MJC216" s="214"/>
      <c r="MJD216" s="214"/>
      <c r="MJE216" s="214"/>
      <c r="MJF216" s="214"/>
      <c r="MJG216" s="214"/>
      <c r="MJH216" s="214"/>
      <c r="MJI216" s="214"/>
      <c r="MJJ216" s="214"/>
      <c r="MJK216" s="214"/>
      <c r="MJL216" s="214"/>
      <c r="MJM216" s="214"/>
      <c r="MJN216" s="214"/>
      <c r="MJO216" s="214"/>
      <c r="MJP216" s="214"/>
      <c r="MJQ216" s="214"/>
      <c r="MJR216" s="214"/>
      <c r="MJS216" s="214"/>
      <c r="MJT216" s="214"/>
      <c r="MJU216" s="214"/>
      <c r="MJV216" s="214"/>
      <c r="MJW216" s="214"/>
      <c r="MJX216" s="214"/>
      <c r="MJY216" s="214"/>
      <c r="MJZ216" s="214"/>
      <c r="MKA216" s="214"/>
      <c r="MKB216" s="214"/>
      <c r="MKC216" s="214"/>
      <c r="MKD216" s="214"/>
      <c r="MKE216" s="214"/>
      <c r="MKF216" s="214"/>
      <c r="MKG216" s="214"/>
      <c r="MKH216" s="214"/>
      <c r="MKI216" s="214"/>
      <c r="MKJ216" s="214"/>
      <c r="MKK216" s="214"/>
      <c r="MKL216" s="214"/>
      <c r="MKM216" s="214"/>
      <c r="MKN216" s="214"/>
      <c r="MKO216" s="214"/>
      <c r="MKP216" s="214"/>
      <c r="MKQ216" s="214"/>
      <c r="MKR216" s="214"/>
      <c r="MKS216" s="214"/>
      <c r="MKT216" s="214"/>
      <c r="MKU216" s="214"/>
      <c r="MKV216" s="214"/>
      <c r="MKW216" s="214"/>
      <c r="MKX216" s="214"/>
      <c r="MKY216" s="214"/>
      <c r="MKZ216" s="214"/>
      <c r="MLA216" s="214"/>
      <c r="MLB216" s="214"/>
      <c r="MLC216" s="214"/>
      <c r="MLD216" s="214"/>
      <c r="MLE216" s="214"/>
      <c r="MLF216" s="214"/>
      <c r="MLG216" s="214"/>
      <c r="MLH216" s="214"/>
      <c r="MLI216" s="214"/>
      <c r="MLJ216" s="214"/>
      <c r="MLK216" s="214"/>
      <c r="MLL216" s="214"/>
      <c r="MLM216" s="214"/>
      <c r="MLN216" s="214"/>
      <c r="MLO216" s="214"/>
      <c r="MLP216" s="214"/>
      <c r="MLQ216" s="214"/>
      <c r="MLR216" s="214"/>
      <c r="MLS216" s="214"/>
      <c r="MLT216" s="214"/>
      <c r="MLU216" s="214"/>
      <c r="MLV216" s="214"/>
      <c r="MLW216" s="214"/>
      <c r="MLX216" s="214"/>
      <c r="MLY216" s="214"/>
      <c r="MLZ216" s="214"/>
      <c r="MMA216" s="214"/>
      <c r="MMB216" s="214"/>
      <c r="MMC216" s="214"/>
      <c r="MMD216" s="214"/>
      <c r="MME216" s="214"/>
      <c r="MMF216" s="214"/>
      <c r="MMG216" s="214"/>
      <c r="MMH216" s="214"/>
      <c r="MMI216" s="214"/>
      <c r="MMJ216" s="214"/>
      <c r="MMK216" s="214"/>
      <c r="MML216" s="214"/>
      <c r="MMM216" s="214"/>
      <c r="MMN216" s="214"/>
      <c r="MMO216" s="214"/>
      <c r="MMP216" s="214"/>
      <c r="MMQ216" s="214"/>
      <c r="MMR216" s="214"/>
      <c r="MMS216" s="214"/>
      <c r="MMT216" s="214"/>
      <c r="MMU216" s="214"/>
      <c r="MMV216" s="214"/>
      <c r="MMW216" s="214"/>
      <c r="MMX216" s="214"/>
      <c r="MMY216" s="214"/>
      <c r="MMZ216" s="214"/>
      <c r="MNA216" s="214"/>
      <c r="MNB216" s="214"/>
      <c r="MNC216" s="214"/>
      <c r="MND216" s="214"/>
      <c r="MNE216" s="214"/>
      <c r="MNF216" s="214"/>
      <c r="MNG216" s="214"/>
      <c r="MNH216" s="214"/>
      <c r="MNI216" s="214"/>
      <c r="MNJ216" s="214"/>
      <c r="MNK216" s="214"/>
      <c r="MNL216" s="214"/>
      <c r="MNM216" s="214"/>
      <c r="MNN216" s="214"/>
      <c r="MNO216" s="214"/>
      <c r="MNP216" s="214"/>
      <c r="MNQ216" s="214"/>
      <c r="MNR216" s="214"/>
      <c r="MNS216" s="214"/>
      <c r="MNT216" s="214"/>
      <c r="MNU216" s="214"/>
      <c r="MNV216" s="214"/>
      <c r="MNW216" s="214"/>
      <c r="MNX216" s="214"/>
      <c r="MNY216" s="214"/>
      <c r="MNZ216" s="214"/>
      <c r="MOA216" s="214"/>
      <c r="MOB216" s="214"/>
      <c r="MOC216" s="214"/>
      <c r="MOD216" s="214"/>
      <c r="MOE216" s="214"/>
      <c r="MOF216" s="214"/>
      <c r="MOG216" s="214"/>
      <c r="MOH216" s="214"/>
      <c r="MOI216" s="214"/>
      <c r="MOJ216" s="214"/>
      <c r="MOK216" s="214"/>
      <c r="MOL216" s="214"/>
      <c r="MOM216" s="214"/>
      <c r="MON216" s="214"/>
      <c r="MOO216" s="214"/>
      <c r="MOP216" s="214"/>
      <c r="MOQ216" s="214"/>
      <c r="MOR216" s="214"/>
      <c r="MOS216" s="214"/>
      <c r="MOT216" s="214"/>
      <c r="MOU216" s="214"/>
      <c r="MOV216" s="214"/>
      <c r="MOW216" s="214"/>
      <c r="MOX216" s="214"/>
      <c r="MOY216" s="214"/>
      <c r="MOZ216" s="214"/>
      <c r="MPA216" s="214"/>
      <c r="MPB216" s="214"/>
      <c r="MPC216" s="214"/>
      <c r="MPD216" s="214"/>
      <c r="MPE216" s="214"/>
      <c r="MPF216" s="214"/>
      <c r="MPG216" s="214"/>
      <c r="MPH216" s="214"/>
      <c r="MPI216" s="214"/>
      <c r="MPJ216" s="214"/>
      <c r="MPK216" s="214"/>
      <c r="MPL216" s="214"/>
      <c r="MPM216" s="214"/>
      <c r="MPN216" s="214"/>
      <c r="MPO216" s="214"/>
      <c r="MPP216" s="214"/>
      <c r="MPQ216" s="214"/>
      <c r="MPR216" s="214"/>
      <c r="MPS216" s="214"/>
      <c r="MPT216" s="214"/>
      <c r="MPU216" s="214"/>
      <c r="MPV216" s="214"/>
      <c r="MPW216" s="214"/>
      <c r="MPX216" s="214"/>
      <c r="MPY216" s="214"/>
      <c r="MPZ216" s="214"/>
      <c r="MQA216" s="214"/>
      <c r="MQB216" s="214"/>
      <c r="MQC216" s="214"/>
      <c r="MQD216" s="214"/>
      <c r="MQE216" s="214"/>
      <c r="MQF216" s="214"/>
      <c r="MQG216" s="214"/>
      <c r="MQH216" s="214"/>
      <c r="MQI216" s="214"/>
      <c r="MQJ216" s="214"/>
      <c r="MQK216" s="214"/>
      <c r="MQL216" s="214"/>
      <c r="MQM216" s="214"/>
      <c r="MQN216" s="214"/>
      <c r="MQO216" s="214"/>
      <c r="MQP216" s="214"/>
      <c r="MQQ216" s="214"/>
      <c r="MQR216" s="214"/>
      <c r="MQS216" s="214"/>
      <c r="MQT216" s="214"/>
      <c r="MQU216" s="214"/>
      <c r="MQV216" s="214"/>
      <c r="MQW216" s="214"/>
      <c r="MQX216" s="214"/>
      <c r="MQY216" s="214"/>
      <c r="MQZ216" s="214"/>
      <c r="MRA216" s="214"/>
      <c r="MRB216" s="214"/>
      <c r="MRC216" s="214"/>
      <c r="MRD216" s="214"/>
      <c r="MRE216" s="214"/>
      <c r="MRF216" s="214"/>
      <c r="MRG216" s="214"/>
      <c r="MRH216" s="214"/>
      <c r="MRI216" s="214"/>
      <c r="MRJ216" s="214"/>
      <c r="MRK216" s="214"/>
      <c r="MRL216" s="214"/>
      <c r="MRM216" s="214"/>
      <c r="MRN216" s="214"/>
      <c r="MRO216" s="214"/>
      <c r="MRP216" s="214"/>
      <c r="MRQ216" s="214"/>
      <c r="MRR216" s="214"/>
      <c r="MRS216" s="214"/>
      <c r="MRT216" s="214"/>
      <c r="MRU216" s="214"/>
      <c r="MRV216" s="214"/>
      <c r="MRW216" s="214"/>
      <c r="MRX216" s="214"/>
      <c r="MRY216" s="214"/>
      <c r="MRZ216" s="214"/>
      <c r="MSA216" s="214"/>
      <c r="MSB216" s="214"/>
      <c r="MSC216" s="214"/>
      <c r="MSD216" s="214"/>
      <c r="MSE216" s="214"/>
      <c r="MSF216" s="214"/>
      <c r="MSG216" s="214"/>
      <c r="MSH216" s="214"/>
      <c r="MSI216" s="214"/>
      <c r="MSJ216" s="214"/>
      <c r="MSK216" s="214"/>
      <c r="MSL216" s="214"/>
      <c r="MSM216" s="214"/>
      <c r="MSN216" s="214"/>
      <c r="MSO216" s="214"/>
      <c r="MSP216" s="214"/>
      <c r="MSQ216" s="214"/>
      <c r="MSR216" s="214"/>
      <c r="MSS216" s="214"/>
      <c r="MST216" s="214"/>
      <c r="MSU216" s="214"/>
      <c r="MSV216" s="214"/>
      <c r="MSW216" s="214"/>
      <c r="MSX216" s="214"/>
      <c r="MSY216" s="214"/>
      <c r="MSZ216" s="214"/>
      <c r="MTA216" s="214"/>
      <c r="MTB216" s="214"/>
      <c r="MTC216" s="214"/>
      <c r="MTD216" s="214"/>
      <c r="MTE216" s="214"/>
      <c r="MTF216" s="214"/>
      <c r="MTG216" s="214"/>
      <c r="MTH216" s="214"/>
      <c r="MTI216" s="214"/>
      <c r="MTJ216" s="214"/>
      <c r="MTK216" s="214"/>
      <c r="MTL216" s="214"/>
      <c r="MTM216" s="214"/>
      <c r="MTN216" s="214"/>
      <c r="MTO216" s="214"/>
      <c r="MTP216" s="214"/>
      <c r="MTQ216" s="214"/>
      <c r="MTR216" s="214"/>
      <c r="MTS216" s="214"/>
      <c r="MTT216" s="214"/>
      <c r="MTU216" s="214"/>
      <c r="MTV216" s="214"/>
      <c r="MTW216" s="214"/>
      <c r="MTX216" s="214"/>
      <c r="MTY216" s="214"/>
      <c r="MTZ216" s="214"/>
      <c r="MUA216" s="214"/>
      <c r="MUB216" s="214"/>
      <c r="MUC216" s="214"/>
      <c r="MUD216" s="214"/>
      <c r="MUE216" s="214"/>
      <c r="MUF216" s="214"/>
      <c r="MUG216" s="214"/>
      <c r="MUH216" s="214"/>
      <c r="MUI216" s="214"/>
      <c r="MUJ216" s="214"/>
      <c r="MUK216" s="214"/>
      <c r="MUL216" s="214"/>
      <c r="MUM216" s="214"/>
      <c r="MUN216" s="214"/>
      <c r="MUO216" s="214"/>
      <c r="MUP216" s="214"/>
      <c r="MUQ216" s="214"/>
      <c r="MUR216" s="214"/>
      <c r="MUS216" s="214"/>
      <c r="MUT216" s="214"/>
      <c r="MUU216" s="214"/>
      <c r="MUV216" s="214"/>
      <c r="MUW216" s="214"/>
      <c r="MUX216" s="214"/>
      <c r="MUY216" s="214"/>
      <c r="MUZ216" s="214"/>
      <c r="MVA216" s="214"/>
      <c r="MVB216" s="214"/>
      <c r="MVC216" s="214"/>
      <c r="MVD216" s="214"/>
      <c r="MVE216" s="214"/>
      <c r="MVF216" s="214"/>
      <c r="MVG216" s="214"/>
      <c r="MVH216" s="214"/>
      <c r="MVI216" s="214"/>
      <c r="MVJ216" s="214"/>
      <c r="MVK216" s="214"/>
      <c r="MVL216" s="214"/>
      <c r="MVM216" s="214"/>
      <c r="MVN216" s="214"/>
      <c r="MVO216" s="214"/>
      <c r="MVP216" s="214"/>
      <c r="MVQ216" s="214"/>
      <c r="MVR216" s="214"/>
      <c r="MVS216" s="214"/>
      <c r="MVT216" s="214"/>
      <c r="MVU216" s="214"/>
      <c r="MVV216" s="214"/>
      <c r="MVW216" s="214"/>
      <c r="MVX216" s="214"/>
      <c r="MVY216" s="214"/>
      <c r="MVZ216" s="214"/>
      <c r="MWA216" s="214"/>
      <c r="MWB216" s="214"/>
      <c r="MWC216" s="214"/>
      <c r="MWD216" s="214"/>
      <c r="MWE216" s="214"/>
      <c r="MWF216" s="214"/>
      <c r="MWG216" s="214"/>
      <c r="MWH216" s="214"/>
      <c r="MWI216" s="214"/>
      <c r="MWJ216" s="214"/>
      <c r="MWK216" s="214"/>
      <c r="MWL216" s="214"/>
      <c r="MWM216" s="214"/>
      <c r="MWN216" s="214"/>
      <c r="MWO216" s="214"/>
      <c r="MWP216" s="214"/>
      <c r="MWQ216" s="214"/>
      <c r="MWR216" s="214"/>
      <c r="MWS216" s="214"/>
      <c r="MWT216" s="214"/>
      <c r="MWU216" s="214"/>
      <c r="MWV216" s="214"/>
      <c r="MWW216" s="214"/>
      <c r="MWX216" s="214"/>
      <c r="MWY216" s="214"/>
      <c r="MWZ216" s="214"/>
      <c r="MXA216" s="214"/>
      <c r="MXB216" s="214"/>
      <c r="MXC216" s="214"/>
      <c r="MXD216" s="214"/>
      <c r="MXE216" s="214"/>
      <c r="MXF216" s="214"/>
      <c r="MXG216" s="214"/>
      <c r="MXH216" s="214"/>
      <c r="MXI216" s="214"/>
      <c r="MXJ216" s="214"/>
      <c r="MXK216" s="214"/>
      <c r="MXL216" s="214"/>
      <c r="MXM216" s="214"/>
      <c r="MXN216" s="214"/>
      <c r="MXO216" s="214"/>
      <c r="MXP216" s="214"/>
      <c r="MXQ216" s="214"/>
      <c r="MXR216" s="214"/>
      <c r="MXS216" s="214"/>
      <c r="MXT216" s="214"/>
      <c r="MXU216" s="214"/>
      <c r="MXV216" s="214"/>
      <c r="MXW216" s="214"/>
      <c r="MXX216" s="214"/>
      <c r="MXY216" s="214"/>
      <c r="MXZ216" s="214"/>
      <c r="MYA216" s="214"/>
      <c r="MYB216" s="214"/>
      <c r="MYC216" s="214"/>
      <c r="MYD216" s="214"/>
      <c r="MYE216" s="214"/>
      <c r="MYF216" s="214"/>
      <c r="MYG216" s="214"/>
      <c r="MYH216" s="214"/>
      <c r="MYI216" s="214"/>
      <c r="MYJ216" s="214"/>
      <c r="MYK216" s="214"/>
      <c r="MYL216" s="214"/>
      <c r="MYM216" s="214"/>
      <c r="MYN216" s="214"/>
      <c r="MYO216" s="214"/>
      <c r="MYP216" s="214"/>
      <c r="MYQ216" s="214"/>
      <c r="MYR216" s="214"/>
      <c r="MYS216" s="214"/>
      <c r="MYT216" s="214"/>
      <c r="MYU216" s="214"/>
      <c r="MYV216" s="214"/>
      <c r="MYW216" s="214"/>
      <c r="MYX216" s="214"/>
      <c r="MYY216" s="214"/>
      <c r="MYZ216" s="214"/>
      <c r="MZA216" s="214"/>
      <c r="MZB216" s="214"/>
      <c r="MZC216" s="214"/>
      <c r="MZD216" s="214"/>
      <c r="MZE216" s="214"/>
      <c r="MZF216" s="214"/>
      <c r="MZG216" s="214"/>
      <c r="MZH216" s="214"/>
      <c r="MZI216" s="214"/>
      <c r="MZJ216" s="214"/>
      <c r="MZK216" s="214"/>
      <c r="MZL216" s="214"/>
      <c r="MZM216" s="214"/>
      <c r="MZN216" s="214"/>
      <c r="MZO216" s="214"/>
      <c r="MZP216" s="214"/>
      <c r="MZQ216" s="214"/>
      <c r="MZR216" s="214"/>
      <c r="MZS216" s="214"/>
      <c r="MZT216" s="214"/>
      <c r="MZU216" s="214"/>
      <c r="MZV216" s="214"/>
      <c r="MZW216" s="214"/>
      <c r="MZX216" s="214"/>
      <c r="MZY216" s="214"/>
      <c r="MZZ216" s="214"/>
      <c r="NAA216" s="214"/>
      <c r="NAB216" s="214"/>
      <c r="NAC216" s="214"/>
      <c r="NAD216" s="214"/>
      <c r="NAE216" s="214"/>
      <c r="NAF216" s="214"/>
      <c r="NAG216" s="214"/>
      <c r="NAH216" s="214"/>
      <c r="NAI216" s="214"/>
      <c r="NAJ216" s="214"/>
      <c r="NAK216" s="214"/>
      <c r="NAL216" s="214"/>
      <c r="NAM216" s="214"/>
      <c r="NAN216" s="214"/>
      <c r="NAO216" s="214"/>
      <c r="NAP216" s="214"/>
      <c r="NAQ216" s="214"/>
      <c r="NAR216" s="214"/>
      <c r="NAS216" s="214"/>
      <c r="NAT216" s="214"/>
      <c r="NAU216" s="214"/>
      <c r="NAV216" s="214"/>
      <c r="NAW216" s="214"/>
      <c r="NAX216" s="214"/>
      <c r="NAY216" s="214"/>
      <c r="NAZ216" s="214"/>
      <c r="NBA216" s="214"/>
      <c r="NBB216" s="214"/>
      <c r="NBC216" s="214"/>
      <c r="NBD216" s="214"/>
      <c r="NBE216" s="214"/>
      <c r="NBF216" s="214"/>
      <c r="NBG216" s="214"/>
      <c r="NBH216" s="214"/>
      <c r="NBI216" s="214"/>
      <c r="NBJ216" s="214"/>
      <c r="NBK216" s="214"/>
      <c r="NBL216" s="214"/>
      <c r="NBM216" s="214"/>
      <c r="NBN216" s="214"/>
      <c r="NBO216" s="214"/>
      <c r="NBP216" s="214"/>
      <c r="NBQ216" s="214"/>
      <c r="NBR216" s="214"/>
      <c r="NBS216" s="214"/>
      <c r="NBT216" s="214"/>
      <c r="NBU216" s="214"/>
      <c r="NBV216" s="214"/>
      <c r="NBW216" s="214"/>
      <c r="NBX216" s="214"/>
      <c r="NBY216" s="214"/>
      <c r="NBZ216" s="214"/>
      <c r="NCA216" s="214"/>
      <c r="NCB216" s="214"/>
      <c r="NCC216" s="214"/>
      <c r="NCD216" s="214"/>
      <c r="NCE216" s="214"/>
      <c r="NCF216" s="214"/>
      <c r="NCG216" s="214"/>
      <c r="NCH216" s="214"/>
      <c r="NCI216" s="214"/>
      <c r="NCJ216" s="214"/>
      <c r="NCK216" s="214"/>
      <c r="NCL216" s="214"/>
      <c r="NCM216" s="214"/>
      <c r="NCN216" s="214"/>
      <c r="NCO216" s="214"/>
      <c r="NCP216" s="214"/>
      <c r="NCQ216" s="214"/>
      <c r="NCR216" s="214"/>
      <c r="NCS216" s="214"/>
      <c r="NCT216" s="214"/>
      <c r="NCU216" s="214"/>
      <c r="NCV216" s="214"/>
      <c r="NCW216" s="214"/>
      <c r="NCX216" s="214"/>
      <c r="NCY216" s="214"/>
      <c r="NCZ216" s="214"/>
      <c r="NDA216" s="214"/>
      <c r="NDB216" s="214"/>
      <c r="NDC216" s="214"/>
      <c r="NDD216" s="214"/>
      <c r="NDE216" s="214"/>
      <c r="NDF216" s="214"/>
      <c r="NDG216" s="214"/>
      <c r="NDH216" s="214"/>
      <c r="NDI216" s="214"/>
      <c r="NDJ216" s="214"/>
      <c r="NDK216" s="214"/>
      <c r="NDL216" s="214"/>
      <c r="NDM216" s="214"/>
      <c r="NDN216" s="214"/>
      <c r="NDO216" s="214"/>
      <c r="NDP216" s="214"/>
      <c r="NDQ216" s="214"/>
      <c r="NDR216" s="214"/>
      <c r="NDS216" s="214"/>
      <c r="NDT216" s="214"/>
      <c r="NDU216" s="214"/>
      <c r="NDV216" s="214"/>
      <c r="NDW216" s="214"/>
      <c r="NDX216" s="214"/>
      <c r="NDY216" s="214"/>
      <c r="NDZ216" s="214"/>
      <c r="NEA216" s="214"/>
      <c r="NEB216" s="214"/>
      <c r="NEC216" s="214"/>
      <c r="NED216" s="214"/>
      <c r="NEE216" s="214"/>
      <c r="NEF216" s="214"/>
      <c r="NEG216" s="214"/>
      <c r="NEH216" s="214"/>
      <c r="NEI216" s="214"/>
      <c r="NEJ216" s="214"/>
      <c r="NEK216" s="214"/>
      <c r="NEL216" s="214"/>
      <c r="NEM216" s="214"/>
      <c r="NEN216" s="214"/>
      <c r="NEO216" s="214"/>
      <c r="NEP216" s="214"/>
      <c r="NEQ216" s="214"/>
      <c r="NER216" s="214"/>
      <c r="NES216" s="214"/>
      <c r="NET216" s="214"/>
      <c r="NEU216" s="214"/>
      <c r="NEV216" s="214"/>
      <c r="NEW216" s="214"/>
      <c r="NEX216" s="214"/>
      <c r="NEY216" s="214"/>
      <c r="NEZ216" s="214"/>
      <c r="NFA216" s="214"/>
      <c r="NFB216" s="214"/>
      <c r="NFC216" s="214"/>
      <c r="NFD216" s="214"/>
      <c r="NFE216" s="214"/>
      <c r="NFF216" s="214"/>
      <c r="NFG216" s="214"/>
      <c r="NFH216" s="214"/>
      <c r="NFI216" s="214"/>
      <c r="NFJ216" s="214"/>
      <c r="NFK216" s="214"/>
      <c r="NFL216" s="214"/>
      <c r="NFM216" s="214"/>
      <c r="NFN216" s="214"/>
      <c r="NFO216" s="214"/>
      <c r="NFP216" s="214"/>
      <c r="NFQ216" s="214"/>
      <c r="NFR216" s="214"/>
      <c r="NFS216" s="214"/>
      <c r="NFT216" s="214"/>
      <c r="NFU216" s="214"/>
      <c r="NFV216" s="214"/>
      <c r="NFW216" s="214"/>
      <c r="NFX216" s="214"/>
      <c r="NFY216" s="214"/>
      <c r="NFZ216" s="214"/>
      <c r="NGA216" s="214"/>
      <c r="NGB216" s="214"/>
      <c r="NGC216" s="214"/>
      <c r="NGD216" s="214"/>
      <c r="NGE216" s="214"/>
      <c r="NGF216" s="214"/>
      <c r="NGG216" s="214"/>
      <c r="NGH216" s="214"/>
      <c r="NGI216" s="214"/>
      <c r="NGJ216" s="214"/>
      <c r="NGK216" s="214"/>
      <c r="NGL216" s="214"/>
      <c r="NGM216" s="214"/>
      <c r="NGN216" s="214"/>
      <c r="NGO216" s="214"/>
      <c r="NGP216" s="214"/>
      <c r="NGQ216" s="214"/>
      <c r="NGR216" s="214"/>
      <c r="NGS216" s="214"/>
      <c r="NGT216" s="214"/>
      <c r="NGU216" s="214"/>
      <c r="NGV216" s="214"/>
      <c r="NGW216" s="214"/>
      <c r="NGX216" s="214"/>
      <c r="NGY216" s="214"/>
      <c r="NGZ216" s="214"/>
      <c r="NHA216" s="214"/>
      <c r="NHB216" s="214"/>
      <c r="NHC216" s="214"/>
      <c r="NHD216" s="214"/>
      <c r="NHE216" s="214"/>
      <c r="NHF216" s="214"/>
      <c r="NHG216" s="214"/>
      <c r="NHH216" s="214"/>
      <c r="NHI216" s="214"/>
      <c r="NHJ216" s="214"/>
      <c r="NHK216" s="214"/>
      <c r="NHL216" s="214"/>
      <c r="NHM216" s="214"/>
      <c r="NHN216" s="214"/>
      <c r="NHO216" s="214"/>
      <c r="NHP216" s="214"/>
      <c r="NHQ216" s="214"/>
      <c r="NHR216" s="214"/>
      <c r="NHS216" s="214"/>
      <c r="NHT216" s="214"/>
      <c r="NHU216" s="214"/>
      <c r="NHV216" s="214"/>
      <c r="NHW216" s="214"/>
      <c r="NHX216" s="214"/>
      <c r="NHY216" s="214"/>
      <c r="NHZ216" s="214"/>
      <c r="NIA216" s="214"/>
      <c r="NIB216" s="214"/>
      <c r="NIC216" s="214"/>
      <c r="NID216" s="214"/>
      <c r="NIE216" s="214"/>
      <c r="NIF216" s="214"/>
      <c r="NIG216" s="214"/>
      <c r="NIH216" s="214"/>
      <c r="NII216" s="214"/>
      <c r="NIJ216" s="214"/>
      <c r="NIK216" s="214"/>
      <c r="NIL216" s="214"/>
      <c r="NIM216" s="214"/>
      <c r="NIN216" s="214"/>
      <c r="NIO216" s="214"/>
      <c r="NIP216" s="214"/>
      <c r="NIQ216" s="214"/>
      <c r="NIR216" s="214"/>
      <c r="NIS216" s="214"/>
      <c r="NIT216" s="214"/>
      <c r="NIU216" s="214"/>
      <c r="NIV216" s="214"/>
      <c r="NIW216" s="214"/>
      <c r="NIX216" s="214"/>
      <c r="NIY216" s="214"/>
      <c r="NIZ216" s="214"/>
      <c r="NJA216" s="214"/>
      <c r="NJB216" s="214"/>
      <c r="NJC216" s="214"/>
      <c r="NJD216" s="214"/>
      <c r="NJE216" s="214"/>
      <c r="NJF216" s="214"/>
      <c r="NJG216" s="214"/>
      <c r="NJH216" s="214"/>
      <c r="NJI216" s="214"/>
      <c r="NJJ216" s="214"/>
      <c r="NJK216" s="214"/>
      <c r="NJL216" s="214"/>
      <c r="NJM216" s="214"/>
      <c r="NJN216" s="214"/>
      <c r="NJO216" s="214"/>
      <c r="NJP216" s="214"/>
      <c r="NJQ216" s="214"/>
      <c r="NJR216" s="214"/>
      <c r="NJS216" s="214"/>
      <c r="NJT216" s="214"/>
      <c r="NJU216" s="214"/>
      <c r="NJV216" s="214"/>
      <c r="NJW216" s="214"/>
      <c r="NJX216" s="214"/>
      <c r="NJY216" s="214"/>
      <c r="NJZ216" s="214"/>
      <c r="NKA216" s="214"/>
      <c r="NKB216" s="214"/>
      <c r="NKC216" s="214"/>
      <c r="NKD216" s="214"/>
      <c r="NKE216" s="214"/>
      <c r="NKF216" s="214"/>
      <c r="NKG216" s="214"/>
      <c r="NKH216" s="214"/>
      <c r="NKI216" s="214"/>
      <c r="NKJ216" s="214"/>
      <c r="NKK216" s="214"/>
      <c r="NKL216" s="214"/>
      <c r="NKM216" s="214"/>
      <c r="NKN216" s="214"/>
      <c r="NKO216" s="214"/>
      <c r="NKP216" s="214"/>
      <c r="NKQ216" s="214"/>
      <c r="NKR216" s="214"/>
      <c r="NKS216" s="214"/>
      <c r="NKT216" s="214"/>
      <c r="NKU216" s="214"/>
      <c r="NKV216" s="214"/>
      <c r="NKW216" s="214"/>
      <c r="NKX216" s="214"/>
      <c r="NKY216" s="214"/>
      <c r="NKZ216" s="214"/>
      <c r="NLA216" s="214"/>
      <c r="NLB216" s="214"/>
      <c r="NLC216" s="214"/>
      <c r="NLD216" s="214"/>
      <c r="NLE216" s="214"/>
      <c r="NLF216" s="214"/>
      <c r="NLG216" s="214"/>
      <c r="NLH216" s="214"/>
      <c r="NLI216" s="214"/>
      <c r="NLJ216" s="214"/>
      <c r="NLK216" s="214"/>
      <c r="NLL216" s="214"/>
      <c r="NLM216" s="214"/>
      <c r="NLN216" s="214"/>
      <c r="NLO216" s="214"/>
      <c r="NLP216" s="214"/>
      <c r="NLQ216" s="214"/>
      <c r="NLR216" s="214"/>
      <c r="NLS216" s="214"/>
      <c r="NLT216" s="214"/>
      <c r="NLU216" s="214"/>
      <c r="NLV216" s="214"/>
      <c r="NLW216" s="214"/>
      <c r="NLX216" s="214"/>
      <c r="NLY216" s="214"/>
      <c r="NLZ216" s="214"/>
      <c r="NMA216" s="214"/>
      <c r="NMB216" s="214"/>
      <c r="NMC216" s="214"/>
      <c r="NMD216" s="214"/>
      <c r="NME216" s="214"/>
      <c r="NMF216" s="214"/>
      <c r="NMG216" s="214"/>
      <c r="NMH216" s="214"/>
      <c r="NMI216" s="214"/>
      <c r="NMJ216" s="214"/>
      <c r="NMK216" s="214"/>
      <c r="NML216" s="214"/>
      <c r="NMM216" s="214"/>
      <c r="NMN216" s="214"/>
      <c r="NMO216" s="214"/>
      <c r="NMP216" s="214"/>
      <c r="NMQ216" s="214"/>
      <c r="NMR216" s="214"/>
      <c r="NMS216" s="214"/>
      <c r="NMT216" s="214"/>
      <c r="NMU216" s="214"/>
      <c r="NMV216" s="214"/>
      <c r="NMW216" s="214"/>
      <c r="NMX216" s="214"/>
      <c r="NMY216" s="214"/>
      <c r="NMZ216" s="214"/>
      <c r="NNA216" s="214"/>
      <c r="NNB216" s="214"/>
      <c r="NNC216" s="214"/>
      <c r="NND216" s="214"/>
      <c r="NNE216" s="214"/>
      <c r="NNF216" s="214"/>
      <c r="NNG216" s="214"/>
      <c r="NNH216" s="214"/>
      <c r="NNI216" s="214"/>
      <c r="NNJ216" s="214"/>
      <c r="NNK216" s="214"/>
      <c r="NNL216" s="214"/>
      <c r="NNM216" s="214"/>
      <c r="NNN216" s="214"/>
      <c r="NNO216" s="214"/>
      <c r="NNP216" s="214"/>
      <c r="NNQ216" s="214"/>
      <c r="NNR216" s="214"/>
      <c r="NNS216" s="214"/>
      <c r="NNT216" s="214"/>
      <c r="NNU216" s="214"/>
      <c r="NNV216" s="214"/>
      <c r="NNW216" s="214"/>
      <c r="NNX216" s="214"/>
      <c r="NNY216" s="214"/>
      <c r="NNZ216" s="214"/>
      <c r="NOA216" s="214"/>
      <c r="NOB216" s="214"/>
      <c r="NOC216" s="214"/>
      <c r="NOD216" s="214"/>
      <c r="NOE216" s="214"/>
      <c r="NOF216" s="214"/>
      <c r="NOG216" s="214"/>
      <c r="NOH216" s="214"/>
      <c r="NOI216" s="214"/>
      <c r="NOJ216" s="214"/>
      <c r="NOK216" s="214"/>
      <c r="NOL216" s="214"/>
      <c r="NOM216" s="214"/>
      <c r="NON216" s="214"/>
      <c r="NOO216" s="214"/>
      <c r="NOP216" s="214"/>
      <c r="NOQ216" s="214"/>
      <c r="NOR216" s="214"/>
      <c r="NOS216" s="214"/>
      <c r="NOT216" s="214"/>
      <c r="NOU216" s="214"/>
      <c r="NOV216" s="214"/>
      <c r="NOW216" s="214"/>
      <c r="NOX216" s="214"/>
      <c r="NOY216" s="214"/>
      <c r="NOZ216" s="214"/>
      <c r="NPA216" s="214"/>
      <c r="NPB216" s="214"/>
      <c r="NPC216" s="214"/>
      <c r="NPD216" s="214"/>
      <c r="NPE216" s="214"/>
      <c r="NPF216" s="214"/>
      <c r="NPG216" s="214"/>
      <c r="NPH216" s="214"/>
      <c r="NPI216" s="214"/>
      <c r="NPJ216" s="214"/>
      <c r="NPK216" s="214"/>
      <c r="NPL216" s="214"/>
      <c r="NPM216" s="214"/>
      <c r="NPN216" s="214"/>
      <c r="NPO216" s="214"/>
      <c r="NPP216" s="214"/>
      <c r="NPQ216" s="214"/>
      <c r="NPR216" s="214"/>
      <c r="NPS216" s="214"/>
      <c r="NPT216" s="214"/>
      <c r="NPU216" s="214"/>
      <c r="NPV216" s="214"/>
      <c r="NPW216" s="214"/>
      <c r="NPX216" s="214"/>
      <c r="NPY216" s="214"/>
      <c r="NPZ216" s="214"/>
      <c r="NQA216" s="214"/>
      <c r="NQB216" s="214"/>
      <c r="NQC216" s="214"/>
      <c r="NQD216" s="214"/>
      <c r="NQE216" s="214"/>
      <c r="NQF216" s="214"/>
      <c r="NQG216" s="214"/>
      <c r="NQH216" s="214"/>
      <c r="NQI216" s="214"/>
      <c r="NQJ216" s="214"/>
      <c r="NQK216" s="214"/>
      <c r="NQL216" s="214"/>
      <c r="NQM216" s="214"/>
      <c r="NQN216" s="214"/>
      <c r="NQO216" s="214"/>
      <c r="NQP216" s="214"/>
      <c r="NQQ216" s="214"/>
      <c r="NQR216" s="214"/>
      <c r="NQS216" s="214"/>
      <c r="NQT216" s="214"/>
      <c r="NQU216" s="214"/>
      <c r="NQV216" s="214"/>
      <c r="NQW216" s="214"/>
      <c r="NQX216" s="214"/>
      <c r="NQY216" s="214"/>
      <c r="NQZ216" s="214"/>
      <c r="NRA216" s="214"/>
      <c r="NRB216" s="214"/>
      <c r="NRC216" s="214"/>
      <c r="NRD216" s="214"/>
      <c r="NRE216" s="214"/>
      <c r="NRF216" s="214"/>
      <c r="NRG216" s="214"/>
      <c r="NRH216" s="214"/>
      <c r="NRI216" s="214"/>
      <c r="NRJ216" s="214"/>
      <c r="NRK216" s="214"/>
      <c r="NRL216" s="214"/>
      <c r="NRM216" s="214"/>
      <c r="NRN216" s="214"/>
      <c r="NRO216" s="214"/>
      <c r="NRP216" s="214"/>
      <c r="NRQ216" s="214"/>
      <c r="NRR216" s="214"/>
      <c r="NRS216" s="214"/>
      <c r="NRT216" s="214"/>
      <c r="NRU216" s="214"/>
      <c r="NRV216" s="214"/>
      <c r="NRW216" s="214"/>
      <c r="NRX216" s="214"/>
      <c r="NRY216" s="214"/>
      <c r="NRZ216" s="214"/>
      <c r="NSA216" s="214"/>
      <c r="NSB216" s="214"/>
      <c r="NSC216" s="214"/>
      <c r="NSD216" s="214"/>
      <c r="NSE216" s="214"/>
      <c r="NSF216" s="214"/>
      <c r="NSG216" s="214"/>
      <c r="NSH216" s="214"/>
      <c r="NSI216" s="214"/>
      <c r="NSJ216" s="214"/>
      <c r="NSK216" s="214"/>
      <c r="NSL216" s="214"/>
      <c r="NSM216" s="214"/>
      <c r="NSN216" s="214"/>
      <c r="NSO216" s="214"/>
      <c r="NSP216" s="214"/>
      <c r="NSQ216" s="214"/>
      <c r="NSR216" s="214"/>
      <c r="NSS216" s="214"/>
      <c r="NST216" s="214"/>
      <c r="NSU216" s="214"/>
      <c r="NSV216" s="214"/>
      <c r="NSW216" s="214"/>
      <c r="NSX216" s="214"/>
      <c r="NSY216" s="214"/>
      <c r="NSZ216" s="214"/>
      <c r="NTA216" s="214"/>
      <c r="NTB216" s="214"/>
      <c r="NTC216" s="214"/>
      <c r="NTD216" s="214"/>
      <c r="NTE216" s="214"/>
      <c r="NTF216" s="214"/>
      <c r="NTG216" s="214"/>
      <c r="NTH216" s="214"/>
      <c r="NTI216" s="214"/>
      <c r="NTJ216" s="214"/>
      <c r="NTK216" s="214"/>
      <c r="NTL216" s="214"/>
      <c r="NTM216" s="214"/>
      <c r="NTN216" s="214"/>
      <c r="NTO216" s="214"/>
      <c r="NTP216" s="214"/>
      <c r="NTQ216" s="214"/>
      <c r="NTR216" s="214"/>
      <c r="NTS216" s="214"/>
      <c r="NTT216" s="214"/>
      <c r="NTU216" s="214"/>
      <c r="NTV216" s="214"/>
      <c r="NTW216" s="214"/>
      <c r="NTX216" s="214"/>
      <c r="NTY216" s="214"/>
      <c r="NTZ216" s="214"/>
      <c r="NUA216" s="214"/>
      <c r="NUB216" s="214"/>
      <c r="NUC216" s="214"/>
      <c r="NUD216" s="214"/>
      <c r="NUE216" s="214"/>
      <c r="NUF216" s="214"/>
      <c r="NUG216" s="214"/>
      <c r="NUH216" s="214"/>
      <c r="NUI216" s="214"/>
      <c r="NUJ216" s="214"/>
      <c r="NUK216" s="214"/>
      <c r="NUL216" s="214"/>
      <c r="NUM216" s="214"/>
      <c r="NUN216" s="214"/>
      <c r="NUO216" s="214"/>
      <c r="NUP216" s="214"/>
      <c r="NUQ216" s="214"/>
      <c r="NUR216" s="214"/>
      <c r="NUS216" s="214"/>
      <c r="NUT216" s="214"/>
      <c r="NUU216" s="214"/>
      <c r="NUV216" s="214"/>
      <c r="NUW216" s="214"/>
      <c r="NUX216" s="214"/>
      <c r="NUY216" s="214"/>
      <c r="NUZ216" s="214"/>
      <c r="NVA216" s="214"/>
      <c r="NVB216" s="214"/>
      <c r="NVC216" s="214"/>
      <c r="NVD216" s="214"/>
      <c r="NVE216" s="214"/>
      <c r="NVF216" s="214"/>
      <c r="NVG216" s="214"/>
      <c r="NVH216" s="214"/>
      <c r="NVI216" s="214"/>
      <c r="NVJ216" s="214"/>
      <c r="NVK216" s="214"/>
      <c r="NVL216" s="214"/>
      <c r="NVM216" s="214"/>
      <c r="NVN216" s="214"/>
      <c r="NVO216" s="214"/>
      <c r="NVP216" s="214"/>
      <c r="NVQ216" s="214"/>
      <c r="NVR216" s="214"/>
      <c r="NVS216" s="214"/>
      <c r="NVT216" s="214"/>
      <c r="NVU216" s="214"/>
      <c r="NVV216" s="214"/>
      <c r="NVW216" s="214"/>
      <c r="NVX216" s="214"/>
      <c r="NVY216" s="214"/>
      <c r="NVZ216" s="214"/>
      <c r="NWA216" s="214"/>
      <c r="NWB216" s="214"/>
      <c r="NWC216" s="214"/>
      <c r="NWD216" s="214"/>
      <c r="NWE216" s="214"/>
      <c r="NWF216" s="214"/>
      <c r="NWG216" s="214"/>
      <c r="NWH216" s="214"/>
      <c r="NWI216" s="214"/>
      <c r="NWJ216" s="214"/>
      <c r="NWK216" s="214"/>
      <c r="NWL216" s="214"/>
      <c r="NWM216" s="214"/>
      <c r="NWN216" s="214"/>
      <c r="NWO216" s="214"/>
      <c r="NWP216" s="214"/>
      <c r="NWQ216" s="214"/>
      <c r="NWR216" s="214"/>
      <c r="NWS216" s="214"/>
      <c r="NWT216" s="214"/>
      <c r="NWU216" s="214"/>
      <c r="NWV216" s="214"/>
      <c r="NWW216" s="214"/>
      <c r="NWX216" s="214"/>
      <c r="NWY216" s="214"/>
      <c r="NWZ216" s="214"/>
      <c r="NXA216" s="214"/>
      <c r="NXB216" s="214"/>
      <c r="NXC216" s="214"/>
      <c r="NXD216" s="214"/>
      <c r="NXE216" s="214"/>
      <c r="NXF216" s="214"/>
      <c r="NXG216" s="214"/>
      <c r="NXH216" s="214"/>
      <c r="NXI216" s="214"/>
      <c r="NXJ216" s="214"/>
      <c r="NXK216" s="214"/>
      <c r="NXL216" s="214"/>
      <c r="NXM216" s="214"/>
      <c r="NXN216" s="214"/>
      <c r="NXO216" s="214"/>
      <c r="NXP216" s="214"/>
      <c r="NXQ216" s="214"/>
      <c r="NXR216" s="214"/>
      <c r="NXS216" s="214"/>
      <c r="NXT216" s="214"/>
      <c r="NXU216" s="214"/>
      <c r="NXV216" s="214"/>
      <c r="NXW216" s="214"/>
      <c r="NXX216" s="214"/>
      <c r="NXY216" s="214"/>
      <c r="NXZ216" s="214"/>
      <c r="NYA216" s="214"/>
      <c r="NYB216" s="214"/>
      <c r="NYC216" s="214"/>
      <c r="NYD216" s="214"/>
      <c r="NYE216" s="214"/>
      <c r="NYF216" s="214"/>
      <c r="NYG216" s="214"/>
      <c r="NYH216" s="214"/>
      <c r="NYI216" s="214"/>
      <c r="NYJ216" s="214"/>
      <c r="NYK216" s="214"/>
      <c r="NYL216" s="214"/>
      <c r="NYM216" s="214"/>
      <c r="NYN216" s="214"/>
      <c r="NYO216" s="214"/>
      <c r="NYP216" s="214"/>
      <c r="NYQ216" s="214"/>
      <c r="NYR216" s="214"/>
      <c r="NYS216" s="214"/>
      <c r="NYT216" s="214"/>
      <c r="NYU216" s="214"/>
      <c r="NYV216" s="214"/>
      <c r="NYW216" s="214"/>
      <c r="NYX216" s="214"/>
      <c r="NYY216" s="214"/>
      <c r="NYZ216" s="214"/>
      <c r="NZA216" s="214"/>
      <c r="NZB216" s="214"/>
      <c r="NZC216" s="214"/>
      <c r="NZD216" s="214"/>
      <c r="NZE216" s="214"/>
      <c r="NZF216" s="214"/>
      <c r="NZG216" s="214"/>
      <c r="NZH216" s="214"/>
      <c r="NZI216" s="214"/>
      <c r="NZJ216" s="214"/>
      <c r="NZK216" s="214"/>
      <c r="NZL216" s="214"/>
      <c r="NZM216" s="214"/>
      <c r="NZN216" s="214"/>
      <c r="NZO216" s="214"/>
      <c r="NZP216" s="214"/>
      <c r="NZQ216" s="214"/>
      <c r="NZR216" s="214"/>
      <c r="NZS216" s="214"/>
      <c r="NZT216" s="214"/>
      <c r="NZU216" s="214"/>
      <c r="NZV216" s="214"/>
      <c r="NZW216" s="214"/>
      <c r="NZX216" s="214"/>
      <c r="NZY216" s="214"/>
      <c r="NZZ216" s="214"/>
      <c r="OAA216" s="214"/>
      <c r="OAB216" s="214"/>
      <c r="OAC216" s="214"/>
      <c r="OAD216" s="214"/>
      <c r="OAE216" s="214"/>
      <c r="OAF216" s="214"/>
      <c r="OAG216" s="214"/>
      <c r="OAH216" s="214"/>
      <c r="OAI216" s="214"/>
      <c r="OAJ216" s="214"/>
      <c r="OAK216" s="214"/>
      <c r="OAL216" s="214"/>
      <c r="OAM216" s="214"/>
      <c r="OAN216" s="214"/>
      <c r="OAO216" s="214"/>
      <c r="OAP216" s="214"/>
      <c r="OAQ216" s="214"/>
      <c r="OAR216" s="214"/>
      <c r="OAS216" s="214"/>
      <c r="OAT216" s="214"/>
      <c r="OAU216" s="214"/>
      <c r="OAV216" s="214"/>
      <c r="OAW216" s="214"/>
      <c r="OAX216" s="214"/>
      <c r="OAY216" s="214"/>
      <c r="OAZ216" s="214"/>
      <c r="OBA216" s="214"/>
      <c r="OBB216" s="214"/>
      <c r="OBC216" s="214"/>
      <c r="OBD216" s="214"/>
      <c r="OBE216" s="214"/>
      <c r="OBF216" s="214"/>
      <c r="OBG216" s="214"/>
      <c r="OBH216" s="214"/>
      <c r="OBI216" s="214"/>
      <c r="OBJ216" s="214"/>
      <c r="OBK216" s="214"/>
      <c r="OBL216" s="214"/>
      <c r="OBM216" s="214"/>
      <c r="OBN216" s="214"/>
      <c r="OBO216" s="214"/>
      <c r="OBP216" s="214"/>
      <c r="OBQ216" s="214"/>
      <c r="OBR216" s="214"/>
      <c r="OBS216" s="214"/>
      <c r="OBT216" s="214"/>
      <c r="OBU216" s="214"/>
      <c r="OBV216" s="214"/>
      <c r="OBW216" s="214"/>
      <c r="OBX216" s="214"/>
      <c r="OBY216" s="214"/>
      <c r="OBZ216" s="214"/>
      <c r="OCA216" s="214"/>
      <c r="OCB216" s="214"/>
      <c r="OCC216" s="214"/>
      <c r="OCD216" s="214"/>
      <c r="OCE216" s="214"/>
      <c r="OCF216" s="214"/>
      <c r="OCG216" s="214"/>
      <c r="OCH216" s="214"/>
      <c r="OCI216" s="214"/>
      <c r="OCJ216" s="214"/>
      <c r="OCK216" s="214"/>
      <c r="OCL216" s="214"/>
      <c r="OCM216" s="214"/>
      <c r="OCN216" s="214"/>
      <c r="OCO216" s="214"/>
      <c r="OCP216" s="214"/>
      <c r="OCQ216" s="214"/>
      <c r="OCR216" s="214"/>
      <c r="OCS216" s="214"/>
      <c r="OCT216" s="214"/>
      <c r="OCU216" s="214"/>
      <c r="OCV216" s="214"/>
      <c r="OCW216" s="214"/>
      <c r="OCX216" s="214"/>
      <c r="OCY216" s="214"/>
      <c r="OCZ216" s="214"/>
      <c r="ODA216" s="214"/>
      <c r="ODB216" s="214"/>
      <c r="ODC216" s="214"/>
      <c r="ODD216" s="214"/>
      <c r="ODE216" s="214"/>
      <c r="ODF216" s="214"/>
      <c r="ODG216" s="214"/>
      <c r="ODH216" s="214"/>
      <c r="ODI216" s="214"/>
      <c r="ODJ216" s="214"/>
      <c r="ODK216" s="214"/>
      <c r="ODL216" s="214"/>
      <c r="ODM216" s="214"/>
      <c r="ODN216" s="214"/>
      <c r="ODO216" s="214"/>
      <c r="ODP216" s="214"/>
      <c r="ODQ216" s="214"/>
      <c r="ODR216" s="214"/>
      <c r="ODS216" s="214"/>
      <c r="ODT216" s="214"/>
      <c r="ODU216" s="214"/>
      <c r="ODV216" s="214"/>
      <c r="ODW216" s="214"/>
      <c r="ODX216" s="214"/>
      <c r="ODY216" s="214"/>
      <c r="ODZ216" s="214"/>
      <c r="OEA216" s="214"/>
      <c r="OEB216" s="214"/>
      <c r="OEC216" s="214"/>
      <c r="OED216" s="214"/>
      <c r="OEE216" s="214"/>
      <c r="OEF216" s="214"/>
      <c r="OEG216" s="214"/>
      <c r="OEH216" s="214"/>
      <c r="OEI216" s="214"/>
      <c r="OEJ216" s="214"/>
      <c r="OEK216" s="214"/>
      <c r="OEL216" s="214"/>
      <c r="OEM216" s="214"/>
      <c r="OEN216" s="214"/>
      <c r="OEO216" s="214"/>
      <c r="OEP216" s="214"/>
      <c r="OEQ216" s="214"/>
      <c r="OER216" s="214"/>
      <c r="OES216" s="214"/>
      <c r="OET216" s="214"/>
      <c r="OEU216" s="214"/>
      <c r="OEV216" s="214"/>
      <c r="OEW216" s="214"/>
      <c r="OEX216" s="214"/>
      <c r="OEY216" s="214"/>
      <c r="OEZ216" s="214"/>
      <c r="OFA216" s="214"/>
      <c r="OFB216" s="214"/>
      <c r="OFC216" s="214"/>
      <c r="OFD216" s="214"/>
      <c r="OFE216" s="214"/>
      <c r="OFF216" s="214"/>
      <c r="OFG216" s="214"/>
      <c r="OFH216" s="214"/>
      <c r="OFI216" s="214"/>
      <c r="OFJ216" s="214"/>
      <c r="OFK216" s="214"/>
      <c r="OFL216" s="214"/>
      <c r="OFM216" s="214"/>
      <c r="OFN216" s="214"/>
      <c r="OFO216" s="214"/>
      <c r="OFP216" s="214"/>
      <c r="OFQ216" s="214"/>
      <c r="OFR216" s="214"/>
      <c r="OFS216" s="214"/>
      <c r="OFT216" s="214"/>
      <c r="OFU216" s="214"/>
      <c r="OFV216" s="214"/>
      <c r="OFW216" s="214"/>
      <c r="OFX216" s="214"/>
      <c r="OFY216" s="214"/>
      <c r="OFZ216" s="214"/>
      <c r="OGA216" s="214"/>
      <c r="OGB216" s="214"/>
      <c r="OGC216" s="214"/>
      <c r="OGD216" s="214"/>
      <c r="OGE216" s="214"/>
      <c r="OGF216" s="214"/>
      <c r="OGG216" s="214"/>
      <c r="OGH216" s="214"/>
      <c r="OGI216" s="214"/>
      <c r="OGJ216" s="214"/>
      <c r="OGK216" s="214"/>
      <c r="OGL216" s="214"/>
      <c r="OGM216" s="214"/>
      <c r="OGN216" s="214"/>
      <c r="OGO216" s="214"/>
      <c r="OGP216" s="214"/>
      <c r="OGQ216" s="214"/>
      <c r="OGR216" s="214"/>
      <c r="OGS216" s="214"/>
      <c r="OGT216" s="214"/>
      <c r="OGU216" s="214"/>
      <c r="OGV216" s="214"/>
      <c r="OGW216" s="214"/>
      <c r="OGX216" s="214"/>
      <c r="OGY216" s="214"/>
      <c r="OGZ216" s="214"/>
      <c r="OHA216" s="214"/>
      <c r="OHB216" s="214"/>
      <c r="OHC216" s="214"/>
      <c r="OHD216" s="214"/>
      <c r="OHE216" s="214"/>
      <c r="OHF216" s="214"/>
      <c r="OHG216" s="214"/>
      <c r="OHH216" s="214"/>
      <c r="OHI216" s="214"/>
      <c r="OHJ216" s="214"/>
      <c r="OHK216" s="214"/>
      <c r="OHL216" s="214"/>
      <c r="OHM216" s="214"/>
      <c r="OHN216" s="214"/>
      <c r="OHO216" s="214"/>
      <c r="OHP216" s="214"/>
      <c r="OHQ216" s="214"/>
      <c r="OHR216" s="214"/>
      <c r="OHS216" s="214"/>
      <c r="OHT216" s="214"/>
      <c r="OHU216" s="214"/>
      <c r="OHV216" s="214"/>
      <c r="OHW216" s="214"/>
      <c r="OHX216" s="214"/>
      <c r="OHY216" s="214"/>
      <c r="OHZ216" s="214"/>
      <c r="OIA216" s="214"/>
      <c r="OIB216" s="214"/>
      <c r="OIC216" s="214"/>
      <c r="OID216" s="214"/>
      <c r="OIE216" s="214"/>
      <c r="OIF216" s="214"/>
      <c r="OIG216" s="214"/>
      <c r="OIH216" s="214"/>
      <c r="OII216" s="214"/>
      <c r="OIJ216" s="214"/>
      <c r="OIK216" s="214"/>
      <c r="OIL216" s="214"/>
      <c r="OIM216" s="214"/>
      <c r="OIN216" s="214"/>
      <c r="OIO216" s="214"/>
      <c r="OIP216" s="214"/>
      <c r="OIQ216" s="214"/>
      <c r="OIR216" s="214"/>
      <c r="OIS216" s="214"/>
      <c r="OIT216" s="214"/>
      <c r="OIU216" s="214"/>
      <c r="OIV216" s="214"/>
      <c r="OIW216" s="214"/>
      <c r="OIX216" s="214"/>
      <c r="OIY216" s="214"/>
      <c r="OIZ216" s="214"/>
      <c r="OJA216" s="214"/>
      <c r="OJB216" s="214"/>
      <c r="OJC216" s="214"/>
      <c r="OJD216" s="214"/>
      <c r="OJE216" s="214"/>
      <c r="OJF216" s="214"/>
      <c r="OJG216" s="214"/>
      <c r="OJH216" s="214"/>
      <c r="OJI216" s="214"/>
      <c r="OJJ216" s="214"/>
      <c r="OJK216" s="214"/>
      <c r="OJL216" s="214"/>
      <c r="OJM216" s="214"/>
      <c r="OJN216" s="214"/>
      <c r="OJO216" s="214"/>
      <c r="OJP216" s="214"/>
      <c r="OJQ216" s="214"/>
      <c r="OJR216" s="214"/>
      <c r="OJS216" s="214"/>
      <c r="OJT216" s="214"/>
      <c r="OJU216" s="214"/>
      <c r="OJV216" s="214"/>
      <c r="OJW216" s="214"/>
      <c r="OJX216" s="214"/>
      <c r="OJY216" s="214"/>
      <c r="OJZ216" s="214"/>
      <c r="OKA216" s="214"/>
      <c r="OKB216" s="214"/>
      <c r="OKC216" s="214"/>
      <c r="OKD216" s="214"/>
      <c r="OKE216" s="214"/>
      <c r="OKF216" s="214"/>
      <c r="OKG216" s="214"/>
      <c r="OKH216" s="214"/>
      <c r="OKI216" s="214"/>
      <c r="OKJ216" s="214"/>
      <c r="OKK216" s="214"/>
      <c r="OKL216" s="214"/>
      <c r="OKM216" s="214"/>
      <c r="OKN216" s="214"/>
      <c r="OKO216" s="214"/>
      <c r="OKP216" s="214"/>
      <c r="OKQ216" s="214"/>
      <c r="OKR216" s="214"/>
      <c r="OKS216" s="214"/>
      <c r="OKT216" s="214"/>
      <c r="OKU216" s="214"/>
      <c r="OKV216" s="214"/>
      <c r="OKW216" s="214"/>
      <c r="OKX216" s="214"/>
      <c r="OKY216" s="214"/>
      <c r="OKZ216" s="214"/>
      <c r="OLA216" s="214"/>
      <c r="OLB216" s="214"/>
      <c r="OLC216" s="214"/>
      <c r="OLD216" s="214"/>
      <c r="OLE216" s="214"/>
      <c r="OLF216" s="214"/>
      <c r="OLG216" s="214"/>
      <c r="OLH216" s="214"/>
      <c r="OLI216" s="214"/>
      <c r="OLJ216" s="214"/>
      <c r="OLK216" s="214"/>
      <c r="OLL216" s="214"/>
      <c r="OLM216" s="214"/>
      <c r="OLN216" s="214"/>
      <c r="OLO216" s="214"/>
      <c r="OLP216" s="214"/>
      <c r="OLQ216" s="214"/>
      <c r="OLR216" s="214"/>
      <c r="OLS216" s="214"/>
      <c r="OLT216" s="214"/>
      <c r="OLU216" s="214"/>
      <c r="OLV216" s="214"/>
      <c r="OLW216" s="214"/>
      <c r="OLX216" s="214"/>
      <c r="OLY216" s="214"/>
      <c r="OLZ216" s="214"/>
      <c r="OMA216" s="214"/>
      <c r="OMB216" s="214"/>
      <c r="OMC216" s="214"/>
      <c r="OMD216" s="214"/>
      <c r="OME216" s="214"/>
      <c r="OMF216" s="214"/>
      <c r="OMG216" s="214"/>
      <c r="OMH216" s="214"/>
      <c r="OMI216" s="214"/>
      <c r="OMJ216" s="214"/>
      <c r="OMK216" s="214"/>
      <c r="OML216" s="214"/>
      <c r="OMM216" s="214"/>
      <c r="OMN216" s="214"/>
      <c r="OMO216" s="214"/>
      <c r="OMP216" s="214"/>
      <c r="OMQ216" s="214"/>
      <c r="OMR216" s="214"/>
      <c r="OMS216" s="214"/>
      <c r="OMT216" s="214"/>
      <c r="OMU216" s="214"/>
      <c r="OMV216" s="214"/>
      <c r="OMW216" s="214"/>
      <c r="OMX216" s="214"/>
      <c r="OMY216" s="214"/>
      <c r="OMZ216" s="214"/>
      <c r="ONA216" s="214"/>
      <c r="ONB216" s="214"/>
      <c r="ONC216" s="214"/>
      <c r="OND216" s="214"/>
      <c r="ONE216" s="214"/>
      <c r="ONF216" s="214"/>
      <c r="ONG216" s="214"/>
      <c r="ONH216" s="214"/>
      <c r="ONI216" s="214"/>
      <c r="ONJ216" s="214"/>
      <c r="ONK216" s="214"/>
      <c r="ONL216" s="214"/>
      <c r="ONM216" s="214"/>
      <c r="ONN216" s="214"/>
      <c r="ONO216" s="214"/>
      <c r="ONP216" s="214"/>
      <c r="ONQ216" s="214"/>
      <c r="ONR216" s="214"/>
      <c r="ONS216" s="214"/>
      <c r="ONT216" s="214"/>
      <c r="ONU216" s="214"/>
      <c r="ONV216" s="214"/>
      <c r="ONW216" s="214"/>
      <c r="ONX216" s="214"/>
      <c r="ONY216" s="214"/>
      <c r="ONZ216" s="214"/>
      <c r="OOA216" s="214"/>
      <c r="OOB216" s="214"/>
      <c r="OOC216" s="214"/>
      <c r="OOD216" s="214"/>
      <c r="OOE216" s="214"/>
      <c r="OOF216" s="214"/>
      <c r="OOG216" s="214"/>
      <c r="OOH216" s="214"/>
      <c r="OOI216" s="214"/>
      <c r="OOJ216" s="214"/>
      <c r="OOK216" s="214"/>
      <c r="OOL216" s="214"/>
      <c r="OOM216" s="214"/>
      <c r="OON216" s="214"/>
      <c r="OOO216" s="214"/>
      <c r="OOP216" s="214"/>
      <c r="OOQ216" s="214"/>
      <c r="OOR216" s="214"/>
      <c r="OOS216" s="214"/>
      <c r="OOT216" s="214"/>
      <c r="OOU216" s="214"/>
      <c r="OOV216" s="214"/>
      <c r="OOW216" s="214"/>
      <c r="OOX216" s="214"/>
      <c r="OOY216" s="214"/>
      <c r="OOZ216" s="214"/>
      <c r="OPA216" s="214"/>
      <c r="OPB216" s="214"/>
      <c r="OPC216" s="214"/>
      <c r="OPD216" s="214"/>
      <c r="OPE216" s="214"/>
      <c r="OPF216" s="214"/>
      <c r="OPG216" s="214"/>
      <c r="OPH216" s="214"/>
      <c r="OPI216" s="214"/>
      <c r="OPJ216" s="214"/>
      <c r="OPK216" s="214"/>
      <c r="OPL216" s="214"/>
      <c r="OPM216" s="214"/>
      <c r="OPN216" s="214"/>
      <c r="OPO216" s="214"/>
      <c r="OPP216" s="214"/>
      <c r="OPQ216" s="214"/>
      <c r="OPR216" s="214"/>
      <c r="OPS216" s="214"/>
      <c r="OPT216" s="214"/>
      <c r="OPU216" s="214"/>
      <c r="OPV216" s="214"/>
      <c r="OPW216" s="214"/>
      <c r="OPX216" s="214"/>
      <c r="OPY216" s="214"/>
      <c r="OPZ216" s="214"/>
      <c r="OQA216" s="214"/>
      <c r="OQB216" s="214"/>
      <c r="OQC216" s="214"/>
      <c r="OQD216" s="214"/>
      <c r="OQE216" s="214"/>
      <c r="OQF216" s="214"/>
      <c r="OQG216" s="214"/>
      <c r="OQH216" s="214"/>
      <c r="OQI216" s="214"/>
      <c r="OQJ216" s="214"/>
      <c r="OQK216" s="214"/>
      <c r="OQL216" s="214"/>
      <c r="OQM216" s="214"/>
      <c r="OQN216" s="214"/>
      <c r="OQO216" s="214"/>
      <c r="OQP216" s="214"/>
      <c r="OQQ216" s="214"/>
      <c r="OQR216" s="214"/>
      <c r="OQS216" s="214"/>
      <c r="OQT216" s="214"/>
      <c r="OQU216" s="214"/>
      <c r="OQV216" s="214"/>
      <c r="OQW216" s="214"/>
      <c r="OQX216" s="214"/>
      <c r="OQY216" s="214"/>
      <c r="OQZ216" s="214"/>
      <c r="ORA216" s="214"/>
      <c r="ORB216" s="214"/>
      <c r="ORC216" s="214"/>
      <c r="ORD216" s="214"/>
      <c r="ORE216" s="214"/>
      <c r="ORF216" s="214"/>
      <c r="ORG216" s="214"/>
      <c r="ORH216" s="214"/>
      <c r="ORI216" s="214"/>
      <c r="ORJ216" s="214"/>
      <c r="ORK216" s="214"/>
      <c r="ORL216" s="214"/>
      <c r="ORM216" s="214"/>
      <c r="ORN216" s="214"/>
      <c r="ORO216" s="214"/>
      <c r="ORP216" s="214"/>
      <c r="ORQ216" s="214"/>
      <c r="ORR216" s="214"/>
      <c r="ORS216" s="214"/>
      <c r="ORT216" s="214"/>
      <c r="ORU216" s="214"/>
      <c r="ORV216" s="214"/>
      <c r="ORW216" s="214"/>
      <c r="ORX216" s="214"/>
      <c r="ORY216" s="214"/>
      <c r="ORZ216" s="214"/>
      <c r="OSA216" s="214"/>
      <c r="OSB216" s="214"/>
      <c r="OSC216" s="214"/>
      <c r="OSD216" s="214"/>
      <c r="OSE216" s="214"/>
      <c r="OSF216" s="214"/>
      <c r="OSG216" s="214"/>
      <c r="OSH216" s="214"/>
      <c r="OSI216" s="214"/>
      <c r="OSJ216" s="214"/>
      <c r="OSK216" s="214"/>
      <c r="OSL216" s="214"/>
      <c r="OSM216" s="214"/>
      <c r="OSN216" s="214"/>
      <c r="OSO216" s="214"/>
      <c r="OSP216" s="214"/>
      <c r="OSQ216" s="214"/>
      <c r="OSR216" s="214"/>
      <c r="OSS216" s="214"/>
      <c r="OST216" s="214"/>
      <c r="OSU216" s="214"/>
      <c r="OSV216" s="214"/>
      <c r="OSW216" s="214"/>
      <c r="OSX216" s="214"/>
      <c r="OSY216" s="214"/>
      <c r="OSZ216" s="214"/>
      <c r="OTA216" s="214"/>
      <c r="OTB216" s="214"/>
      <c r="OTC216" s="214"/>
      <c r="OTD216" s="214"/>
      <c r="OTE216" s="214"/>
      <c r="OTF216" s="214"/>
      <c r="OTG216" s="214"/>
      <c r="OTH216" s="214"/>
      <c r="OTI216" s="214"/>
      <c r="OTJ216" s="214"/>
      <c r="OTK216" s="214"/>
      <c r="OTL216" s="214"/>
      <c r="OTM216" s="214"/>
      <c r="OTN216" s="214"/>
      <c r="OTO216" s="214"/>
      <c r="OTP216" s="214"/>
      <c r="OTQ216" s="214"/>
      <c r="OTR216" s="214"/>
      <c r="OTS216" s="214"/>
      <c r="OTT216" s="214"/>
      <c r="OTU216" s="214"/>
      <c r="OTV216" s="214"/>
      <c r="OTW216" s="214"/>
      <c r="OTX216" s="214"/>
      <c r="OTY216" s="214"/>
      <c r="OTZ216" s="214"/>
      <c r="OUA216" s="214"/>
      <c r="OUB216" s="214"/>
      <c r="OUC216" s="214"/>
      <c r="OUD216" s="214"/>
      <c r="OUE216" s="214"/>
      <c r="OUF216" s="214"/>
      <c r="OUG216" s="214"/>
      <c r="OUH216" s="214"/>
      <c r="OUI216" s="214"/>
      <c r="OUJ216" s="214"/>
      <c r="OUK216" s="214"/>
      <c r="OUL216" s="214"/>
      <c r="OUM216" s="214"/>
      <c r="OUN216" s="214"/>
      <c r="OUO216" s="214"/>
      <c r="OUP216" s="214"/>
      <c r="OUQ216" s="214"/>
      <c r="OUR216" s="214"/>
      <c r="OUS216" s="214"/>
      <c r="OUT216" s="214"/>
      <c r="OUU216" s="214"/>
      <c r="OUV216" s="214"/>
      <c r="OUW216" s="214"/>
      <c r="OUX216" s="214"/>
      <c r="OUY216" s="214"/>
      <c r="OUZ216" s="214"/>
      <c r="OVA216" s="214"/>
      <c r="OVB216" s="214"/>
      <c r="OVC216" s="214"/>
      <c r="OVD216" s="214"/>
      <c r="OVE216" s="214"/>
      <c r="OVF216" s="214"/>
      <c r="OVG216" s="214"/>
      <c r="OVH216" s="214"/>
      <c r="OVI216" s="214"/>
      <c r="OVJ216" s="214"/>
      <c r="OVK216" s="214"/>
      <c r="OVL216" s="214"/>
      <c r="OVM216" s="214"/>
      <c r="OVN216" s="214"/>
      <c r="OVO216" s="214"/>
      <c r="OVP216" s="214"/>
      <c r="OVQ216" s="214"/>
      <c r="OVR216" s="214"/>
      <c r="OVS216" s="214"/>
      <c r="OVT216" s="214"/>
      <c r="OVU216" s="214"/>
      <c r="OVV216" s="214"/>
      <c r="OVW216" s="214"/>
      <c r="OVX216" s="214"/>
      <c r="OVY216" s="214"/>
      <c r="OVZ216" s="214"/>
      <c r="OWA216" s="214"/>
      <c r="OWB216" s="214"/>
      <c r="OWC216" s="214"/>
      <c r="OWD216" s="214"/>
      <c r="OWE216" s="214"/>
      <c r="OWF216" s="214"/>
      <c r="OWG216" s="214"/>
      <c r="OWH216" s="214"/>
      <c r="OWI216" s="214"/>
      <c r="OWJ216" s="214"/>
      <c r="OWK216" s="214"/>
      <c r="OWL216" s="214"/>
      <c r="OWM216" s="214"/>
      <c r="OWN216" s="214"/>
      <c r="OWO216" s="214"/>
      <c r="OWP216" s="214"/>
      <c r="OWQ216" s="214"/>
      <c r="OWR216" s="214"/>
      <c r="OWS216" s="214"/>
      <c r="OWT216" s="214"/>
      <c r="OWU216" s="214"/>
      <c r="OWV216" s="214"/>
      <c r="OWW216" s="214"/>
      <c r="OWX216" s="214"/>
      <c r="OWY216" s="214"/>
      <c r="OWZ216" s="214"/>
      <c r="OXA216" s="214"/>
      <c r="OXB216" s="214"/>
      <c r="OXC216" s="214"/>
      <c r="OXD216" s="214"/>
      <c r="OXE216" s="214"/>
      <c r="OXF216" s="214"/>
      <c r="OXG216" s="214"/>
      <c r="OXH216" s="214"/>
      <c r="OXI216" s="214"/>
      <c r="OXJ216" s="214"/>
      <c r="OXK216" s="214"/>
      <c r="OXL216" s="214"/>
      <c r="OXM216" s="214"/>
      <c r="OXN216" s="214"/>
      <c r="OXO216" s="214"/>
      <c r="OXP216" s="214"/>
      <c r="OXQ216" s="214"/>
      <c r="OXR216" s="214"/>
      <c r="OXS216" s="214"/>
      <c r="OXT216" s="214"/>
      <c r="OXU216" s="214"/>
      <c r="OXV216" s="214"/>
      <c r="OXW216" s="214"/>
      <c r="OXX216" s="214"/>
      <c r="OXY216" s="214"/>
      <c r="OXZ216" s="214"/>
      <c r="OYA216" s="214"/>
      <c r="OYB216" s="214"/>
      <c r="OYC216" s="214"/>
      <c r="OYD216" s="214"/>
      <c r="OYE216" s="214"/>
      <c r="OYF216" s="214"/>
      <c r="OYG216" s="214"/>
      <c r="OYH216" s="214"/>
      <c r="OYI216" s="214"/>
      <c r="OYJ216" s="214"/>
      <c r="OYK216" s="214"/>
      <c r="OYL216" s="214"/>
      <c r="OYM216" s="214"/>
      <c r="OYN216" s="214"/>
      <c r="OYO216" s="214"/>
      <c r="OYP216" s="214"/>
      <c r="OYQ216" s="214"/>
      <c r="OYR216" s="214"/>
      <c r="OYS216" s="214"/>
      <c r="OYT216" s="214"/>
      <c r="OYU216" s="214"/>
      <c r="OYV216" s="214"/>
      <c r="OYW216" s="214"/>
      <c r="OYX216" s="214"/>
      <c r="OYY216" s="214"/>
      <c r="OYZ216" s="214"/>
      <c r="OZA216" s="214"/>
      <c r="OZB216" s="214"/>
      <c r="OZC216" s="214"/>
      <c r="OZD216" s="214"/>
      <c r="OZE216" s="214"/>
      <c r="OZF216" s="214"/>
      <c r="OZG216" s="214"/>
      <c r="OZH216" s="214"/>
      <c r="OZI216" s="214"/>
      <c r="OZJ216" s="214"/>
      <c r="OZK216" s="214"/>
      <c r="OZL216" s="214"/>
      <c r="OZM216" s="214"/>
      <c r="OZN216" s="214"/>
      <c r="OZO216" s="214"/>
      <c r="OZP216" s="214"/>
      <c r="OZQ216" s="214"/>
      <c r="OZR216" s="214"/>
      <c r="OZS216" s="214"/>
      <c r="OZT216" s="214"/>
      <c r="OZU216" s="214"/>
      <c r="OZV216" s="214"/>
      <c r="OZW216" s="214"/>
      <c r="OZX216" s="214"/>
      <c r="OZY216" s="214"/>
      <c r="OZZ216" s="214"/>
      <c r="PAA216" s="214"/>
      <c r="PAB216" s="214"/>
      <c r="PAC216" s="214"/>
      <c r="PAD216" s="214"/>
      <c r="PAE216" s="214"/>
      <c r="PAF216" s="214"/>
      <c r="PAG216" s="214"/>
      <c r="PAH216" s="214"/>
      <c r="PAI216" s="214"/>
      <c r="PAJ216" s="214"/>
      <c r="PAK216" s="214"/>
      <c r="PAL216" s="214"/>
      <c r="PAM216" s="214"/>
      <c r="PAN216" s="214"/>
      <c r="PAO216" s="214"/>
      <c r="PAP216" s="214"/>
      <c r="PAQ216" s="214"/>
      <c r="PAR216" s="214"/>
      <c r="PAS216" s="214"/>
      <c r="PAT216" s="214"/>
      <c r="PAU216" s="214"/>
      <c r="PAV216" s="214"/>
      <c r="PAW216" s="214"/>
      <c r="PAX216" s="214"/>
      <c r="PAY216" s="214"/>
      <c r="PAZ216" s="214"/>
      <c r="PBA216" s="214"/>
      <c r="PBB216" s="214"/>
      <c r="PBC216" s="214"/>
      <c r="PBD216" s="214"/>
      <c r="PBE216" s="214"/>
      <c r="PBF216" s="214"/>
      <c r="PBG216" s="214"/>
      <c r="PBH216" s="214"/>
      <c r="PBI216" s="214"/>
      <c r="PBJ216" s="214"/>
      <c r="PBK216" s="214"/>
      <c r="PBL216" s="214"/>
      <c r="PBM216" s="214"/>
      <c r="PBN216" s="214"/>
      <c r="PBO216" s="214"/>
      <c r="PBP216" s="214"/>
      <c r="PBQ216" s="214"/>
      <c r="PBR216" s="214"/>
      <c r="PBS216" s="214"/>
      <c r="PBT216" s="214"/>
      <c r="PBU216" s="214"/>
      <c r="PBV216" s="214"/>
      <c r="PBW216" s="214"/>
      <c r="PBX216" s="214"/>
      <c r="PBY216" s="214"/>
      <c r="PBZ216" s="214"/>
      <c r="PCA216" s="214"/>
      <c r="PCB216" s="214"/>
      <c r="PCC216" s="214"/>
      <c r="PCD216" s="214"/>
      <c r="PCE216" s="214"/>
      <c r="PCF216" s="214"/>
      <c r="PCG216" s="214"/>
      <c r="PCH216" s="214"/>
      <c r="PCI216" s="214"/>
      <c r="PCJ216" s="214"/>
      <c r="PCK216" s="214"/>
      <c r="PCL216" s="214"/>
      <c r="PCM216" s="214"/>
      <c r="PCN216" s="214"/>
      <c r="PCO216" s="214"/>
      <c r="PCP216" s="214"/>
      <c r="PCQ216" s="214"/>
      <c r="PCR216" s="214"/>
      <c r="PCS216" s="214"/>
      <c r="PCT216" s="214"/>
      <c r="PCU216" s="214"/>
      <c r="PCV216" s="214"/>
      <c r="PCW216" s="214"/>
      <c r="PCX216" s="214"/>
      <c r="PCY216" s="214"/>
      <c r="PCZ216" s="214"/>
      <c r="PDA216" s="214"/>
      <c r="PDB216" s="214"/>
      <c r="PDC216" s="214"/>
      <c r="PDD216" s="214"/>
      <c r="PDE216" s="214"/>
      <c r="PDF216" s="214"/>
      <c r="PDG216" s="214"/>
      <c r="PDH216" s="214"/>
      <c r="PDI216" s="214"/>
      <c r="PDJ216" s="214"/>
      <c r="PDK216" s="214"/>
      <c r="PDL216" s="214"/>
      <c r="PDM216" s="214"/>
      <c r="PDN216" s="214"/>
      <c r="PDO216" s="214"/>
      <c r="PDP216" s="214"/>
      <c r="PDQ216" s="214"/>
      <c r="PDR216" s="214"/>
      <c r="PDS216" s="214"/>
      <c r="PDT216" s="214"/>
      <c r="PDU216" s="214"/>
      <c r="PDV216" s="214"/>
      <c r="PDW216" s="214"/>
      <c r="PDX216" s="214"/>
      <c r="PDY216" s="214"/>
      <c r="PDZ216" s="214"/>
      <c r="PEA216" s="214"/>
      <c r="PEB216" s="214"/>
      <c r="PEC216" s="214"/>
      <c r="PED216" s="214"/>
      <c r="PEE216" s="214"/>
      <c r="PEF216" s="214"/>
      <c r="PEG216" s="214"/>
      <c r="PEH216" s="214"/>
      <c r="PEI216" s="214"/>
      <c r="PEJ216" s="214"/>
      <c r="PEK216" s="214"/>
      <c r="PEL216" s="214"/>
      <c r="PEM216" s="214"/>
      <c r="PEN216" s="214"/>
      <c r="PEO216" s="214"/>
      <c r="PEP216" s="214"/>
      <c r="PEQ216" s="214"/>
      <c r="PER216" s="214"/>
      <c r="PES216" s="214"/>
      <c r="PET216" s="214"/>
      <c r="PEU216" s="214"/>
      <c r="PEV216" s="214"/>
      <c r="PEW216" s="214"/>
      <c r="PEX216" s="214"/>
      <c r="PEY216" s="214"/>
      <c r="PEZ216" s="214"/>
      <c r="PFA216" s="214"/>
      <c r="PFB216" s="214"/>
      <c r="PFC216" s="214"/>
      <c r="PFD216" s="214"/>
      <c r="PFE216" s="214"/>
      <c r="PFF216" s="214"/>
      <c r="PFG216" s="214"/>
      <c r="PFH216" s="214"/>
      <c r="PFI216" s="214"/>
      <c r="PFJ216" s="214"/>
      <c r="PFK216" s="214"/>
      <c r="PFL216" s="214"/>
      <c r="PFM216" s="214"/>
      <c r="PFN216" s="214"/>
      <c r="PFO216" s="214"/>
      <c r="PFP216" s="214"/>
      <c r="PFQ216" s="214"/>
      <c r="PFR216" s="214"/>
      <c r="PFS216" s="214"/>
      <c r="PFT216" s="214"/>
      <c r="PFU216" s="214"/>
      <c r="PFV216" s="214"/>
      <c r="PFW216" s="214"/>
      <c r="PFX216" s="214"/>
      <c r="PFY216" s="214"/>
      <c r="PFZ216" s="214"/>
      <c r="PGA216" s="214"/>
      <c r="PGB216" s="214"/>
      <c r="PGC216" s="214"/>
      <c r="PGD216" s="214"/>
      <c r="PGE216" s="214"/>
      <c r="PGF216" s="214"/>
      <c r="PGG216" s="214"/>
      <c r="PGH216" s="214"/>
      <c r="PGI216" s="214"/>
      <c r="PGJ216" s="214"/>
      <c r="PGK216" s="214"/>
      <c r="PGL216" s="214"/>
      <c r="PGM216" s="214"/>
      <c r="PGN216" s="214"/>
      <c r="PGO216" s="214"/>
      <c r="PGP216" s="214"/>
      <c r="PGQ216" s="214"/>
      <c r="PGR216" s="214"/>
      <c r="PGS216" s="214"/>
      <c r="PGT216" s="214"/>
      <c r="PGU216" s="214"/>
      <c r="PGV216" s="214"/>
      <c r="PGW216" s="214"/>
      <c r="PGX216" s="214"/>
      <c r="PGY216" s="214"/>
      <c r="PGZ216" s="214"/>
      <c r="PHA216" s="214"/>
      <c r="PHB216" s="214"/>
      <c r="PHC216" s="214"/>
      <c r="PHD216" s="214"/>
      <c r="PHE216" s="214"/>
      <c r="PHF216" s="214"/>
      <c r="PHG216" s="214"/>
      <c r="PHH216" s="214"/>
      <c r="PHI216" s="214"/>
      <c r="PHJ216" s="214"/>
      <c r="PHK216" s="214"/>
      <c r="PHL216" s="214"/>
      <c r="PHM216" s="214"/>
      <c r="PHN216" s="214"/>
      <c r="PHO216" s="214"/>
      <c r="PHP216" s="214"/>
      <c r="PHQ216" s="214"/>
      <c r="PHR216" s="214"/>
      <c r="PHS216" s="214"/>
      <c r="PHT216" s="214"/>
      <c r="PHU216" s="214"/>
      <c r="PHV216" s="214"/>
      <c r="PHW216" s="214"/>
      <c r="PHX216" s="214"/>
      <c r="PHY216" s="214"/>
      <c r="PHZ216" s="214"/>
      <c r="PIA216" s="214"/>
      <c r="PIB216" s="214"/>
      <c r="PIC216" s="214"/>
      <c r="PID216" s="214"/>
      <c r="PIE216" s="214"/>
      <c r="PIF216" s="214"/>
      <c r="PIG216" s="214"/>
      <c r="PIH216" s="214"/>
      <c r="PII216" s="214"/>
      <c r="PIJ216" s="214"/>
      <c r="PIK216" s="214"/>
      <c r="PIL216" s="214"/>
      <c r="PIM216" s="214"/>
      <c r="PIN216" s="214"/>
      <c r="PIO216" s="214"/>
      <c r="PIP216" s="214"/>
      <c r="PIQ216" s="214"/>
      <c r="PIR216" s="214"/>
      <c r="PIS216" s="214"/>
      <c r="PIT216" s="214"/>
      <c r="PIU216" s="214"/>
      <c r="PIV216" s="214"/>
      <c r="PIW216" s="214"/>
      <c r="PIX216" s="214"/>
      <c r="PIY216" s="214"/>
      <c r="PIZ216" s="214"/>
      <c r="PJA216" s="214"/>
      <c r="PJB216" s="214"/>
      <c r="PJC216" s="214"/>
      <c r="PJD216" s="214"/>
      <c r="PJE216" s="214"/>
      <c r="PJF216" s="214"/>
      <c r="PJG216" s="214"/>
      <c r="PJH216" s="214"/>
      <c r="PJI216" s="214"/>
      <c r="PJJ216" s="214"/>
      <c r="PJK216" s="214"/>
      <c r="PJL216" s="214"/>
      <c r="PJM216" s="214"/>
      <c r="PJN216" s="214"/>
      <c r="PJO216" s="214"/>
      <c r="PJP216" s="214"/>
      <c r="PJQ216" s="214"/>
      <c r="PJR216" s="214"/>
      <c r="PJS216" s="214"/>
      <c r="PJT216" s="214"/>
      <c r="PJU216" s="214"/>
      <c r="PJV216" s="214"/>
      <c r="PJW216" s="214"/>
      <c r="PJX216" s="214"/>
      <c r="PJY216" s="214"/>
      <c r="PJZ216" s="214"/>
      <c r="PKA216" s="214"/>
      <c r="PKB216" s="214"/>
      <c r="PKC216" s="214"/>
      <c r="PKD216" s="214"/>
      <c r="PKE216" s="214"/>
      <c r="PKF216" s="214"/>
      <c r="PKG216" s="214"/>
      <c r="PKH216" s="214"/>
      <c r="PKI216" s="214"/>
      <c r="PKJ216" s="214"/>
      <c r="PKK216" s="214"/>
      <c r="PKL216" s="214"/>
      <c r="PKM216" s="214"/>
      <c r="PKN216" s="214"/>
      <c r="PKO216" s="214"/>
      <c r="PKP216" s="214"/>
      <c r="PKQ216" s="214"/>
      <c r="PKR216" s="214"/>
      <c r="PKS216" s="214"/>
      <c r="PKT216" s="214"/>
      <c r="PKU216" s="214"/>
      <c r="PKV216" s="214"/>
      <c r="PKW216" s="214"/>
      <c r="PKX216" s="214"/>
      <c r="PKY216" s="214"/>
      <c r="PKZ216" s="214"/>
      <c r="PLA216" s="214"/>
      <c r="PLB216" s="214"/>
      <c r="PLC216" s="214"/>
      <c r="PLD216" s="214"/>
      <c r="PLE216" s="214"/>
      <c r="PLF216" s="214"/>
      <c r="PLG216" s="214"/>
      <c r="PLH216" s="214"/>
      <c r="PLI216" s="214"/>
      <c r="PLJ216" s="214"/>
      <c r="PLK216" s="214"/>
      <c r="PLL216" s="214"/>
      <c r="PLM216" s="214"/>
      <c r="PLN216" s="214"/>
      <c r="PLO216" s="214"/>
      <c r="PLP216" s="214"/>
      <c r="PLQ216" s="214"/>
      <c r="PLR216" s="214"/>
      <c r="PLS216" s="214"/>
      <c r="PLT216" s="214"/>
      <c r="PLU216" s="214"/>
      <c r="PLV216" s="214"/>
      <c r="PLW216" s="214"/>
      <c r="PLX216" s="214"/>
      <c r="PLY216" s="214"/>
      <c r="PLZ216" s="214"/>
      <c r="PMA216" s="214"/>
      <c r="PMB216" s="214"/>
      <c r="PMC216" s="214"/>
      <c r="PMD216" s="214"/>
      <c r="PME216" s="214"/>
      <c r="PMF216" s="214"/>
      <c r="PMG216" s="214"/>
      <c r="PMH216" s="214"/>
      <c r="PMI216" s="214"/>
      <c r="PMJ216" s="214"/>
      <c r="PMK216" s="214"/>
      <c r="PML216" s="214"/>
      <c r="PMM216" s="214"/>
      <c r="PMN216" s="214"/>
      <c r="PMO216" s="214"/>
      <c r="PMP216" s="214"/>
      <c r="PMQ216" s="214"/>
      <c r="PMR216" s="214"/>
      <c r="PMS216" s="214"/>
      <c r="PMT216" s="214"/>
      <c r="PMU216" s="214"/>
      <c r="PMV216" s="214"/>
      <c r="PMW216" s="214"/>
      <c r="PMX216" s="214"/>
      <c r="PMY216" s="214"/>
      <c r="PMZ216" s="214"/>
      <c r="PNA216" s="214"/>
      <c r="PNB216" s="214"/>
      <c r="PNC216" s="214"/>
      <c r="PND216" s="214"/>
      <c r="PNE216" s="214"/>
      <c r="PNF216" s="214"/>
      <c r="PNG216" s="214"/>
      <c r="PNH216" s="214"/>
      <c r="PNI216" s="214"/>
      <c r="PNJ216" s="214"/>
      <c r="PNK216" s="214"/>
      <c r="PNL216" s="214"/>
      <c r="PNM216" s="214"/>
      <c r="PNN216" s="214"/>
      <c r="PNO216" s="214"/>
      <c r="PNP216" s="214"/>
      <c r="PNQ216" s="214"/>
      <c r="PNR216" s="214"/>
      <c r="PNS216" s="214"/>
      <c r="PNT216" s="214"/>
      <c r="PNU216" s="214"/>
      <c r="PNV216" s="214"/>
      <c r="PNW216" s="214"/>
      <c r="PNX216" s="214"/>
      <c r="PNY216" s="214"/>
      <c r="PNZ216" s="214"/>
      <c r="POA216" s="214"/>
      <c r="POB216" s="214"/>
      <c r="POC216" s="214"/>
      <c r="POD216" s="214"/>
      <c r="POE216" s="214"/>
      <c r="POF216" s="214"/>
      <c r="POG216" s="214"/>
      <c r="POH216" s="214"/>
      <c r="POI216" s="214"/>
      <c r="POJ216" s="214"/>
      <c r="POK216" s="214"/>
      <c r="POL216" s="214"/>
      <c r="POM216" s="214"/>
      <c r="PON216" s="214"/>
      <c r="POO216" s="214"/>
      <c r="POP216" s="214"/>
      <c r="POQ216" s="214"/>
      <c r="POR216" s="214"/>
      <c r="POS216" s="214"/>
      <c r="POT216" s="214"/>
      <c r="POU216" s="214"/>
      <c r="POV216" s="214"/>
      <c r="POW216" s="214"/>
      <c r="POX216" s="214"/>
      <c r="POY216" s="214"/>
      <c r="POZ216" s="214"/>
      <c r="PPA216" s="214"/>
      <c r="PPB216" s="214"/>
      <c r="PPC216" s="214"/>
      <c r="PPD216" s="214"/>
      <c r="PPE216" s="214"/>
      <c r="PPF216" s="214"/>
      <c r="PPG216" s="214"/>
      <c r="PPH216" s="214"/>
      <c r="PPI216" s="214"/>
      <c r="PPJ216" s="214"/>
      <c r="PPK216" s="214"/>
      <c r="PPL216" s="214"/>
      <c r="PPM216" s="214"/>
      <c r="PPN216" s="214"/>
      <c r="PPO216" s="214"/>
      <c r="PPP216" s="214"/>
      <c r="PPQ216" s="214"/>
      <c r="PPR216" s="214"/>
      <c r="PPS216" s="214"/>
      <c r="PPT216" s="214"/>
      <c r="PPU216" s="214"/>
      <c r="PPV216" s="214"/>
      <c r="PPW216" s="214"/>
      <c r="PPX216" s="214"/>
      <c r="PPY216" s="214"/>
      <c r="PPZ216" s="214"/>
      <c r="PQA216" s="214"/>
      <c r="PQB216" s="214"/>
      <c r="PQC216" s="214"/>
      <c r="PQD216" s="214"/>
      <c r="PQE216" s="214"/>
      <c r="PQF216" s="214"/>
      <c r="PQG216" s="214"/>
      <c r="PQH216" s="214"/>
      <c r="PQI216" s="214"/>
      <c r="PQJ216" s="214"/>
      <c r="PQK216" s="214"/>
      <c r="PQL216" s="214"/>
      <c r="PQM216" s="214"/>
      <c r="PQN216" s="214"/>
      <c r="PQO216" s="214"/>
      <c r="PQP216" s="214"/>
      <c r="PQQ216" s="214"/>
      <c r="PQR216" s="214"/>
      <c r="PQS216" s="214"/>
      <c r="PQT216" s="214"/>
      <c r="PQU216" s="214"/>
      <c r="PQV216" s="214"/>
      <c r="PQW216" s="214"/>
      <c r="PQX216" s="214"/>
      <c r="PQY216" s="214"/>
      <c r="PQZ216" s="214"/>
      <c r="PRA216" s="214"/>
      <c r="PRB216" s="214"/>
      <c r="PRC216" s="214"/>
      <c r="PRD216" s="214"/>
      <c r="PRE216" s="214"/>
      <c r="PRF216" s="214"/>
      <c r="PRG216" s="214"/>
      <c r="PRH216" s="214"/>
      <c r="PRI216" s="214"/>
      <c r="PRJ216" s="214"/>
      <c r="PRK216" s="214"/>
      <c r="PRL216" s="214"/>
      <c r="PRM216" s="214"/>
      <c r="PRN216" s="214"/>
      <c r="PRO216" s="214"/>
      <c r="PRP216" s="214"/>
      <c r="PRQ216" s="214"/>
      <c r="PRR216" s="214"/>
      <c r="PRS216" s="214"/>
      <c r="PRT216" s="214"/>
      <c r="PRU216" s="214"/>
      <c r="PRV216" s="214"/>
      <c r="PRW216" s="214"/>
      <c r="PRX216" s="214"/>
      <c r="PRY216" s="214"/>
      <c r="PRZ216" s="214"/>
      <c r="PSA216" s="214"/>
      <c r="PSB216" s="214"/>
      <c r="PSC216" s="214"/>
      <c r="PSD216" s="214"/>
      <c r="PSE216" s="214"/>
      <c r="PSF216" s="214"/>
      <c r="PSG216" s="214"/>
      <c r="PSH216" s="214"/>
      <c r="PSI216" s="214"/>
      <c r="PSJ216" s="214"/>
      <c r="PSK216" s="214"/>
      <c r="PSL216" s="214"/>
      <c r="PSM216" s="214"/>
      <c r="PSN216" s="214"/>
      <c r="PSO216" s="214"/>
      <c r="PSP216" s="214"/>
      <c r="PSQ216" s="214"/>
      <c r="PSR216" s="214"/>
      <c r="PSS216" s="214"/>
      <c r="PST216" s="214"/>
      <c r="PSU216" s="214"/>
      <c r="PSV216" s="214"/>
      <c r="PSW216" s="214"/>
      <c r="PSX216" s="214"/>
      <c r="PSY216" s="214"/>
      <c r="PSZ216" s="214"/>
      <c r="PTA216" s="214"/>
      <c r="PTB216" s="214"/>
      <c r="PTC216" s="214"/>
      <c r="PTD216" s="214"/>
      <c r="PTE216" s="214"/>
      <c r="PTF216" s="214"/>
      <c r="PTG216" s="214"/>
      <c r="PTH216" s="214"/>
      <c r="PTI216" s="214"/>
      <c r="PTJ216" s="214"/>
      <c r="PTK216" s="214"/>
      <c r="PTL216" s="214"/>
      <c r="PTM216" s="214"/>
      <c r="PTN216" s="214"/>
      <c r="PTO216" s="214"/>
      <c r="PTP216" s="214"/>
      <c r="PTQ216" s="214"/>
      <c r="PTR216" s="214"/>
      <c r="PTS216" s="214"/>
      <c r="PTT216" s="214"/>
      <c r="PTU216" s="214"/>
      <c r="PTV216" s="214"/>
      <c r="PTW216" s="214"/>
      <c r="PTX216" s="214"/>
      <c r="PTY216" s="214"/>
      <c r="PTZ216" s="214"/>
      <c r="PUA216" s="214"/>
      <c r="PUB216" s="214"/>
      <c r="PUC216" s="214"/>
      <c r="PUD216" s="214"/>
      <c r="PUE216" s="214"/>
      <c r="PUF216" s="214"/>
      <c r="PUG216" s="214"/>
      <c r="PUH216" s="214"/>
      <c r="PUI216" s="214"/>
      <c r="PUJ216" s="214"/>
      <c r="PUK216" s="214"/>
      <c r="PUL216" s="214"/>
      <c r="PUM216" s="214"/>
      <c r="PUN216" s="214"/>
      <c r="PUO216" s="214"/>
      <c r="PUP216" s="214"/>
      <c r="PUQ216" s="214"/>
      <c r="PUR216" s="214"/>
      <c r="PUS216" s="214"/>
      <c r="PUT216" s="214"/>
      <c r="PUU216" s="214"/>
      <c r="PUV216" s="214"/>
      <c r="PUW216" s="214"/>
      <c r="PUX216" s="214"/>
      <c r="PUY216" s="214"/>
      <c r="PUZ216" s="214"/>
      <c r="PVA216" s="214"/>
      <c r="PVB216" s="214"/>
      <c r="PVC216" s="214"/>
      <c r="PVD216" s="214"/>
      <c r="PVE216" s="214"/>
      <c r="PVF216" s="214"/>
      <c r="PVG216" s="214"/>
      <c r="PVH216" s="214"/>
      <c r="PVI216" s="214"/>
      <c r="PVJ216" s="214"/>
      <c r="PVK216" s="214"/>
      <c r="PVL216" s="214"/>
      <c r="PVM216" s="214"/>
      <c r="PVN216" s="214"/>
      <c r="PVO216" s="214"/>
      <c r="PVP216" s="214"/>
      <c r="PVQ216" s="214"/>
      <c r="PVR216" s="214"/>
      <c r="PVS216" s="214"/>
      <c r="PVT216" s="214"/>
      <c r="PVU216" s="214"/>
      <c r="PVV216" s="214"/>
      <c r="PVW216" s="214"/>
      <c r="PVX216" s="214"/>
      <c r="PVY216" s="214"/>
      <c r="PVZ216" s="214"/>
      <c r="PWA216" s="214"/>
      <c r="PWB216" s="214"/>
      <c r="PWC216" s="214"/>
      <c r="PWD216" s="214"/>
      <c r="PWE216" s="214"/>
      <c r="PWF216" s="214"/>
      <c r="PWG216" s="214"/>
      <c r="PWH216" s="214"/>
      <c r="PWI216" s="214"/>
      <c r="PWJ216" s="214"/>
      <c r="PWK216" s="214"/>
      <c r="PWL216" s="214"/>
      <c r="PWM216" s="214"/>
      <c r="PWN216" s="214"/>
      <c r="PWO216" s="214"/>
      <c r="PWP216" s="214"/>
      <c r="PWQ216" s="214"/>
      <c r="PWR216" s="214"/>
      <c r="PWS216" s="214"/>
      <c r="PWT216" s="214"/>
      <c r="PWU216" s="214"/>
      <c r="PWV216" s="214"/>
      <c r="PWW216" s="214"/>
      <c r="PWX216" s="214"/>
      <c r="PWY216" s="214"/>
      <c r="PWZ216" s="214"/>
      <c r="PXA216" s="214"/>
      <c r="PXB216" s="214"/>
      <c r="PXC216" s="214"/>
      <c r="PXD216" s="214"/>
      <c r="PXE216" s="214"/>
      <c r="PXF216" s="214"/>
      <c r="PXG216" s="214"/>
      <c r="PXH216" s="214"/>
      <c r="PXI216" s="214"/>
      <c r="PXJ216" s="214"/>
      <c r="PXK216" s="214"/>
      <c r="PXL216" s="214"/>
      <c r="PXM216" s="214"/>
      <c r="PXN216" s="214"/>
      <c r="PXO216" s="214"/>
      <c r="PXP216" s="214"/>
      <c r="PXQ216" s="214"/>
      <c r="PXR216" s="214"/>
      <c r="PXS216" s="214"/>
      <c r="PXT216" s="214"/>
      <c r="PXU216" s="214"/>
      <c r="PXV216" s="214"/>
      <c r="PXW216" s="214"/>
      <c r="PXX216" s="214"/>
      <c r="PXY216" s="214"/>
      <c r="PXZ216" s="214"/>
      <c r="PYA216" s="214"/>
      <c r="PYB216" s="214"/>
      <c r="PYC216" s="214"/>
      <c r="PYD216" s="214"/>
      <c r="PYE216" s="214"/>
      <c r="PYF216" s="214"/>
      <c r="PYG216" s="214"/>
      <c r="PYH216" s="214"/>
      <c r="PYI216" s="214"/>
      <c r="PYJ216" s="214"/>
      <c r="PYK216" s="214"/>
      <c r="PYL216" s="214"/>
      <c r="PYM216" s="214"/>
      <c r="PYN216" s="214"/>
      <c r="PYO216" s="214"/>
      <c r="PYP216" s="214"/>
      <c r="PYQ216" s="214"/>
      <c r="PYR216" s="214"/>
      <c r="PYS216" s="214"/>
      <c r="PYT216" s="214"/>
      <c r="PYU216" s="214"/>
      <c r="PYV216" s="214"/>
      <c r="PYW216" s="214"/>
      <c r="PYX216" s="214"/>
      <c r="PYY216" s="214"/>
      <c r="PYZ216" s="214"/>
      <c r="PZA216" s="214"/>
      <c r="PZB216" s="214"/>
      <c r="PZC216" s="214"/>
      <c r="PZD216" s="214"/>
      <c r="PZE216" s="214"/>
      <c r="PZF216" s="214"/>
      <c r="PZG216" s="214"/>
      <c r="PZH216" s="214"/>
      <c r="PZI216" s="214"/>
      <c r="PZJ216" s="214"/>
      <c r="PZK216" s="214"/>
      <c r="PZL216" s="214"/>
      <c r="PZM216" s="214"/>
      <c r="PZN216" s="214"/>
      <c r="PZO216" s="214"/>
      <c r="PZP216" s="214"/>
      <c r="PZQ216" s="214"/>
      <c r="PZR216" s="214"/>
      <c r="PZS216" s="214"/>
      <c r="PZT216" s="214"/>
      <c r="PZU216" s="214"/>
      <c r="PZV216" s="214"/>
      <c r="PZW216" s="214"/>
      <c r="PZX216" s="214"/>
      <c r="PZY216" s="214"/>
      <c r="PZZ216" s="214"/>
      <c r="QAA216" s="214"/>
      <c r="QAB216" s="214"/>
      <c r="QAC216" s="214"/>
      <c r="QAD216" s="214"/>
      <c r="QAE216" s="214"/>
      <c r="QAF216" s="214"/>
      <c r="QAG216" s="214"/>
      <c r="QAH216" s="214"/>
      <c r="QAI216" s="214"/>
      <c r="QAJ216" s="214"/>
      <c r="QAK216" s="214"/>
      <c r="QAL216" s="214"/>
      <c r="QAM216" s="214"/>
      <c r="QAN216" s="214"/>
      <c r="QAO216" s="214"/>
      <c r="QAP216" s="214"/>
      <c r="QAQ216" s="214"/>
      <c r="QAR216" s="214"/>
      <c r="QAS216" s="214"/>
      <c r="QAT216" s="214"/>
      <c r="QAU216" s="214"/>
      <c r="QAV216" s="214"/>
      <c r="QAW216" s="214"/>
      <c r="QAX216" s="214"/>
      <c r="QAY216" s="214"/>
      <c r="QAZ216" s="214"/>
      <c r="QBA216" s="214"/>
      <c r="QBB216" s="214"/>
      <c r="QBC216" s="214"/>
      <c r="QBD216" s="214"/>
      <c r="QBE216" s="214"/>
      <c r="QBF216" s="214"/>
      <c r="QBG216" s="214"/>
      <c r="QBH216" s="214"/>
      <c r="QBI216" s="214"/>
      <c r="QBJ216" s="214"/>
      <c r="QBK216" s="214"/>
      <c r="QBL216" s="214"/>
      <c r="QBM216" s="214"/>
      <c r="QBN216" s="214"/>
      <c r="QBO216" s="214"/>
      <c r="QBP216" s="214"/>
      <c r="QBQ216" s="214"/>
      <c r="QBR216" s="214"/>
      <c r="QBS216" s="214"/>
      <c r="QBT216" s="214"/>
      <c r="QBU216" s="214"/>
      <c r="QBV216" s="214"/>
      <c r="QBW216" s="214"/>
      <c r="QBX216" s="214"/>
      <c r="QBY216" s="214"/>
      <c r="QBZ216" s="214"/>
      <c r="QCA216" s="214"/>
      <c r="QCB216" s="214"/>
      <c r="QCC216" s="214"/>
      <c r="QCD216" s="214"/>
      <c r="QCE216" s="214"/>
      <c r="QCF216" s="214"/>
      <c r="QCG216" s="214"/>
      <c r="QCH216" s="214"/>
      <c r="QCI216" s="214"/>
      <c r="QCJ216" s="214"/>
      <c r="QCK216" s="214"/>
      <c r="QCL216" s="214"/>
      <c r="QCM216" s="214"/>
      <c r="QCN216" s="214"/>
      <c r="QCO216" s="214"/>
      <c r="QCP216" s="214"/>
      <c r="QCQ216" s="214"/>
      <c r="QCR216" s="214"/>
      <c r="QCS216" s="214"/>
      <c r="QCT216" s="214"/>
      <c r="QCU216" s="214"/>
      <c r="QCV216" s="214"/>
      <c r="QCW216" s="214"/>
      <c r="QCX216" s="214"/>
      <c r="QCY216" s="214"/>
      <c r="QCZ216" s="214"/>
      <c r="QDA216" s="214"/>
      <c r="QDB216" s="214"/>
      <c r="QDC216" s="214"/>
      <c r="QDD216" s="214"/>
      <c r="QDE216" s="214"/>
      <c r="QDF216" s="214"/>
      <c r="QDG216" s="214"/>
      <c r="QDH216" s="214"/>
      <c r="QDI216" s="214"/>
      <c r="QDJ216" s="214"/>
      <c r="QDK216" s="214"/>
      <c r="QDL216" s="214"/>
      <c r="QDM216" s="214"/>
      <c r="QDN216" s="214"/>
      <c r="QDO216" s="214"/>
      <c r="QDP216" s="214"/>
      <c r="QDQ216" s="214"/>
      <c r="QDR216" s="214"/>
      <c r="QDS216" s="214"/>
      <c r="QDT216" s="214"/>
      <c r="QDU216" s="214"/>
      <c r="QDV216" s="214"/>
      <c r="QDW216" s="214"/>
      <c r="QDX216" s="214"/>
      <c r="QDY216" s="214"/>
      <c r="QDZ216" s="214"/>
      <c r="QEA216" s="214"/>
      <c r="QEB216" s="214"/>
      <c r="QEC216" s="214"/>
      <c r="QED216" s="214"/>
      <c r="QEE216" s="214"/>
      <c r="QEF216" s="214"/>
      <c r="QEG216" s="214"/>
      <c r="QEH216" s="214"/>
      <c r="QEI216" s="214"/>
      <c r="QEJ216" s="214"/>
      <c r="QEK216" s="214"/>
      <c r="QEL216" s="214"/>
      <c r="QEM216" s="214"/>
      <c r="QEN216" s="214"/>
      <c r="QEO216" s="214"/>
      <c r="QEP216" s="214"/>
      <c r="QEQ216" s="214"/>
      <c r="QER216" s="214"/>
      <c r="QES216" s="214"/>
      <c r="QET216" s="214"/>
      <c r="QEU216" s="214"/>
      <c r="QEV216" s="214"/>
      <c r="QEW216" s="214"/>
      <c r="QEX216" s="214"/>
      <c r="QEY216" s="214"/>
      <c r="QEZ216" s="214"/>
      <c r="QFA216" s="214"/>
      <c r="QFB216" s="214"/>
      <c r="QFC216" s="214"/>
      <c r="QFD216" s="214"/>
      <c r="QFE216" s="214"/>
      <c r="QFF216" s="214"/>
      <c r="QFG216" s="214"/>
      <c r="QFH216" s="214"/>
      <c r="QFI216" s="214"/>
      <c r="QFJ216" s="214"/>
      <c r="QFK216" s="214"/>
      <c r="QFL216" s="214"/>
      <c r="QFM216" s="214"/>
      <c r="QFN216" s="214"/>
      <c r="QFO216" s="214"/>
      <c r="QFP216" s="214"/>
      <c r="QFQ216" s="214"/>
      <c r="QFR216" s="214"/>
      <c r="QFS216" s="214"/>
      <c r="QFT216" s="214"/>
      <c r="QFU216" s="214"/>
      <c r="QFV216" s="214"/>
      <c r="QFW216" s="214"/>
      <c r="QFX216" s="214"/>
      <c r="QFY216" s="214"/>
      <c r="QFZ216" s="214"/>
      <c r="QGA216" s="214"/>
      <c r="QGB216" s="214"/>
      <c r="QGC216" s="214"/>
      <c r="QGD216" s="214"/>
      <c r="QGE216" s="214"/>
      <c r="QGF216" s="214"/>
      <c r="QGG216" s="214"/>
      <c r="QGH216" s="214"/>
      <c r="QGI216" s="214"/>
      <c r="QGJ216" s="214"/>
      <c r="QGK216" s="214"/>
      <c r="QGL216" s="214"/>
      <c r="QGM216" s="214"/>
      <c r="QGN216" s="214"/>
      <c r="QGO216" s="214"/>
      <c r="QGP216" s="214"/>
      <c r="QGQ216" s="214"/>
      <c r="QGR216" s="214"/>
      <c r="QGS216" s="214"/>
      <c r="QGT216" s="214"/>
      <c r="QGU216" s="214"/>
      <c r="QGV216" s="214"/>
      <c r="QGW216" s="214"/>
      <c r="QGX216" s="214"/>
      <c r="QGY216" s="214"/>
      <c r="QGZ216" s="214"/>
      <c r="QHA216" s="214"/>
      <c r="QHB216" s="214"/>
      <c r="QHC216" s="214"/>
      <c r="QHD216" s="214"/>
      <c r="QHE216" s="214"/>
      <c r="QHF216" s="214"/>
      <c r="QHG216" s="214"/>
      <c r="QHH216" s="214"/>
      <c r="QHI216" s="214"/>
      <c r="QHJ216" s="214"/>
      <c r="QHK216" s="214"/>
      <c r="QHL216" s="214"/>
      <c r="QHM216" s="214"/>
      <c r="QHN216" s="214"/>
      <c r="QHO216" s="214"/>
      <c r="QHP216" s="214"/>
      <c r="QHQ216" s="214"/>
      <c r="QHR216" s="214"/>
      <c r="QHS216" s="214"/>
      <c r="QHT216" s="214"/>
      <c r="QHU216" s="214"/>
      <c r="QHV216" s="214"/>
      <c r="QHW216" s="214"/>
      <c r="QHX216" s="214"/>
      <c r="QHY216" s="214"/>
      <c r="QHZ216" s="214"/>
      <c r="QIA216" s="214"/>
      <c r="QIB216" s="214"/>
      <c r="QIC216" s="214"/>
      <c r="QID216" s="214"/>
      <c r="QIE216" s="214"/>
      <c r="QIF216" s="214"/>
      <c r="QIG216" s="214"/>
      <c r="QIH216" s="214"/>
      <c r="QII216" s="214"/>
      <c r="QIJ216" s="214"/>
      <c r="QIK216" s="214"/>
      <c r="QIL216" s="214"/>
      <c r="QIM216" s="214"/>
      <c r="QIN216" s="214"/>
      <c r="QIO216" s="214"/>
      <c r="QIP216" s="214"/>
      <c r="QIQ216" s="214"/>
      <c r="QIR216" s="214"/>
      <c r="QIS216" s="214"/>
      <c r="QIT216" s="214"/>
      <c r="QIU216" s="214"/>
      <c r="QIV216" s="214"/>
      <c r="QIW216" s="214"/>
      <c r="QIX216" s="214"/>
      <c r="QIY216" s="214"/>
      <c r="QIZ216" s="214"/>
      <c r="QJA216" s="214"/>
      <c r="QJB216" s="214"/>
      <c r="QJC216" s="214"/>
      <c r="QJD216" s="214"/>
      <c r="QJE216" s="214"/>
      <c r="QJF216" s="214"/>
      <c r="QJG216" s="214"/>
      <c r="QJH216" s="214"/>
      <c r="QJI216" s="214"/>
      <c r="QJJ216" s="214"/>
      <c r="QJK216" s="214"/>
      <c r="QJL216" s="214"/>
      <c r="QJM216" s="214"/>
      <c r="QJN216" s="214"/>
      <c r="QJO216" s="214"/>
      <c r="QJP216" s="214"/>
      <c r="QJQ216" s="214"/>
      <c r="QJR216" s="214"/>
      <c r="QJS216" s="214"/>
      <c r="QJT216" s="214"/>
      <c r="QJU216" s="214"/>
      <c r="QJV216" s="214"/>
      <c r="QJW216" s="214"/>
      <c r="QJX216" s="214"/>
      <c r="QJY216" s="214"/>
      <c r="QJZ216" s="214"/>
      <c r="QKA216" s="214"/>
      <c r="QKB216" s="214"/>
      <c r="QKC216" s="214"/>
      <c r="QKD216" s="214"/>
      <c r="QKE216" s="214"/>
      <c r="QKF216" s="214"/>
      <c r="QKG216" s="214"/>
      <c r="QKH216" s="214"/>
      <c r="QKI216" s="214"/>
      <c r="QKJ216" s="214"/>
      <c r="QKK216" s="214"/>
      <c r="QKL216" s="214"/>
      <c r="QKM216" s="214"/>
      <c r="QKN216" s="214"/>
      <c r="QKO216" s="214"/>
      <c r="QKP216" s="214"/>
      <c r="QKQ216" s="214"/>
      <c r="QKR216" s="214"/>
      <c r="QKS216" s="214"/>
      <c r="QKT216" s="214"/>
      <c r="QKU216" s="214"/>
      <c r="QKV216" s="214"/>
      <c r="QKW216" s="214"/>
      <c r="QKX216" s="214"/>
      <c r="QKY216" s="214"/>
      <c r="QKZ216" s="214"/>
      <c r="QLA216" s="214"/>
      <c r="QLB216" s="214"/>
      <c r="QLC216" s="214"/>
      <c r="QLD216" s="214"/>
      <c r="QLE216" s="214"/>
      <c r="QLF216" s="214"/>
      <c r="QLG216" s="214"/>
      <c r="QLH216" s="214"/>
      <c r="QLI216" s="214"/>
      <c r="QLJ216" s="214"/>
      <c r="QLK216" s="214"/>
      <c r="QLL216" s="214"/>
      <c r="QLM216" s="214"/>
      <c r="QLN216" s="214"/>
      <c r="QLO216" s="214"/>
      <c r="QLP216" s="214"/>
      <c r="QLQ216" s="214"/>
      <c r="QLR216" s="214"/>
      <c r="QLS216" s="214"/>
      <c r="QLT216" s="214"/>
      <c r="QLU216" s="214"/>
      <c r="QLV216" s="214"/>
      <c r="QLW216" s="214"/>
      <c r="QLX216" s="214"/>
      <c r="QLY216" s="214"/>
      <c r="QLZ216" s="214"/>
      <c r="QMA216" s="214"/>
      <c r="QMB216" s="214"/>
      <c r="QMC216" s="214"/>
      <c r="QMD216" s="214"/>
      <c r="QME216" s="214"/>
      <c r="QMF216" s="214"/>
      <c r="QMG216" s="214"/>
      <c r="QMH216" s="214"/>
      <c r="QMI216" s="214"/>
      <c r="QMJ216" s="214"/>
      <c r="QMK216" s="214"/>
      <c r="QML216" s="214"/>
      <c r="QMM216" s="214"/>
      <c r="QMN216" s="214"/>
      <c r="QMO216" s="214"/>
      <c r="QMP216" s="214"/>
      <c r="QMQ216" s="214"/>
      <c r="QMR216" s="214"/>
      <c r="QMS216" s="214"/>
      <c r="QMT216" s="214"/>
      <c r="QMU216" s="214"/>
      <c r="QMV216" s="214"/>
      <c r="QMW216" s="214"/>
      <c r="QMX216" s="214"/>
      <c r="QMY216" s="214"/>
      <c r="QMZ216" s="214"/>
      <c r="QNA216" s="214"/>
      <c r="QNB216" s="214"/>
      <c r="QNC216" s="214"/>
      <c r="QND216" s="214"/>
      <c r="QNE216" s="214"/>
      <c r="QNF216" s="214"/>
      <c r="QNG216" s="214"/>
      <c r="QNH216" s="214"/>
      <c r="QNI216" s="214"/>
      <c r="QNJ216" s="214"/>
      <c r="QNK216" s="214"/>
      <c r="QNL216" s="214"/>
      <c r="QNM216" s="214"/>
      <c r="QNN216" s="214"/>
      <c r="QNO216" s="214"/>
      <c r="QNP216" s="214"/>
      <c r="QNQ216" s="214"/>
      <c r="QNR216" s="214"/>
      <c r="QNS216" s="214"/>
      <c r="QNT216" s="214"/>
      <c r="QNU216" s="214"/>
      <c r="QNV216" s="214"/>
      <c r="QNW216" s="214"/>
      <c r="QNX216" s="214"/>
      <c r="QNY216" s="214"/>
      <c r="QNZ216" s="214"/>
      <c r="QOA216" s="214"/>
      <c r="QOB216" s="214"/>
      <c r="QOC216" s="214"/>
      <c r="QOD216" s="214"/>
      <c r="QOE216" s="214"/>
      <c r="QOF216" s="214"/>
      <c r="QOG216" s="214"/>
      <c r="QOH216" s="214"/>
      <c r="QOI216" s="214"/>
      <c r="QOJ216" s="214"/>
      <c r="QOK216" s="214"/>
      <c r="QOL216" s="214"/>
      <c r="QOM216" s="214"/>
      <c r="QON216" s="214"/>
      <c r="QOO216" s="214"/>
      <c r="QOP216" s="214"/>
      <c r="QOQ216" s="214"/>
      <c r="QOR216" s="214"/>
      <c r="QOS216" s="214"/>
      <c r="QOT216" s="214"/>
      <c r="QOU216" s="214"/>
      <c r="QOV216" s="214"/>
      <c r="QOW216" s="214"/>
      <c r="QOX216" s="214"/>
      <c r="QOY216" s="214"/>
      <c r="QOZ216" s="214"/>
      <c r="QPA216" s="214"/>
      <c r="QPB216" s="214"/>
      <c r="QPC216" s="214"/>
      <c r="QPD216" s="214"/>
      <c r="QPE216" s="214"/>
      <c r="QPF216" s="214"/>
      <c r="QPG216" s="214"/>
      <c r="QPH216" s="214"/>
      <c r="QPI216" s="214"/>
      <c r="QPJ216" s="214"/>
      <c r="QPK216" s="214"/>
      <c r="QPL216" s="214"/>
      <c r="QPM216" s="214"/>
      <c r="QPN216" s="214"/>
      <c r="QPO216" s="214"/>
      <c r="QPP216" s="214"/>
      <c r="QPQ216" s="214"/>
      <c r="QPR216" s="214"/>
      <c r="QPS216" s="214"/>
      <c r="QPT216" s="214"/>
      <c r="QPU216" s="214"/>
      <c r="QPV216" s="214"/>
      <c r="QPW216" s="214"/>
      <c r="QPX216" s="214"/>
      <c r="QPY216" s="214"/>
      <c r="QPZ216" s="214"/>
      <c r="QQA216" s="214"/>
      <c r="QQB216" s="214"/>
      <c r="QQC216" s="214"/>
      <c r="QQD216" s="214"/>
      <c r="QQE216" s="214"/>
      <c r="QQF216" s="214"/>
      <c r="QQG216" s="214"/>
      <c r="QQH216" s="214"/>
      <c r="QQI216" s="214"/>
      <c r="QQJ216" s="214"/>
      <c r="QQK216" s="214"/>
      <c r="QQL216" s="214"/>
      <c r="QQM216" s="214"/>
      <c r="QQN216" s="214"/>
      <c r="QQO216" s="214"/>
      <c r="QQP216" s="214"/>
      <c r="QQQ216" s="214"/>
      <c r="QQR216" s="214"/>
      <c r="QQS216" s="214"/>
      <c r="QQT216" s="214"/>
      <c r="QQU216" s="214"/>
      <c r="QQV216" s="214"/>
      <c r="QQW216" s="214"/>
      <c r="QQX216" s="214"/>
      <c r="QQY216" s="214"/>
      <c r="QQZ216" s="214"/>
      <c r="QRA216" s="214"/>
      <c r="QRB216" s="214"/>
      <c r="QRC216" s="214"/>
      <c r="QRD216" s="214"/>
      <c r="QRE216" s="214"/>
      <c r="QRF216" s="214"/>
      <c r="QRG216" s="214"/>
      <c r="QRH216" s="214"/>
      <c r="QRI216" s="214"/>
      <c r="QRJ216" s="214"/>
      <c r="QRK216" s="214"/>
      <c r="QRL216" s="214"/>
      <c r="QRM216" s="214"/>
      <c r="QRN216" s="214"/>
      <c r="QRO216" s="214"/>
      <c r="QRP216" s="214"/>
      <c r="QRQ216" s="214"/>
      <c r="QRR216" s="214"/>
      <c r="QRS216" s="214"/>
      <c r="QRT216" s="214"/>
      <c r="QRU216" s="214"/>
      <c r="QRV216" s="214"/>
      <c r="QRW216" s="214"/>
      <c r="QRX216" s="214"/>
      <c r="QRY216" s="214"/>
      <c r="QRZ216" s="214"/>
      <c r="QSA216" s="214"/>
      <c r="QSB216" s="214"/>
      <c r="QSC216" s="214"/>
      <c r="QSD216" s="214"/>
      <c r="QSE216" s="214"/>
      <c r="QSF216" s="214"/>
      <c r="QSG216" s="214"/>
      <c r="QSH216" s="214"/>
      <c r="QSI216" s="214"/>
      <c r="QSJ216" s="214"/>
      <c r="QSK216" s="214"/>
      <c r="QSL216" s="214"/>
      <c r="QSM216" s="214"/>
      <c r="QSN216" s="214"/>
      <c r="QSO216" s="214"/>
      <c r="QSP216" s="214"/>
      <c r="QSQ216" s="214"/>
      <c r="QSR216" s="214"/>
      <c r="QSS216" s="214"/>
      <c r="QST216" s="214"/>
      <c r="QSU216" s="214"/>
      <c r="QSV216" s="214"/>
      <c r="QSW216" s="214"/>
      <c r="QSX216" s="214"/>
      <c r="QSY216" s="214"/>
      <c r="QSZ216" s="214"/>
      <c r="QTA216" s="214"/>
      <c r="QTB216" s="214"/>
      <c r="QTC216" s="214"/>
      <c r="QTD216" s="214"/>
      <c r="QTE216" s="214"/>
      <c r="QTF216" s="214"/>
      <c r="QTG216" s="214"/>
      <c r="QTH216" s="214"/>
      <c r="QTI216" s="214"/>
      <c r="QTJ216" s="214"/>
      <c r="QTK216" s="214"/>
      <c r="QTL216" s="214"/>
      <c r="QTM216" s="214"/>
      <c r="QTN216" s="214"/>
      <c r="QTO216" s="214"/>
      <c r="QTP216" s="214"/>
      <c r="QTQ216" s="214"/>
      <c r="QTR216" s="214"/>
      <c r="QTS216" s="214"/>
      <c r="QTT216" s="214"/>
      <c r="QTU216" s="214"/>
      <c r="QTV216" s="214"/>
      <c r="QTW216" s="214"/>
      <c r="QTX216" s="214"/>
      <c r="QTY216" s="214"/>
      <c r="QTZ216" s="214"/>
      <c r="QUA216" s="214"/>
      <c r="QUB216" s="214"/>
      <c r="QUC216" s="214"/>
      <c r="QUD216" s="214"/>
      <c r="QUE216" s="214"/>
      <c r="QUF216" s="214"/>
      <c r="QUG216" s="214"/>
      <c r="QUH216" s="214"/>
      <c r="QUI216" s="214"/>
      <c r="QUJ216" s="214"/>
      <c r="QUK216" s="214"/>
      <c r="QUL216" s="214"/>
      <c r="QUM216" s="214"/>
      <c r="QUN216" s="214"/>
      <c r="QUO216" s="214"/>
      <c r="QUP216" s="214"/>
      <c r="QUQ216" s="214"/>
      <c r="QUR216" s="214"/>
      <c r="QUS216" s="214"/>
      <c r="QUT216" s="214"/>
      <c r="QUU216" s="214"/>
      <c r="QUV216" s="214"/>
      <c r="QUW216" s="214"/>
      <c r="QUX216" s="214"/>
      <c r="QUY216" s="214"/>
      <c r="QUZ216" s="214"/>
      <c r="QVA216" s="214"/>
      <c r="QVB216" s="214"/>
      <c r="QVC216" s="214"/>
      <c r="QVD216" s="214"/>
      <c r="QVE216" s="214"/>
      <c r="QVF216" s="214"/>
      <c r="QVG216" s="214"/>
      <c r="QVH216" s="214"/>
      <c r="QVI216" s="214"/>
      <c r="QVJ216" s="214"/>
      <c r="QVK216" s="214"/>
      <c r="QVL216" s="214"/>
      <c r="QVM216" s="214"/>
      <c r="QVN216" s="214"/>
      <c r="QVO216" s="214"/>
      <c r="QVP216" s="214"/>
      <c r="QVQ216" s="214"/>
      <c r="QVR216" s="214"/>
      <c r="QVS216" s="214"/>
      <c r="QVT216" s="214"/>
      <c r="QVU216" s="214"/>
      <c r="QVV216" s="214"/>
      <c r="QVW216" s="214"/>
      <c r="QVX216" s="214"/>
      <c r="QVY216" s="214"/>
      <c r="QVZ216" s="214"/>
      <c r="QWA216" s="214"/>
      <c r="QWB216" s="214"/>
      <c r="QWC216" s="214"/>
      <c r="QWD216" s="214"/>
      <c r="QWE216" s="214"/>
      <c r="QWF216" s="214"/>
      <c r="QWG216" s="214"/>
      <c r="QWH216" s="214"/>
      <c r="QWI216" s="214"/>
      <c r="QWJ216" s="214"/>
      <c r="QWK216" s="214"/>
      <c r="QWL216" s="214"/>
      <c r="QWM216" s="214"/>
      <c r="QWN216" s="214"/>
      <c r="QWO216" s="214"/>
      <c r="QWP216" s="214"/>
      <c r="QWQ216" s="214"/>
      <c r="QWR216" s="214"/>
      <c r="QWS216" s="214"/>
      <c r="QWT216" s="214"/>
      <c r="QWU216" s="214"/>
      <c r="QWV216" s="214"/>
      <c r="QWW216" s="214"/>
      <c r="QWX216" s="214"/>
      <c r="QWY216" s="214"/>
      <c r="QWZ216" s="214"/>
      <c r="QXA216" s="214"/>
      <c r="QXB216" s="214"/>
      <c r="QXC216" s="214"/>
      <c r="QXD216" s="214"/>
      <c r="QXE216" s="214"/>
      <c r="QXF216" s="214"/>
      <c r="QXG216" s="214"/>
      <c r="QXH216" s="214"/>
      <c r="QXI216" s="214"/>
      <c r="QXJ216" s="214"/>
      <c r="QXK216" s="214"/>
      <c r="QXL216" s="214"/>
      <c r="QXM216" s="214"/>
      <c r="QXN216" s="214"/>
      <c r="QXO216" s="214"/>
      <c r="QXP216" s="214"/>
      <c r="QXQ216" s="214"/>
      <c r="QXR216" s="214"/>
      <c r="QXS216" s="214"/>
      <c r="QXT216" s="214"/>
      <c r="QXU216" s="214"/>
      <c r="QXV216" s="214"/>
      <c r="QXW216" s="214"/>
      <c r="QXX216" s="214"/>
      <c r="QXY216" s="214"/>
      <c r="QXZ216" s="214"/>
      <c r="QYA216" s="214"/>
      <c r="QYB216" s="214"/>
      <c r="QYC216" s="214"/>
      <c r="QYD216" s="214"/>
      <c r="QYE216" s="214"/>
      <c r="QYF216" s="214"/>
      <c r="QYG216" s="214"/>
      <c r="QYH216" s="214"/>
      <c r="QYI216" s="214"/>
      <c r="QYJ216" s="214"/>
      <c r="QYK216" s="214"/>
      <c r="QYL216" s="214"/>
      <c r="QYM216" s="214"/>
      <c r="QYN216" s="214"/>
      <c r="QYO216" s="214"/>
      <c r="QYP216" s="214"/>
      <c r="QYQ216" s="214"/>
      <c r="QYR216" s="214"/>
      <c r="QYS216" s="214"/>
      <c r="QYT216" s="214"/>
      <c r="QYU216" s="214"/>
      <c r="QYV216" s="214"/>
      <c r="QYW216" s="214"/>
      <c r="QYX216" s="214"/>
      <c r="QYY216" s="214"/>
      <c r="QYZ216" s="214"/>
      <c r="QZA216" s="214"/>
      <c r="QZB216" s="214"/>
      <c r="QZC216" s="214"/>
      <c r="QZD216" s="214"/>
      <c r="QZE216" s="214"/>
      <c r="QZF216" s="214"/>
      <c r="QZG216" s="214"/>
      <c r="QZH216" s="214"/>
      <c r="QZI216" s="214"/>
      <c r="QZJ216" s="214"/>
      <c r="QZK216" s="214"/>
      <c r="QZL216" s="214"/>
      <c r="QZM216" s="214"/>
      <c r="QZN216" s="214"/>
      <c r="QZO216" s="214"/>
      <c r="QZP216" s="214"/>
      <c r="QZQ216" s="214"/>
      <c r="QZR216" s="214"/>
      <c r="QZS216" s="214"/>
      <c r="QZT216" s="214"/>
      <c r="QZU216" s="214"/>
      <c r="QZV216" s="214"/>
      <c r="QZW216" s="214"/>
      <c r="QZX216" s="214"/>
      <c r="QZY216" s="214"/>
      <c r="QZZ216" s="214"/>
      <c r="RAA216" s="214"/>
      <c r="RAB216" s="214"/>
      <c r="RAC216" s="214"/>
      <c r="RAD216" s="214"/>
      <c r="RAE216" s="214"/>
      <c r="RAF216" s="214"/>
      <c r="RAG216" s="214"/>
      <c r="RAH216" s="214"/>
      <c r="RAI216" s="214"/>
      <c r="RAJ216" s="214"/>
      <c r="RAK216" s="214"/>
      <c r="RAL216" s="214"/>
      <c r="RAM216" s="214"/>
      <c r="RAN216" s="214"/>
      <c r="RAO216" s="214"/>
      <c r="RAP216" s="214"/>
      <c r="RAQ216" s="214"/>
      <c r="RAR216" s="214"/>
      <c r="RAS216" s="214"/>
      <c r="RAT216" s="214"/>
      <c r="RAU216" s="214"/>
      <c r="RAV216" s="214"/>
      <c r="RAW216" s="214"/>
      <c r="RAX216" s="214"/>
      <c r="RAY216" s="214"/>
      <c r="RAZ216" s="214"/>
      <c r="RBA216" s="214"/>
      <c r="RBB216" s="214"/>
      <c r="RBC216" s="214"/>
      <c r="RBD216" s="214"/>
      <c r="RBE216" s="214"/>
      <c r="RBF216" s="214"/>
      <c r="RBG216" s="214"/>
      <c r="RBH216" s="214"/>
      <c r="RBI216" s="214"/>
      <c r="RBJ216" s="214"/>
      <c r="RBK216" s="214"/>
      <c r="RBL216" s="214"/>
      <c r="RBM216" s="214"/>
      <c r="RBN216" s="214"/>
      <c r="RBO216" s="214"/>
      <c r="RBP216" s="214"/>
      <c r="RBQ216" s="214"/>
      <c r="RBR216" s="214"/>
      <c r="RBS216" s="214"/>
      <c r="RBT216" s="214"/>
      <c r="RBU216" s="214"/>
      <c r="RBV216" s="214"/>
      <c r="RBW216" s="214"/>
      <c r="RBX216" s="214"/>
      <c r="RBY216" s="214"/>
      <c r="RBZ216" s="214"/>
      <c r="RCA216" s="214"/>
      <c r="RCB216" s="214"/>
      <c r="RCC216" s="214"/>
      <c r="RCD216" s="214"/>
      <c r="RCE216" s="214"/>
      <c r="RCF216" s="214"/>
      <c r="RCG216" s="214"/>
      <c r="RCH216" s="214"/>
      <c r="RCI216" s="214"/>
      <c r="RCJ216" s="214"/>
      <c r="RCK216" s="214"/>
      <c r="RCL216" s="214"/>
      <c r="RCM216" s="214"/>
      <c r="RCN216" s="214"/>
      <c r="RCO216" s="214"/>
      <c r="RCP216" s="214"/>
      <c r="RCQ216" s="214"/>
      <c r="RCR216" s="214"/>
      <c r="RCS216" s="214"/>
      <c r="RCT216" s="214"/>
      <c r="RCU216" s="214"/>
      <c r="RCV216" s="214"/>
      <c r="RCW216" s="214"/>
      <c r="RCX216" s="214"/>
      <c r="RCY216" s="214"/>
      <c r="RCZ216" s="214"/>
      <c r="RDA216" s="214"/>
      <c r="RDB216" s="214"/>
      <c r="RDC216" s="214"/>
      <c r="RDD216" s="214"/>
      <c r="RDE216" s="214"/>
      <c r="RDF216" s="214"/>
      <c r="RDG216" s="214"/>
      <c r="RDH216" s="214"/>
      <c r="RDI216" s="214"/>
      <c r="RDJ216" s="214"/>
      <c r="RDK216" s="214"/>
      <c r="RDL216" s="214"/>
      <c r="RDM216" s="214"/>
      <c r="RDN216" s="214"/>
      <c r="RDO216" s="214"/>
      <c r="RDP216" s="214"/>
      <c r="RDQ216" s="214"/>
      <c r="RDR216" s="214"/>
      <c r="RDS216" s="214"/>
      <c r="RDT216" s="214"/>
      <c r="RDU216" s="214"/>
      <c r="RDV216" s="214"/>
      <c r="RDW216" s="214"/>
      <c r="RDX216" s="214"/>
      <c r="RDY216" s="214"/>
      <c r="RDZ216" s="214"/>
      <c r="REA216" s="214"/>
      <c r="REB216" s="214"/>
      <c r="REC216" s="214"/>
      <c r="RED216" s="214"/>
      <c r="REE216" s="214"/>
      <c r="REF216" s="214"/>
      <c r="REG216" s="214"/>
      <c r="REH216" s="214"/>
      <c r="REI216" s="214"/>
      <c r="REJ216" s="214"/>
      <c r="REK216" s="214"/>
      <c r="REL216" s="214"/>
      <c r="REM216" s="214"/>
      <c r="REN216" s="214"/>
      <c r="REO216" s="214"/>
      <c r="REP216" s="214"/>
      <c r="REQ216" s="214"/>
      <c r="RER216" s="214"/>
      <c r="RES216" s="214"/>
      <c r="RET216" s="214"/>
      <c r="REU216" s="214"/>
      <c r="REV216" s="214"/>
      <c r="REW216" s="214"/>
      <c r="REX216" s="214"/>
      <c r="REY216" s="214"/>
      <c r="REZ216" s="214"/>
      <c r="RFA216" s="214"/>
      <c r="RFB216" s="214"/>
      <c r="RFC216" s="214"/>
      <c r="RFD216" s="214"/>
      <c r="RFE216" s="214"/>
      <c r="RFF216" s="214"/>
      <c r="RFG216" s="214"/>
      <c r="RFH216" s="214"/>
      <c r="RFI216" s="214"/>
      <c r="RFJ216" s="214"/>
      <c r="RFK216" s="214"/>
      <c r="RFL216" s="214"/>
      <c r="RFM216" s="214"/>
      <c r="RFN216" s="214"/>
      <c r="RFO216" s="214"/>
      <c r="RFP216" s="214"/>
      <c r="RFQ216" s="214"/>
      <c r="RFR216" s="214"/>
      <c r="RFS216" s="214"/>
      <c r="RFT216" s="214"/>
      <c r="RFU216" s="214"/>
      <c r="RFV216" s="214"/>
      <c r="RFW216" s="214"/>
      <c r="RFX216" s="214"/>
      <c r="RFY216" s="214"/>
      <c r="RFZ216" s="214"/>
      <c r="RGA216" s="214"/>
      <c r="RGB216" s="214"/>
      <c r="RGC216" s="214"/>
      <c r="RGD216" s="214"/>
      <c r="RGE216" s="214"/>
      <c r="RGF216" s="214"/>
      <c r="RGG216" s="214"/>
      <c r="RGH216" s="214"/>
      <c r="RGI216" s="214"/>
      <c r="RGJ216" s="214"/>
      <c r="RGK216" s="214"/>
      <c r="RGL216" s="214"/>
      <c r="RGM216" s="214"/>
      <c r="RGN216" s="214"/>
      <c r="RGO216" s="214"/>
      <c r="RGP216" s="214"/>
      <c r="RGQ216" s="214"/>
      <c r="RGR216" s="214"/>
      <c r="RGS216" s="214"/>
      <c r="RGT216" s="214"/>
      <c r="RGU216" s="214"/>
      <c r="RGV216" s="214"/>
      <c r="RGW216" s="214"/>
      <c r="RGX216" s="214"/>
      <c r="RGY216" s="214"/>
      <c r="RGZ216" s="214"/>
      <c r="RHA216" s="214"/>
      <c r="RHB216" s="214"/>
      <c r="RHC216" s="214"/>
      <c r="RHD216" s="214"/>
      <c r="RHE216" s="214"/>
      <c r="RHF216" s="214"/>
      <c r="RHG216" s="214"/>
      <c r="RHH216" s="214"/>
      <c r="RHI216" s="214"/>
      <c r="RHJ216" s="214"/>
      <c r="RHK216" s="214"/>
      <c r="RHL216" s="214"/>
      <c r="RHM216" s="214"/>
      <c r="RHN216" s="214"/>
      <c r="RHO216" s="214"/>
      <c r="RHP216" s="214"/>
      <c r="RHQ216" s="214"/>
      <c r="RHR216" s="214"/>
      <c r="RHS216" s="214"/>
      <c r="RHT216" s="214"/>
      <c r="RHU216" s="214"/>
      <c r="RHV216" s="214"/>
      <c r="RHW216" s="214"/>
      <c r="RHX216" s="214"/>
      <c r="RHY216" s="214"/>
      <c r="RHZ216" s="214"/>
      <c r="RIA216" s="214"/>
      <c r="RIB216" s="214"/>
      <c r="RIC216" s="214"/>
      <c r="RID216" s="214"/>
      <c r="RIE216" s="214"/>
      <c r="RIF216" s="214"/>
      <c r="RIG216" s="214"/>
      <c r="RIH216" s="214"/>
      <c r="RII216" s="214"/>
      <c r="RIJ216" s="214"/>
      <c r="RIK216" s="214"/>
      <c r="RIL216" s="214"/>
      <c r="RIM216" s="214"/>
      <c r="RIN216" s="214"/>
      <c r="RIO216" s="214"/>
      <c r="RIP216" s="214"/>
      <c r="RIQ216" s="214"/>
      <c r="RIR216" s="214"/>
      <c r="RIS216" s="214"/>
      <c r="RIT216" s="214"/>
      <c r="RIU216" s="214"/>
      <c r="RIV216" s="214"/>
      <c r="RIW216" s="214"/>
      <c r="RIX216" s="214"/>
      <c r="RIY216" s="214"/>
      <c r="RIZ216" s="214"/>
      <c r="RJA216" s="214"/>
      <c r="RJB216" s="214"/>
      <c r="RJC216" s="214"/>
      <c r="RJD216" s="214"/>
      <c r="RJE216" s="214"/>
      <c r="RJF216" s="214"/>
      <c r="RJG216" s="214"/>
      <c r="RJH216" s="214"/>
      <c r="RJI216" s="214"/>
      <c r="RJJ216" s="214"/>
      <c r="RJK216" s="214"/>
      <c r="RJL216" s="214"/>
      <c r="RJM216" s="214"/>
      <c r="RJN216" s="214"/>
      <c r="RJO216" s="214"/>
      <c r="RJP216" s="214"/>
      <c r="RJQ216" s="214"/>
      <c r="RJR216" s="214"/>
      <c r="RJS216" s="214"/>
      <c r="RJT216" s="214"/>
      <c r="RJU216" s="214"/>
      <c r="RJV216" s="214"/>
      <c r="RJW216" s="214"/>
      <c r="RJX216" s="214"/>
      <c r="RJY216" s="214"/>
      <c r="RJZ216" s="214"/>
      <c r="RKA216" s="214"/>
      <c r="RKB216" s="214"/>
      <c r="RKC216" s="214"/>
      <c r="RKD216" s="214"/>
      <c r="RKE216" s="214"/>
      <c r="RKF216" s="214"/>
      <c r="RKG216" s="214"/>
      <c r="RKH216" s="214"/>
      <c r="RKI216" s="214"/>
      <c r="RKJ216" s="214"/>
      <c r="RKK216" s="214"/>
      <c r="RKL216" s="214"/>
      <c r="RKM216" s="214"/>
      <c r="RKN216" s="214"/>
      <c r="RKO216" s="214"/>
      <c r="RKP216" s="214"/>
      <c r="RKQ216" s="214"/>
      <c r="RKR216" s="214"/>
      <c r="RKS216" s="214"/>
      <c r="RKT216" s="214"/>
      <c r="RKU216" s="214"/>
      <c r="RKV216" s="214"/>
      <c r="RKW216" s="214"/>
      <c r="RKX216" s="214"/>
      <c r="RKY216" s="214"/>
      <c r="RKZ216" s="214"/>
      <c r="RLA216" s="214"/>
      <c r="RLB216" s="214"/>
      <c r="RLC216" s="214"/>
      <c r="RLD216" s="214"/>
      <c r="RLE216" s="214"/>
      <c r="RLF216" s="214"/>
      <c r="RLG216" s="214"/>
      <c r="RLH216" s="214"/>
      <c r="RLI216" s="214"/>
      <c r="RLJ216" s="214"/>
      <c r="RLK216" s="214"/>
      <c r="RLL216" s="214"/>
      <c r="RLM216" s="214"/>
      <c r="RLN216" s="214"/>
      <c r="RLO216" s="214"/>
      <c r="RLP216" s="214"/>
      <c r="RLQ216" s="214"/>
      <c r="RLR216" s="214"/>
      <c r="RLS216" s="214"/>
      <c r="RLT216" s="214"/>
      <c r="RLU216" s="214"/>
      <c r="RLV216" s="214"/>
      <c r="RLW216" s="214"/>
      <c r="RLX216" s="214"/>
      <c r="RLY216" s="214"/>
      <c r="RLZ216" s="214"/>
      <c r="RMA216" s="214"/>
      <c r="RMB216" s="214"/>
      <c r="RMC216" s="214"/>
      <c r="RMD216" s="214"/>
      <c r="RME216" s="214"/>
      <c r="RMF216" s="214"/>
      <c r="RMG216" s="214"/>
      <c r="RMH216" s="214"/>
      <c r="RMI216" s="214"/>
      <c r="RMJ216" s="214"/>
      <c r="RMK216" s="214"/>
      <c r="RML216" s="214"/>
      <c r="RMM216" s="214"/>
      <c r="RMN216" s="214"/>
      <c r="RMO216" s="214"/>
      <c r="RMP216" s="214"/>
      <c r="RMQ216" s="214"/>
      <c r="RMR216" s="214"/>
      <c r="RMS216" s="214"/>
      <c r="RMT216" s="214"/>
      <c r="RMU216" s="214"/>
      <c r="RMV216" s="214"/>
      <c r="RMW216" s="214"/>
      <c r="RMX216" s="214"/>
      <c r="RMY216" s="214"/>
      <c r="RMZ216" s="214"/>
      <c r="RNA216" s="214"/>
      <c r="RNB216" s="214"/>
      <c r="RNC216" s="214"/>
      <c r="RND216" s="214"/>
      <c r="RNE216" s="214"/>
      <c r="RNF216" s="214"/>
      <c r="RNG216" s="214"/>
      <c r="RNH216" s="214"/>
      <c r="RNI216" s="214"/>
      <c r="RNJ216" s="214"/>
      <c r="RNK216" s="214"/>
      <c r="RNL216" s="214"/>
      <c r="RNM216" s="214"/>
      <c r="RNN216" s="214"/>
      <c r="RNO216" s="214"/>
      <c r="RNP216" s="214"/>
      <c r="RNQ216" s="214"/>
      <c r="RNR216" s="214"/>
      <c r="RNS216" s="214"/>
      <c r="RNT216" s="214"/>
      <c r="RNU216" s="214"/>
      <c r="RNV216" s="214"/>
      <c r="RNW216" s="214"/>
      <c r="RNX216" s="214"/>
      <c r="RNY216" s="214"/>
      <c r="RNZ216" s="214"/>
      <c r="ROA216" s="214"/>
      <c r="ROB216" s="214"/>
      <c r="ROC216" s="214"/>
      <c r="ROD216" s="214"/>
      <c r="ROE216" s="214"/>
      <c r="ROF216" s="214"/>
      <c r="ROG216" s="214"/>
      <c r="ROH216" s="214"/>
      <c r="ROI216" s="214"/>
      <c r="ROJ216" s="214"/>
      <c r="ROK216" s="214"/>
      <c r="ROL216" s="214"/>
      <c r="ROM216" s="214"/>
      <c r="RON216" s="214"/>
      <c r="ROO216" s="214"/>
      <c r="ROP216" s="214"/>
      <c r="ROQ216" s="214"/>
      <c r="ROR216" s="214"/>
      <c r="ROS216" s="214"/>
      <c r="ROT216" s="214"/>
      <c r="ROU216" s="214"/>
      <c r="ROV216" s="214"/>
      <c r="ROW216" s="214"/>
      <c r="ROX216" s="214"/>
      <c r="ROY216" s="214"/>
      <c r="ROZ216" s="214"/>
      <c r="RPA216" s="214"/>
      <c r="RPB216" s="214"/>
      <c r="RPC216" s="214"/>
      <c r="RPD216" s="214"/>
      <c r="RPE216" s="214"/>
      <c r="RPF216" s="214"/>
      <c r="RPG216" s="214"/>
      <c r="RPH216" s="214"/>
      <c r="RPI216" s="214"/>
      <c r="RPJ216" s="214"/>
      <c r="RPK216" s="214"/>
      <c r="RPL216" s="214"/>
      <c r="RPM216" s="214"/>
      <c r="RPN216" s="214"/>
      <c r="RPO216" s="214"/>
      <c r="RPP216" s="214"/>
      <c r="RPQ216" s="214"/>
      <c r="RPR216" s="214"/>
      <c r="RPS216" s="214"/>
      <c r="RPT216" s="214"/>
      <c r="RPU216" s="214"/>
      <c r="RPV216" s="214"/>
      <c r="RPW216" s="214"/>
      <c r="RPX216" s="214"/>
      <c r="RPY216" s="214"/>
      <c r="RPZ216" s="214"/>
      <c r="RQA216" s="214"/>
      <c r="RQB216" s="214"/>
      <c r="RQC216" s="214"/>
      <c r="RQD216" s="214"/>
      <c r="RQE216" s="214"/>
      <c r="RQF216" s="214"/>
      <c r="RQG216" s="214"/>
      <c r="RQH216" s="214"/>
      <c r="RQI216" s="214"/>
      <c r="RQJ216" s="214"/>
      <c r="RQK216" s="214"/>
      <c r="RQL216" s="214"/>
      <c r="RQM216" s="214"/>
      <c r="RQN216" s="214"/>
      <c r="RQO216" s="214"/>
      <c r="RQP216" s="214"/>
      <c r="RQQ216" s="214"/>
      <c r="RQR216" s="214"/>
      <c r="RQS216" s="214"/>
      <c r="RQT216" s="214"/>
      <c r="RQU216" s="214"/>
      <c r="RQV216" s="214"/>
      <c r="RQW216" s="214"/>
      <c r="RQX216" s="214"/>
      <c r="RQY216" s="214"/>
      <c r="RQZ216" s="214"/>
      <c r="RRA216" s="214"/>
      <c r="RRB216" s="214"/>
      <c r="RRC216" s="214"/>
      <c r="RRD216" s="214"/>
      <c r="RRE216" s="214"/>
      <c r="RRF216" s="214"/>
      <c r="RRG216" s="214"/>
      <c r="RRH216" s="214"/>
      <c r="RRI216" s="214"/>
      <c r="RRJ216" s="214"/>
      <c r="RRK216" s="214"/>
      <c r="RRL216" s="214"/>
      <c r="RRM216" s="214"/>
      <c r="RRN216" s="214"/>
      <c r="RRO216" s="214"/>
      <c r="RRP216" s="214"/>
      <c r="RRQ216" s="214"/>
      <c r="RRR216" s="214"/>
      <c r="RRS216" s="214"/>
      <c r="RRT216" s="214"/>
      <c r="RRU216" s="214"/>
      <c r="RRV216" s="214"/>
      <c r="RRW216" s="214"/>
      <c r="RRX216" s="214"/>
      <c r="RRY216" s="214"/>
      <c r="RRZ216" s="214"/>
      <c r="RSA216" s="214"/>
      <c r="RSB216" s="214"/>
      <c r="RSC216" s="214"/>
      <c r="RSD216" s="214"/>
      <c r="RSE216" s="214"/>
      <c r="RSF216" s="214"/>
      <c r="RSG216" s="214"/>
      <c r="RSH216" s="214"/>
      <c r="RSI216" s="214"/>
      <c r="RSJ216" s="214"/>
      <c r="RSK216" s="214"/>
      <c r="RSL216" s="214"/>
      <c r="RSM216" s="214"/>
      <c r="RSN216" s="214"/>
      <c r="RSO216" s="214"/>
      <c r="RSP216" s="214"/>
      <c r="RSQ216" s="214"/>
      <c r="RSR216" s="214"/>
      <c r="RSS216" s="214"/>
      <c r="RST216" s="214"/>
      <c r="RSU216" s="214"/>
      <c r="RSV216" s="214"/>
      <c r="RSW216" s="214"/>
      <c r="RSX216" s="214"/>
      <c r="RSY216" s="214"/>
      <c r="RSZ216" s="214"/>
      <c r="RTA216" s="214"/>
      <c r="RTB216" s="214"/>
      <c r="RTC216" s="214"/>
      <c r="RTD216" s="214"/>
      <c r="RTE216" s="214"/>
      <c r="RTF216" s="214"/>
      <c r="RTG216" s="214"/>
      <c r="RTH216" s="214"/>
      <c r="RTI216" s="214"/>
      <c r="RTJ216" s="214"/>
      <c r="RTK216" s="214"/>
      <c r="RTL216" s="214"/>
      <c r="RTM216" s="214"/>
      <c r="RTN216" s="214"/>
      <c r="RTO216" s="214"/>
      <c r="RTP216" s="214"/>
      <c r="RTQ216" s="214"/>
      <c r="RTR216" s="214"/>
      <c r="RTS216" s="214"/>
      <c r="RTT216" s="214"/>
      <c r="RTU216" s="214"/>
      <c r="RTV216" s="214"/>
      <c r="RTW216" s="214"/>
      <c r="RTX216" s="214"/>
      <c r="RTY216" s="214"/>
      <c r="RTZ216" s="214"/>
      <c r="RUA216" s="214"/>
      <c r="RUB216" s="214"/>
      <c r="RUC216" s="214"/>
      <c r="RUD216" s="214"/>
      <c r="RUE216" s="214"/>
      <c r="RUF216" s="214"/>
      <c r="RUG216" s="214"/>
      <c r="RUH216" s="214"/>
      <c r="RUI216" s="214"/>
      <c r="RUJ216" s="214"/>
      <c r="RUK216" s="214"/>
      <c r="RUL216" s="214"/>
      <c r="RUM216" s="214"/>
      <c r="RUN216" s="214"/>
      <c r="RUO216" s="214"/>
      <c r="RUP216" s="214"/>
      <c r="RUQ216" s="214"/>
      <c r="RUR216" s="214"/>
      <c r="RUS216" s="214"/>
      <c r="RUT216" s="214"/>
      <c r="RUU216" s="214"/>
      <c r="RUV216" s="214"/>
      <c r="RUW216" s="214"/>
      <c r="RUX216" s="214"/>
      <c r="RUY216" s="214"/>
      <c r="RUZ216" s="214"/>
      <c r="RVA216" s="214"/>
      <c r="RVB216" s="214"/>
      <c r="RVC216" s="214"/>
      <c r="RVD216" s="214"/>
      <c r="RVE216" s="214"/>
      <c r="RVF216" s="214"/>
      <c r="RVG216" s="214"/>
      <c r="RVH216" s="214"/>
      <c r="RVI216" s="214"/>
      <c r="RVJ216" s="214"/>
      <c r="RVK216" s="214"/>
      <c r="RVL216" s="214"/>
      <c r="RVM216" s="214"/>
      <c r="RVN216" s="214"/>
      <c r="RVO216" s="214"/>
      <c r="RVP216" s="214"/>
      <c r="RVQ216" s="214"/>
      <c r="RVR216" s="214"/>
      <c r="RVS216" s="214"/>
      <c r="RVT216" s="214"/>
      <c r="RVU216" s="214"/>
      <c r="RVV216" s="214"/>
      <c r="RVW216" s="214"/>
      <c r="RVX216" s="214"/>
      <c r="RVY216" s="214"/>
      <c r="RVZ216" s="214"/>
      <c r="RWA216" s="214"/>
      <c r="RWB216" s="214"/>
      <c r="RWC216" s="214"/>
      <c r="RWD216" s="214"/>
      <c r="RWE216" s="214"/>
      <c r="RWF216" s="214"/>
      <c r="RWG216" s="214"/>
      <c r="RWH216" s="214"/>
      <c r="RWI216" s="214"/>
      <c r="RWJ216" s="214"/>
      <c r="RWK216" s="214"/>
      <c r="RWL216" s="214"/>
      <c r="RWM216" s="214"/>
      <c r="RWN216" s="214"/>
      <c r="RWO216" s="214"/>
      <c r="RWP216" s="214"/>
      <c r="RWQ216" s="214"/>
      <c r="RWR216" s="214"/>
      <c r="RWS216" s="214"/>
      <c r="RWT216" s="214"/>
      <c r="RWU216" s="214"/>
      <c r="RWV216" s="214"/>
      <c r="RWW216" s="214"/>
      <c r="RWX216" s="214"/>
      <c r="RWY216" s="214"/>
      <c r="RWZ216" s="214"/>
      <c r="RXA216" s="214"/>
      <c r="RXB216" s="214"/>
      <c r="RXC216" s="214"/>
      <c r="RXD216" s="214"/>
      <c r="RXE216" s="214"/>
      <c r="RXF216" s="214"/>
      <c r="RXG216" s="214"/>
      <c r="RXH216" s="214"/>
      <c r="RXI216" s="214"/>
      <c r="RXJ216" s="214"/>
      <c r="RXK216" s="214"/>
      <c r="RXL216" s="214"/>
      <c r="RXM216" s="214"/>
      <c r="RXN216" s="214"/>
      <c r="RXO216" s="214"/>
      <c r="RXP216" s="214"/>
      <c r="RXQ216" s="214"/>
      <c r="RXR216" s="214"/>
      <c r="RXS216" s="214"/>
      <c r="RXT216" s="214"/>
      <c r="RXU216" s="214"/>
      <c r="RXV216" s="214"/>
      <c r="RXW216" s="214"/>
      <c r="RXX216" s="214"/>
      <c r="RXY216" s="214"/>
      <c r="RXZ216" s="214"/>
      <c r="RYA216" s="214"/>
      <c r="RYB216" s="214"/>
      <c r="RYC216" s="214"/>
      <c r="RYD216" s="214"/>
      <c r="RYE216" s="214"/>
      <c r="RYF216" s="214"/>
      <c r="RYG216" s="214"/>
      <c r="RYH216" s="214"/>
      <c r="RYI216" s="214"/>
      <c r="RYJ216" s="214"/>
      <c r="RYK216" s="214"/>
      <c r="RYL216" s="214"/>
      <c r="RYM216" s="214"/>
      <c r="RYN216" s="214"/>
      <c r="RYO216" s="214"/>
      <c r="RYP216" s="214"/>
      <c r="RYQ216" s="214"/>
      <c r="RYR216" s="214"/>
      <c r="RYS216" s="214"/>
      <c r="RYT216" s="214"/>
      <c r="RYU216" s="214"/>
      <c r="RYV216" s="214"/>
      <c r="RYW216" s="214"/>
      <c r="RYX216" s="214"/>
      <c r="RYY216" s="214"/>
      <c r="RYZ216" s="214"/>
      <c r="RZA216" s="214"/>
      <c r="RZB216" s="214"/>
      <c r="RZC216" s="214"/>
      <c r="RZD216" s="214"/>
      <c r="RZE216" s="214"/>
      <c r="RZF216" s="214"/>
      <c r="RZG216" s="214"/>
      <c r="RZH216" s="214"/>
      <c r="RZI216" s="214"/>
      <c r="RZJ216" s="214"/>
      <c r="RZK216" s="214"/>
      <c r="RZL216" s="214"/>
      <c r="RZM216" s="214"/>
      <c r="RZN216" s="214"/>
      <c r="RZO216" s="214"/>
      <c r="RZP216" s="214"/>
      <c r="RZQ216" s="214"/>
      <c r="RZR216" s="214"/>
      <c r="RZS216" s="214"/>
      <c r="RZT216" s="214"/>
      <c r="RZU216" s="214"/>
      <c r="RZV216" s="214"/>
      <c r="RZW216" s="214"/>
      <c r="RZX216" s="214"/>
      <c r="RZY216" s="214"/>
      <c r="RZZ216" s="214"/>
      <c r="SAA216" s="214"/>
      <c r="SAB216" s="214"/>
      <c r="SAC216" s="214"/>
      <c r="SAD216" s="214"/>
      <c r="SAE216" s="214"/>
      <c r="SAF216" s="214"/>
      <c r="SAG216" s="214"/>
      <c r="SAH216" s="214"/>
      <c r="SAI216" s="214"/>
      <c r="SAJ216" s="214"/>
      <c r="SAK216" s="214"/>
      <c r="SAL216" s="214"/>
      <c r="SAM216" s="214"/>
      <c r="SAN216" s="214"/>
      <c r="SAO216" s="214"/>
      <c r="SAP216" s="214"/>
      <c r="SAQ216" s="214"/>
      <c r="SAR216" s="214"/>
      <c r="SAS216" s="214"/>
      <c r="SAT216" s="214"/>
      <c r="SAU216" s="214"/>
      <c r="SAV216" s="214"/>
      <c r="SAW216" s="214"/>
      <c r="SAX216" s="214"/>
      <c r="SAY216" s="214"/>
      <c r="SAZ216" s="214"/>
      <c r="SBA216" s="214"/>
      <c r="SBB216" s="214"/>
      <c r="SBC216" s="214"/>
      <c r="SBD216" s="214"/>
      <c r="SBE216" s="214"/>
      <c r="SBF216" s="214"/>
      <c r="SBG216" s="214"/>
      <c r="SBH216" s="214"/>
      <c r="SBI216" s="214"/>
      <c r="SBJ216" s="214"/>
      <c r="SBK216" s="214"/>
      <c r="SBL216" s="214"/>
      <c r="SBM216" s="214"/>
      <c r="SBN216" s="214"/>
      <c r="SBO216" s="214"/>
      <c r="SBP216" s="214"/>
      <c r="SBQ216" s="214"/>
      <c r="SBR216" s="214"/>
      <c r="SBS216" s="214"/>
      <c r="SBT216" s="214"/>
      <c r="SBU216" s="214"/>
      <c r="SBV216" s="214"/>
      <c r="SBW216" s="214"/>
      <c r="SBX216" s="214"/>
      <c r="SBY216" s="214"/>
      <c r="SBZ216" s="214"/>
      <c r="SCA216" s="214"/>
      <c r="SCB216" s="214"/>
      <c r="SCC216" s="214"/>
      <c r="SCD216" s="214"/>
      <c r="SCE216" s="214"/>
      <c r="SCF216" s="214"/>
      <c r="SCG216" s="214"/>
      <c r="SCH216" s="214"/>
      <c r="SCI216" s="214"/>
      <c r="SCJ216" s="214"/>
      <c r="SCK216" s="214"/>
      <c r="SCL216" s="214"/>
      <c r="SCM216" s="214"/>
      <c r="SCN216" s="214"/>
      <c r="SCO216" s="214"/>
      <c r="SCP216" s="214"/>
      <c r="SCQ216" s="214"/>
      <c r="SCR216" s="214"/>
      <c r="SCS216" s="214"/>
      <c r="SCT216" s="214"/>
      <c r="SCU216" s="214"/>
      <c r="SCV216" s="214"/>
      <c r="SCW216" s="214"/>
      <c r="SCX216" s="214"/>
      <c r="SCY216" s="214"/>
      <c r="SCZ216" s="214"/>
      <c r="SDA216" s="214"/>
      <c r="SDB216" s="214"/>
      <c r="SDC216" s="214"/>
      <c r="SDD216" s="214"/>
      <c r="SDE216" s="214"/>
      <c r="SDF216" s="214"/>
      <c r="SDG216" s="214"/>
      <c r="SDH216" s="214"/>
      <c r="SDI216" s="214"/>
      <c r="SDJ216" s="214"/>
      <c r="SDK216" s="214"/>
      <c r="SDL216" s="214"/>
      <c r="SDM216" s="214"/>
      <c r="SDN216" s="214"/>
      <c r="SDO216" s="214"/>
      <c r="SDP216" s="214"/>
      <c r="SDQ216" s="214"/>
      <c r="SDR216" s="214"/>
      <c r="SDS216" s="214"/>
      <c r="SDT216" s="214"/>
      <c r="SDU216" s="214"/>
      <c r="SDV216" s="214"/>
      <c r="SDW216" s="214"/>
      <c r="SDX216" s="214"/>
      <c r="SDY216" s="214"/>
      <c r="SDZ216" s="214"/>
      <c r="SEA216" s="214"/>
      <c r="SEB216" s="214"/>
      <c r="SEC216" s="214"/>
      <c r="SED216" s="214"/>
      <c r="SEE216" s="214"/>
      <c r="SEF216" s="214"/>
      <c r="SEG216" s="214"/>
      <c r="SEH216" s="214"/>
      <c r="SEI216" s="214"/>
      <c r="SEJ216" s="214"/>
      <c r="SEK216" s="214"/>
      <c r="SEL216" s="214"/>
      <c r="SEM216" s="214"/>
      <c r="SEN216" s="214"/>
      <c r="SEO216" s="214"/>
      <c r="SEP216" s="214"/>
      <c r="SEQ216" s="214"/>
      <c r="SER216" s="214"/>
      <c r="SES216" s="214"/>
      <c r="SET216" s="214"/>
      <c r="SEU216" s="214"/>
      <c r="SEV216" s="214"/>
      <c r="SEW216" s="214"/>
      <c r="SEX216" s="214"/>
      <c r="SEY216" s="214"/>
      <c r="SEZ216" s="214"/>
      <c r="SFA216" s="214"/>
      <c r="SFB216" s="214"/>
      <c r="SFC216" s="214"/>
      <c r="SFD216" s="214"/>
      <c r="SFE216" s="214"/>
      <c r="SFF216" s="214"/>
      <c r="SFG216" s="214"/>
      <c r="SFH216" s="214"/>
      <c r="SFI216" s="214"/>
      <c r="SFJ216" s="214"/>
      <c r="SFK216" s="214"/>
      <c r="SFL216" s="214"/>
      <c r="SFM216" s="214"/>
      <c r="SFN216" s="214"/>
      <c r="SFO216" s="214"/>
      <c r="SFP216" s="214"/>
      <c r="SFQ216" s="214"/>
      <c r="SFR216" s="214"/>
      <c r="SFS216" s="214"/>
      <c r="SFT216" s="214"/>
      <c r="SFU216" s="214"/>
      <c r="SFV216" s="214"/>
      <c r="SFW216" s="214"/>
      <c r="SFX216" s="214"/>
      <c r="SFY216" s="214"/>
      <c r="SFZ216" s="214"/>
      <c r="SGA216" s="214"/>
      <c r="SGB216" s="214"/>
      <c r="SGC216" s="214"/>
      <c r="SGD216" s="214"/>
      <c r="SGE216" s="214"/>
      <c r="SGF216" s="214"/>
      <c r="SGG216" s="214"/>
      <c r="SGH216" s="214"/>
      <c r="SGI216" s="214"/>
      <c r="SGJ216" s="214"/>
      <c r="SGK216" s="214"/>
      <c r="SGL216" s="214"/>
      <c r="SGM216" s="214"/>
      <c r="SGN216" s="214"/>
      <c r="SGO216" s="214"/>
      <c r="SGP216" s="214"/>
      <c r="SGQ216" s="214"/>
      <c r="SGR216" s="214"/>
      <c r="SGS216" s="214"/>
      <c r="SGT216" s="214"/>
      <c r="SGU216" s="214"/>
      <c r="SGV216" s="214"/>
      <c r="SGW216" s="214"/>
      <c r="SGX216" s="214"/>
      <c r="SGY216" s="214"/>
      <c r="SGZ216" s="214"/>
      <c r="SHA216" s="214"/>
      <c r="SHB216" s="214"/>
      <c r="SHC216" s="214"/>
      <c r="SHD216" s="214"/>
      <c r="SHE216" s="214"/>
      <c r="SHF216" s="214"/>
      <c r="SHG216" s="214"/>
      <c r="SHH216" s="214"/>
      <c r="SHI216" s="214"/>
      <c r="SHJ216" s="214"/>
      <c r="SHK216" s="214"/>
      <c r="SHL216" s="214"/>
      <c r="SHM216" s="214"/>
      <c r="SHN216" s="214"/>
      <c r="SHO216" s="214"/>
      <c r="SHP216" s="214"/>
      <c r="SHQ216" s="214"/>
      <c r="SHR216" s="214"/>
      <c r="SHS216" s="214"/>
      <c r="SHT216" s="214"/>
      <c r="SHU216" s="214"/>
      <c r="SHV216" s="214"/>
      <c r="SHW216" s="214"/>
      <c r="SHX216" s="214"/>
      <c r="SHY216" s="214"/>
      <c r="SHZ216" s="214"/>
      <c r="SIA216" s="214"/>
      <c r="SIB216" s="214"/>
      <c r="SIC216" s="214"/>
      <c r="SID216" s="214"/>
      <c r="SIE216" s="214"/>
      <c r="SIF216" s="214"/>
      <c r="SIG216" s="214"/>
      <c r="SIH216" s="214"/>
      <c r="SII216" s="214"/>
      <c r="SIJ216" s="214"/>
      <c r="SIK216" s="214"/>
      <c r="SIL216" s="214"/>
      <c r="SIM216" s="214"/>
      <c r="SIN216" s="214"/>
      <c r="SIO216" s="214"/>
      <c r="SIP216" s="214"/>
      <c r="SIQ216" s="214"/>
      <c r="SIR216" s="214"/>
      <c r="SIS216" s="214"/>
      <c r="SIT216" s="214"/>
      <c r="SIU216" s="214"/>
      <c r="SIV216" s="214"/>
      <c r="SIW216" s="214"/>
      <c r="SIX216" s="214"/>
      <c r="SIY216" s="214"/>
      <c r="SIZ216" s="214"/>
      <c r="SJA216" s="214"/>
      <c r="SJB216" s="214"/>
      <c r="SJC216" s="214"/>
      <c r="SJD216" s="214"/>
      <c r="SJE216" s="214"/>
      <c r="SJF216" s="214"/>
      <c r="SJG216" s="214"/>
      <c r="SJH216" s="214"/>
      <c r="SJI216" s="214"/>
      <c r="SJJ216" s="214"/>
      <c r="SJK216" s="214"/>
      <c r="SJL216" s="214"/>
      <c r="SJM216" s="214"/>
      <c r="SJN216" s="214"/>
      <c r="SJO216" s="214"/>
      <c r="SJP216" s="214"/>
      <c r="SJQ216" s="214"/>
      <c r="SJR216" s="214"/>
      <c r="SJS216" s="214"/>
      <c r="SJT216" s="214"/>
      <c r="SJU216" s="214"/>
      <c r="SJV216" s="214"/>
      <c r="SJW216" s="214"/>
      <c r="SJX216" s="214"/>
      <c r="SJY216" s="214"/>
      <c r="SJZ216" s="214"/>
      <c r="SKA216" s="214"/>
      <c r="SKB216" s="214"/>
      <c r="SKC216" s="214"/>
      <c r="SKD216" s="214"/>
      <c r="SKE216" s="214"/>
      <c r="SKF216" s="214"/>
      <c r="SKG216" s="214"/>
      <c r="SKH216" s="214"/>
      <c r="SKI216" s="214"/>
      <c r="SKJ216" s="214"/>
      <c r="SKK216" s="214"/>
      <c r="SKL216" s="214"/>
      <c r="SKM216" s="214"/>
      <c r="SKN216" s="214"/>
      <c r="SKO216" s="214"/>
      <c r="SKP216" s="214"/>
      <c r="SKQ216" s="214"/>
      <c r="SKR216" s="214"/>
      <c r="SKS216" s="214"/>
      <c r="SKT216" s="214"/>
      <c r="SKU216" s="214"/>
      <c r="SKV216" s="214"/>
      <c r="SKW216" s="214"/>
      <c r="SKX216" s="214"/>
      <c r="SKY216" s="214"/>
      <c r="SKZ216" s="214"/>
      <c r="SLA216" s="214"/>
      <c r="SLB216" s="214"/>
      <c r="SLC216" s="214"/>
      <c r="SLD216" s="214"/>
      <c r="SLE216" s="214"/>
      <c r="SLF216" s="214"/>
      <c r="SLG216" s="214"/>
      <c r="SLH216" s="214"/>
      <c r="SLI216" s="214"/>
      <c r="SLJ216" s="214"/>
      <c r="SLK216" s="214"/>
      <c r="SLL216" s="214"/>
      <c r="SLM216" s="214"/>
      <c r="SLN216" s="214"/>
      <c r="SLO216" s="214"/>
      <c r="SLP216" s="214"/>
      <c r="SLQ216" s="214"/>
      <c r="SLR216" s="214"/>
      <c r="SLS216" s="214"/>
      <c r="SLT216" s="214"/>
      <c r="SLU216" s="214"/>
      <c r="SLV216" s="214"/>
      <c r="SLW216" s="214"/>
      <c r="SLX216" s="214"/>
      <c r="SLY216" s="214"/>
      <c r="SLZ216" s="214"/>
      <c r="SMA216" s="214"/>
      <c r="SMB216" s="214"/>
      <c r="SMC216" s="214"/>
      <c r="SMD216" s="214"/>
      <c r="SME216" s="214"/>
      <c r="SMF216" s="214"/>
      <c r="SMG216" s="214"/>
      <c r="SMH216" s="214"/>
      <c r="SMI216" s="214"/>
      <c r="SMJ216" s="214"/>
      <c r="SMK216" s="214"/>
      <c r="SML216" s="214"/>
      <c r="SMM216" s="214"/>
      <c r="SMN216" s="214"/>
      <c r="SMO216" s="214"/>
      <c r="SMP216" s="214"/>
      <c r="SMQ216" s="214"/>
      <c r="SMR216" s="214"/>
      <c r="SMS216" s="214"/>
      <c r="SMT216" s="214"/>
      <c r="SMU216" s="214"/>
      <c r="SMV216" s="214"/>
      <c r="SMW216" s="214"/>
      <c r="SMX216" s="214"/>
      <c r="SMY216" s="214"/>
      <c r="SMZ216" s="214"/>
      <c r="SNA216" s="214"/>
      <c r="SNB216" s="214"/>
      <c r="SNC216" s="214"/>
      <c r="SND216" s="214"/>
      <c r="SNE216" s="214"/>
      <c r="SNF216" s="214"/>
      <c r="SNG216" s="214"/>
      <c r="SNH216" s="214"/>
      <c r="SNI216" s="214"/>
      <c r="SNJ216" s="214"/>
      <c r="SNK216" s="214"/>
      <c r="SNL216" s="214"/>
      <c r="SNM216" s="214"/>
      <c r="SNN216" s="214"/>
      <c r="SNO216" s="214"/>
      <c r="SNP216" s="214"/>
      <c r="SNQ216" s="214"/>
      <c r="SNR216" s="214"/>
      <c r="SNS216" s="214"/>
      <c r="SNT216" s="214"/>
      <c r="SNU216" s="214"/>
      <c r="SNV216" s="214"/>
      <c r="SNW216" s="214"/>
      <c r="SNX216" s="214"/>
      <c r="SNY216" s="214"/>
      <c r="SNZ216" s="214"/>
      <c r="SOA216" s="214"/>
      <c r="SOB216" s="214"/>
      <c r="SOC216" s="214"/>
      <c r="SOD216" s="214"/>
      <c r="SOE216" s="214"/>
      <c r="SOF216" s="214"/>
      <c r="SOG216" s="214"/>
      <c r="SOH216" s="214"/>
      <c r="SOI216" s="214"/>
      <c r="SOJ216" s="214"/>
      <c r="SOK216" s="214"/>
      <c r="SOL216" s="214"/>
      <c r="SOM216" s="214"/>
      <c r="SON216" s="214"/>
      <c r="SOO216" s="214"/>
      <c r="SOP216" s="214"/>
      <c r="SOQ216" s="214"/>
      <c r="SOR216" s="214"/>
      <c r="SOS216" s="214"/>
      <c r="SOT216" s="214"/>
      <c r="SOU216" s="214"/>
      <c r="SOV216" s="214"/>
      <c r="SOW216" s="214"/>
      <c r="SOX216" s="214"/>
      <c r="SOY216" s="214"/>
      <c r="SOZ216" s="214"/>
      <c r="SPA216" s="214"/>
      <c r="SPB216" s="214"/>
      <c r="SPC216" s="214"/>
      <c r="SPD216" s="214"/>
      <c r="SPE216" s="214"/>
      <c r="SPF216" s="214"/>
      <c r="SPG216" s="214"/>
      <c r="SPH216" s="214"/>
      <c r="SPI216" s="214"/>
      <c r="SPJ216" s="214"/>
      <c r="SPK216" s="214"/>
      <c r="SPL216" s="214"/>
      <c r="SPM216" s="214"/>
      <c r="SPN216" s="214"/>
      <c r="SPO216" s="214"/>
      <c r="SPP216" s="214"/>
      <c r="SPQ216" s="214"/>
      <c r="SPR216" s="214"/>
      <c r="SPS216" s="214"/>
      <c r="SPT216" s="214"/>
      <c r="SPU216" s="214"/>
      <c r="SPV216" s="214"/>
      <c r="SPW216" s="214"/>
      <c r="SPX216" s="214"/>
      <c r="SPY216" s="214"/>
      <c r="SPZ216" s="214"/>
      <c r="SQA216" s="214"/>
      <c r="SQB216" s="214"/>
      <c r="SQC216" s="214"/>
      <c r="SQD216" s="214"/>
      <c r="SQE216" s="214"/>
      <c r="SQF216" s="214"/>
      <c r="SQG216" s="214"/>
      <c r="SQH216" s="214"/>
      <c r="SQI216" s="214"/>
      <c r="SQJ216" s="214"/>
      <c r="SQK216" s="214"/>
      <c r="SQL216" s="214"/>
      <c r="SQM216" s="214"/>
      <c r="SQN216" s="214"/>
      <c r="SQO216" s="214"/>
      <c r="SQP216" s="214"/>
      <c r="SQQ216" s="214"/>
      <c r="SQR216" s="214"/>
      <c r="SQS216" s="214"/>
      <c r="SQT216" s="214"/>
      <c r="SQU216" s="214"/>
      <c r="SQV216" s="214"/>
      <c r="SQW216" s="214"/>
      <c r="SQX216" s="214"/>
      <c r="SQY216" s="214"/>
      <c r="SQZ216" s="214"/>
      <c r="SRA216" s="214"/>
      <c r="SRB216" s="214"/>
      <c r="SRC216" s="214"/>
      <c r="SRD216" s="214"/>
      <c r="SRE216" s="214"/>
      <c r="SRF216" s="214"/>
      <c r="SRG216" s="214"/>
      <c r="SRH216" s="214"/>
      <c r="SRI216" s="214"/>
      <c r="SRJ216" s="214"/>
      <c r="SRK216" s="214"/>
      <c r="SRL216" s="214"/>
      <c r="SRM216" s="214"/>
      <c r="SRN216" s="214"/>
      <c r="SRO216" s="214"/>
      <c r="SRP216" s="214"/>
      <c r="SRQ216" s="214"/>
      <c r="SRR216" s="214"/>
      <c r="SRS216" s="214"/>
      <c r="SRT216" s="214"/>
      <c r="SRU216" s="214"/>
      <c r="SRV216" s="214"/>
      <c r="SRW216" s="214"/>
      <c r="SRX216" s="214"/>
      <c r="SRY216" s="214"/>
      <c r="SRZ216" s="214"/>
      <c r="SSA216" s="214"/>
      <c r="SSB216" s="214"/>
      <c r="SSC216" s="214"/>
      <c r="SSD216" s="214"/>
      <c r="SSE216" s="214"/>
      <c r="SSF216" s="214"/>
      <c r="SSG216" s="214"/>
      <c r="SSH216" s="214"/>
      <c r="SSI216" s="214"/>
      <c r="SSJ216" s="214"/>
      <c r="SSK216" s="214"/>
      <c r="SSL216" s="214"/>
      <c r="SSM216" s="214"/>
      <c r="SSN216" s="214"/>
      <c r="SSO216" s="214"/>
      <c r="SSP216" s="214"/>
      <c r="SSQ216" s="214"/>
      <c r="SSR216" s="214"/>
      <c r="SSS216" s="214"/>
      <c r="SST216" s="214"/>
      <c r="SSU216" s="214"/>
      <c r="SSV216" s="214"/>
      <c r="SSW216" s="214"/>
      <c r="SSX216" s="214"/>
      <c r="SSY216" s="214"/>
      <c r="SSZ216" s="214"/>
      <c r="STA216" s="214"/>
      <c r="STB216" s="214"/>
      <c r="STC216" s="214"/>
      <c r="STD216" s="214"/>
      <c r="STE216" s="214"/>
      <c r="STF216" s="214"/>
      <c r="STG216" s="214"/>
      <c r="STH216" s="214"/>
      <c r="STI216" s="214"/>
      <c r="STJ216" s="214"/>
      <c r="STK216" s="214"/>
      <c r="STL216" s="214"/>
      <c r="STM216" s="214"/>
      <c r="STN216" s="214"/>
      <c r="STO216" s="214"/>
      <c r="STP216" s="214"/>
      <c r="STQ216" s="214"/>
      <c r="STR216" s="214"/>
      <c r="STS216" s="214"/>
      <c r="STT216" s="214"/>
      <c r="STU216" s="214"/>
      <c r="STV216" s="214"/>
      <c r="STW216" s="214"/>
      <c r="STX216" s="214"/>
      <c r="STY216" s="214"/>
      <c r="STZ216" s="214"/>
      <c r="SUA216" s="214"/>
      <c r="SUB216" s="214"/>
      <c r="SUC216" s="214"/>
      <c r="SUD216" s="214"/>
      <c r="SUE216" s="214"/>
      <c r="SUF216" s="214"/>
      <c r="SUG216" s="214"/>
      <c r="SUH216" s="214"/>
      <c r="SUI216" s="214"/>
      <c r="SUJ216" s="214"/>
      <c r="SUK216" s="214"/>
      <c r="SUL216" s="214"/>
      <c r="SUM216" s="214"/>
      <c r="SUN216" s="214"/>
      <c r="SUO216" s="214"/>
      <c r="SUP216" s="214"/>
      <c r="SUQ216" s="214"/>
      <c r="SUR216" s="214"/>
      <c r="SUS216" s="214"/>
      <c r="SUT216" s="214"/>
      <c r="SUU216" s="214"/>
      <c r="SUV216" s="214"/>
      <c r="SUW216" s="214"/>
      <c r="SUX216" s="214"/>
      <c r="SUY216" s="214"/>
      <c r="SUZ216" s="214"/>
      <c r="SVA216" s="214"/>
      <c r="SVB216" s="214"/>
      <c r="SVC216" s="214"/>
      <c r="SVD216" s="214"/>
      <c r="SVE216" s="214"/>
      <c r="SVF216" s="214"/>
      <c r="SVG216" s="214"/>
      <c r="SVH216" s="214"/>
      <c r="SVI216" s="214"/>
      <c r="SVJ216" s="214"/>
      <c r="SVK216" s="214"/>
      <c r="SVL216" s="214"/>
      <c r="SVM216" s="214"/>
      <c r="SVN216" s="214"/>
      <c r="SVO216" s="214"/>
      <c r="SVP216" s="214"/>
      <c r="SVQ216" s="214"/>
      <c r="SVR216" s="214"/>
      <c r="SVS216" s="214"/>
      <c r="SVT216" s="214"/>
      <c r="SVU216" s="214"/>
      <c r="SVV216" s="214"/>
      <c r="SVW216" s="214"/>
      <c r="SVX216" s="214"/>
      <c r="SVY216" s="214"/>
      <c r="SVZ216" s="214"/>
      <c r="SWA216" s="214"/>
      <c r="SWB216" s="214"/>
      <c r="SWC216" s="214"/>
      <c r="SWD216" s="214"/>
      <c r="SWE216" s="214"/>
      <c r="SWF216" s="214"/>
      <c r="SWG216" s="214"/>
      <c r="SWH216" s="214"/>
      <c r="SWI216" s="214"/>
      <c r="SWJ216" s="214"/>
      <c r="SWK216" s="214"/>
      <c r="SWL216" s="214"/>
      <c r="SWM216" s="214"/>
      <c r="SWN216" s="214"/>
      <c r="SWO216" s="214"/>
      <c r="SWP216" s="214"/>
      <c r="SWQ216" s="214"/>
      <c r="SWR216" s="214"/>
      <c r="SWS216" s="214"/>
      <c r="SWT216" s="214"/>
      <c r="SWU216" s="214"/>
      <c r="SWV216" s="214"/>
      <c r="SWW216" s="214"/>
      <c r="SWX216" s="214"/>
      <c r="SWY216" s="214"/>
      <c r="SWZ216" s="214"/>
      <c r="SXA216" s="214"/>
      <c r="SXB216" s="214"/>
      <c r="SXC216" s="214"/>
      <c r="SXD216" s="214"/>
      <c r="SXE216" s="214"/>
      <c r="SXF216" s="214"/>
      <c r="SXG216" s="214"/>
      <c r="SXH216" s="214"/>
      <c r="SXI216" s="214"/>
      <c r="SXJ216" s="214"/>
      <c r="SXK216" s="214"/>
      <c r="SXL216" s="214"/>
      <c r="SXM216" s="214"/>
      <c r="SXN216" s="214"/>
      <c r="SXO216" s="214"/>
      <c r="SXP216" s="214"/>
      <c r="SXQ216" s="214"/>
      <c r="SXR216" s="214"/>
      <c r="SXS216" s="214"/>
      <c r="SXT216" s="214"/>
      <c r="SXU216" s="214"/>
      <c r="SXV216" s="214"/>
      <c r="SXW216" s="214"/>
      <c r="SXX216" s="214"/>
      <c r="SXY216" s="214"/>
      <c r="SXZ216" s="214"/>
      <c r="SYA216" s="214"/>
      <c r="SYB216" s="214"/>
      <c r="SYC216" s="214"/>
      <c r="SYD216" s="214"/>
      <c r="SYE216" s="214"/>
      <c r="SYF216" s="214"/>
      <c r="SYG216" s="214"/>
      <c r="SYH216" s="214"/>
      <c r="SYI216" s="214"/>
      <c r="SYJ216" s="214"/>
      <c r="SYK216" s="214"/>
      <c r="SYL216" s="214"/>
      <c r="SYM216" s="214"/>
      <c r="SYN216" s="214"/>
      <c r="SYO216" s="214"/>
      <c r="SYP216" s="214"/>
      <c r="SYQ216" s="214"/>
      <c r="SYR216" s="214"/>
      <c r="SYS216" s="214"/>
      <c r="SYT216" s="214"/>
      <c r="SYU216" s="214"/>
      <c r="SYV216" s="214"/>
      <c r="SYW216" s="214"/>
      <c r="SYX216" s="214"/>
      <c r="SYY216" s="214"/>
      <c r="SYZ216" s="214"/>
      <c r="SZA216" s="214"/>
      <c r="SZB216" s="214"/>
      <c r="SZC216" s="214"/>
      <c r="SZD216" s="214"/>
      <c r="SZE216" s="214"/>
      <c r="SZF216" s="214"/>
      <c r="SZG216" s="214"/>
      <c r="SZH216" s="214"/>
      <c r="SZI216" s="214"/>
      <c r="SZJ216" s="214"/>
      <c r="SZK216" s="214"/>
      <c r="SZL216" s="214"/>
      <c r="SZM216" s="214"/>
      <c r="SZN216" s="214"/>
      <c r="SZO216" s="214"/>
      <c r="SZP216" s="214"/>
      <c r="SZQ216" s="214"/>
      <c r="SZR216" s="214"/>
      <c r="SZS216" s="214"/>
      <c r="SZT216" s="214"/>
      <c r="SZU216" s="214"/>
      <c r="SZV216" s="214"/>
      <c r="SZW216" s="214"/>
      <c r="SZX216" s="214"/>
      <c r="SZY216" s="214"/>
      <c r="SZZ216" s="214"/>
      <c r="TAA216" s="214"/>
      <c r="TAB216" s="214"/>
      <c r="TAC216" s="214"/>
      <c r="TAD216" s="214"/>
      <c r="TAE216" s="214"/>
      <c r="TAF216" s="214"/>
      <c r="TAG216" s="214"/>
      <c r="TAH216" s="214"/>
      <c r="TAI216" s="214"/>
      <c r="TAJ216" s="214"/>
      <c r="TAK216" s="214"/>
      <c r="TAL216" s="214"/>
      <c r="TAM216" s="214"/>
      <c r="TAN216" s="214"/>
      <c r="TAO216" s="214"/>
      <c r="TAP216" s="214"/>
      <c r="TAQ216" s="214"/>
      <c r="TAR216" s="214"/>
      <c r="TAS216" s="214"/>
      <c r="TAT216" s="214"/>
      <c r="TAU216" s="214"/>
      <c r="TAV216" s="214"/>
      <c r="TAW216" s="214"/>
      <c r="TAX216" s="214"/>
      <c r="TAY216" s="214"/>
      <c r="TAZ216" s="214"/>
      <c r="TBA216" s="214"/>
      <c r="TBB216" s="214"/>
      <c r="TBC216" s="214"/>
      <c r="TBD216" s="214"/>
      <c r="TBE216" s="214"/>
      <c r="TBF216" s="214"/>
      <c r="TBG216" s="214"/>
      <c r="TBH216" s="214"/>
      <c r="TBI216" s="214"/>
      <c r="TBJ216" s="214"/>
      <c r="TBK216" s="214"/>
      <c r="TBL216" s="214"/>
      <c r="TBM216" s="214"/>
      <c r="TBN216" s="214"/>
      <c r="TBO216" s="214"/>
      <c r="TBP216" s="214"/>
      <c r="TBQ216" s="214"/>
      <c r="TBR216" s="214"/>
      <c r="TBS216" s="214"/>
      <c r="TBT216" s="214"/>
      <c r="TBU216" s="214"/>
      <c r="TBV216" s="214"/>
      <c r="TBW216" s="214"/>
      <c r="TBX216" s="214"/>
      <c r="TBY216" s="214"/>
      <c r="TBZ216" s="214"/>
      <c r="TCA216" s="214"/>
      <c r="TCB216" s="214"/>
      <c r="TCC216" s="214"/>
      <c r="TCD216" s="214"/>
      <c r="TCE216" s="214"/>
      <c r="TCF216" s="214"/>
      <c r="TCG216" s="214"/>
      <c r="TCH216" s="214"/>
      <c r="TCI216" s="214"/>
      <c r="TCJ216" s="214"/>
      <c r="TCK216" s="214"/>
      <c r="TCL216" s="214"/>
      <c r="TCM216" s="214"/>
      <c r="TCN216" s="214"/>
      <c r="TCO216" s="214"/>
      <c r="TCP216" s="214"/>
      <c r="TCQ216" s="214"/>
      <c r="TCR216" s="214"/>
      <c r="TCS216" s="214"/>
      <c r="TCT216" s="214"/>
      <c r="TCU216" s="214"/>
      <c r="TCV216" s="214"/>
      <c r="TCW216" s="214"/>
      <c r="TCX216" s="214"/>
      <c r="TCY216" s="214"/>
      <c r="TCZ216" s="214"/>
      <c r="TDA216" s="214"/>
      <c r="TDB216" s="214"/>
      <c r="TDC216" s="214"/>
      <c r="TDD216" s="214"/>
      <c r="TDE216" s="214"/>
      <c r="TDF216" s="214"/>
      <c r="TDG216" s="214"/>
      <c r="TDH216" s="214"/>
      <c r="TDI216" s="214"/>
      <c r="TDJ216" s="214"/>
      <c r="TDK216" s="214"/>
      <c r="TDL216" s="214"/>
      <c r="TDM216" s="214"/>
      <c r="TDN216" s="214"/>
      <c r="TDO216" s="214"/>
      <c r="TDP216" s="214"/>
      <c r="TDQ216" s="214"/>
      <c r="TDR216" s="214"/>
      <c r="TDS216" s="214"/>
      <c r="TDT216" s="214"/>
      <c r="TDU216" s="214"/>
      <c r="TDV216" s="214"/>
      <c r="TDW216" s="214"/>
      <c r="TDX216" s="214"/>
      <c r="TDY216" s="214"/>
      <c r="TDZ216" s="214"/>
      <c r="TEA216" s="214"/>
      <c r="TEB216" s="214"/>
      <c r="TEC216" s="214"/>
      <c r="TED216" s="214"/>
      <c r="TEE216" s="214"/>
      <c r="TEF216" s="214"/>
      <c r="TEG216" s="214"/>
      <c r="TEH216" s="214"/>
      <c r="TEI216" s="214"/>
      <c r="TEJ216" s="214"/>
      <c r="TEK216" s="214"/>
      <c r="TEL216" s="214"/>
      <c r="TEM216" s="214"/>
      <c r="TEN216" s="214"/>
      <c r="TEO216" s="214"/>
      <c r="TEP216" s="214"/>
      <c r="TEQ216" s="214"/>
      <c r="TER216" s="214"/>
      <c r="TES216" s="214"/>
      <c r="TET216" s="214"/>
      <c r="TEU216" s="214"/>
      <c r="TEV216" s="214"/>
      <c r="TEW216" s="214"/>
      <c r="TEX216" s="214"/>
      <c r="TEY216" s="214"/>
      <c r="TEZ216" s="214"/>
      <c r="TFA216" s="214"/>
      <c r="TFB216" s="214"/>
      <c r="TFC216" s="214"/>
      <c r="TFD216" s="214"/>
      <c r="TFE216" s="214"/>
      <c r="TFF216" s="214"/>
      <c r="TFG216" s="214"/>
      <c r="TFH216" s="214"/>
      <c r="TFI216" s="214"/>
      <c r="TFJ216" s="214"/>
      <c r="TFK216" s="214"/>
      <c r="TFL216" s="214"/>
      <c r="TFM216" s="214"/>
      <c r="TFN216" s="214"/>
      <c r="TFO216" s="214"/>
      <c r="TFP216" s="214"/>
      <c r="TFQ216" s="214"/>
      <c r="TFR216" s="214"/>
      <c r="TFS216" s="214"/>
      <c r="TFT216" s="214"/>
      <c r="TFU216" s="214"/>
      <c r="TFV216" s="214"/>
      <c r="TFW216" s="214"/>
      <c r="TFX216" s="214"/>
      <c r="TFY216" s="214"/>
      <c r="TFZ216" s="214"/>
      <c r="TGA216" s="214"/>
      <c r="TGB216" s="214"/>
      <c r="TGC216" s="214"/>
      <c r="TGD216" s="214"/>
      <c r="TGE216" s="214"/>
      <c r="TGF216" s="214"/>
      <c r="TGG216" s="214"/>
      <c r="TGH216" s="214"/>
      <c r="TGI216" s="214"/>
      <c r="TGJ216" s="214"/>
      <c r="TGK216" s="214"/>
      <c r="TGL216" s="214"/>
      <c r="TGM216" s="214"/>
      <c r="TGN216" s="214"/>
      <c r="TGO216" s="214"/>
      <c r="TGP216" s="214"/>
      <c r="TGQ216" s="214"/>
      <c r="TGR216" s="214"/>
      <c r="TGS216" s="214"/>
      <c r="TGT216" s="214"/>
      <c r="TGU216" s="214"/>
      <c r="TGV216" s="214"/>
      <c r="TGW216" s="214"/>
      <c r="TGX216" s="214"/>
      <c r="TGY216" s="214"/>
      <c r="TGZ216" s="214"/>
      <c r="THA216" s="214"/>
      <c r="THB216" s="214"/>
      <c r="THC216" s="214"/>
      <c r="THD216" s="214"/>
      <c r="THE216" s="214"/>
      <c r="THF216" s="214"/>
      <c r="THG216" s="214"/>
      <c r="THH216" s="214"/>
      <c r="THI216" s="214"/>
      <c r="THJ216" s="214"/>
      <c r="THK216" s="214"/>
      <c r="THL216" s="214"/>
      <c r="THM216" s="214"/>
      <c r="THN216" s="214"/>
      <c r="THO216" s="214"/>
      <c r="THP216" s="214"/>
      <c r="THQ216" s="214"/>
      <c r="THR216" s="214"/>
      <c r="THS216" s="214"/>
      <c r="THT216" s="214"/>
      <c r="THU216" s="214"/>
      <c r="THV216" s="214"/>
      <c r="THW216" s="214"/>
      <c r="THX216" s="214"/>
      <c r="THY216" s="214"/>
      <c r="THZ216" s="214"/>
      <c r="TIA216" s="214"/>
      <c r="TIB216" s="214"/>
      <c r="TIC216" s="214"/>
      <c r="TID216" s="214"/>
      <c r="TIE216" s="214"/>
      <c r="TIF216" s="214"/>
      <c r="TIG216" s="214"/>
      <c r="TIH216" s="214"/>
      <c r="TII216" s="214"/>
      <c r="TIJ216" s="214"/>
      <c r="TIK216" s="214"/>
      <c r="TIL216" s="214"/>
      <c r="TIM216" s="214"/>
      <c r="TIN216" s="214"/>
      <c r="TIO216" s="214"/>
      <c r="TIP216" s="214"/>
      <c r="TIQ216" s="214"/>
      <c r="TIR216" s="214"/>
      <c r="TIS216" s="214"/>
      <c r="TIT216" s="214"/>
      <c r="TIU216" s="214"/>
      <c r="TIV216" s="214"/>
      <c r="TIW216" s="214"/>
      <c r="TIX216" s="214"/>
      <c r="TIY216" s="214"/>
      <c r="TIZ216" s="214"/>
      <c r="TJA216" s="214"/>
      <c r="TJB216" s="214"/>
      <c r="TJC216" s="214"/>
      <c r="TJD216" s="214"/>
      <c r="TJE216" s="214"/>
      <c r="TJF216" s="214"/>
      <c r="TJG216" s="214"/>
      <c r="TJH216" s="214"/>
      <c r="TJI216" s="214"/>
      <c r="TJJ216" s="214"/>
      <c r="TJK216" s="214"/>
      <c r="TJL216" s="214"/>
      <c r="TJM216" s="214"/>
      <c r="TJN216" s="214"/>
      <c r="TJO216" s="214"/>
      <c r="TJP216" s="214"/>
      <c r="TJQ216" s="214"/>
      <c r="TJR216" s="214"/>
      <c r="TJS216" s="214"/>
      <c r="TJT216" s="214"/>
      <c r="TJU216" s="214"/>
      <c r="TJV216" s="214"/>
      <c r="TJW216" s="214"/>
      <c r="TJX216" s="214"/>
      <c r="TJY216" s="214"/>
      <c r="TJZ216" s="214"/>
      <c r="TKA216" s="214"/>
      <c r="TKB216" s="214"/>
      <c r="TKC216" s="214"/>
      <c r="TKD216" s="214"/>
      <c r="TKE216" s="214"/>
      <c r="TKF216" s="214"/>
      <c r="TKG216" s="214"/>
      <c r="TKH216" s="214"/>
      <c r="TKI216" s="214"/>
      <c r="TKJ216" s="214"/>
      <c r="TKK216" s="214"/>
      <c r="TKL216" s="214"/>
      <c r="TKM216" s="214"/>
      <c r="TKN216" s="214"/>
      <c r="TKO216" s="214"/>
      <c r="TKP216" s="214"/>
      <c r="TKQ216" s="214"/>
      <c r="TKR216" s="214"/>
      <c r="TKS216" s="214"/>
      <c r="TKT216" s="214"/>
      <c r="TKU216" s="214"/>
      <c r="TKV216" s="214"/>
      <c r="TKW216" s="214"/>
      <c r="TKX216" s="214"/>
      <c r="TKY216" s="214"/>
      <c r="TKZ216" s="214"/>
      <c r="TLA216" s="214"/>
      <c r="TLB216" s="214"/>
      <c r="TLC216" s="214"/>
      <c r="TLD216" s="214"/>
      <c r="TLE216" s="214"/>
      <c r="TLF216" s="214"/>
      <c r="TLG216" s="214"/>
      <c r="TLH216" s="214"/>
      <c r="TLI216" s="214"/>
      <c r="TLJ216" s="214"/>
      <c r="TLK216" s="214"/>
      <c r="TLL216" s="214"/>
      <c r="TLM216" s="214"/>
      <c r="TLN216" s="214"/>
      <c r="TLO216" s="214"/>
      <c r="TLP216" s="214"/>
      <c r="TLQ216" s="214"/>
      <c r="TLR216" s="214"/>
      <c r="TLS216" s="214"/>
      <c r="TLT216" s="214"/>
      <c r="TLU216" s="214"/>
      <c r="TLV216" s="214"/>
      <c r="TLW216" s="214"/>
      <c r="TLX216" s="214"/>
      <c r="TLY216" s="214"/>
      <c r="TLZ216" s="214"/>
      <c r="TMA216" s="214"/>
      <c r="TMB216" s="214"/>
      <c r="TMC216" s="214"/>
      <c r="TMD216" s="214"/>
      <c r="TME216" s="214"/>
      <c r="TMF216" s="214"/>
      <c r="TMG216" s="214"/>
      <c r="TMH216" s="214"/>
      <c r="TMI216" s="214"/>
      <c r="TMJ216" s="214"/>
      <c r="TMK216" s="214"/>
      <c r="TML216" s="214"/>
      <c r="TMM216" s="214"/>
      <c r="TMN216" s="214"/>
      <c r="TMO216" s="214"/>
      <c r="TMP216" s="214"/>
      <c r="TMQ216" s="214"/>
      <c r="TMR216" s="214"/>
      <c r="TMS216" s="214"/>
      <c r="TMT216" s="214"/>
      <c r="TMU216" s="214"/>
      <c r="TMV216" s="214"/>
      <c r="TMW216" s="214"/>
      <c r="TMX216" s="214"/>
      <c r="TMY216" s="214"/>
      <c r="TMZ216" s="214"/>
      <c r="TNA216" s="214"/>
      <c r="TNB216" s="214"/>
      <c r="TNC216" s="214"/>
      <c r="TND216" s="214"/>
      <c r="TNE216" s="214"/>
      <c r="TNF216" s="214"/>
      <c r="TNG216" s="214"/>
      <c r="TNH216" s="214"/>
      <c r="TNI216" s="214"/>
      <c r="TNJ216" s="214"/>
      <c r="TNK216" s="214"/>
      <c r="TNL216" s="214"/>
      <c r="TNM216" s="214"/>
      <c r="TNN216" s="214"/>
      <c r="TNO216" s="214"/>
      <c r="TNP216" s="214"/>
      <c r="TNQ216" s="214"/>
      <c r="TNR216" s="214"/>
      <c r="TNS216" s="214"/>
      <c r="TNT216" s="214"/>
      <c r="TNU216" s="214"/>
      <c r="TNV216" s="214"/>
      <c r="TNW216" s="214"/>
      <c r="TNX216" s="214"/>
      <c r="TNY216" s="214"/>
      <c r="TNZ216" s="214"/>
      <c r="TOA216" s="214"/>
      <c r="TOB216" s="214"/>
      <c r="TOC216" s="214"/>
      <c r="TOD216" s="214"/>
      <c r="TOE216" s="214"/>
      <c r="TOF216" s="214"/>
      <c r="TOG216" s="214"/>
      <c r="TOH216" s="214"/>
      <c r="TOI216" s="214"/>
      <c r="TOJ216" s="214"/>
      <c r="TOK216" s="214"/>
      <c r="TOL216" s="214"/>
      <c r="TOM216" s="214"/>
      <c r="TON216" s="214"/>
      <c r="TOO216" s="214"/>
      <c r="TOP216" s="214"/>
      <c r="TOQ216" s="214"/>
      <c r="TOR216" s="214"/>
      <c r="TOS216" s="214"/>
      <c r="TOT216" s="214"/>
      <c r="TOU216" s="214"/>
      <c r="TOV216" s="214"/>
      <c r="TOW216" s="214"/>
      <c r="TOX216" s="214"/>
      <c r="TOY216" s="214"/>
      <c r="TOZ216" s="214"/>
      <c r="TPA216" s="214"/>
      <c r="TPB216" s="214"/>
      <c r="TPC216" s="214"/>
      <c r="TPD216" s="214"/>
      <c r="TPE216" s="214"/>
      <c r="TPF216" s="214"/>
      <c r="TPG216" s="214"/>
      <c r="TPH216" s="214"/>
      <c r="TPI216" s="214"/>
      <c r="TPJ216" s="214"/>
      <c r="TPK216" s="214"/>
      <c r="TPL216" s="214"/>
      <c r="TPM216" s="214"/>
      <c r="TPN216" s="214"/>
      <c r="TPO216" s="214"/>
      <c r="TPP216" s="214"/>
      <c r="TPQ216" s="214"/>
      <c r="TPR216" s="214"/>
      <c r="TPS216" s="214"/>
      <c r="TPT216" s="214"/>
      <c r="TPU216" s="214"/>
      <c r="TPV216" s="214"/>
      <c r="TPW216" s="214"/>
      <c r="TPX216" s="214"/>
      <c r="TPY216" s="214"/>
      <c r="TPZ216" s="214"/>
      <c r="TQA216" s="214"/>
      <c r="TQB216" s="214"/>
      <c r="TQC216" s="214"/>
      <c r="TQD216" s="214"/>
      <c r="TQE216" s="214"/>
      <c r="TQF216" s="214"/>
      <c r="TQG216" s="214"/>
      <c r="TQH216" s="214"/>
      <c r="TQI216" s="214"/>
      <c r="TQJ216" s="214"/>
      <c r="TQK216" s="214"/>
      <c r="TQL216" s="214"/>
      <c r="TQM216" s="214"/>
      <c r="TQN216" s="214"/>
      <c r="TQO216" s="214"/>
      <c r="TQP216" s="214"/>
      <c r="TQQ216" s="214"/>
      <c r="TQR216" s="214"/>
      <c r="TQS216" s="214"/>
      <c r="TQT216" s="214"/>
      <c r="TQU216" s="214"/>
      <c r="TQV216" s="214"/>
      <c r="TQW216" s="214"/>
      <c r="TQX216" s="214"/>
      <c r="TQY216" s="214"/>
      <c r="TQZ216" s="214"/>
      <c r="TRA216" s="214"/>
      <c r="TRB216" s="214"/>
      <c r="TRC216" s="214"/>
      <c r="TRD216" s="214"/>
      <c r="TRE216" s="214"/>
      <c r="TRF216" s="214"/>
      <c r="TRG216" s="214"/>
      <c r="TRH216" s="214"/>
      <c r="TRI216" s="214"/>
      <c r="TRJ216" s="214"/>
      <c r="TRK216" s="214"/>
      <c r="TRL216" s="214"/>
      <c r="TRM216" s="214"/>
      <c r="TRN216" s="214"/>
      <c r="TRO216" s="214"/>
      <c r="TRP216" s="214"/>
      <c r="TRQ216" s="214"/>
      <c r="TRR216" s="214"/>
      <c r="TRS216" s="214"/>
      <c r="TRT216" s="214"/>
      <c r="TRU216" s="214"/>
      <c r="TRV216" s="214"/>
      <c r="TRW216" s="214"/>
      <c r="TRX216" s="214"/>
      <c r="TRY216" s="214"/>
      <c r="TRZ216" s="214"/>
      <c r="TSA216" s="214"/>
      <c r="TSB216" s="214"/>
      <c r="TSC216" s="214"/>
      <c r="TSD216" s="214"/>
      <c r="TSE216" s="214"/>
      <c r="TSF216" s="214"/>
      <c r="TSG216" s="214"/>
      <c r="TSH216" s="214"/>
      <c r="TSI216" s="214"/>
      <c r="TSJ216" s="214"/>
      <c r="TSK216" s="214"/>
      <c r="TSL216" s="214"/>
      <c r="TSM216" s="214"/>
      <c r="TSN216" s="214"/>
      <c r="TSO216" s="214"/>
      <c r="TSP216" s="214"/>
      <c r="TSQ216" s="214"/>
      <c r="TSR216" s="214"/>
      <c r="TSS216" s="214"/>
      <c r="TST216" s="214"/>
      <c r="TSU216" s="214"/>
      <c r="TSV216" s="214"/>
      <c r="TSW216" s="214"/>
      <c r="TSX216" s="214"/>
      <c r="TSY216" s="214"/>
      <c r="TSZ216" s="214"/>
      <c r="TTA216" s="214"/>
      <c r="TTB216" s="214"/>
      <c r="TTC216" s="214"/>
      <c r="TTD216" s="214"/>
      <c r="TTE216" s="214"/>
      <c r="TTF216" s="214"/>
      <c r="TTG216" s="214"/>
      <c r="TTH216" s="214"/>
      <c r="TTI216" s="214"/>
      <c r="TTJ216" s="214"/>
      <c r="TTK216" s="214"/>
      <c r="TTL216" s="214"/>
      <c r="TTM216" s="214"/>
      <c r="TTN216" s="214"/>
      <c r="TTO216" s="214"/>
      <c r="TTP216" s="214"/>
      <c r="TTQ216" s="214"/>
      <c r="TTR216" s="214"/>
      <c r="TTS216" s="214"/>
      <c r="TTT216" s="214"/>
      <c r="TTU216" s="214"/>
      <c r="TTV216" s="214"/>
      <c r="TTW216" s="214"/>
      <c r="TTX216" s="214"/>
      <c r="TTY216" s="214"/>
      <c r="TTZ216" s="214"/>
      <c r="TUA216" s="214"/>
      <c r="TUB216" s="214"/>
      <c r="TUC216" s="214"/>
      <c r="TUD216" s="214"/>
      <c r="TUE216" s="214"/>
      <c r="TUF216" s="214"/>
      <c r="TUG216" s="214"/>
      <c r="TUH216" s="214"/>
      <c r="TUI216" s="214"/>
      <c r="TUJ216" s="214"/>
      <c r="TUK216" s="214"/>
      <c r="TUL216" s="214"/>
      <c r="TUM216" s="214"/>
      <c r="TUN216" s="214"/>
      <c r="TUO216" s="214"/>
      <c r="TUP216" s="214"/>
      <c r="TUQ216" s="214"/>
      <c r="TUR216" s="214"/>
      <c r="TUS216" s="214"/>
      <c r="TUT216" s="214"/>
      <c r="TUU216" s="214"/>
      <c r="TUV216" s="214"/>
      <c r="TUW216" s="214"/>
      <c r="TUX216" s="214"/>
      <c r="TUY216" s="214"/>
      <c r="TUZ216" s="214"/>
      <c r="TVA216" s="214"/>
      <c r="TVB216" s="214"/>
      <c r="TVC216" s="214"/>
      <c r="TVD216" s="214"/>
      <c r="TVE216" s="214"/>
      <c r="TVF216" s="214"/>
      <c r="TVG216" s="214"/>
      <c r="TVH216" s="214"/>
      <c r="TVI216" s="214"/>
      <c r="TVJ216" s="214"/>
      <c r="TVK216" s="214"/>
      <c r="TVL216" s="214"/>
      <c r="TVM216" s="214"/>
      <c r="TVN216" s="214"/>
      <c r="TVO216" s="214"/>
      <c r="TVP216" s="214"/>
      <c r="TVQ216" s="214"/>
      <c r="TVR216" s="214"/>
      <c r="TVS216" s="214"/>
      <c r="TVT216" s="214"/>
      <c r="TVU216" s="214"/>
      <c r="TVV216" s="214"/>
      <c r="TVW216" s="214"/>
      <c r="TVX216" s="214"/>
      <c r="TVY216" s="214"/>
      <c r="TVZ216" s="214"/>
      <c r="TWA216" s="214"/>
      <c r="TWB216" s="214"/>
      <c r="TWC216" s="214"/>
      <c r="TWD216" s="214"/>
      <c r="TWE216" s="214"/>
      <c r="TWF216" s="214"/>
      <c r="TWG216" s="214"/>
      <c r="TWH216" s="214"/>
      <c r="TWI216" s="214"/>
      <c r="TWJ216" s="214"/>
      <c r="TWK216" s="214"/>
      <c r="TWL216" s="214"/>
      <c r="TWM216" s="214"/>
      <c r="TWN216" s="214"/>
      <c r="TWO216" s="214"/>
      <c r="TWP216" s="214"/>
      <c r="TWQ216" s="214"/>
      <c r="TWR216" s="214"/>
      <c r="TWS216" s="214"/>
      <c r="TWT216" s="214"/>
      <c r="TWU216" s="214"/>
      <c r="TWV216" s="214"/>
      <c r="TWW216" s="214"/>
      <c r="TWX216" s="214"/>
      <c r="TWY216" s="214"/>
      <c r="TWZ216" s="214"/>
      <c r="TXA216" s="214"/>
      <c r="TXB216" s="214"/>
      <c r="TXC216" s="214"/>
      <c r="TXD216" s="214"/>
      <c r="TXE216" s="214"/>
      <c r="TXF216" s="214"/>
      <c r="TXG216" s="214"/>
      <c r="TXH216" s="214"/>
      <c r="TXI216" s="214"/>
      <c r="TXJ216" s="214"/>
      <c r="TXK216" s="214"/>
      <c r="TXL216" s="214"/>
      <c r="TXM216" s="214"/>
      <c r="TXN216" s="214"/>
      <c r="TXO216" s="214"/>
      <c r="TXP216" s="214"/>
      <c r="TXQ216" s="214"/>
      <c r="TXR216" s="214"/>
      <c r="TXS216" s="214"/>
      <c r="TXT216" s="214"/>
      <c r="TXU216" s="214"/>
      <c r="TXV216" s="214"/>
      <c r="TXW216" s="214"/>
      <c r="TXX216" s="214"/>
      <c r="TXY216" s="214"/>
      <c r="TXZ216" s="214"/>
      <c r="TYA216" s="214"/>
      <c r="TYB216" s="214"/>
      <c r="TYC216" s="214"/>
      <c r="TYD216" s="214"/>
      <c r="TYE216" s="214"/>
      <c r="TYF216" s="214"/>
      <c r="TYG216" s="214"/>
      <c r="TYH216" s="214"/>
      <c r="TYI216" s="214"/>
      <c r="TYJ216" s="214"/>
      <c r="TYK216" s="214"/>
      <c r="TYL216" s="214"/>
      <c r="TYM216" s="214"/>
      <c r="TYN216" s="214"/>
      <c r="TYO216" s="214"/>
      <c r="TYP216" s="214"/>
      <c r="TYQ216" s="214"/>
      <c r="TYR216" s="214"/>
      <c r="TYS216" s="214"/>
      <c r="TYT216" s="214"/>
      <c r="TYU216" s="214"/>
      <c r="TYV216" s="214"/>
      <c r="TYW216" s="214"/>
      <c r="TYX216" s="214"/>
      <c r="TYY216" s="214"/>
      <c r="TYZ216" s="214"/>
      <c r="TZA216" s="214"/>
      <c r="TZB216" s="214"/>
      <c r="TZC216" s="214"/>
      <c r="TZD216" s="214"/>
      <c r="TZE216" s="214"/>
      <c r="TZF216" s="214"/>
      <c r="TZG216" s="214"/>
      <c r="TZH216" s="214"/>
      <c r="TZI216" s="214"/>
      <c r="TZJ216" s="214"/>
      <c r="TZK216" s="214"/>
      <c r="TZL216" s="214"/>
      <c r="TZM216" s="214"/>
      <c r="TZN216" s="214"/>
      <c r="TZO216" s="214"/>
      <c r="TZP216" s="214"/>
      <c r="TZQ216" s="214"/>
      <c r="TZR216" s="214"/>
      <c r="TZS216" s="214"/>
      <c r="TZT216" s="214"/>
      <c r="TZU216" s="214"/>
      <c r="TZV216" s="214"/>
      <c r="TZW216" s="214"/>
      <c r="TZX216" s="214"/>
      <c r="TZY216" s="214"/>
      <c r="TZZ216" s="214"/>
      <c r="UAA216" s="214"/>
      <c r="UAB216" s="214"/>
      <c r="UAC216" s="214"/>
      <c r="UAD216" s="214"/>
      <c r="UAE216" s="214"/>
      <c r="UAF216" s="214"/>
      <c r="UAG216" s="214"/>
      <c r="UAH216" s="214"/>
      <c r="UAI216" s="214"/>
      <c r="UAJ216" s="214"/>
      <c r="UAK216" s="214"/>
      <c r="UAL216" s="214"/>
      <c r="UAM216" s="214"/>
      <c r="UAN216" s="214"/>
      <c r="UAO216" s="214"/>
      <c r="UAP216" s="214"/>
      <c r="UAQ216" s="214"/>
      <c r="UAR216" s="214"/>
      <c r="UAS216" s="214"/>
      <c r="UAT216" s="214"/>
      <c r="UAU216" s="214"/>
      <c r="UAV216" s="214"/>
      <c r="UAW216" s="214"/>
      <c r="UAX216" s="214"/>
      <c r="UAY216" s="214"/>
      <c r="UAZ216" s="214"/>
      <c r="UBA216" s="214"/>
      <c r="UBB216" s="214"/>
      <c r="UBC216" s="214"/>
      <c r="UBD216" s="214"/>
      <c r="UBE216" s="214"/>
      <c r="UBF216" s="214"/>
      <c r="UBG216" s="214"/>
      <c r="UBH216" s="214"/>
      <c r="UBI216" s="214"/>
      <c r="UBJ216" s="214"/>
      <c r="UBK216" s="214"/>
      <c r="UBL216" s="214"/>
      <c r="UBM216" s="214"/>
      <c r="UBN216" s="214"/>
      <c r="UBO216" s="214"/>
      <c r="UBP216" s="214"/>
      <c r="UBQ216" s="214"/>
      <c r="UBR216" s="214"/>
      <c r="UBS216" s="214"/>
      <c r="UBT216" s="214"/>
      <c r="UBU216" s="214"/>
      <c r="UBV216" s="214"/>
      <c r="UBW216" s="214"/>
      <c r="UBX216" s="214"/>
      <c r="UBY216" s="214"/>
      <c r="UBZ216" s="214"/>
      <c r="UCA216" s="214"/>
      <c r="UCB216" s="214"/>
      <c r="UCC216" s="214"/>
      <c r="UCD216" s="214"/>
      <c r="UCE216" s="214"/>
      <c r="UCF216" s="214"/>
      <c r="UCG216" s="214"/>
      <c r="UCH216" s="214"/>
      <c r="UCI216" s="214"/>
      <c r="UCJ216" s="214"/>
      <c r="UCK216" s="214"/>
      <c r="UCL216" s="214"/>
      <c r="UCM216" s="214"/>
      <c r="UCN216" s="214"/>
      <c r="UCO216" s="214"/>
      <c r="UCP216" s="214"/>
      <c r="UCQ216" s="214"/>
      <c r="UCR216" s="214"/>
      <c r="UCS216" s="214"/>
      <c r="UCT216" s="214"/>
      <c r="UCU216" s="214"/>
      <c r="UCV216" s="214"/>
      <c r="UCW216" s="214"/>
      <c r="UCX216" s="214"/>
      <c r="UCY216" s="214"/>
      <c r="UCZ216" s="214"/>
      <c r="UDA216" s="214"/>
      <c r="UDB216" s="214"/>
      <c r="UDC216" s="214"/>
      <c r="UDD216" s="214"/>
      <c r="UDE216" s="214"/>
      <c r="UDF216" s="214"/>
      <c r="UDG216" s="214"/>
      <c r="UDH216" s="214"/>
      <c r="UDI216" s="214"/>
      <c r="UDJ216" s="214"/>
      <c r="UDK216" s="214"/>
      <c r="UDL216" s="214"/>
      <c r="UDM216" s="214"/>
      <c r="UDN216" s="214"/>
      <c r="UDO216" s="214"/>
      <c r="UDP216" s="214"/>
      <c r="UDQ216" s="214"/>
      <c r="UDR216" s="214"/>
      <c r="UDS216" s="214"/>
      <c r="UDT216" s="214"/>
      <c r="UDU216" s="214"/>
      <c r="UDV216" s="214"/>
      <c r="UDW216" s="214"/>
      <c r="UDX216" s="214"/>
      <c r="UDY216" s="214"/>
      <c r="UDZ216" s="214"/>
      <c r="UEA216" s="214"/>
      <c r="UEB216" s="214"/>
      <c r="UEC216" s="214"/>
      <c r="UED216" s="214"/>
      <c r="UEE216" s="214"/>
      <c r="UEF216" s="214"/>
      <c r="UEG216" s="214"/>
      <c r="UEH216" s="214"/>
      <c r="UEI216" s="214"/>
      <c r="UEJ216" s="214"/>
      <c r="UEK216" s="214"/>
      <c r="UEL216" s="214"/>
      <c r="UEM216" s="214"/>
      <c r="UEN216" s="214"/>
      <c r="UEO216" s="214"/>
      <c r="UEP216" s="214"/>
      <c r="UEQ216" s="214"/>
      <c r="UER216" s="214"/>
      <c r="UES216" s="214"/>
      <c r="UET216" s="214"/>
      <c r="UEU216" s="214"/>
      <c r="UEV216" s="214"/>
      <c r="UEW216" s="214"/>
      <c r="UEX216" s="214"/>
      <c r="UEY216" s="214"/>
      <c r="UEZ216" s="214"/>
      <c r="UFA216" s="214"/>
      <c r="UFB216" s="214"/>
      <c r="UFC216" s="214"/>
      <c r="UFD216" s="214"/>
      <c r="UFE216" s="214"/>
      <c r="UFF216" s="214"/>
      <c r="UFG216" s="214"/>
      <c r="UFH216" s="214"/>
      <c r="UFI216" s="214"/>
      <c r="UFJ216" s="214"/>
      <c r="UFK216" s="214"/>
      <c r="UFL216" s="214"/>
      <c r="UFM216" s="214"/>
      <c r="UFN216" s="214"/>
      <c r="UFO216" s="214"/>
      <c r="UFP216" s="214"/>
      <c r="UFQ216" s="214"/>
      <c r="UFR216" s="214"/>
      <c r="UFS216" s="214"/>
      <c r="UFT216" s="214"/>
      <c r="UFU216" s="214"/>
      <c r="UFV216" s="214"/>
      <c r="UFW216" s="214"/>
      <c r="UFX216" s="214"/>
      <c r="UFY216" s="214"/>
      <c r="UFZ216" s="214"/>
      <c r="UGA216" s="214"/>
      <c r="UGB216" s="214"/>
      <c r="UGC216" s="214"/>
      <c r="UGD216" s="214"/>
      <c r="UGE216" s="214"/>
      <c r="UGF216" s="214"/>
      <c r="UGG216" s="214"/>
      <c r="UGH216" s="214"/>
      <c r="UGI216" s="214"/>
      <c r="UGJ216" s="214"/>
      <c r="UGK216" s="214"/>
      <c r="UGL216" s="214"/>
      <c r="UGM216" s="214"/>
      <c r="UGN216" s="214"/>
      <c r="UGO216" s="214"/>
      <c r="UGP216" s="214"/>
      <c r="UGQ216" s="214"/>
      <c r="UGR216" s="214"/>
      <c r="UGS216" s="214"/>
      <c r="UGT216" s="214"/>
      <c r="UGU216" s="214"/>
      <c r="UGV216" s="214"/>
      <c r="UGW216" s="214"/>
      <c r="UGX216" s="214"/>
      <c r="UGY216" s="214"/>
      <c r="UGZ216" s="214"/>
      <c r="UHA216" s="214"/>
      <c r="UHB216" s="214"/>
      <c r="UHC216" s="214"/>
      <c r="UHD216" s="214"/>
      <c r="UHE216" s="214"/>
      <c r="UHF216" s="214"/>
      <c r="UHG216" s="214"/>
      <c r="UHH216" s="214"/>
      <c r="UHI216" s="214"/>
      <c r="UHJ216" s="214"/>
      <c r="UHK216" s="214"/>
      <c r="UHL216" s="214"/>
      <c r="UHM216" s="214"/>
      <c r="UHN216" s="214"/>
      <c r="UHO216" s="214"/>
      <c r="UHP216" s="214"/>
      <c r="UHQ216" s="214"/>
      <c r="UHR216" s="214"/>
      <c r="UHS216" s="214"/>
      <c r="UHT216" s="214"/>
      <c r="UHU216" s="214"/>
      <c r="UHV216" s="214"/>
      <c r="UHW216" s="214"/>
      <c r="UHX216" s="214"/>
      <c r="UHY216" s="214"/>
      <c r="UHZ216" s="214"/>
      <c r="UIA216" s="214"/>
      <c r="UIB216" s="214"/>
      <c r="UIC216" s="214"/>
      <c r="UID216" s="214"/>
      <c r="UIE216" s="214"/>
      <c r="UIF216" s="214"/>
      <c r="UIG216" s="214"/>
      <c r="UIH216" s="214"/>
      <c r="UII216" s="214"/>
      <c r="UIJ216" s="214"/>
      <c r="UIK216" s="214"/>
      <c r="UIL216" s="214"/>
      <c r="UIM216" s="214"/>
      <c r="UIN216" s="214"/>
      <c r="UIO216" s="214"/>
      <c r="UIP216" s="214"/>
      <c r="UIQ216" s="214"/>
      <c r="UIR216" s="214"/>
      <c r="UIS216" s="214"/>
      <c r="UIT216" s="214"/>
      <c r="UIU216" s="214"/>
      <c r="UIV216" s="214"/>
      <c r="UIW216" s="214"/>
      <c r="UIX216" s="214"/>
      <c r="UIY216" s="214"/>
      <c r="UIZ216" s="214"/>
      <c r="UJA216" s="214"/>
      <c r="UJB216" s="214"/>
      <c r="UJC216" s="214"/>
      <c r="UJD216" s="214"/>
      <c r="UJE216" s="214"/>
      <c r="UJF216" s="214"/>
      <c r="UJG216" s="214"/>
      <c r="UJH216" s="214"/>
      <c r="UJI216" s="214"/>
      <c r="UJJ216" s="214"/>
      <c r="UJK216" s="214"/>
      <c r="UJL216" s="214"/>
      <c r="UJM216" s="214"/>
      <c r="UJN216" s="214"/>
      <c r="UJO216" s="214"/>
      <c r="UJP216" s="214"/>
      <c r="UJQ216" s="214"/>
      <c r="UJR216" s="214"/>
      <c r="UJS216" s="214"/>
      <c r="UJT216" s="214"/>
      <c r="UJU216" s="214"/>
      <c r="UJV216" s="214"/>
      <c r="UJW216" s="214"/>
      <c r="UJX216" s="214"/>
      <c r="UJY216" s="214"/>
      <c r="UJZ216" s="214"/>
      <c r="UKA216" s="214"/>
      <c r="UKB216" s="214"/>
      <c r="UKC216" s="214"/>
      <c r="UKD216" s="214"/>
      <c r="UKE216" s="214"/>
      <c r="UKF216" s="214"/>
      <c r="UKG216" s="214"/>
      <c r="UKH216" s="214"/>
      <c r="UKI216" s="214"/>
      <c r="UKJ216" s="214"/>
      <c r="UKK216" s="214"/>
      <c r="UKL216" s="214"/>
      <c r="UKM216" s="214"/>
      <c r="UKN216" s="214"/>
      <c r="UKO216" s="214"/>
      <c r="UKP216" s="214"/>
      <c r="UKQ216" s="214"/>
      <c r="UKR216" s="214"/>
      <c r="UKS216" s="214"/>
      <c r="UKT216" s="214"/>
      <c r="UKU216" s="214"/>
      <c r="UKV216" s="214"/>
      <c r="UKW216" s="214"/>
      <c r="UKX216" s="214"/>
      <c r="UKY216" s="214"/>
      <c r="UKZ216" s="214"/>
      <c r="ULA216" s="214"/>
      <c r="ULB216" s="214"/>
      <c r="ULC216" s="214"/>
      <c r="ULD216" s="214"/>
      <c r="ULE216" s="214"/>
      <c r="ULF216" s="214"/>
      <c r="ULG216" s="214"/>
      <c r="ULH216" s="214"/>
      <c r="ULI216" s="214"/>
      <c r="ULJ216" s="214"/>
      <c r="ULK216" s="214"/>
      <c r="ULL216" s="214"/>
      <c r="ULM216" s="214"/>
      <c r="ULN216" s="214"/>
      <c r="ULO216" s="214"/>
      <c r="ULP216" s="214"/>
      <c r="ULQ216" s="214"/>
      <c r="ULR216" s="214"/>
      <c r="ULS216" s="214"/>
      <c r="ULT216" s="214"/>
      <c r="ULU216" s="214"/>
      <c r="ULV216" s="214"/>
      <c r="ULW216" s="214"/>
      <c r="ULX216" s="214"/>
      <c r="ULY216" s="214"/>
      <c r="ULZ216" s="214"/>
      <c r="UMA216" s="214"/>
      <c r="UMB216" s="214"/>
      <c r="UMC216" s="214"/>
      <c r="UMD216" s="214"/>
      <c r="UME216" s="214"/>
      <c r="UMF216" s="214"/>
      <c r="UMG216" s="214"/>
      <c r="UMH216" s="214"/>
      <c r="UMI216" s="214"/>
      <c r="UMJ216" s="214"/>
      <c r="UMK216" s="214"/>
      <c r="UML216" s="214"/>
      <c r="UMM216" s="214"/>
      <c r="UMN216" s="214"/>
      <c r="UMO216" s="214"/>
      <c r="UMP216" s="214"/>
      <c r="UMQ216" s="214"/>
      <c r="UMR216" s="214"/>
      <c r="UMS216" s="214"/>
      <c r="UMT216" s="214"/>
      <c r="UMU216" s="214"/>
      <c r="UMV216" s="214"/>
      <c r="UMW216" s="214"/>
      <c r="UMX216" s="214"/>
      <c r="UMY216" s="214"/>
      <c r="UMZ216" s="214"/>
      <c r="UNA216" s="214"/>
      <c r="UNB216" s="214"/>
      <c r="UNC216" s="214"/>
      <c r="UND216" s="214"/>
      <c r="UNE216" s="214"/>
      <c r="UNF216" s="214"/>
      <c r="UNG216" s="214"/>
      <c r="UNH216" s="214"/>
      <c r="UNI216" s="214"/>
      <c r="UNJ216" s="214"/>
      <c r="UNK216" s="214"/>
      <c r="UNL216" s="214"/>
      <c r="UNM216" s="214"/>
      <c r="UNN216" s="214"/>
      <c r="UNO216" s="214"/>
      <c r="UNP216" s="214"/>
      <c r="UNQ216" s="214"/>
      <c r="UNR216" s="214"/>
      <c r="UNS216" s="214"/>
      <c r="UNT216" s="214"/>
      <c r="UNU216" s="214"/>
      <c r="UNV216" s="214"/>
      <c r="UNW216" s="214"/>
      <c r="UNX216" s="214"/>
      <c r="UNY216" s="214"/>
      <c r="UNZ216" s="214"/>
      <c r="UOA216" s="214"/>
      <c r="UOB216" s="214"/>
      <c r="UOC216" s="214"/>
      <c r="UOD216" s="214"/>
      <c r="UOE216" s="214"/>
      <c r="UOF216" s="214"/>
      <c r="UOG216" s="214"/>
      <c r="UOH216" s="214"/>
      <c r="UOI216" s="214"/>
      <c r="UOJ216" s="214"/>
      <c r="UOK216" s="214"/>
      <c r="UOL216" s="214"/>
      <c r="UOM216" s="214"/>
      <c r="UON216" s="214"/>
      <c r="UOO216" s="214"/>
      <c r="UOP216" s="214"/>
      <c r="UOQ216" s="214"/>
      <c r="UOR216" s="214"/>
      <c r="UOS216" s="214"/>
      <c r="UOT216" s="214"/>
      <c r="UOU216" s="214"/>
      <c r="UOV216" s="214"/>
      <c r="UOW216" s="214"/>
      <c r="UOX216" s="214"/>
      <c r="UOY216" s="214"/>
      <c r="UOZ216" s="214"/>
      <c r="UPA216" s="214"/>
      <c r="UPB216" s="214"/>
      <c r="UPC216" s="214"/>
      <c r="UPD216" s="214"/>
      <c r="UPE216" s="214"/>
      <c r="UPF216" s="214"/>
      <c r="UPG216" s="214"/>
      <c r="UPH216" s="214"/>
      <c r="UPI216" s="214"/>
      <c r="UPJ216" s="214"/>
      <c r="UPK216" s="214"/>
      <c r="UPL216" s="214"/>
      <c r="UPM216" s="214"/>
      <c r="UPN216" s="214"/>
      <c r="UPO216" s="214"/>
      <c r="UPP216" s="214"/>
      <c r="UPQ216" s="214"/>
      <c r="UPR216" s="214"/>
      <c r="UPS216" s="214"/>
      <c r="UPT216" s="214"/>
      <c r="UPU216" s="214"/>
      <c r="UPV216" s="214"/>
      <c r="UPW216" s="214"/>
      <c r="UPX216" s="214"/>
      <c r="UPY216" s="214"/>
      <c r="UPZ216" s="214"/>
      <c r="UQA216" s="214"/>
      <c r="UQB216" s="214"/>
      <c r="UQC216" s="214"/>
      <c r="UQD216" s="214"/>
      <c r="UQE216" s="214"/>
      <c r="UQF216" s="214"/>
      <c r="UQG216" s="214"/>
      <c r="UQH216" s="214"/>
      <c r="UQI216" s="214"/>
      <c r="UQJ216" s="214"/>
      <c r="UQK216" s="214"/>
      <c r="UQL216" s="214"/>
      <c r="UQM216" s="214"/>
      <c r="UQN216" s="214"/>
      <c r="UQO216" s="214"/>
      <c r="UQP216" s="214"/>
      <c r="UQQ216" s="214"/>
      <c r="UQR216" s="214"/>
      <c r="UQS216" s="214"/>
      <c r="UQT216" s="214"/>
      <c r="UQU216" s="214"/>
      <c r="UQV216" s="214"/>
      <c r="UQW216" s="214"/>
      <c r="UQX216" s="214"/>
      <c r="UQY216" s="214"/>
      <c r="UQZ216" s="214"/>
      <c r="URA216" s="214"/>
      <c r="URB216" s="214"/>
      <c r="URC216" s="214"/>
      <c r="URD216" s="214"/>
      <c r="URE216" s="214"/>
      <c r="URF216" s="214"/>
      <c r="URG216" s="214"/>
      <c r="URH216" s="214"/>
      <c r="URI216" s="214"/>
      <c r="URJ216" s="214"/>
      <c r="URK216" s="214"/>
      <c r="URL216" s="214"/>
      <c r="URM216" s="214"/>
      <c r="URN216" s="214"/>
      <c r="URO216" s="214"/>
      <c r="URP216" s="214"/>
      <c r="URQ216" s="214"/>
      <c r="URR216" s="214"/>
      <c r="URS216" s="214"/>
      <c r="URT216" s="214"/>
      <c r="URU216" s="214"/>
      <c r="URV216" s="214"/>
      <c r="URW216" s="214"/>
      <c r="URX216" s="214"/>
      <c r="URY216" s="214"/>
      <c r="URZ216" s="214"/>
      <c r="USA216" s="214"/>
      <c r="USB216" s="214"/>
      <c r="USC216" s="214"/>
      <c r="USD216" s="214"/>
      <c r="USE216" s="214"/>
      <c r="USF216" s="214"/>
      <c r="USG216" s="214"/>
      <c r="USH216" s="214"/>
      <c r="USI216" s="214"/>
      <c r="USJ216" s="214"/>
      <c r="USK216" s="214"/>
      <c r="USL216" s="214"/>
      <c r="USM216" s="214"/>
      <c r="USN216" s="214"/>
      <c r="USO216" s="214"/>
      <c r="USP216" s="214"/>
      <c r="USQ216" s="214"/>
      <c r="USR216" s="214"/>
      <c r="USS216" s="214"/>
      <c r="UST216" s="214"/>
      <c r="USU216" s="214"/>
      <c r="USV216" s="214"/>
      <c r="USW216" s="214"/>
      <c r="USX216" s="214"/>
      <c r="USY216" s="214"/>
      <c r="USZ216" s="214"/>
      <c r="UTA216" s="214"/>
      <c r="UTB216" s="214"/>
      <c r="UTC216" s="214"/>
      <c r="UTD216" s="214"/>
      <c r="UTE216" s="214"/>
      <c r="UTF216" s="214"/>
      <c r="UTG216" s="214"/>
      <c r="UTH216" s="214"/>
      <c r="UTI216" s="214"/>
      <c r="UTJ216" s="214"/>
      <c r="UTK216" s="214"/>
      <c r="UTL216" s="214"/>
      <c r="UTM216" s="214"/>
      <c r="UTN216" s="214"/>
      <c r="UTO216" s="214"/>
      <c r="UTP216" s="214"/>
      <c r="UTQ216" s="214"/>
      <c r="UTR216" s="214"/>
      <c r="UTS216" s="214"/>
      <c r="UTT216" s="214"/>
      <c r="UTU216" s="214"/>
      <c r="UTV216" s="214"/>
      <c r="UTW216" s="214"/>
      <c r="UTX216" s="214"/>
      <c r="UTY216" s="214"/>
      <c r="UTZ216" s="214"/>
      <c r="UUA216" s="214"/>
      <c r="UUB216" s="214"/>
      <c r="UUC216" s="214"/>
      <c r="UUD216" s="214"/>
      <c r="UUE216" s="214"/>
      <c r="UUF216" s="214"/>
      <c r="UUG216" s="214"/>
      <c r="UUH216" s="214"/>
      <c r="UUI216" s="214"/>
      <c r="UUJ216" s="214"/>
      <c r="UUK216" s="214"/>
      <c r="UUL216" s="214"/>
      <c r="UUM216" s="214"/>
      <c r="UUN216" s="214"/>
      <c r="UUO216" s="214"/>
      <c r="UUP216" s="214"/>
      <c r="UUQ216" s="214"/>
      <c r="UUR216" s="214"/>
      <c r="UUS216" s="214"/>
      <c r="UUT216" s="214"/>
      <c r="UUU216" s="214"/>
      <c r="UUV216" s="214"/>
      <c r="UUW216" s="214"/>
      <c r="UUX216" s="214"/>
      <c r="UUY216" s="214"/>
      <c r="UUZ216" s="214"/>
      <c r="UVA216" s="214"/>
      <c r="UVB216" s="214"/>
      <c r="UVC216" s="214"/>
      <c r="UVD216" s="214"/>
      <c r="UVE216" s="214"/>
      <c r="UVF216" s="214"/>
      <c r="UVG216" s="214"/>
      <c r="UVH216" s="214"/>
      <c r="UVI216" s="214"/>
      <c r="UVJ216" s="214"/>
      <c r="UVK216" s="214"/>
      <c r="UVL216" s="214"/>
      <c r="UVM216" s="214"/>
      <c r="UVN216" s="214"/>
      <c r="UVO216" s="214"/>
      <c r="UVP216" s="214"/>
      <c r="UVQ216" s="214"/>
      <c r="UVR216" s="214"/>
      <c r="UVS216" s="214"/>
      <c r="UVT216" s="214"/>
      <c r="UVU216" s="214"/>
      <c r="UVV216" s="214"/>
      <c r="UVW216" s="214"/>
      <c r="UVX216" s="214"/>
      <c r="UVY216" s="214"/>
      <c r="UVZ216" s="214"/>
      <c r="UWA216" s="214"/>
      <c r="UWB216" s="214"/>
      <c r="UWC216" s="214"/>
      <c r="UWD216" s="214"/>
      <c r="UWE216" s="214"/>
      <c r="UWF216" s="214"/>
      <c r="UWG216" s="214"/>
      <c r="UWH216" s="214"/>
      <c r="UWI216" s="214"/>
      <c r="UWJ216" s="214"/>
      <c r="UWK216" s="214"/>
      <c r="UWL216" s="214"/>
      <c r="UWM216" s="214"/>
      <c r="UWN216" s="214"/>
      <c r="UWO216" s="214"/>
      <c r="UWP216" s="214"/>
      <c r="UWQ216" s="214"/>
      <c r="UWR216" s="214"/>
      <c r="UWS216" s="214"/>
      <c r="UWT216" s="214"/>
      <c r="UWU216" s="214"/>
      <c r="UWV216" s="214"/>
      <c r="UWW216" s="214"/>
      <c r="UWX216" s="214"/>
      <c r="UWY216" s="214"/>
      <c r="UWZ216" s="214"/>
      <c r="UXA216" s="214"/>
      <c r="UXB216" s="214"/>
      <c r="UXC216" s="214"/>
      <c r="UXD216" s="214"/>
      <c r="UXE216" s="214"/>
      <c r="UXF216" s="214"/>
      <c r="UXG216" s="214"/>
      <c r="UXH216" s="214"/>
      <c r="UXI216" s="214"/>
      <c r="UXJ216" s="214"/>
      <c r="UXK216" s="214"/>
      <c r="UXL216" s="214"/>
      <c r="UXM216" s="214"/>
      <c r="UXN216" s="214"/>
      <c r="UXO216" s="214"/>
      <c r="UXP216" s="214"/>
      <c r="UXQ216" s="214"/>
      <c r="UXR216" s="214"/>
      <c r="UXS216" s="214"/>
      <c r="UXT216" s="214"/>
      <c r="UXU216" s="214"/>
      <c r="UXV216" s="214"/>
      <c r="UXW216" s="214"/>
      <c r="UXX216" s="214"/>
      <c r="UXY216" s="214"/>
      <c r="UXZ216" s="214"/>
      <c r="UYA216" s="214"/>
      <c r="UYB216" s="214"/>
      <c r="UYC216" s="214"/>
      <c r="UYD216" s="214"/>
      <c r="UYE216" s="214"/>
      <c r="UYF216" s="214"/>
      <c r="UYG216" s="214"/>
      <c r="UYH216" s="214"/>
      <c r="UYI216" s="214"/>
      <c r="UYJ216" s="214"/>
      <c r="UYK216" s="214"/>
      <c r="UYL216" s="214"/>
      <c r="UYM216" s="214"/>
      <c r="UYN216" s="214"/>
      <c r="UYO216" s="214"/>
      <c r="UYP216" s="214"/>
      <c r="UYQ216" s="214"/>
      <c r="UYR216" s="214"/>
      <c r="UYS216" s="214"/>
      <c r="UYT216" s="214"/>
      <c r="UYU216" s="214"/>
      <c r="UYV216" s="214"/>
      <c r="UYW216" s="214"/>
      <c r="UYX216" s="214"/>
      <c r="UYY216" s="214"/>
      <c r="UYZ216" s="214"/>
      <c r="UZA216" s="214"/>
      <c r="UZB216" s="214"/>
      <c r="UZC216" s="214"/>
      <c r="UZD216" s="214"/>
      <c r="UZE216" s="214"/>
      <c r="UZF216" s="214"/>
      <c r="UZG216" s="214"/>
      <c r="UZH216" s="214"/>
      <c r="UZI216" s="214"/>
      <c r="UZJ216" s="214"/>
      <c r="UZK216" s="214"/>
      <c r="UZL216" s="214"/>
      <c r="UZM216" s="214"/>
      <c r="UZN216" s="214"/>
      <c r="UZO216" s="214"/>
      <c r="UZP216" s="214"/>
      <c r="UZQ216" s="214"/>
      <c r="UZR216" s="214"/>
      <c r="UZS216" s="214"/>
      <c r="UZT216" s="214"/>
      <c r="UZU216" s="214"/>
      <c r="UZV216" s="214"/>
      <c r="UZW216" s="214"/>
      <c r="UZX216" s="214"/>
      <c r="UZY216" s="214"/>
      <c r="UZZ216" s="214"/>
      <c r="VAA216" s="214"/>
      <c r="VAB216" s="214"/>
      <c r="VAC216" s="214"/>
      <c r="VAD216" s="214"/>
      <c r="VAE216" s="214"/>
      <c r="VAF216" s="214"/>
      <c r="VAG216" s="214"/>
      <c r="VAH216" s="214"/>
      <c r="VAI216" s="214"/>
      <c r="VAJ216" s="214"/>
      <c r="VAK216" s="214"/>
      <c r="VAL216" s="214"/>
      <c r="VAM216" s="214"/>
      <c r="VAN216" s="214"/>
      <c r="VAO216" s="214"/>
      <c r="VAP216" s="214"/>
      <c r="VAQ216" s="214"/>
      <c r="VAR216" s="214"/>
      <c r="VAS216" s="214"/>
      <c r="VAT216" s="214"/>
      <c r="VAU216" s="214"/>
      <c r="VAV216" s="214"/>
      <c r="VAW216" s="214"/>
      <c r="VAX216" s="214"/>
      <c r="VAY216" s="214"/>
      <c r="VAZ216" s="214"/>
      <c r="VBA216" s="214"/>
      <c r="VBB216" s="214"/>
      <c r="VBC216" s="214"/>
      <c r="VBD216" s="214"/>
      <c r="VBE216" s="214"/>
      <c r="VBF216" s="214"/>
      <c r="VBG216" s="214"/>
      <c r="VBH216" s="214"/>
      <c r="VBI216" s="214"/>
      <c r="VBJ216" s="214"/>
      <c r="VBK216" s="214"/>
      <c r="VBL216" s="214"/>
      <c r="VBM216" s="214"/>
      <c r="VBN216" s="214"/>
      <c r="VBO216" s="214"/>
      <c r="VBP216" s="214"/>
      <c r="VBQ216" s="214"/>
      <c r="VBR216" s="214"/>
      <c r="VBS216" s="214"/>
      <c r="VBT216" s="214"/>
      <c r="VBU216" s="214"/>
      <c r="VBV216" s="214"/>
      <c r="VBW216" s="214"/>
      <c r="VBX216" s="214"/>
      <c r="VBY216" s="214"/>
      <c r="VBZ216" s="214"/>
      <c r="VCA216" s="214"/>
      <c r="VCB216" s="214"/>
      <c r="VCC216" s="214"/>
      <c r="VCD216" s="214"/>
      <c r="VCE216" s="214"/>
      <c r="VCF216" s="214"/>
      <c r="VCG216" s="214"/>
      <c r="VCH216" s="214"/>
      <c r="VCI216" s="214"/>
      <c r="VCJ216" s="214"/>
      <c r="VCK216" s="214"/>
      <c r="VCL216" s="214"/>
      <c r="VCM216" s="214"/>
      <c r="VCN216" s="214"/>
      <c r="VCO216" s="214"/>
      <c r="VCP216" s="214"/>
      <c r="VCQ216" s="214"/>
      <c r="VCR216" s="214"/>
      <c r="VCS216" s="214"/>
      <c r="VCT216" s="214"/>
      <c r="VCU216" s="214"/>
      <c r="VCV216" s="214"/>
      <c r="VCW216" s="214"/>
      <c r="VCX216" s="214"/>
      <c r="VCY216" s="214"/>
      <c r="VCZ216" s="214"/>
      <c r="VDA216" s="214"/>
      <c r="VDB216" s="214"/>
      <c r="VDC216" s="214"/>
      <c r="VDD216" s="214"/>
      <c r="VDE216" s="214"/>
      <c r="VDF216" s="214"/>
      <c r="VDG216" s="214"/>
      <c r="VDH216" s="214"/>
      <c r="VDI216" s="214"/>
      <c r="VDJ216" s="214"/>
      <c r="VDK216" s="214"/>
      <c r="VDL216" s="214"/>
      <c r="VDM216" s="214"/>
      <c r="VDN216" s="214"/>
      <c r="VDO216" s="214"/>
      <c r="VDP216" s="214"/>
      <c r="VDQ216" s="214"/>
      <c r="VDR216" s="214"/>
      <c r="VDS216" s="214"/>
      <c r="VDT216" s="214"/>
      <c r="VDU216" s="214"/>
      <c r="VDV216" s="214"/>
      <c r="VDW216" s="214"/>
      <c r="VDX216" s="214"/>
      <c r="VDY216" s="214"/>
      <c r="VDZ216" s="214"/>
      <c r="VEA216" s="214"/>
      <c r="VEB216" s="214"/>
      <c r="VEC216" s="214"/>
      <c r="VED216" s="214"/>
      <c r="VEE216" s="214"/>
      <c r="VEF216" s="214"/>
      <c r="VEG216" s="214"/>
      <c r="VEH216" s="214"/>
      <c r="VEI216" s="214"/>
      <c r="VEJ216" s="214"/>
      <c r="VEK216" s="214"/>
      <c r="VEL216" s="214"/>
      <c r="VEM216" s="214"/>
      <c r="VEN216" s="214"/>
      <c r="VEO216" s="214"/>
      <c r="VEP216" s="214"/>
      <c r="VEQ216" s="214"/>
      <c r="VER216" s="214"/>
      <c r="VES216" s="214"/>
      <c r="VET216" s="214"/>
      <c r="VEU216" s="214"/>
      <c r="VEV216" s="214"/>
      <c r="VEW216" s="214"/>
      <c r="VEX216" s="214"/>
      <c r="VEY216" s="214"/>
      <c r="VEZ216" s="214"/>
      <c r="VFA216" s="214"/>
      <c r="VFB216" s="214"/>
      <c r="VFC216" s="214"/>
      <c r="VFD216" s="214"/>
      <c r="VFE216" s="214"/>
      <c r="VFF216" s="214"/>
      <c r="VFG216" s="214"/>
      <c r="VFH216" s="214"/>
      <c r="VFI216" s="214"/>
      <c r="VFJ216" s="214"/>
      <c r="VFK216" s="214"/>
      <c r="VFL216" s="214"/>
      <c r="VFM216" s="214"/>
      <c r="VFN216" s="214"/>
      <c r="VFO216" s="214"/>
      <c r="VFP216" s="214"/>
      <c r="VFQ216" s="214"/>
      <c r="VFR216" s="214"/>
      <c r="VFS216" s="214"/>
      <c r="VFT216" s="214"/>
      <c r="VFU216" s="214"/>
      <c r="VFV216" s="214"/>
      <c r="VFW216" s="214"/>
      <c r="VFX216" s="214"/>
      <c r="VFY216" s="214"/>
      <c r="VFZ216" s="214"/>
      <c r="VGA216" s="214"/>
      <c r="VGB216" s="214"/>
      <c r="VGC216" s="214"/>
      <c r="VGD216" s="214"/>
      <c r="VGE216" s="214"/>
      <c r="VGF216" s="214"/>
      <c r="VGG216" s="214"/>
      <c r="VGH216" s="214"/>
      <c r="VGI216" s="214"/>
      <c r="VGJ216" s="214"/>
      <c r="VGK216" s="214"/>
      <c r="VGL216" s="214"/>
      <c r="VGM216" s="214"/>
      <c r="VGN216" s="214"/>
      <c r="VGO216" s="214"/>
      <c r="VGP216" s="214"/>
      <c r="VGQ216" s="214"/>
      <c r="VGR216" s="214"/>
      <c r="VGS216" s="214"/>
      <c r="VGT216" s="214"/>
      <c r="VGU216" s="214"/>
      <c r="VGV216" s="214"/>
      <c r="VGW216" s="214"/>
      <c r="VGX216" s="214"/>
      <c r="VGY216" s="214"/>
      <c r="VGZ216" s="214"/>
      <c r="VHA216" s="214"/>
      <c r="VHB216" s="214"/>
      <c r="VHC216" s="214"/>
      <c r="VHD216" s="214"/>
      <c r="VHE216" s="214"/>
      <c r="VHF216" s="214"/>
      <c r="VHG216" s="214"/>
      <c r="VHH216" s="214"/>
      <c r="VHI216" s="214"/>
      <c r="VHJ216" s="214"/>
      <c r="VHK216" s="214"/>
      <c r="VHL216" s="214"/>
      <c r="VHM216" s="214"/>
      <c r="VHN216" s="214"/>
      <c r="VHO216" s="214"/>
      <c r="VHP216" s="214"/>
      <c r="VHQ216" s="214"/>
      <c r="VHR216" s="214"/>
      <c r="VHS216" s="214"/>
      <c r="VHT216" s="214"/>
      <c r="VHU216" s="214"/>
      <c r="VHV216" s="214"/>
      <c r="VHW216" s="214"/>
      <c r="VHX216" s="214"/>
      <c r="VHY216" s="214"/>
      <c r="VHZ216" s="214"/>
      <c r="VIA216" s="214"/>
      <c r="VIB216" s="214"/>
      <c r="VIC216" s="214"/>
      <c r="VID216" s="214"/>
      <c r="VIE216" s="214"/>
      <c r="VIF216" s="214"/>
      <c r="VIG216" s="214"/>
      <c r="VIH216" s="214"/>
      <c r="VII216" s="214"/>
      <c r="VIJ216" s="214"/>
      <c r="VIK216" s="214"/>
      <c r="VIL216" s="214"/>
      <c r="VIM216" s="214"/>
      <c r="VIN216" s="214"/>
      <c r="VIO216" s="214"/>
      <c r="VIP216" s="214"/>
      <c r="VIQ216" s="214"/>
      <c r="VIR216" s="214"/>
      <c r="VIS216" s="214"/>
      <c r="VIT216" s="214"/>
      <c r="VIU216" s="214"/>
      <c r="VIV216" s="214"/>
      <c r="VIW216" s="214"/>
      <c r="VIX216" s="214"/>
      <c r="VIY216" s="214"/>
      <c r="VIZ216" s="214"/>
      <c r="VJA216" s="214"/>
      <c r="VJB216" s="214"/>
      <c r="VJC216" s="214"/>
      <c r="VJD216" s="214"/>
      <c r="VJE216" s="214"/>
      <c r="VJF216" s="214"/>
      <c r="VJG216" s="214"/>
      <c r="VJH216" s="214"/>
      <c r="VJI216" s="214"/>
      <c r="VJJ216" s="214"/>
      <c r="VJK216" s="214"/>
      <c r="VJL216" s="214"/>
      <c r="VJM216" s="214"/>
      <c r="VJN216" s="214"/>
      <c r="VJO216" s="214"/>
      <c r="VJP216" s="214"/>
      <c r="VJQ216" s="214"/>
      <c r="VJR216" s="214"/>
      <c r="VJS216" s="214"/>
      <c r="VJT216" s="214"/>
      <c r="VJU216" s="214"/>
      <c r="VJV216" s="214"/>
      <c r="VJW216" s="214"/>
      <c r="VJX216" s="214"/>
      <c r="VJY216" s="214"/>
      <c r="VJZ216" s="214"/>
      <c r="VKA216" s="214"/>
      <c r="VKB216" s="214"/>
      <c r="VKC216" s="214"/>
      <c r="VKD216" s="214"/>
      <c r="VKE216" s="214"/>
      <c r="VKF216" s="214"/>
      <c r="VKG216" s="214"/>
      <c r="VKH216" s="214"/>
      <c r="VKI216" s="214"/>
      <c r="VKJ216" s="214"/>
      <c r="VKK216" s="214"/>
      <c r="VKL216" s="214"/>
      <c r="VKM216" s="214"/>
      <c r="VKN216" s="214"/>
      <c r="VKO216" s="214"/>
      <c r="VKP216" s="214"/>
      <c r="VKQ216" s="214"/>
      <c r="VKR216" s="214"/>
      <c r="VKS216" s="214"/>
      <c r="VKT216" s="214"/>
      <c r="VKU216" s="214"/>
      <c r="VKV216" s="214"/>
      <c r="VKW216" s="214"/>
      <c r="VKX216" s="214"/>
      <c r="VKY216" s="214"/>
      <c r="VKZ216" s="214"/>
      <c r="VLA216" s="214"/>
      <c r="VLB216" s="214"/>
      <c r="VLC216" s="214"/>
      <c r="VLD216" s="214"/>
      <c r="VLE216" s="214"/>
      <c r="VLF216" s="214"/>
      <c r="VLG216" s="214"/>
      <c r="VLH216" s="214"/>
      <c r="VLI216" s="214"/>
      <c r="VLJ216" s="214"/>
      <c r="VLK216" s="214"/>
      <c r="VLL216" s="214"/>
      <c r="VLM216" s="214"/>
      <c r="VLN216" s="214"/>
      <c r="VLO216" s="214"/>
      <c r="VLP216" s="214"/>
      <c r="VLQ216" s="214"/>
      <c r="VLR216" s="214"/>
      <c r="VLS216" s="214"/>
      <c r="VLT216" s="214"/>
      <c r="VLU216" s="214"/>
      <c r="VLV216" s="214"/>
      <c r="VLW216" s="214"/>
      <c r="VLX216" s="214"/>
      <c r="VLY216" s="214"/>
      <c r="VLZ216" s="214"/>
      <c r="VMA216" s="214"/>
      <c r="VMB216" s="214"/>
      <c r="VMC216" s="214"/>
      <c r="VMD216" s="214"/>
      <c r="VME216" s="214"/>
      <c r="VMF216" s="214"/>
      <c r="VMG216" s="214"/>
      <c r="VMH216" s="214"/>
      <c r="VMI216" s="214"/>
      <c r="VMJ216" s="214"/>
      <c r="VMK216" s="214"/>
      <c r="VML216" s="214"/>
      <c r="VMM216" s="214"/>
      <c r="VMN216" s="214"/>
      <c r="VMO216" s="214"/>
      <c r="VMP216" s="214"/>
      <c r="VMQ216" s="214"/>
      <c r="VMR216" s="214"/>
      <c r="VMS216" s="214"/>
      <c r="VMT216" s="214"/>
      <c r="VMU216" s="214"/>
      <c r="VMV216" s="214"/>
      <c r="VMW216" s="214"/>
      <c r="VMX216" s="214"/>
      <c r="VMY216" s="214"/>
      <c r="VMZ216" s="214"/>
      <c r="VNA216" s="214"/>
      <c r="VNB216" s="214"/>
      <c r="VNC216" s="214"/>
      <c r="VND216" s="214"/>
      <c r="VNE216" s="214"/>
      <c r="VNF216" s="214"/>
      <c r="VNG216" s="214"/>
      <c r="VNH216" s="214"/>
      <c r="VNI216" s="214"/>
      <c r="VNJ216" s="214"/>
      <c r="VNK216" s="214"/>
      <c r="VNL216" s="214"/>
      <c r="VNM216" s="214"/>
      <c r="VNN216" s="214"/>
      <c r="VNO216" s="214"/>
      <c r="VNP216" s="214"/>
      <c r="VNQ216" s="214"/>
      <c r="VNR216" s="214"/>
      <c r="VNS216" s="214"/>
      <c r="VNT216" s="214"/>
      <c r="VNU216" s="214"/>
      <c r="VNV216" s="214"/>
      <c r="VNW216" s="214"/>
      <c r="VNX216" s="214"/>
      <c r="VNY216" s="214"/>
      <c r="VNZ216" s="214"/>
      <c r="VOA216" s="214"/>
      <c r="VOB216" s="214"/>
      <c r="VOC216" s="214"/>
      <c r="VOD216" s="214"/>
      <c r="VOE216" s="214"/>
      <c r="VOF216" s="214"/>
      <c r="VOG216" s="214"/>
      <c r="VOH216" s="214"/>
      <c r="VOI216" s="214"/>
      <c r="VOJ216" s="214"/>
      <c r="VOK216" s="214"/>
      <c r="VOL216" s="214"/>
      <c r="VOM216" s="214"/>
      <c r="VON216" s="214"/>
      <c r="VOO216" s="214"/>
      <c r="VOP216" s="214"/>
      <c r="VOQ216" s="214"/>
      <c r="VOR216" s="214"/>
      <c r="VOS216" s="214"/>
      <c r="VOT216" s="214"/>
      <c r="VOU216" s="214"/>
      <c r="VOV216" s="214"/>
      <c r="VOW216" s="214"/>
      <c r="VOX216" s="214"/>
      <c r="VOY216" s="214"/>
      <c r="VOZ216" s="214"/>
      <c r="VPA216" s="214"/>
      <c r="VPB216" s="214"/>
      <c r="VPC216" s="214"/>
      <c r="VPD216" s="214"/>
      <c r="VPE216" s="214"/>
      <c r="VPF216" s="214"/>
      <c r="VPG216" s="214"/>
      <c r="VPH216" s="214"/>
      <c r="VPI216" s="214"/>
      <c r="VPJ216" s="214"/>
      <c r="VPK216" s="214"/>
      <c r="VPL216" s="214"/>
      <c r="VPM216" s="214"/>
      <c r="VPN216" s="214"/>
      <c r="VPO216" s="214"/>
      <c r="VPP216" s="214"/>
      <c r="VPQ216" s="214"/>
      <c r="VPR216" s="214"/>
      <c r="VPS216" s="214"/>
      <c r="VPT216" s="214"/>
      <c r="VPU216" s="214"/>
      <c r="VPV216" s="214"/>
      <c r="VPW216" s="214"/>
      <c r="VPX216" s="214"/>
      <c r="VPY216" s="214"/>
      <c r="VPZ216" s="214"/>
      <c r="VQA216" s="214"/>
      <c r="VQB216" s="214"/>
      <c r="VQC216" s="214"/>
      <c r="VQD216" s="214"/>
      <c r="VQE216" s="214"/>
      <c r="VQF216" s="214"/>
      <c r="VQG216" s="214"/>
      <c r="VQH216" s="214"/>
      <c r="VQI216" s="214"/>
      <c r="VQJ216" s="214"/>
      <c r="VQK216" s="214"/>
      <c r="VQL216" s="214"/>
      <c r="VQM216" s="214"/>
      <c r="VQN216" s="214"/>
      <c r="VQO216" s="214"/>
      <c r="VQP216" s="214"/>
      <c r="VQQ216" s="214"/>
      <c r="VQR216" s="214"/>
      <c r="VQS216" s="214"/>
      <c r="VQT216" s="214"/>
      <c r="VQU216" s="214"/>
      <c r="VQV216" s="214"/>
      <c r="VQW216" s="214"/>
      <c r="VQX216" s="214"/>
      <c r="VQY216" s="214"/>
      <c r="VQZ216" s="214"/>
      <c r="VRA216" s="214"/>
      <c r="VRB216" s="214"/>
      <c r="VRC216" s="214"/>
      <c r="VRD216" s="214"/>
      <c r="VRE216" s="214"/>
      <c r="VRF216" s="214"/>
      <c r="VRG216" s="214"/>
      <c r="VRH216" s="214"/>
      <c r="VRI216" s="214"/>
      <c r="VRJ216" s="214"/>
      <c r="VRK216" s="214"/>
      <c r="VRL216" s="214"/>
      <c r="VRM216" s="214"/>
      <c r="VRN216" s="214"/>
      <c r="VRO216" s="214"/>
      <c r="VRP216" s="214"/>
      <c r="VRQ216" s="214"/>
      <c r="VRR216" s="214"/>
      <c r="VRS216" s="214"/>
      <c r="VRT216" s="214"/>
      <c r="VRU216" s="214"/>
      <c r="VRV216" s="214"/>
      <c r="VRW216" s="214"/>
      <c r="VRX216" s="214"/>
      <c r="VRY216" s="214"/>
      <c r="VRZ216" s="214"/>
      <c r="VSA216" s="214"/>
      <c r="VSB216" s="214"/>
      <c r="VSC216" s="214"/>
      <c r="VSD216" s="214"/>
      <c r="VSE216" s="214"/>
      <c r="VSF216" s="214"/>
      <c r="VSG216" s="214"/>
      <c r="VSH216" s="214"/>
      <c r="VSI216" s="214"/>
      <c r="VSJ216" s="214"/>
      <c r="VSK216" s="214"/>
      <c r="VSL216" s="214"/>
      <c r="VSM216" s="214"/>
      <c r="VSN216" s="214"/>
      <c r="VSO216" s="214"/>
      <c r="VSP216" s="214"/>
      <c r="VSQ216" s="214"/>
      <c r="VSR216" s="214"/>
      <c r="VSS216" s="214"/>
      <c r="VST216" s="214"/>
      <c r="VSU216" s="214"/>
      <c r="VSV216" s="214"/>
      <c r="VSW216" s="214"/>
      <c r="VSX216" s="214"/>
      <c r="VSY216" s="214"/>
      <c r="VSZ216" s="214"/>
      <c r="VTA216" s="214"/>
      <c r="VTB216" s="214"/>
      <c r="VTC216" s="214"/>
      <c r="VTD216" s="214"/>
      <c r="VTE216" s="214"/>
      <c r="VTF216" s="214"/>
      <c r="VTG216" s="214"/>
      <c r="VTH216" s="214"/>
      <c r="VTI216" s="214"/>
      <c r="VTJ216" s="214"/>
      <c r="VTK216" s="214"/>
      <c r="VTL216" s="214"/>
      <c r="VTM216" s="214"/>
      <c r="VTN216" s="214"/>
      <c r="VTO216" s="214"/>
      <c r="VTP216" s="214"/>
      <c r="VTQ216" s="214"/>
      <c r="VTR216" s="214"/>
      <c r="VTS216" s="214"/>
      <c r="VTT216" s="214"/>
      <c r="VTU216" s="214"/>
      <c r="VTV216" s="214"/>
      <c r="VTW216" s="214"/>
      <c r="VTX216" s="214"/>
      <c r="VTY216" s="214"/>
      <c r="VTZ216" s="214"/>
      <c r="VUA216" s="214"/>
      <c r="VUB216" s="214"/>
      <c r="VUC216" s="214"/>
      <c r="VUD216" s="214"/>
      <c r="VUE216" s="214"/>
      <c r="VUF216" s="214"/>
      <c r="VUG216" s="214"/>
      <c r="VUH216" s="214"/>
      <c r="VUI216" s="214"/>
      <c r="VUJ216" s="214"/>
      <c r="VUK216" s="214"/>
      <c r="VUL216" s="214"/>
      <c r="VUM216" s="214"/>
      <c r="VUN216" s="214"/>
      <c r="VUO216" s="214"/>
      <c r="VUP216" s="214"/>
      <c r="VUQ216" s="214"/>
      <c r="VUR216" s="214"/>
      <c r="VUS216" s="214"/>
      <c r="VUT216" s="214"/>
      <c r="VUU216" s="214"/>
      <c r="VUV216" s="214"/>
      <c r="VUW216" s="214"/>
      <c r="VUX216" s="214"/>
      <c r="VUY216" s="214"/>
      <c r="VUZ216" s="214"/>
      <c r="VVA216" s="214"/>
      <c r="VVB216" s="214"/>
      <c r="VVC216" s="214"/>
      <c r="VVD216" s="214"/>
      <c r="VVE216" s="214"/>
      <c r="VVF216" s="214"/>
      <c r="VVG216" s="214"/>
      <c r="VVH216" s="214"/>
      <c r="VVI216" s="214"/>
      <c r="VVJ216" s="214"/>
      <c r="VVK216" s="214"/>
      <c r="VVL216" s="214"/>
      <c r="VVM216" s="214"/>
      <c r="VVN216" s="214"/>
      <c r="VVO216" s="214"/>
      <c r="VVP216" s="214"/>
      <c r="VVQ216" s="214"/>
      <c r="VVR216" s="214"/>
      <c r="VVS216" s="214"/>
      <c r="VVT216" s="214"/>
      <c r="VVU216" s="214"/>
      <c r="VVV216" s="214"/>
      <c r="VVW216" s="214"/>
      <c r="VVX216" s="214"/>
      <c r="VVY216" s="214"/>
      <c r="VVZ216" s="214"/>
      <c r="VWA216" s="214"/>
      <c r="VWB216" s="214"/>
      <c r="VWC216" s="214"/>
      <c r="VWD216" s="214"/>
      <c r="VWE216" s="214"/>
      <c r="VWF216" s="214"/>
      <c r="VWG216" s="214"/>
      <c r="VWH216" s="214"/>
      <c r="VWI216" s="214"/>
      <c r="VWJ216" s="214"/>
      <c r="VWK216" s="214"/>
      <c r="VWL216" s="214"/>
      <c r="VWM216" s="214"/>
      <c r="VWN216" s="214"/>
      <c r="VWO216" s="214"/>
      <c r="VWP216" s="214"/>
      <c r="VWQ216" s="214"/>
      <c r="VWR216" s="214"/>
      <c r="VWS216" s="214"/>
      <c r="VWT216" s="214"/>
      <c r="VWU216" s="214"/>
      <c r="VWV216" s="214"/>
      <c r="VWW216" s="214"/>
      <c r="VWX216" s="214"/>
      <c r="VWY216" s="214"/>
      <c r="VWZ216" s="214"/>
      <c r="VXA216" s="214"/>
      <c r="VXB216" s="214"/>
      <c r="VXC216" s="214"/>
      <c r="VXD216" s="214"/>
      <c r="VXE216" s="214"/>
      <c r="VXF216" s="214"/>
      <c r="VXG216" s="214"/>
      <c r="VXH216" s="214"/>
      <c r="VXI216" s="214"/>
      <c r="VXJ216" s="214"/>
      <c r="VXK216" s="214"/>
      <c r="VXL216" s="214"/>
      <c r="VXM216" s="214"/>
      <c r="VXN216" s="214"/>
      <c r="VXO216" s="214"/>
      <c r="VXP216" s="214"/>
      <c r="VXQ216" s="214"/>
      <c r="VXR216" s="214"/>
      <c r="VXS216" s="214"/>
      <c r="VXT216" s="214"/>
      <c r="VXU216" s="214"/>
      <c r="VXV216" s="214"/>
      <c r="VXW216" s="214"/>
      <c r="VXX216" s="214"/>
      <c r="VXY216" s="214"/>
      <c r="VXZ216" s="214"/>
      <c r="VYA216" s="214"/>
      <c r="VYB216" s="214"/>
      <c r="VYC216" s="214"/>
      <c r="VYD216" s="214"/>
      <c r="VYE216" s="214"/>
      <c r="VYF216" s="214"/>
      <c r="VYG216" s="214"/>
      <c r="VYH216" s="214"/>
      <c r="VYI216" s="214"/>
      <c r="VYJ216" s="214"/>
      <c r="VYK216" s="214"/>
      <c r="VYL216" s="214"/>
      <c r="VYM216" s="214"/>
      <c r="VYN216" s="214"/>
      <c r="VYO216" s="214"/>
      <c r="VYP216" s="214"/>
      <c r="VYQ216" s="214"/>
      <c r="VYR216" s="214"/>
      <c r="VYS216" s="214"/>
      <c r="VYT216" s="214"/>
      <c r="VYU216" s="214"/>
      <c r="VYV216" s="214"/>
      <c r="VYW216" s="214"/>
      <c r="VYX216" s="214"/>
      <c r="VYY216" s="214"/>
      <c r="VYZ216" s="214"/>
      <c r="VZA216" s="214"/>
      <c r="VZB216" s="214"/>
      <c r="VZC216" s="214"/>
      <c r="VZD216" s="214"/>
      <c r="VZE216" s="214"/>
      <c r="VZF216" s="214"/>
      <c r="VZG216" s="214"/>
      <c r="VZH216" s="214"/>
      <c r="VZI216" s="214"/>
      <c r="VZJ216" s="214"/>
      <c r="VZK216" s="214"/>
      <c r="VZL216" s="214"/>
      <c r="VZM216" s="214"/>
      <c r="VZN216" s="214"/>
      <c r="VZO216" s="214"/>
      <c r="VZP216" s="214"/>
      <c r="VZQ216" s="214"/>
      <c r="VZR216" s="214"/>
      <c r="VZS216" s="214"/>
      <c r="VZT216" s="214"/>
      <c r="VZU216" s="214"/>
      <c r="VZV216" s="214"/>
      <c r="VZW216" s="214"/>
      <c r="VZX216" s="214"/>
      <c r="VZY216" s="214"/>
      <c r="VZZ216" s="214"/>
      <c r="WAA216" s="214"/>
      <c r="WAB216" s="214"/>
      <c r="WAC216" s="214"/>
      <c r="WAD216" s="214"/>
      <c r="WAE216" s="214"/>
      <c r="WAF216" s="214"/>
      <c r="WAG216" s="214"/>
      <c r="WAH216" s="214"/>
      <c r="WAI216" s="214"/>
      <c r="WAJ216" s="214"/>
      <c r="WAK216" s="214"/>
      <c r="WAL216" s="214"/>
      <c r="WAM216" s="214"/>
      <c r="WAN216" s="214"/>
      <c r="WAO216" s="214"/>
      <c r="WAP216" s="214"/>
      <c r="WAQ216" s="214"/>
      <c r="WAR216" s="214"/>
      <c r="WAS216" s="214"/>
      <c r="WAT216" s="214"/>
      <c r="WAU216" s="214"/>
      <c r="WAV216" s="214"/>
      <c r="WAW216" s="214"/>
      <c r="WAX216" s="214"/>
      <c r="WAY216" s="214"/>
      <c r="WAZ216" s="214"/>
      <c r="WBA216" s="214"/>
      <c r="WBB216" s="214"/>
      <c r="WBC216" s="214"/>
      <c r="WBD216" s="214"/>
      <c r="WBE216" s="214"/>
      <c r="WBF216" s="214"/>
      <c r="WBG216" s="214"/>
      <c r="WBH216" s="214"/>
      <c r="WBI216" s="214"/>
      <c r="WBJ216" s="214"/>
      <c r="WBK216" s="214"/>
      <c r="WBL216" s="214"/>
      <c r="WBM216" s="214"/>
      <c r="WBN216" s="214"/>
      <c r="WBO216" s="214"/>
      <c r="WBP216" s="214"/>
      <c r="WBQ216" s="214"/>
      <c r="WBR216" s="214"/>
      <c r="WBS216" s="214"/>
      <c r="WBT216" s="214"/>
      <c r="WBU216" s="214"/>
      <c r="WBV216" s="214"/>
      <c r="WBW216" s="214"/>
      <c r="WBX216" s="214"/>
      <c r="WBY216" s="214"/>
      <c r="WBZ216" s="214"/>
      <c r="WCA216" s="214"/>
      <c r="WCB216" s="214"/>
      <c r="WCC216" s="214"/>
      <c r="WCD216" s="214"/>
      <c r="WCE216" s="214"/>
      <c r="WCF216" s="214"/>
      <c r="WCG216" s="214"/>
      <c r="WCH216" s="214"/>
      <c r="WCI216" s="214"/>
      <c r="WCJ216" s="214"/>
      <c r="WCK216" s="214"/>
      <c r="WCL216" s="214"/>
      <c r="WCM216" s="214"/>
      <c r="WCN216" s="214"/>
      <c r="WCO216" s="214"/>
      <c r="WCP216" s="214"/>
      <c r="WCQ216" s="214"/>
      <c r="WCR216" s="214"/>
      <c r="WCS216" s="214"/>
      <c r="WCT216" s="214"/>
      <c r="WCU216" s="214"/>
      <c r="WCV216" s="214"/>
      <c r="WCW216" s="214"/>
      <c r="WCX216" s="214"/>
      <c r="WCY216" s="214"/>
      <c r="WCZ216" s="214"/>
      <c r="WDA216" s="214"/>
      <c r="WDB216" s="214"/>
      <c r="WDC216" s="214"/>
      <c r="WDD216" s="214"/>
      <c r="WDE216" s="214"/>
      <c r="WDF216" s="214"/>
      <c r="WDG216" s="214"/>
      <c r="WDH216" s="214"/>
      <c r="WDI216" s="214"/>
      <c r="WDJ216" s="214"/>
      <c r="WDK216" s="214"/>
      <c r="WDL216" s="214"/>
      <c r="WDM216" s="214"/>
      <c r="WDN216" s="214"/>
      <c r="WDO216" s="214"/>
      <c r="WDP216" s="214"/>
      <c r="WDQ216" s="214"/>
      <c r="WDR216" s="214"/>
      <c r="WDS216" s="214"/>
      <c r="WDT216" s="214"/>
      <c r="WDU216" s="214"/>
      <c r="WDV216" s="214"/>
      <c r="WDW216" s="214"/>
      <c r="WDX216" s="214"/>
      <c r="WDY216" s="214"/>
      <c r="WDZ216" s="214"/>
      <c r="WEA216" s="214"/>
      <c r="WEB216" s="214"/>
      <c r="WEC216" s="214"/>
      <c r="WED216" s="214"/>
      <c r="WEE216" s="214"/>
      <c r="WEF216" s="214"/>
      <c r="WEG216" s="214"/>
      <c r="WEH216" s="214"/>
      <c r="WEI216" s="214"/>
      <c r="WEJ216" s="214"/>
      <c r="WEK216" s="214"/>
      <c r="WEL216" s="214"/>
      <c r="WEM216" s="214"/>
      <c r="WEN216" s="214"/>
      <c r="WEO216" s="214"/>
      <c r="WEP216" s="214"/>
      <c r="WEQ216" s="214"/>
      <c r="WER216" s="214"/>
      <c r="WES216" s="214"/>
      <c r="WET216" s="214"/>
      <c r="WEU216" s="214"/>
      <c r="WEV216" s="214"/>
      <c r="WEW216" s="214"/>
      <c r="WEX216" s="214"/>
      <c r="WEY216" s="214"/>
      <c r="WEZ216" s="214"/>
      <c r="WFA216" s="214"/>
      <c r="WFB216" s="214"/>
      <c r="WFC216" s="214"/>
      <c r="WFD216" s="214"/>
      <c r="WFE216" s="214"/>
      <c r="WFF216" s="214"/>
      <c r="WFG216" s="214"/>
      <c r="WFH216" s="214"/>
      <c r="WFI216" s="214"/>
      <c r="WFJ216" s="214"/>
      <c r="WFK216" s="214"/>
      <c r="WFL216" s="214"/>
      <c r="WFM216" s="214"/>
      <c r="WFN216" s="214"/>
      <c r="WFO216" s="214"/>
      <c r="WFP216" s="214"/>
      <c r="WFQ216" s="214"/>
      <c r="WFR216" s="214"/>
      <c r="WFS216" s="214"/>
      <c r="WFT216" s="214"/>
      <c r="WFU216" s="214"/>
      <c r="WFV216" s="214"/>
      <c r="WFW216" s="214"/>
      <c r="WFX216" s="214"/>
      <c r="WFY216" s="214"/>
      <c r="WFZ216" s="214"/>
      <c r="WGA216" s="214"/>
      <c r="WGB216" s="214"/>
      <c r="WGC216" s="214"/>
      <c r="WGD216" s="214"/>
      <c r="WGE216" s="214"/>
      <c r="WGF216" s="214"/>
      <c r="WGG216" s="214"/>
      <c r="WGH216" s="214"/>
      <c r="WGI216" s="214"/>
      <c r="WGJ216" s="214"/>
      <c r="WGK216" s="214"/>
      <c r="WGL216" s="214"/>
      <c r="WGM216" s="214"/>
      <c r="WGN216" s="214"/>
      <c r="WGO216" s="214"/>
      <c r="WGP216" s="214"/>
      <c r="WGQ216" s="214"/>
      <c r="WGR216" s="214"/>
      <c r="WGS216" s="214"/>
      <c r="WGT216" s="214"/>
      <c r="WGU216" s="214"/>
      <c r="WGV216" s="214"/>
      <c r="WGW216" s="214"/>
      <c r="WGX216" s="214"/>
      <c r="WGY216" s="214"/>
      <c r="WGZ216" s="214"/>
      <c r="WHA216" s="214"/>
      <c r="WHB216" s="214"/>
      <c r="WHC216" s="214"/>
      <c r="WHD216" s="214"/>
      <c r="WHE216" s="214"/>
      <c r="WHF216" s="214"/>
      <c r="WHG216" s="214"/>
      <c r="WHH216" s="214"/>
      <c r="WHI216" s="214"/>
      <c r="WHJ216" s="214"/>
      <c r="WHK216" s="214"/>
      <c r="WHL216" s="214"/>
      <c r="WHM216" s="214"/>
      <c r="WHN216" s="214"/>
      <c r="WHO216" s="214"/>
      <c r="WHP216" s="214"/>
      <c r="WHQ216" s="214"/>
      <c r="WHR216" s="214"/>
      <c r="WHS216" s="214"/>
      <c r="WHT216" s="214"/>
      <c r="WHU216" s="214"/>
      <c r="WHV216" s="214"/>
      <c r="WHW216" s="214"/>
      <c r="WHX216" s="214"/>
      <c r="WHY216" s="214"/>
      <c r="WHZ216" s="214"/>
      <c r="WIA216" s="214"/>
      <c r="WIB216" s="214"/>
      <c r="WIC216" s="214"/>
      <c r="WID216" s="214"/>
      <c r="WIE216" s="214"/>
      <c r="WIF216" s="214"/>
      <c r="WIG216" s="214"/>
      <c r="WIH216" s="214"/>
      <c r="WII216" s="214"/>
      <c r="WIJ216" s="214"/>
      <c r="WIK216" s="214"/>
      <c r="WIL216" s="214"/>
      <c r="WIM216" s="214"/>
      <c r="WIN216" s="214"/>
      <c r="WIO216" s="214"/>
      <c r="WIP216" s="214"/>
      <c r="WIQ216" s="214"/>
      <c r="WIR216" s="214"/>
      <c r="WIS216" s="214"/>
      <c r="WIT216" s="214"/>
      <c r="WIU216" s="214"/>
      <c r="WIV216" s="214"/>
      <c r="WIW216" s="214"/>
      <c r="WIX216" s="214"/>
      <c r="WIY216" s="214"/>
      <c r="WIZ216" s="214"/>
      <c r="WJA216" s="214"/>
      <c r="WJB216" s="214"/>
      <c r="WJC216" s="214"/>
      <c r="WJD216" s="214"/>
      <c r="WJE216" s="214"/>
      <c r="WJF216" s="214"/>
      <c r="WJG216" s="214"/>
      <c r="WJH216" s="214"/>
      <c r="WJI216" s="214"/>
      <c r="WJJ216" s="214"/>
      <c r="WJK216" s="214"/>
      <c r="WJL216" s="214"/>
      <c r="WJM216" s="214"/>
      <c r="WJN216" s="214"/>
      <c r="WJO216" s="214"/>
      <c r="WJP216" s="214"/>
      <c r="WJQ216" s="214"/>
      <c r="WJR216" s="214"/>
      <c r="WJS216" s="214"/>
      <c r="WJT216" s="214"/>
      <c r="WJU216" s="214"/>
      <c r="WJV216" s="214"/>
      <c r="WJW216" s="214"/>
      <c r="WJX216" s="214"/>
      <c r="WJY216" s="214"/>
      <c r="WJZ216" s="214"/>
      <c r="WKA216" s="214"/>
      <c r="WKB216" s="214"/>
      <c r="WKC216" s="214"/>
      <c r="WKD216" s="214"/>
      <c r="WKE216" s="214"/>
      <c r="WKF216" s="214"/>
      <c r="WKG216" s="214"/>
      <c r="WKH216" s="214"/>
      <c r="WKI216" s="214"/>
      <c r="WKJ216" s="214"/>
      <c r="WKK216" s="214"/>
      <c r="WKL216" s="214"/>
      <c r="WKM216" s="214"/>
      <c r="WKN216" s="214"/>
      <c r="WKO216" s="214"/>
      <c r="WKP216" s="214"/>
      <c r="WKQ216" s="214"/>
      <c r="WKR216" s="214"/>
      <c r="WKS216" s="214"/>
      <c r="WKT216" s="214"/>
      <c r="WKU216" s="214"/>
      <c r="WKV216" s="214"/>
      <c r="WKW216" s="214"/>
      <c r="WKX216" s="214"/>
      <c r="WKY216" s="214"/>
      <c r="WKZ216" s="214"/>
      <c r="WLA216" s="214"/>
      <c r="WLB216" s="214"/>
      <c r="WLC216" s="214"/>
      <c r="WLD216" s="214"/>
      <c r="WLE216" s="214"/>
      <c r="WLF216" s="214"/>
      <c r="WLG216" s="214"/>
      <c r="WLH216" s="214"/>
      <c r="WLI216" s="214"/>
      <c r="WLJ216" s="214"/>
      <c r="WLK216" s="214"/>
      <c r="WLL216" s="214"/>
      <c r="WLM216" s="214"/>
      <c r="WLN216" s="214"/>
      <c r="WLO216" s="214"/>
      <c r="WLP216" s="214"/>
      <c r="WLQ216" s="214"/>
      <c r="WLR216" s="214"/>
      <c r="WLS216" s="214"/>
      <c r="WLT216" s="214"/>
      <c r="WLU216" s="214"/>
      <c r="WLV216" s="214"/>
      <c r="WLW216" s="214"/>
      <c r="WLX216" s="214"/>
      <c r="WLY216" s="214"/>
      <c r="WLZ216" s="214"/>
      <c r="WMA216" s="214"/>
      <c r="WMB216" s="214"/>
      <c r="WMC216" s="214"/>
      <c r="WMD216" s="214"/>
      <c r="WME216" s="214"/>
      <c r="WMF216" s="214"/>
      <c r="WMG216" s="214"/>
      <c r="WMH216" s="214"/>
      <c r="WMI216" s="214"/>
      <c r="WMJ216" s="214"/>
      <c r="WMK216" s="214"/>
      <c r="WML216" s="214"/>
      <c r="WMM216" s="214"/>
      <c r="WMN216" s="214"/>
      <c r="WMO216" s="214"/>
      <c r="WMP216" s="214"/>
      <c r="WMQ216" s="214"/>
      <c r="WMR216" s="214"/>
      <c r="WMS216" s="214"/>
      <c r="WMT216" s="214"/>
      <c r="WMU216" s="214"/>
      <c r="WMV216" s="214"/>
      <c r="WMW216" s="214"/>
      <c r="WMX216" s="214"/>
      <c r="WMY216" s="214"/>
      <c r="WMZ216" s="214"/>
      <c r="WNA216" s="214"/>
      <c r="WNB216" s="214"/>
      <c r="WNC216" s="214"/>
      <c r="WND216" s="214"/>
      <c r="WNE216" s="214"/>
      <c r="WNF216" s="214"/>
      <c r="WNG216" s="214"/>
      <c r="WNH216" s="214"/>
      <c r="WNI216" s="214"/>
      <c r="WNJ216" s="214"/>
      <c r="WNK216" s="214"/>
      <c r="WNL216" s="214"/>
      <c r="WNM216" s="214"/>
      <c r="WNN216" s="214"/>
      <c r="WNO216" s="214"/>
      <c r="WNP216" s="214"/>
      <c r="WNQ216" s="214"/>
      <c r="WNR216" s="214"/>
      <c r="WNS216" s="214"/>
      <c r="WNT216" s="214"/>
      <c r="WNU216" s="214"/>
      <c r="WNV216" s="214"/>
      <c r="WNW216" s="214"/>
      <c r="WNX216" s="214"/>
      <c r="WNY216" s="214"/>
      <c r="WNZ216" s="214"/>
      <c r="WOA216" s="214"/>
      <c r="WOB216" s="214"/>
      <c r="WOC216" s="214"/>
      <c r="WOD216" s="214"/>
      <c r="WOE216" s="214"/>
      <c r="WOF216" s="214"/>
      <c r="WOG216" s="214"/>
      <c r="WOH216" s="214"/>
      <c r="WOI216" s="214"/>
      <c r="WOJ216" s="214"/>
      <c r="WOK216" s="214"/>
      <c r="WOL216" s="214"/>
      <c r="WOM216" s="214"/>
      <c r="WON216" s="214"/>
      <c r="WOO216" s="214"/>
      <c r="WOP216" s="214"/>
      <c r="WOQ216" s="214"/>
      <c r="WOR216" s="214"/>
      <c r="WOS216" s="214"/>
      <c r="WOT216" s="214"/>
      <c r="WOU216" s="214"/>
      <c r="WOV216" s="214"/>
      <c r="WOW216" s="214"/>
      <c r="WOX216" s="214"/>
      <c r="WOY216" s="214"/>
      <c r="WOZ216" s="214"/>
      <c r="WPA216" s="214"/>
      <c r="WPB216" s="214"/>
      <c r="WPC216" s="214"/>
      <c r="WPD216" s="214"/>
      <c r="WPE216" s="214"/>
      <c r="WPF216" s="214"/>
      <c r="WPG216" s="214"/>
      <c r="WPH216" s="214"/>
      <c r="WPI216" s="214"/>
      <c r="WPJ216" s="214"/>
      <c r="WPK216" s="214"/>
      <c r="WPL216" s="214"/>
      <c r="WPM216" s="214"/>
      <c r="WPN216" s="214"/>
      <c r="WPO216" s="214"/>
      <c r="WPP216" s="214"/>
      <c r="WPQ216" s="214"/>
      <c r="WPR216" s="214"/>
      <c r="WPS216" s="214"/>
      <c r="WPT216" s="214"/>
      <c r="WPU216" s="214"/>
      <c r="WPV216" s="214"/>
      <c r="WPW216" s="214"/>
      <c r="WPX216" s="214"/>
      <c r="WPY216" s="214"/>
      <c r="WPZ216" s="214"/>
      <c r="WQA216" s="214"/>
      <c r="WQB216" s="214"/>
      <c r="WQC216" s="214"/>
      <c r="WQD216" s="214"/>
      <c r="WQE216" s="214"/>
      <c r="WQF216" s="214"/>
      <c r="WQG216" s="214"/>
      <c r="WQH216" s="214"/>
      <c r="WQI216" s="214"/>
      <c r="WQJ216" s="214"/>
      <c r="WQK216" s="214"/>
      <c r="WQL216" s="214"/>
      <c r="WQM216" s="214"/>
      <c r="WQN216" s="214"/>
      <c r="WQO216" s="214"/>
      <c r="WQP216" s="214"/>
      <c r="WQQ216" s="214"/>
      <c r="WQR216" s="214"/>
      <c r="WQS216" s="214"/>
      <c r="WQT216" s="214"/>
      <c r="WQU216" s="214"/>
      <c r="WQV216" s="214"/>
      <c r="WQW216" s="214"/>
      <c r="WQX216" s="214"/>
      <c r="WQY216" s="214"/>
      <c r="WQZ216" s="214"/>
      <c r="WRA216" s="214"/>
      <c r="WRB216" s="214"/>
      <c r="WRC216" s="214"/>
      <c r="WRD216" s="214"/>
      <c r="WRE216" s="214"/>
      <c r="WRF216" s="214"/>
      <c r="WRG216" s="214"/>
      <c r="WRH216" s="214"/>
      <c r="WRI216" s="214"/>
      <c r="WRJ216" s="214"/>
      <c r="WRK216" s="214"/>
      <c r="WRL216" s="214"/>
      <c r="WRM216" s="214"/>
      <c r="WRN216" s="214"/>
      <c r="WRO216" s="214"/>
      <c r="WRP216" s="214"/>
      <c r="WRQ216" s="214"/>
      <c r="WRR216" s="214"/>
      <c r="WRS216" s="214"/>
      <c r="WRT216" s="214"/>
      <c r="WRU216" s="214"/>
      <c r="WRV216" s="214"/>
      <c r="WRW216" s="214"/>
      <c r="WRX216" s="214"/>
      <c r="WRY216" s="214"/>
      <c r="WRZ216" s="214"/>
      <c r="WSA216" s="214"/>
      <c r="WSB216" s="214"/>
      <c r="WSC216" s="214"/>
      <c r="WSD216" s="214"/>
      <c r="WSE216" s="214"/>
      <c r="WSF216" s="214"/>
      <c r="WSG216" s="214"/>
      <c r="WSH216" s="214"/>
      <c r="WSI216" s="214"/>
      <c r="WSJ216" s="214"/>
      <c r="WSK216" s="214"/>
      <c r="WSL216" s="214"/>
      <c r="WSM216" s="214"/>
      <c r="WSN216" s="214"/>
      <c r="WSO216" s="214"/>
      <c r="WSP216" s="214"/>
      <c r="WSQ216" s="214"/>
      <c r="WSR216" s="214"/>
      <c r="WSS216" s="214"/>
      <c r="WST216" s="214"/>
      <c r="WSU216" s="214"/>
      <c r="WSV216" s="214"/>
      <c r="WSW216" s="214"/>
      <c r="WSX216" s="214"/>
      <c r="WSY216" s="214"/>
      <c r="WSZ216" s="214"/>
      <c r="WTA216" s="214"/>
      <c r="WTB216" s="214"/>
      <c r="WTC216" s="214"/>
      <c r="WTD216" s="214"/>
      <c r="WTE216" s="214"/>
      <c r="WTF216" s="214"/>
      <c r="WTG216" s="214"/>
      <c r="WTH216" s="214"/>
      <c r="WTI216" s="214"/>
      <c r="WTJ216" s="214"/>
      <c r="WTK216" s="214"/>
      <c r="WTL216" s="214"/>
      <c r="WTM216" s="214"/>
      <c r="WTN216" s="214"/>
      <c r="WTO216" s="214"/>
      <c r="WTP216" s="214"/>
      <c r="WTQ216" s="214"/>
      <c r="WTR216" s="214"/>
      <c r="WTS216" s="214"/>
      <c r="WTT216" s="214"/>
      <c r="WTU216" s="214"/>
      <c r="WTV216" s="214"/>
      <c r="WTW216" s="214"/>
      <c r="WTX216" s="214"/>
      <c r="WTY216" s="214"/>
      <c r="WTZ216" s="214"/>
      <c r="WUA216" s="214"/>
      <c r="WUB216" s="214"/>
      <c r="WUC216" s="214"/>
      <c r="WUD216" s="214"/>
      <c r="WUE216" s="214"/>
      <c r="WUF216" s="214"/>
      <c r="WUG216" s="214"/>
      <c r="WUH216" s="214"/>
      <c r="WUI216" s="214"/>
      <c r="WUJ216" s="214"/>
      <c r="WUK216" s="214"/>
      <c r="WUL216" s="214"/>
      <c r="WUM216" s="214"/>
      <c r="WUN216" s="214"/>
      <c r="WUO216" s="214"/>
      <c r="WUP216" s="214"/>
      <c r="WUQ216" s="214"/>
      <c r="WUR216" s="214"/>
      <c r="WUS216" s="214"/>
      <c r="WUT216" s="214"/>
      <c r="WUU216" s="214"/>
      <c r="WUV216" s="214"/>
      <c r="WUW216" s="214"/>
      <c r="WUX216" s="214"/>
      <c r="WUY216" s="214"/>
      <c r="WUZ216" s="214"/>
      <c r="WVA216" s="214"/>
      <c r="WVB216" s="214"/>
      <c r="WVC216" s="214"/>
      <c r="WVD216" s="214"/>
      <c r="WVE216" s="214"/>
      <c r="WVF216" s="214"/>
      <c r="WVG216" s="214"/>
      <c r="WVH216" s="214"/>
      <c r="WVI216" s="214"/>
      <c r="WVJ216" s="214"/>
      <c r="WVK216" s="214"/>
      <c r="WVL216" s="214"/>
      <c r="WVM216" s="214"/>
      <c r="WVN216" s="214"/>
      <c r="WVO216" s="214"/>
      <c r="WVP216" s="214"/>
      <c r="WVQ216" s="214"/>
      <c r="WVR216" s="214"/>
      <c r="WVS216" s="214"/>
      <c r="WVT216" s="214"/>
      <c r="WVU216" s="214"/>
      <c r="WVV216" s="214"/>
      <c r="WVW216" s="214"/>
      <c r="WVX216" s="214"/>
      <c r="WVY216" s="214"/>
      <c r="WVZ216" s="214"/>
      <c r="WWA216" s="214"/>
      <c r="WWB216" s="214"/>
      <c r="WWC216" s="214"/>
      <c r="WWD216" s="214"/>
      <c r="WWE216" s="214"/>
      <c r="WWF216" s="214"/>
      <c r="WWG216" s="214"/>
      <c r="WWH216" s="214"/>
      <c r="WWI216" s="214"/>
      <c r="WWJ216" s="214"/>
      <c r="WWK216" s="214"/>
      <c r="WWL216" s="214"/>
      <c r="WWM216" s="214"/>
      <c r="WWN216" s="214"/>
      <c r="WWO216" s="214"/>
      <c r="WWP216" s="214"/>
      <c r="WWQ216" s="214"/>
      <c r="WWR216" s="214"/>
      <c r="WWS216" s="214"/>
      <c r="WWT216" s="214"/>
      <c r="WWU216" s="214"/>
      <c r="WWV216" s="214"/>
      <c r="WWW216" s="214"/>
      <c r="WWX216" s="214"/>
      <c r="WWY216" s="214"/>
      <c r="WWZ216" s="214"/>
      <c r="WXA216" s="214"/>
      <c r="WXB216" s="214"/>
      <c r="WXC216" s="214"/>
      <c r="WXD216" s="214"/>
      <c r="WXE216" s="214"/>
      <c r="WXF216" s="214"/>
      <c r="WXG216" s="214"/>
      <c r="WXH216" s="214"/>
      <c r="WXI216" s="214"/>
      <c r="WXJ216" s="214"/>
      <c r="WXK216" s="214"/>
      <c r="WXL216" s="214"/>
      <c r="WXM216" s="214"/>
      <c r="WXN216" s="214"/>
      <c r="WXO216" s="214"/>
      <c r="WXP216" s="214"/>
      <c r="WXQ216" s="214"/>
      <c r="WXR216" s="214"/>
      <c r="WXS216" s="214"/>
      <c r="WXT216" s="214"/>
      <c r="WXU216" s="214"/>
      <c r="WXV216" s="214"/>
      <c r="WXW216" s="214"/>
      <c r="WXX216" s="214"/>
      <c r="WXY216" s="214"/>
      <c r="WXZ216" s="214"/>
      <c r="WYA216" s="214"/>
      <c r="WYB216" s="214"/>
      <c r="WYC216" s="214"/>
      <c r="WYD216" s="214"/>
      <c r="WYE216" s="214"/>
      <c r="WYF216" s="214"/>
      <c r="WYG216" s="214"/>
      <c r="WYH216" s="214"/>
      <c r="WYI216" s="214"/>
      <c r="WYJ216" s="214"/>
      <c r="WYK216" s="214"/>
      <c r="WYL216" s="214"/>
      <c r="WYM216" s="214"/>
      <c r="WYN216" s="214"/>
      <c r="WYO216" s="214"/>
      <c r="WYP216" s="214"/>
      <c r="WYQ216" s="214"/>
      <c r="WYR216" s="214"/>
      <c r="WYS216" s="214"/>
      <c r="WYT216" s="214"/>
      <c r="WYU216" s="214"/>
      <c r="WYV216" s="214"/>
      <c r="WYW216" s="214"/>
      <c r="WYX216" s="214"/>
      <c r="WYY216" s="214"/>
      <c r="WYZ216" s="214"/>
      <c r="WZA216" s="214"/>
      <c r="WZB216" s="214"/>
      <c r="WZC216" s="214"/>
      <c r="WZD216" s="214"/>
      <c r="WZE216" s="214"/>
      <c r="WZF216" s="214"/>
      <c r="WZG216" s="214"/>
      <c r="WZH216" s="214"/>
      <c r="WZI216" s="214"/>
      <c r="WZJ216" s="214"/>
      <c r="WZK216" s="214"/>
      <c r="WZL216" s="214"/>
      <c r="WZM216" s="214"/>
      <c r="WZN216" s="214"/>
      <c r="WZO216" s="214"/>
      <c r="WZP216" s="214"/>
      <c r="WZQ216" s="214"/>
      <c r="WZR216" s="214"/>
      <c r="WZS216" s="214"/>
      <c r="WZT216" s="214"/>
      <c r="WZU216" s="214"/>
      <c r="WZV216" s="214"/>
      <c r="WZW216" s="214"/>
      <c r="WZX216" s="214"/>
      <c r="WZY216" s="214"/>
      <c r="WZZ216" s="214"/>
      <c r="XAA216" s="214"/>
      <c r="XAB216" s="214"/>
      <c r="XAC216" s="214"/>
      <c r="XAD216" s="214"/>
      <c r="XAE216" s="214"/>
      <c r="XAF216" s="214"/>
      <c r="XAG216" s="214"/>
      <c r="XAH216" s="214"/>
      <c r="XAI216" s="214"/>
      <c r="XAJ216" s="214"/>
      <c r="XAK216" s="214"/>
      <c r="XAL216" s="214"/>
      <c r="XAM216" s="214"/>
      <c r="XAN216" s="214"/>
      <c r="XAO216" s="214"/>
      <c r="XAP216" s="214"/>
      <c r="XAQ216" s="214"/>
      <c r="XAR216" s="214"/>
      <c r="XAS216" s="214"/>
      <c r="XAT216" s="214"/>
      <c r="XAU216" s="214"/>
      <c r="XAV216" s="214"/>
      <c r="XAW216" s="214"/>
      <c r="XAX216" s="214"/>
      <c r="XAY216" s="214"/>
      <c r="XAZ216" s="214"/>
      <c r="XBA216" s="214"/>
      <c r="XBB216" s="214"/>
      <c r="XBC216" s="214"/>
      <c r="XBD216" s="214"/>
      <c r="XBE216" s="214"/>
      <c r="XBF216" s="214"/>
      <c r="XBG216" s="214"/>
      <c r="XBH216" s="214"/>
      <c r="XBI216" s="214"/>
      <c r="XBJ216" s="214"/>
      <c r="XBK216" s="214"/>
      <c r="XBL216" s="214"/>
      <c r="XBM216" s="214"/>
      <c r="XBN216" s="214"/>
      <c r="XBO216" s="214"/>
      <c r="XBP216" s="214"/>
      <c r="XBQ216" s="214"/>
      <c r="XBR216" s="214"/>
      <c r="XBS216" s="214"/>
      <c r="XBT216" s="214"/>
      <c r="XBU216" s="214"/>
      <c r="XBV216" s="214"/>
      <c r="XBW216" s="214"/>
      <c r="XBX216" s="214"/>
      <c r="XBY216" s="214"/>
      <c r="XBZ216" s="214"/>
      <c r="XCA216" s="214"/>
      <c r="XCB216" s="214"/>
      <c r="XCC216" s="214"/>
      <c r="XCD216" s="214"/>
      <c r="XCE216" s="214"/>
      <c r="XCF216" s="214"/>
      <c r="XCG216" s="214"/>
      <c r="XCH216" s="214"/>
      <c r="XCI216" s="214"/>
      <c r="XCJ216" s="214"/>
      <c r="XCK216" s="214"/>
      <c r="XCL216" s="214"/>
      <c r="XCM216" s="214"/>
      <c r="XCN216" s="214"/>
      <c r="XCO216" s="214"/>
      <c r="XCP216" s="214"/>
      <c r="XCQ216" s="214"/>
      <c r="XCR216" s="214"/>
      <c r="XCS216" s="214"/>
      <c r="XCT216" s="214"/>
      <c r="XCU216" s="214"/>
      <c r="XCV216" s="214"/>
      <c r="XCW216" s="214"/>
      <c r="XCX216" s="214"/>
      <c r="XCY216" s="214"/>
      <c r="XCZ216" s="214"/>
      <c r="XDA216" s="214"/>
      <c r="XDB216" s="214"/>
      <c r="XDC216" s="214"/>
      <c r="XDD216" s="214"/>
      <c r="XDE216" s="214"/>
      <c r="XDF216" s="214"/>
      <c r="XDG216" s="214"/>
      <c r="XDH216" s="214"/>
      <c r="XDI216" s="214"/>
      <c r="XDJ216" s="214"/>
      <c r="XDK216" s="214"/>
      <c r="XDL216" s="214"/>
      <c r="XDM216" s="214"/>
      <c r="XDN216" s="214"/>
      <c r="XDO216" s="214"/>
      <c r="XDP216" s="214"/>
      <c r="XDQ216" s="214"/>
      <c r="XDR216" s="214"/>
      <c r="XDS216" s="214"/>
      <c r="XDT216" s="214"/>
      <c r="XDU216" s="214"/>
      <c r="XDV216" s="214"/>
      <c r="XDW216" s="214"/>
      <c r="XDX216" s="214"/>
      <c r="XDY216" s="214"/>
      <c r="XDZ216" s="214"/>
      <c r="XEA216" s="214"/>
      <c r="XEB216" s="214"/>
      <c r="XEC216" s="214"/>
      <c r="XED216" s="214"/>
      <c r="XEE216" s="214"/>
      <c r="XEF216" s="214"/>
      <c r="XEG216" s="214"/>
      <c r="XEH216" s="214"/>
      <c r="XEI216" s="214"/>
      <c r="XEJ216" s="214"/>
      <c r="XEK216" s="214"/>
      <c r="XEL216" s="214"/>
      <c r="XEM216" s="214"/>
    </row>
    <row r="217" spans="1:16367" ht="15" x14ac:dyDescent="0.25">
      <c r="A217" s="234" t="s">
        <v>917</v>
      </c>
      <c r="B217" s="243" t="s">
        <v>106</v>
      </c>
    </row>
    <row r="218" spans="1:16367" ht="15" x14ac:dyDescent="0.25">
      <c r="A218" s="234" t="s">
        <v>928</v>
      </c>
      <c r="B218" s="243" t="s">
        <v>106</v>
      </c>
    </row>
    <row r="219" spans="1:16367" ht="15" x14ac:dyDescent="0.25">
      <c r="A219" s="234" t="s">
        <v>984</v>
      </c>
      <c r="B219" s="243" t="s">
        <v>106</v>
      </c>
    </row>
    <row r="220" spans="1:16367" ht="15" x14ac:dyDescent="0.25">
      <c r="A220" s="234" t="s">
        <v>1054</v>
      </c>
      <c r="B220" s="243" t="s">
        <v>106</v>
      </c>
    </row>
    <row r="221" spans="1:16367" ht="15" x14ac:dyDescent="0.25">
      <c r="A221" s="234" t="s">
        <v>1033</v>
      </c>
      <c r="B221" s="243" t="s">
        <v>106</v>
      </c>
    </row>
    <row r="222" spans="1:16367" ht="15" x14ac:dyDescent="0.25">
      <c r="A222" s="234" t="s">
        <v>955</v>
      </c>
      <c r="B222" s="243" t="s">
        <v>106</v>
      </c>
    </row>
    <row r="223" spans="1:16367" ht="15" x14ac:dyDescent="0.25">
      <c r="A223" s="234" t="s">
        <v>948</v>
      </c>
      <c r="B223" s="243" t="s">
        <v>106</v>
      </c>
    </row>
    <row r="224" spans="1:16367" ht="15" x14ac:dyDescent="0.25">
      <c r="A224" s="234" t="s">
        <v>1034</v>
      </c>
      <c r="B224" s="243" t="s">
        <v>106</v>
      </c>
    </row>
    <row r="225" spans="1:2" ht="15" x14ac:dyDescent="0.25">
      <c r="A225" s="234" t="s">
        <v>1063</v>
      </c>
      <c r="B225" s="243" t="s">
        <v>106</v>
      </c>
    </row>
    <row r="226" spans="1:2" ht="15" x14ac:dyDescent="0.25">
      <c r="A226" s="234" t="s">
        <v>1157</v>
      </c>
      <c r="B226" s="243" t="s">
        <v>106</v>
      </c>
    </row>
    <row r="227" spans="1:2" ht="15" x14ac:dyDescent="0.25">
      <c r="A227" s="234" t="s">
        <v>1169</v>
      </c>
      <c r="B227" s="243" t="s">
        <v>106</v>
      </c>
    </row>
    <row r="228" spans="1:2" ht="15" x14ac:dyDescent="0.25">
      <c r="A228" s="234" t="s">
        <v>1211</v>
      </c>
      <c r="B228" s="243" t="s">
        <v>106</v>
      </c>
    </row>
    <row r="229" spans="1:2" ht="15" x14ac:dyDescent="0.25">
      <c r="A229" s="234" t="s">
        <v>1178</v>
      </c>
      <c r="B229" s="243" t="s">
        <v>106</v>
      </c>
    </row>
    <row r="230" spans="1:2" ht="15" x14ac:dyDescent="0.25">
      <c r="A230" s="234" t="s">
        <v>1151</v>
      </c>
      <c r="B230" s="243" t="s">
        <v>106</v>
      </c>
    </row>
    <row r="231" spans="1:2" ht="15" x14ac:dyDescent="0.25">
      <c r="A231" s="234" t="s">
        <v>1185</v>
      </c>
      <c r="B231" s="243" t="s">
        <v>106</v>
      </c>
    </row>
    <row r="232" spans="1:2" ht="15" x14ac:dyDescent="0.25">
      <c r="A232" s="234" t="s">
        <v>954</v>
      </c>
      <c r="B232" s="243" t="s">
        <v>106</v>
      </c>
    </row>
    <row r="233" spans="1:2" ht="15" x14ac:dyDescent="0.25">
      <c r="A233" s="234" t="s">
        <v>1247</v>
      </c>
      <c r="B233" s="243" t="s">
        <v>106</v>
      </c>
    </row>
    <row r="234" spans="1:2" ht="15" x14ac:dyDescent="0.25">
      <c r="A234" s="234" t="s">
        <v>1168</v>
      </c>
      <c r="B234" s="243" t="s">
        <v>106</v>
      </c>
    </row>
    <row r="235" spans="1:2" ht="15" x14ac:dyDescent="0.25">
      <c r="A235" s="234" t="s">
        <v>1116</v>
      </c>
      <c r="B235" s="243" t="s">
        <v>106</v>
      </c>
    </row>
    <row r="236" spans="1:2" ht="15" x14ac:dyDescent="0.25">
      <c r="A236" s="234" t="s">
        <v>1117</v>
      </c>
      <c r="B236" s="243" t="s">
        <v>106</v>
      </c>
    </row>
    <row r="237" spans="1:2" ht="15" x14ac:dyDescent="0.25">
      <c r="A237" s="234" t="s">
        <v>959</v>
      </c>
      <c r="B237" s="243" t="s">
        <v>106</v>
      </c>
    </row>
    <row r="238" spans="1:2" ht="15" x14ac:dyDescent="0.25">
      <c r="A238" s="234" t="s">
        <v>1103</v>
      </c>
      <c r="B238" s="243" t="s">
        <v>106</v>
      </c>
    </row>
    <row r="239" spans="1:2" ht="15" x14ac:dyDescent="0.25">
      <c r="A239" s="234" t="s">
        <v>1104</v>
      </c>
      <c r="B239" s="243" t="s">
        <v>106</v>
      </c>
    </row>
    <row r="240" spans="1:2" ht="15" x14ac:dyDescent="0.25">
      <c r="A240" s="234" t="s">
        <v>1118</v>
      </c>
      <c r="B240" s="243" t="s">
        <v>106</v>
      </c>
    </row>
    <row r="241" spans="1:3" ht="15" x14ac:dyDescent="0.25">
      <c r="A241" s="234" t="s">
        <v>1011</v>
      </c>
      <c r="B241" s="243" t="s">
        <v>106</v>
      </c>
    </row>
    <row r="242" spans="1:3" ht="15" x14ac:dyDescent="0.25">
      <c r="A242" s="234" t="s">
        <v>1175</v>
      </c>
      <c r="B242" s="243" t="s">
        <v>106</v>
      </c>
    </row>
    <row r="243" spans="1:3" ht="15" x14ac:dyDescent="0.25">
      <c r="A243" s="234" t="s">
        <v>916</v>
      </c>
      <c r="B243" s="243" t="s">
        <v>106</v>
      </c>
      <c r="C243" s="243" t="s">
        <v>143</v>
      </c>
    </row>
    <row r="244" spans="1:3" ht="15" x14ac:dyDescent="0.25">
      <c r="A244" s="234" t="s">
        <v>927</v>
      </c>
      <c r="B244" s="243" t="s">
        <v>106</v>
      </c>
      <c r="C244" s="243" t="s">
        <v>143</v>
      </c>
    </row>
    <row r="245" spans="1:3" ht="15" x14ac:dyDescent="0.25">
      <c r="A245" s="234" t="s">
        <v>982</v>
      </c>
      <c r="B245" s="243" t="s">
        <v>106</v>
      </c>
      <c r="C245" s="243" t="s">
        <v>143</v>
      </c>
    </row>
    <row r="246" spans="1:3" ht="15" x14ac:dyDescent="0.25">
      <c r="A246" s="234" t="s">
        <v>1159</v>
      </c>
      <c r="B246" s="244" t="s">
        <v>713</v>
      </c>
    </row>
    <row r="247" spans="1:3" ht="15" x14ac:dyDescent="0.25">
      <c r="A247" s="234" t="s">
        <v>910</v>
      </c>
      <c r="B247" s="244" t="s">
        <v>713</v>
      </c>
    </row>
    <row r="248" spans="1:3" ht="15" x14ac:dyDescent="0.25">
      <c r="A248" s="234" t="s">
        <v>1145</v>
      </c>
      <c r="B248" s="244" t="s">
        <v>713</v>
      </c>
    </row>
    <row r="249" spans="1:3" ht="15" x14ac:dyDescent="0.25">
      <c r="A249" s="234" t="s">
        <v>1139</v>
      </c>
      <c r="B249" s="244" t="s">
        <v>713</v>
      </c>
    </row>
    <row r="250" spans="1:3" ht="15" x14ac:dyDescent="0.25">
      <c r="A250" s="234" t="s">
        <v>1165</v>
      </c>
      <c r="B250" s="244" t="s">
        <v>713</v>
      </c>
    </row>
    <row r="251" spans="1:3" ht="15" x14ac:dyDescent="0.2">
      <c r="A251" s="242" t="s">
        <v>1127</v>
      </c>
      <c r="B251" s="244" t="s">
        <v>713</v>
      </c>
    </row>
    <row r="252" spans="1:3" ht="15" x14ac:dyDescent="0.25">
      <c r="A252" s="234" t="s">
        <v>1172</v>
      </c>
      <c r="B252" s="244" t="s">
        <v>713</v>
      </c>
    </row>
    <row r="253" spans="1:3" ht="15" x14ac:dyDescent="0.25">
      <c r="A253" s="234" t="s">
        <v>1162</v>
      </c>
      <c r="B253" s="244" t="s">
        <v>713</v>
      </c>
    </row>
    <row r="254" spans="1:3" ht="15" x14ac:dyDescent="0.25">
      <c r="A254" s="234" t="s">
        <v>1129</v>
      </c>
      <c r="B254" s="244" t="s">
        <v>713</v>
      </c>
    </row>
    <row r="255" spans="1:3" ht="15" x14ac:dyDescent="0.25">
      <c r="A255" s="234" t="s">
        <v>965</v>
      </c>
      <c r="B255" s="244" t="s">
        <v>713</v>
      </c>
    </row>
    <row r="256" spans="1:3" ht="15" x14ac:dyDescent="0.25">
      <c r="A256" s="234" t="s">
        <v>1160</v>
      </c>
      <c r="B256" s="244" t="s">
        <v>713</v>
      </c>
    </row>
    <row r="257" spans="1:3" ht="15" x14ac:dyDescent="0.25">
      <c r="A257" s="234" t="s">
        <v>962</v>
      </c>
      <c r="B257" s="244" t="s">
        <v>713</v>
      </c>
    </row>
    <row r="258" spans="1:3" ht="15" x14ac:dyDescent="0.25">
      <c r="A258" s="234" t="s">
        <v>1284</v>
      </c>
      <c r="B258" s="244" t="s">
        <v>713</v>
      </c>
    </row>
    <row r="259" spans="1:3" ht="15" x14ac:dyDescent="0.25">
      <c r="A259" s="234" t="s">
        <v>979</v>
      </c>
      <c r="B259" s="244" t="s">
        <v>713</v>
      </c>
    </row>
    <row r="260" spans="1:3" ht="15" x14ac:dyDescent="0.25">
      <c r="A260" s="234" t="s">
        <v>1280</v>
      </c>
      <c r="B260" s="244" t="s">
        <v>713</v>
      </c>
    </row>
    <row r="261" spans="1:3" ht="15" x14ac:dyDescent="0.25">
      <c r="A261" s="234" t="s">
        <v>1150</v>
      </c>
      <c r="B261" s="244" t="s">
        <v>713</v>
      </c>
    </row>
    <row r="262" spans="1:3" ht="15" x14ac:dyDescent="0.25">
      <c r="A262" s="234" t="s">
        <v>1149</v>
      </c>
      <c r="B262" s="244" t="s">
        <v>713</v>
      </c>
    </row>
    <row r="263" spans="1:3" ht="15" x14ac:dyDescent="0.25">
      <c r="A263" s="234" t="s">
        <v>1148</v>
      </c>
      <c r="B263" s="244" t="s">
        <v>713</v>
      </c>
    </row>
    <row r="264" spans="1:3" ht="15" x14ac:dyDescent="0.25">
      <c r="A264" s="234" t="s">
        <v>950</v>
      </c>
      <c r="B264" s="244" t="s">
        <v>713</v>
      </c>
      <c r="C264" s="243" t="s">
        <v>143</v>
      </c>
    </row>
    <row r="265" spans="1:3" ht="15" x14ac:dyDescent="0.25">
      <c r="A265" s="234" t="s">
        <v>1140</v>
      </c>
      <c r="B265" s="244" t="s">
        <v>713</v>
      </c>
    </row>
    <row r="266" spans="1:3" ht="15" x14ac:dyDescent="0.25">
      <c r="A266" s="234" t="s">
        <v>1166</v>
      </c>
      <c r="B266" s="244" t="s">
        <v>713</v>
      </c>
    </row>
    <row r="267" spans="1:3" ht="15" x14ac:dyDescent="0.25">
      <c r="A267" s="234" t="s">
        <v>1167</v>
      </c>
      <c r="B267" s="244" t="s">
        <v>713</v>
      </c>
    </row>
    <row r="268" spans="1:3" ht="15" x14ac:dyDescent="0.25">
      <c r="A268" s="234" t="s">
        <v>1170</v>
      </c>
      <c r="B268" s="244" t="s">
        <v>713</v>
      </c>
    </row>
    <row r="269" spans="1:3" ht="15" x14ac:dyDescent="0.25">
      <c r="A269" s="234" t="s">
        <v>1174</v>
      </c>
      <c r="B269" s="244" t="s">
        <v>713</v>
      </c>
    </row>
    <row r="270" spans="1:3" ht="15" x14ac:dyDescent="0.25">
      <c r="A270" s="234" t="s">
        <v>925</v>
      </c>
      <c r="B270" s="244" t="s">
        <v>713</v>
      </c>
    </row>
    <row r="271" spans="1:3" ht="15" x14ac:dyDescent="0.25">
      <c r="A271" s="234" t="s">
        <v>926</v>
      </c>
      <c r="B271" s="244" t="s">
        <v>713</v>
      </c>
    </row>
    <row r="272" spans="1:3" ht="15" x14ac:dyDescent="0.25">
      <c r="A272" s="234" t="s">
        <v>935</v>
      </c>
      <c r="B272" s="244" t="s">
        <v>713</v>
      </c>
    </row>
    <row r="273" spans="1:2" ht="15" x14ac:dyDescent="0.25">
      <c r="A273" s="234" t="s">
        <v>936</v>
      </c>
      <c r="B273" s="244" t="s">
        <v>713</v>
      </c>
    </row>
    <row r="274" spans="1:2" ht="15" x14ac:dyDescent="0.25">
      <c r="A274" s="234" t="s">
        <v>976</v>
      </c>
      <c r="B274" s="244" t="s">
        <v>713</v>
      </c>
    </row>
    <row r="275" spans="1:2" ht="15" x14ac:dyDescent="0.25">
      <c r="A275" s="234" t="s">
        <v>978</v>
      </c>
      <c r="B275" s="244" t="s">
        <v>713</v>
      </c>
    </row>
    <row r="276" spans="1:2" ht="15" x14ac:dyDescent="0.25">
      <c r="A276" s="234" t="s">
        <v>980</v>
      </c>
      <c r="B276" s="244" t="s">
        <v>713</v>
      </c>
    </row>
    <row r="277" spans="1:2" ht="15" x14ac:dyDescent="0.25">
      <c r="A277" s="234" t="s">
        <v>981</v>
      </c>
      <c r="B277" s="244" t="s">
        <v>713</v>
      </c>
    </row>
    <row r="278" spans="1:2" ht="15" x14ac:dyDescent="0.25">
      <c r="A278" s="234" t="s">
        <v>991</v>
      </c>
      <c r="B278" s="244" t="s">
        <v>713</v>
      </c>
    </row>
    <row r="279" spans="1:2" ht="15" x14ac:dyDescent="0.25">
      <c r="A279" s="234" t="s">
        <v>992</v>
      </c>
      <c r="B279" s="244" t="s">
        <v>713</v>
      </c>
    </row>
    <row r="280" spans="1:2" ht="15" x14ac:dyDescent="0.25">
      <c r="A280" s="234" t="s">
        <v>1007</v>
      </c>
      <c r="B280" s="244" t="s">
        <v>713</v>
      </c>
    </row>
    <row r="281" spans="1:2" ht="15" x14ac:dyDescent="0.25">
      <c r="A281" s="234" t="s">
        <v>1008</v>
      </c>
      <c r="B281" s="244" t="s">
        <v>713</v>
      </c>
    </row>
    <row r="282" spans="1:2" ht="15" x14ac:dyDescent="0.25">
      <c r="A282" s="234" t="s">
        <v>1062</v>
      </c>
      <c r="B282" s="244" t="s">
        <v>713</v>
      </c>
    </row>
    <row r="283" spans="1:2" ht="15" x14ac:dyDescent="0.25">
      <c r="A283" s="234" t="s">
        <v>1064</v>
      </c>
      <c r="B283" s="244" t="s">
        <v>713</v>
      </c>
    </row>
    <row r="284" spans="1:2" ht="15" x14ac:dyDescent="0.25">
      <c r="A284" s="234" t="s">
        <v>1065</v>
      </c>
      <c r="B284" s="244" t="s">
        <v>713</v>
      </c>
    </row>
    <row r="285" spans="1:2" ht="15" x14ac:dyDescent="0.25">
      <c r="A285" s="234" t="s">
        <v>1079</v>
      </c>
      <c r="B285" s="244" t="s">
        <v>713</v>
      </c>
    </row>
    <row r="286" spans="1:2" ht="15" x14ac:dyDescent="0.25">
      <c r="A286" s="234" t="s">
        <v>1080</v>
      </c>
      <c r="B286" s="244" t="s">
        <v>713</v>
      </c>
    </row>
    <row r="287" spans="1:2" ht="15" x14ac:dyDescent="0.25">
      <c r="A287" s="234" t="s">
        <v>1094</v>
      </c>
      <c r="B287" s="244" t="s">
        <v>713</v>
      </c>
    </row>
    <row r="288" spans="1:2" ht="15" x14ac:dyDescent="0.25">
      <c r="A288" s="234" t="s">
        <v>1095</v>
      </c>
      <c r="B288" s="244" t="s">
        <v>713</v>
      </c>
    </row>
    <row r="289" spans="1:2" ht="15" x14ac:dyDescent="0.25">
      <c r="A289" s="234" t="s">
        <v>1113</v>
      </c>
      <c r="B289" s="244" t="s">
        <v>713</v>
      </c>
    </row>
    <row r="290" spans="1:2" ht="15" x14ac:dyDescent="0.25">
      <c r="A290" s="234" t="s">
        <v>1115</v>
      </c>
      <c r="B290" s="244" t="s">
        <v>713</v>
      </c>
    </row>
    <row r="291" spans="1:2" ht="15" x14ac:dyDescent="0.25">
      <c r="A291" s="234" t="s">
        <v>1135</v>
      </c>
      <c r="B291" s="244" t="s">
        <v>713</v>
      </c>
    </row>
    <row r="292" spans="1:2" ht="15" x14ac:dyDescent="0.25">
      <c r="A292" s="234" t="s">
        <v>1136</v>
      </c>
      <c r="B292" s="244" t="s">
        <v>713</v>
      </c>
    </row>
    <row r="293" spans="1:2" ht="15" x14ac:dyDescent="0.25">
      <c r="A293" s="234" t="s">
        <v>922</v>
      </c>
      <c r="B293" s="244" t="s">
        <v>713</v>
      </c>
    </row>
    <row r="294" spans="1:2" ht="15" x14ac:dyDescent="0.25">
      <c r="A294" s="234" t="s">
        <v>923</v>
      </c>
      <c r="B294" s="244" t="s">
        <v>713</v>
      </c>
    </row>
    <row r="295" spans="1:2" ht="15" x14ac:dyDescent="0.25">
      <c r="A295" s="234" t="s">
        <v>924</v>
      </c>
      <c r="B295" s="244" t="s">
        <v>713</v>
      </c>
    </row>
    <row r="296" spans="1:2" ht="15" x14ac:dyDescent="0.25">
      <c r="A296" s="234" t="s">
        <v>932</v>
      </c>
      <c r="B296" s="244" t="s">
        <v>713</v>
      </c>
    </row>
    <row r="297" spans="1:2" ht="15" x14ac:dyDescent="0.25">
      <c r="A297" s="234" t="s">
        <v>933</v>
      </c>
      <c r="B297" s="244" t="s">
        <v>713</v>
      </c>
    </row>
    <row r="298" spans="1:2" ht="15" x14ac:dyDescent="0.25">
      <c r="A298" s="234" t="s">
        <v>934</v>
      </c>
      <c r="B298" s="244" t="s">
        <v>713</v>
      </c>
    </row>
    <row r="299" spans="1:2" ht="15" x14ac:dyDescent="0.25">
      <c r="A299" s="234" t="s">
        <v>970</v>
      </c>
      <c r="B299" s="244" t="s">
        <v>713</v>
      </c>
    </row>
    <row r="300" spans="1:2" ht="15" x14ac:dyDescent="0.25">
      <c r="A300" s="234" t="s">
        <v>1241</v>
      </c>
      <c r="B300" s="244" t="s">
        <v>713</v>
      </c>
    </row>
    <row r="301" spans="1:2" ht="15" x14ac:dyDescent="0.25">
      <c r="A301" s="234" t="s">
        <v>972</v>
      </c>
      <c r="B301" s="244" t="s">
        <v>713</v>
      </c>
    </row>
    <row r="302" spans="1:2" ht="15" x14ac:dyDescent="0.25">
      <c r="A302" s="234" t="s">
        <v>973</v>
      </c>
      <c r="B302" s="244" t="s">
        <v>713</v>
      </c>
    </row>
    <row r="303" spans="1:2" ht="15" x14ac:dyDescent="0.25">
      <c r="A303" s="234" t="s">
        <v>974</v>
      </c>
      <c r="B303" s="244" t="s">
        <v>713</v>
      </c>
    </row>
    <row r="304" spans="1:2" ht="15" x14ac:dyDescent="0.25">
      <c r="A304" s="234" t="s">
        <v>975</v>
      </c>
      <c r="B304" s="244" t="s">
        <v>713</v>
      </c>
    </row>
    <row r="305" spans="1:2" ht="15" x14ac:dyDescent="0.25">
      <c r="A305" s="234" t="s">
        <v>988</v>
      </c>
      <c r="B305" s="244" t="s">
        <v>713</v>
      </c>
    </row>
    <row r="306" spans="1:2" ht="15" x14ac:dyDescent="0.25">
      <c r="A306" s="234" t="s">
        <v>989</v>
      </c>
      <c r="B306" s="244" t="s">
        <v>713</v>
      </c>
    </row>
    <row r="307" spans="1:2" ht="15" x14ac:dyDescent="0.25">
      <c r="A307" s="234" t="s">
        <v>990</v>
      </c>
      <c r="B307" s="244" t="s">
        <v>713</v>
      </c>
    </row>
    <row r="308" spans="1:2" ht="15" x14ac:dyDescent="0.25">
      <c r="A308" s="234" t="s">
        <v>1004</v>
      </c>
      <c r="B308" s="244" t="s">
        <v>713</v>
      </c>
    </row>
    <row r="309" spans="1:2" ht="15" x14ac:dyDescent="0.25">
      <c r="A309" s="234" t="s">
        <v>1005</v>
      </c>
      <c r="B309" s="244" t="s">
        <v>713</v>
      </c>
    </row>
    <row r="310" spans="1:2" ht="15" x14ac:dyDescent="0.25">
      <c r="A310" s="234" t="s">
        <v>1006</v>
      </c>
      <c r="B310" s="244" t="s">
        <v>713</v>
      </c>
    </row>
    <row r="311" spans="1:2" ht="15" x14ac:dyDescent="0.25">
      <c r="A311" s="238" t="s">
        <v>1059</v>
      </c>
      <c r="B311" s="244" t="s">
        <v>713</v>
      </c>
    </row>
    <row r="312" spans="1:2" ht="15" x14ac:dyDescent="0.25">
      <c r="A312" s="234" t="s">
        <v>1060</v>
      </c>
      <c r="B312" s="244" t="s">
        <v>713</v>
      </c>
    </row>
    <row r="313" spans="1:2" ht="15" x14ac:dyDescent="0.25">
      <c r="A313" s="234" t="s">
        <v>1061</v>
      </c>
      <c r="B313" s="244" t="s">
        <v>713</v>
      </c>
    </row>
    <row r="314" spans="1:2" ht="15" x14ac:dyDescent="0.25">
      <c r="A314" s="234" t="s">
        <v>1076</v>
      </c>
      <c r="B314" s="244" t="s">
        <v>713</v>
      </c>
    </row>
    <row r="315" spans="1:2" ht="15" x14ac:dyDescent="0.25">
      <c r="A315" s="234" t="s">
        <v>1077</v>
      </c>
      <c r="B315" s="244" t="s">
        <v>713</v>
      </c>
    </row>
    <row r="316" spans="1:2" ht="15" x14ac:dyDescent="0.25">
      <c r="A316" s="234" t="s">
        <v>1078</v>
      </c>
      <c r="B316" s="244" t="s">
        <v>713</v>
      </c>
    </row>
    <row r="317" spans="1:2" ht="15" x14ac:dyDescent="0.25">
      <c r="A317" s="234" t="s">
        <v>1091</v>
      </c>
      <c r="B317" s="244" t="s">
        <v>713</v>
      </c>
    </row>
    <row r="318" spans="1:2" ht="15" x14ac:dyDescent="0.25">
      <c r="A318" s="234" t="s">
        <v>1092</v>
      </c>
      <c r="B318" s="244" t="s">
        <v>713</v>
      </c>
    </row>
    <row r="319" spans="1:2" ht="15" x14ac:dyDescent="0.25">
      <c r="A319" s="234" t="s">
        <v>1093</v>
      </c>
      <c r="B319" s="244" t="s">
        <v>713</v>
      </c>
    </row>
    <row r="320" spans="1:2" ht="15" x14ac:dyDescent="0.25">
      <c r="A320" s="234" t="s">
        <v>1110</v>
      </c>
      <c r="B320" s="244" t="s">
        <v>713</v>
      </c>
    </row>
    <row r="321" spans="1:2" ht="15" x14ac:dyDescent="0.25">
      <c r="A321" s="234" t="s">
        <v>1111</v>
      </c>
      <c r="B321" s="244" t="s">
        <v>713</v>
      </c>
    </row>
    <row r="322" spans="1:2" ht="15" x14ac:dyDescent="0.25">
      <c r="A322" s="234" t="s">
        <v>1112</v>
      </c>
      <c r="B322" s="244" t="s">
        <v>713</v>
      </c>
    </row>
    <row r="323" spans="1:2" ht="15" x14ac:dyDescent="0.25">
      <c r="A323" s="234" t="s">
        <v>1132</v>
      </c>
      <c r="B323" s="244" t="s">
        <v>713</v>
      </c>
    </row>
    <row r="324" spans="1:2" ht="15" x14ac:dyDescent="0.25">
      <c r="A324" s="234" t="s">
        <v>1133</v>
      </c>
      <c r="B324" s="244" t="s">
        <v>713</v>
      </c>
    </row>
    <row r="325" spans="1:2" ht="15" x14ac:dyDescent="0.25">
      <c r="A325" s="234" t="s">
        <v>1134</v>
      </c>
      <c r="B325" s="244" t="s">
        <v>713</v>
      </c>
    </row>
    <row r="326" spans="1:2" ht="15" x14ac:dyDescent="0.25">
      <c r="A326" s="234" t="s">
        <v>919</v>
      </c>
      <c r="B326" s="244" t="s">
        <v>713</v>
      </c>
    </row>
    <row r="327" spans="1:2" ht="15" x14ac:dyDescent="0.25">
      <c r="A327" s="234" t="s">
        <v>920</v>
      </c>
      <c r="B327" s="244" t="s">
        <v>713</v>
      </c>
    </row>
    <row r="328" spans="1:2" ht="15" x14ac:dyDescent="0.25">
      <c r="A328" s="234" t="s">
        <v>921</v>
      </c>
      <c r="B328" s="244" t="s">
        <v>713</v>
      </c>
    </row>
    <row r="329" spans="1:2" ht="15" x14ac:dyDescent="0.25">
      <c r="A329" s="234" t="s">
        <v>929</v>
      </c>
      <c r="B329" s="244" t="s">
        <v>713</v>
      </c>
    </row>
    <row r="330" spans="1:2" ht="15" x14ac:dyDescent="0.25">
      <c r="A330" s="234" t="s">
        <v>930</v>
      </c>
      <c r="B330" s="244" t="s">
        <v>713</v>
      </c>
    </row>
    <row r="331" spans="1:2" ht="15" x14ac:dyDescent="0.25">
      <c r="A331" s="234" t="s">
        <v>931</v>
      </c>
      <c r="B331" s="244" t="s">
        <v>713</v>
      </c>
    </row>
    <row r="332" spans="1:2" ht="15" x14ac:dyDescent="0.25">
      <c r="A332" s="234" t="s">
        <v>985</v>
      </c>
      <c r="B332" s="244" t="s">
        <v>713</v>
      </c>
    </row>
    <row r="333" spans="1:2" ht="15" x14ac:dyDescent="0.25">
      <c r="A333" s="234" t="s">
        <v>986</v>
      </c>
      <c r="B333" s="244" t="s">
        <v>713</v>
      </c>
    </row>
    <row r="334" spans="1:2" ht="15" x14ac:dyDescent="0.25">
      <c r="A334" s="234" t="s">
        <v>987</v>
      </c>
      <c r="B334" s="244" t="s">
        <v>713</v>
      </c>
    </row>
    <row r="335" spans="1:2" ht="15" x14ac:dyDescent="0.25">
      <c r="A335" s="234" t="s">
        <v>1001</v>
      </c>
      <c r="B335" s="244" t="s">
        <v>713</v>
      </c>
    </row>
    <row r="336" spans="1:2" ht="15" x14ac:dyDescent="0.25">
      <c r="A336" s="234" t="s">
        <v>1002</v>
      </c>
      <c r="B336" s="244" t="s">
        <v>713</v>
      </c>
    </row>
    <row r="337" spans="1:3" ht="15" x14ac:dyDescent="0.25">
      <c r="A337" s="234" t="s">
        <v>1003</v>
      </c>
      <c r="B337" s="244" t="s">
        <v>713</v>
      </c>
    </row>
    <row r="338" spans="1:3" ht="15" x14ac:dyDescent="0.25">
      <c r="A338" s="234" t="s">
        <v>1073</v>
      </c>
      <c r="B338" s="244" t="s">
        <v>713</v>
      </c>
    </row>
    <row r="339" spans="1:3" ht="15" x14ac:dyDescent="0.25">
      <c r="A339" s="234" t="s">
        <v>1074</v>
      </c>
      <c r="B339" s="244" t="s">
        <v>713</v>
      </c>
    </row>
    <row r="340" spans="1:3" ht="15" x14ac:dyDescent="0.25">
      <c r="A340" s="234" t="s">
        <v>1075</v>
      </c>
      <c r="B340" s="244" t="s">
        <v>713</v>
      </c>
    </row>
    <row r="341" spans="1:3" ht="15" x14ac:dyDescent="0.25">
      <c r="A341" s="234" t="s">
        <v>1088</v>
      </c>
      <c r="B341" s="244" t="s">
        <v>713</v>
      </c>
    </row>
    <row r="342" spans="1:3" ht="15" x14ac:dyDescent="0.25">
      <c r="A342" s="234" t="s">
        <v>1089</v>
      </c>
      <c r="B342" s="244" t="s">
        <v>713</v>
      </c>
    </row>
    <row r="343" spans="1:3" ht="15" x14ac:dyDescent="0.25">
      <c r="A343" s="234" t="s">
        <v>1090</v>
      </c>
      <c r="B343" s="244" t="s">
        <v>713</v>
      </c>
    </row>
    <row r="344" spans="1:3" ht="15" x14ac:dyDescent="0.25">
      <c r="A344" s="234" t="s">
        <v>1130</v>
      </c>
      <c r="B344" s="244" t="s">
        <v>713</v>
      </c>
    </row>
    <row r="345" spans="1:3" ht="15" x14ac:dyDescent="0.25">
      <c r="A345" s="234" t="s">
        <v>1242</v>
      </c>
      <c r="B345" s="244" t="s">
        <v>713</v>
      </c>
    </row>
    <row r="346" spans="1:3" ht="15" x14ac:dyDescent="0.25">
      <c r="A346" s="234" t="s">
        <v>1243</v>
      </c>
      <c r="B346" s="244" t="s">
        <v>713</v>
      </c>
    </row>
    <row r="347" spans="1:3" ht="15" x14ac:dyDescent="0.25">
      <c r="A347" s="234" t="s">
        <v>1244</v>
      </c>
      <c r="B347" s="244" t="s">
        <v>713</v>
      </c>
    </row>
    <row r="348" spans="1:3" ht="15" x14ac:dyDescent="0.25">
      <c r="A348" s="234" t="s">
        <v>1138</v>
      </c>
      <c r="B348" s="244" t="s">
        <v>713</v>
      </c>
    </row>
    <row r="349" spans="1:3" ht="15" x14ac:dyDescent="0.25">
      <c r="A349" s="234" t="s">
        <v>983</v>
      </c>
      <c r="B349" s="244" t="s">
        <v>713</v>
      </c>
      <c r="C349" s="243" t="s">
        <v>143</v>
      </c>
    </row>
    <row r="350" spans="1:3" ht="15" x14ac:dyDescent="0.25">
      <c r="A350" s="234" t="s">
        <v>1128</v>
      </c>
      <c r="B350" s="244" t="s">
        <v>713</v>
      </c>
      <c r="C350" s="243" t="s">
        <v>143</v>
      </c>
    </row>
    <row r="351" spans="1:3" ht="15" x14ac:dyDescent="0.25">
      <c r="A351" s="234" t="s">
        <v>1010</v>
      </c>
      <c r="B351" s="244" t="s">
        <v>713</v>
      </c>
    </row>
    <row r="352" spans="1:3" ht="15" x14ac:dyDescent="0.25">
      <c r="A352" s="234" t="s">
        <v>1052</v>
      </c>
      <c r="B352" s="244" t="s">
        <v>713</v>
      </c>
    </row>
    <row r="353" spans="1:3" ht="15" x14ac:dyDescent="0.25">
      <c r="A353" s="234" t="s">
        <v>1255</v>
      </c>
      <c r="B353" s="244" t="s">
        <v>713</v>
      </c>
    </row>
    <row r="354" spans="1:3" ht="15" x14ac:dyDescent="0.25">
      <c r="A354" s="234" t="s">
        <v>1131</v>
      </c>
      <c r="B354" s="244" t="s">
        <v>713</v>
      </c>
    </row>
    <row r="355" spans="1:3" ht="15" x14ac:dyDescent="0.25">
      <c r="A355" s="234" t="s">
        <v>1137</v>
      </c>
      <c r="B355" s="244" t="s">
        <v>713</v>
      </c>
    </row>
    <row r="356" spans="1:3" ht="15" x14ac:dyDescent="0.25">
      <c r="A356" s="240" t="s">
        <v>1161</v>
      </c>
      <c r="B356" s="243" t="s">
        <v>712</v>
      </c>
      <c r="C356" s="241"/>
    </row>
    <row r="357" spans="1:3" ht="15" x14ac:dyDescent="0.25">
      <c r="A357" s="240" t="s">
        <v>1279</v>
      </c>
      <c r="B357" s="243" t="s">
        <v>712</v>
      </c>
      <c r="C357" s="241"/>
    </row>
    <row r="358" spans="1:3" ht="15" x14ac:dyDescent="0.25">
      <c r="A358" s="234" t="s">
        <v>1164</v>
      </c>
      <c r="B358" s="244" t="s">
        <v>713</v>
      </c>
    </row>
    <row r="359" spans="1:3" ht="15" x14ac:dyDescent="0.25">
      <c r="A359" s="234" t="s">
        <v>1173</v>
      </c>
      <c r="B359" s="244" t="s">
        <v>713</v>
      </c>
    </row>
    <row r="360" spans="1:3" ht="15" x14ac:dyDescent="0.25">
      <c r="A360" s="234" t="s">
        <v>1256</v>
      </c>
      <c r="B360" s="244" t="s">
        <v>713</v>
      </c>
    </row>
    <row r="361" spans="1:3" ht="15" x14ac:dyDescent="0.25">
      <c r="A361" s="234" t="s">
        <v>1121</v>
      </c>
      <c r="B361" s="244" t="s">
        <v>713</v>
      </c>
      <c r="C361" s="243" t="s">
        <v>143</v>
      </c>
    </row>
    <row r="362" spans="1:3" ht="15" x14ac:dyDescent="0.25">
      <c r="A362" s="234" t="s">
        <v>1122</v>
      </c>
      <c r="B362" s="244" t="s">
        <v>713</v>
      </c>
      <c r="C362" s="243" t="s">
        <v>143</v>
      </c>
    </row>
    <row r="363" spans="1:3" ht="15" x14ac:dyDescent="0.25">
      <c r="A363" s="234" t="s">
        <v>1123</v>
      </c>
      <c r="B363" s="244" t="s">
        <v>713</v>
      </c>
      <c r="C363" s="243" t="s">
        <v>143</v>
      </c>
    </row>
    <row r="364" spans="1:3" ht="15" x14ac:dyDescent="0.25">
      <c r="A364" s="234" t="s">
        <v>1124</v>
      </c>
      <c r="B364" s="244" t="s">
        <v>713</v>
      </c>
    </row>
    <row r="365" spans="1:3" ht="15" x14ac:dyDescent="0.25">
      <c r="A365" s="234" t="s">
        <v>1125</v>
      </c>
      <c r="B365" s="244" t="s">
        <v>713</v>
      </c>
      <c r="C365" s="243" t="s">
        <v>143</v>
      </c>
    </row>
    <row r="366" spans="1:3" ht="15" x14ac:dyDescent="0.25">
      <c r="A366" s="234" t="s">
        <v>1257</v>
      </c>
      <c r="B366" s="244" t="s">
        <v>713</v>
      </c>
      <c r="C366" s="243" t="s">
        <v>143</v>
      </c>
    </row>
    <row r="367" spans="1:3" ht="15" x14ac:dyDescent="0.2">
      <c r="A367" s="242" t="s">
        <v>1126</v>
      </c>
      <c r="B367" s="244" t="s">
        <v>713</v>
      </c>
      <c r="C367" s="243" t="s">
        <v>143</v>
      </c>
    </row>
    <row r="368" spans="1:3" ht="15" x14ac:dyDescent="0.25">
      <c r="A368" s="234" t="s">
        <v>906</v>
      </c>
      <c r="B368" s="244" t="s">
        <v>713</v>
      </c>
      <c r="C368" s="243" t="s">
        <v>143</v>
      </c>
    </row>
    <row r="369" spans="1:3" ht="15" x14ac:dyDescent="0.25">
      <c r="A369" s="234" t="s">
        <v>937</v>
      </c>
      <c r="B369" s="244" t="s">
        <v>713</v>
      </c>
      <c r="C369" s="243" t="s">
        <v>143</v>
      </c>
    </row>
    <row r="370" spans="1:3" ht="15" x14ac:dyDescent="0.25">
      <c r="A370" s="234" t="s">
        <v>940</v>
      </c>
      <c r="B370" s="244" t="s">
        <v>713</v>
      </c>
      <c r="C370" s="243" t="s">
        <v>143</v>
      </c>
    </row>
    <row r="371" spans="1:3" ht="15" x14ac:dyDescent="0.25">
      <c r="A371" s="234" t="s">
        <v>1209</v>
      </c>
      <c r="B371" s="244" t="s">
        <v>713</v>
      </c>
      <c r="C371" s="243" t="s">
        <v>143</v>
      </c>
    </row>
    <row r="372" spans="1:3" ht="15" x14ac:dyDescent="0.25">
      <c r="A372" s="234" t="s">
        <v>1069</v>
      </c>
      <c r="B372" s="244" t="s">
        <v>647</v>
      </c>
    </row>
    <row r="373" spans="1:3" ht="15" x14ac:dyDescent="0.25">
      <c r="A373" s="234" t="s">
        <v>1068</v>
      </c>
      <c r="B373" s="244" t="s">
        <v>647</v>
      </c>
    </row>
    <row r="374" spans="1:3" ht="15" x14ac:dyDescent="0.25">
      <c r="A374" s="234" t="s">
        <v>1071</v>
      </c>
      <c r="B374" s="244" t="s">
        <v>647</v>
      </c>
    </row>
    <row r="375" spans="1:3" ht="15" x14ac:dyDescent="0.25">
      <c r="A375" s="234" t="s">
        <v>1084</v>
      </c>
      <c r="B375" s="244" t="s">
        <v>647</v>
      </c>
    </row>
    <row r="376" spans="1:3" ht="15" x14ac:dyDescent="0.25">
      <c r="A376" s="234" t="s">
        <v>1086</v>
      </c>
      <c r="B376" s="244" t="s">
        <v>647</v>
      </c>
    </row>
    <row r="377" spans="1:3" ht="15" x14ac:dyDescent="0.25">
      <c r="A377" s="234" t="s">
        <v>1070</v>
      </c>
      <c r="B377" s="244" t="s">
        <v>647</v>
      </c>
    </row>
    <row r="378" spans="1:3" ht="15" x14ac:dyDescent="0.25">
      <c r="A378" s="234" t="s">
        <v>1248</v>
      </c>
      <c r="B378" s="244" t="s">
        <v>647</v>
      </c>
    </row>
    <row r="379" spans="1:3" ht="15" x14ac:dyDescent="0.25">
      <c r="A379" s="234" t="s">
        <v>1085</v>
      </c>
      <c r="B379" s="244" t="s">
        <v>647</v>
      </c>
    </row>
    <row r="380" spans="1:3" ht="15" x14ac:dyDescent="0.25">
      <c r="A380" s="234" t="s">
        <v>1087</v>
      </c>
      <c r="B380" s="244" t="s">
        <v>647</v>
      </c>
    </row>
    <row r="381" spans="1:3" ht="15" x14ac:dyDescent="0.25">
      <c r="A381" s="234" t="s">
        <v>1072</v>
      </c>
      <c r="B381" s="244" t="s">
        <v>647</v>
      </c>
    </row>
    <row r="382" spans="1:3" ht="15" x14ac:dyDescent="0.25">
      <c r="A382" s="234" t="s">
        <v>1067</v>
      </c>
      <c r="B382" s="244" t="s">
        <v>647</v>
      </c>
      <c r="C382" s="243" t="s">
        <v>143</v>
      </c>
    </row>
    <row r="383" spans="1:3" ht="15" x14ac:dyDescent="0.25">
      <c r="A383" s="234" t="s">
        <v>1083</v>
      </c>
      <c r="B383" s="244" t="s">
        <v>647</v>
      </c>
      <c r="C383" s="243" t="s">
        <v>143</v>
      </c>
    </row>
    <row r="384" spans="1:3" ht="15" x14ac:dyDescent="0.25">
      <c r="A384" s="234" t="s">
        <v>1154</v>
      </c>
      <c r="B384" s="244" t="s">
        <v>655</v>
      </c>
    </row>
    <row r="385" spans="1:2" ht="15" x14ac:dyDescent="0.25">
      <c r="A385" s="234" t="s">
        <v>1155</v>
      </c>
      <c r="B385" s="244" t="s">
        <v>655</v>
      </c>
    </row>
    <row r="386" spans="1:2" ht="15" x14ac:dyDescent="0.25">
      <c r="A386" s="234" t="s">
        <v>1156</v>
      </c>
      <c r="B386" s="244" t="s">
        <v>655</v>
      </c>
    </row>
    <row r="387" spans="1:2" ht="15" x14ac:dyDescent="0.25">
      <c r="A387" s="238" t="s">
        <v>1158</v>
      </c>
      <c r="B387" s="244" t="s">
        <v>655</v>
      </c>
    </row>
    <row r="388" spans="1:2" ht="15" x14ac:dyDescent="0.25">
      <c r="A388" s="234" t="s">
        <v>1237</v>
      </c>
      <c r="B388" s="244" t="s">
        <v>655</v>
      </c>
    </row>
    <row r="389" spans="1:2" ht="15" x14ac:dyDescent="0.25">
      <c r="A389" s="234" t="s">
        <v>977</v>
      </c>
      <c r="B389" s="244" t="s">
        <v>655</v>
      </c>
    </row>
    <row r="390" spans="1:2" ht="15" x14ac:dyDescent="0.2">
      <c r="A390" s="242" t="s">
        <v>971</v>
      </c>
      <c r="B390" s="244" t="s">
        <v>655</v>
      </c>
    </row>
    <row r="391" spans="1:2" ht="15" x14ac:dyDescent="0.25">
      <c r="A391" s="234" t="s">
        <v>1153</v>
      </c>
      <c r="B391" s="243" t="s">
        <v>115</v>
      </c>
    </row>
    <row r="392" spans="1:2" ht="15" x14ac:dyDescent="0.25">
      <c r="A392" s="234" t="s">
        <v>1186</v>
      </c>
      <c r="B392" s="243" t="s">
        <v>115</v>
      </c>
    </row>
    <row r="393" spans="1:2" ht="15" x14ac:dyDescent="0.25">
      <c r="A393" s="234" t="s">
        <v>1187</v>
      </c>
      <c r="B393" s="243" t="s">
        <v>115</v>
      </c>
    </row>
    <row r="394" spans="1:2" ht="15" x14ac:dyDescent="0.25">
      <c r="A394" s="234" t="s">
        <v>1188</v>
      </c>
      <c r="B394" s="243" t="s">
        <v>115</v>
      </c>
    </row>
    <row r="395" spans="1:2" ht="15" x14ac:dyDescent="0.25">
      <c r="A395" s="234" t="s">
        <v>838</v>
      </c>
      <c r="B395" s="243" t="s">
        <v>111</v>
      </c>
    </row>
    <row r="396" spans="1:2" ht="15" x14ac:dyDescent="0.25">
      <c r="A396" s="234" t="s">
        <v>1225</v>
      </c>
      <c r="B396" s="243" t="s">
        <v>111</v>
      </c>
    </row>
    <row r="397" spans="1:2" ht="15" x14ac:dyDescent="0.25">
      <c r="A397" s="234" t="s">
        <v>819</v>
      </c>
      <c r="B397" s="243" t="s">
        <v>111</v>
      </c>
    </row>
    <row r="398" spans="1:2" ht="15" x14ac:dyDescent="0.25">
      <c r="A398" s="234" t="s">
        <v>902</v>
      </c>
      <c r="B398" s="243" t="s">
        <v>111</v>
      </c>
    </row>
    <row r="399" spans="1:2" ht="15" x14ac:dyDescent="0.25">
      <c r="A399" s="234" t="s">
        <v>1143</v>
      </c>
      <c r="B399" s="244" t="s">
        <v>656</v>
      </c>
    </row>
    <row r="400" spans="1:2" ht="15" x14ac:dyDescent="0.25">
      <c r="A400" s="234" t="s">
        <v>1163</v>
      </c>
      <c r="B400" s="244" t="s">
        <v>656</v>
      </c>
    </row>
    <row r="401" spans="1:3" ht="15" x14ac:dyDescent="0.25">
      <c r="A401" s="234" t="s">
        <v>1176</v>
      </c>
      <c r="B401" s="244" t="s">
        <v>656</v>
      </c>
    </row>
    <row r="402" spans="1:3" ht="15" x14ac:dyDescent="0.25">
      <c r="A402" s="234" t="s">
        <v>1107</v>
      </c>
      <c r="B402" s="244" t="s">
        <v>648</v>
      </c>
    </row>
    <row r="403" spans="1:3" ht="15" x14ac:dyDescent="0.25">
      <c r="A403" s="234" t="s">
        <v>1108</v>
      </c>
      <c r="B403" s="244" t="s">
        <v>648</v>
      </c>
    </row>
    <row r="404" spans="1:3" ht="15" x14ac:dyDescent="0.25">
      <c r="A404" s="234" t="s">
        <v>1109</v>
      </c>
      <c r="B404" s="244" t="s">
        <v>648</v>
      </c>
    </row>
    <row r="405" spans="1:3" ht="15" x14ac:dyDescent="0.25">
      <c r="A405" s="234" t="s">
        <v>1114</v>
      </c>
      <c r="B405" s="244" t="s">
        <v>648</v>
      </c>
    </row>
    <row r="406" spans="1:3" ht="15" x14ac:dyDescent="0.25">
      <c r="A406" s="234" t="s">
        <v>1245</v>
      </c>
      <c r="B406" s="244" t="s">
        <v>648</v>
      </c>
    </row>
    <row r="407" spans="1:3" ht="15" x14ac:dyDescent="0.25">
      <c r="A407" s="234" t="s">
        <v>1246</v>
      </c>
      <c r="B407" s="244" t="s">
        <v>648</v>
      </c>
    </row>
    <row r="408" spans="1:3" ht="15" x14ac:dyDescent="0.25">
      <c r="A408" s="234" t="s">
        <v>1105</v>
      </c>
      <c r="B408" s="244" t="s">
        <v>648</v>
      </c>
      <c r="C408" s="243" t="s">
        <v>143</v>
      </c>
    </row>
    <row r="409" spans="1:3" ht="15" x14ac:dyDescent="0.25">
      <c r="A409" s="234" t="s">
        <v>1106</v>
      </c>
      <c r="B409" s="244" t="s">
        <v>648</v>
      </c>
    </row>
    <row r="410" spans="1:3" ht="15" x14ac:dyDescent="0.25">
      <c r="A410" s="234" t="s">
        <v>1098</v>
      </c>
      <c r="B410" s="244" t="s">
        <v>648</v>
      </c>
      <c r="C410" s="243" t="s">
        <v>143</v>
      </c>
    </row>
    <row r="411" spans="1:3" ht="15" x14ac:dyDescent="0.25">
      <c r="A411" s="234" t="s">
        <v>1099</v>
      </c>
      <c r="B411" s="244" t="s">
        <v>648</v>
      </c>
    </row>
    <row r="412" spans="1:3" ht="15" x14ac:dyDescent="0.25">
      <c r="A412" s="234" t="s">
        <v>1100</v>
      </c>
      <c r="B412" s="244" t="s">
        <v>648</v>
      </c>
    </row>
    <row r="413" spans="1:3" ht="15" x14ac:dyDescent="0.25">
      <c r="A413" s="234" t="s">
        <v>1101</v>
      </c>
      <c r="B413" s="244" t="s">
        <v>648</v>
      </c>
    </row>
    <row r="414" spans="1:3" ht="15" x14ac:dyDescent="0.25">
      <c r="A414" s="234" t="s">
        <v>1102</v>
      </c>
      <c r="B414" s="244" t="s">
        <v>648</v>
      </c>
    </row>
    <row r="415" spans="1:3" ht="15" x14ac:dyDescent="0.25">
      <c r="A415" s="234" t="s">
        <v>1198</v>
      </c>
      <c r="B415" s="244" t="s">
        <v>648</v>
      </c>
    </row>
    <row r="416" spans="1:3" ht="15" x14ac:dyDescent="0.25">
      <c r="A416" s="234" t="s">
        <v>918</v>
      </c>
      <c r="B416" s="244" t="s">
        <v>649</v>
      </c>
    </row>
    <row r="417" spans="1:3" ht="15" x14ac:dyDescent="0.25">
      <c r="A417" s="234" t="s">
        <v>1146</v>
      </c>
      <c r="B417" s="244" t="s">
        <v>649</v>
      </c>
    </row>
    <row r="418" spans="1:3" ht="15" x14ac:dyDescent="0.25">
      <c r="A418" s="234" t="s">
        <v>1181</v>
      </c>
      <c r="B418" s="243" t="s">
        <v>712</v>
      </c>
    </row>
    <row r="419" spans="1:3" ht="15" x14ac:dyDescent="0.25">
      <c r="A419" s="234" t="s">
        <v>907</v>
      </c>
      <c r="B419" s="244" t="s">
        <v>660</v>
      </c>
    </row>
    <row r="420" spans="1:3" ht="15" x14ac:dyDescent="0.25">
      <c r="A420" s="234" t="s">
        <v>953</v>
      </c>
      <c r="B420" s="244" t="s">
        <v>660</v>
      </c>
    </row>
    <row r="421" spans="1:3" ht="15" x14ac:dyDescent="0.25">
      <c r="A421" s="234" t="s">
        <v>957</v>
      </c>
      <c r="B421" s="244" t="s">
        <v>660</v>
      </c>
    </row>
    <row r="422" spans="1:3" ht="15" x14ac:dyDescent="0.25">
      <c r="A422" s="234" t="s">
        <v>961</v>
      </c>
      <c r="B422" s="244" t="s">
        <v>660</v>
      </c>
    </row>
    <row r="423" spans="1:3" ht="15" x14ac:dyDescent="0.25">
      <c r="A423" s="234" t="s">
        <v>949</v>
      </c>
      <c r="B423" s="244" t="s">
        <v>660</v>
      </c>
      <c r="C423" s="243" t="s">
        <v>142</v>
      </c>
    </row>
    <row r="424" spans="1:3" ht="15" x14ac:dyDescent="0.25">
      <c r="A424" s="234" t="s">
        <v>1022</v>
      </c>
      <c r="B424" s="244" t="s">
        <v>660</v>
      </c>
    </row>
    <row r="425" spans="1:3" ht="15" x14ac:dyDescent="0.25">
      <c r="A425" s="234" t="s">
        <v>960</v>
      </c>
      <c r="B425" s="244" t="s">
        <v>660</v>
      </c>
      <c r="C425" s="244" t="s">
        <v>672</v>
      </c>
    </row>
    <row r="426" spans="1:3" ht="15" x14ac:dyDescent="0.25">
      <c r="A426" s="234" t="s">
        <v>912</v>
      </c>
      <c r="B426" s="244" t="s">
        <v>660</v>
      </c>
      <c r="C426" s="243" t="s">
        <v>142</v>
      </c>
    </row>
    <row r="427" spans="1:3" ht="15" x14ac:dyDescent="0.25">
      <c r="A427" s="234" t="s">
        <v>913</v>
      </c>
      <c r="B427" s="244" t="s">
        <v>660</v>
      </c>
      <c r="C427" s="243" t="s">
        <v>142</v>
      </c>
    </row>
    <row r="428" spans="1:3" ht="15" x14ac:dyDescent="0.25">
      <c r="A428" s="234" t="s">
        <v>914</v>
      </c>
      <c r="B428" s="244" t="s">
        <v>660</v>
      </c>
      <c r="C428" s="243" t="s">
        <v>142</v>
      </c>
    </row>
    <row r="429" spans="1:3" ht="15" x14ac:dyDescent="0.25">
      <c r="A429" s="234" t="s">
        <v>915</v>
      </c>
      <c r="B429" s="244" t="s">
        <v>660</v>
      </c>
      <c r="C429" s="243" t="s">
        <v>142</v>
      </c>
    </row>
    <row r="430" spans="1:3" ht="15" x14ac:dyDescent="0.25">
      <c r="A430" s="234" t="s">
        <v>938</v>
      </c>
      <c r="B430" s="244" t="s">
        <v>660</v>
      </c>
      <c r="C430" s="243" t="s">
        <v>142</v>
      </c>
    </row>
    <row r="431" spans="1:3" ht="15" x14ac:dyDescent="0.25">
      <c r="A431" s="234" t="s">
        <v>939</v>
      </c>
      <c r="B431" s="244" t="s">
        <v>660</v>
      </c>
      <c r="C431" s="243" t="s">
        <v>142</v>
      </c>
    </row>
    <row r="432" spans="1:3" ht="15" x14ac:dyDescent="0.25">
      <c r="A432" s="234" t="s">
        <v>941</v>
      </c>
      <c r="B432" s="244" t="s">
        <v>660</v>
      </c>
      <c r="C432" s="243" t="s">
        <v>142</v>
      </c>
    </row>
    <row r="433" spans="1:3" ht="15" x14ac:dyDescent="0.25">
      <c r="A433" s="234" t="s">
        <v>942</v>
      </c>
      <c r="B433" s="244" t="s">
        <v>660</v>
      </c>
      <c r="C433" s="243" t="s">
        <v>142</v>
      </c>
    </row>
    <row r="434" spans="1:3" ht="15" x14ac:dyDescent="0.25">
      <c r="A434" s="234" t="s">
        <v>943</v>
      </c>
      <c r="B434" s="244" t="s">
        <v>660</v>
      </c>
      <c r="C434" s="243" t="s">
        <v>142</v>
      </c>
    </row>
    <row r="435" spans="1:3" ht="15" x14ac:dyDescent="0.25">
      <c r="A435" s="234" t="s">
        <v>944</v>
      </c>
      <c r="B435" s="244" t="s">
        <v>660</v>
      </c>
      <c r="C435" s="243" t="s">
        <v>142</v>
      </c>
    </row>
    <row r="436" spans="1:3" ht="15" x14ac:dyDescent="0.25">
      <c r="A436" s="234" t="s">
        <v>945</v>
      </c>
      <c r="B436" s="244" t="s">
        <v>660</v>
      </c>
      <c r="C436" s="243" t="s">
        <v>142</v>
      </c>
    </row>
    <row r="437" spans="1:3" ht="15" x14ac:dyDescent="0.25">
      <c r="A437" s="234" t="s">
        <v>946</v>
      </c>
      <c r="B437" s="244" t="s">
        <v>660</v>
      </c>
      <c r="C437" s="243" t="s">
        <v>142</v>
      </c>
    </row>
    <row r="438" spans="1:3" ht="15" x14ac:dyDescent="0.25">
      <c r="A438" s="234" t="s">
        <v>947</v>
      </c>
      <c r="B438" s="244" t="s">
        <v>660</v>
      </c>
      <c r="C438" s="243" t="s">
        <v>142</v>
      </c>
    </row>
    <row r="439" spans="1:3" ht="15" x14ac:dyDescent="0.25">
      <c r="A439" s="234" t="s">
        <v>949</v>
      </c>
      <c r="B439" s="244" t="s">
        <v>660</v>
      </c>
      <c r="C439" s="243" t="s">
        <v>142</v>
      </c>
    </row>
    <row r="440" spans="1:3" ht="15" x14ac:dyDescent="0.25">
      <c r="A440" s="234" t="s">
        <v>1210</v>
      </c>
      <c r="B440" s="244" t="s">
        <v>660</v>
      </c>
      <c r="C440" s="243" t="s">
        <v>142</v>
      </c>
    </row>
    <row r="441" spans="1:3" ht="15" x14ac:dyDescent="0.25">
      <c r="A441" s="234" t="s">
        <v>951</v>
      </c>
      <c r="B441" s="244" t="s">
        <v>660</v>
      </c>
      <c r="C441" s="243" t="s">
        <v>142</v>
      </c>
    </row>
    <row r="442" spans="1:3" ht="15" x14ac:dyDescent="0.25">
      <c r="A442" s="234" t="s">
        <v>952</v>
      </c>
      <c r="B442" s="244" t="s">
        <v>660</v>
      </c>
      <c r="C442" s="243" t="s">
        <v>142</v>
      </c>
    </row>
    <row r="443" spans="1:3" ht="15" x14ac:dyDescent="0.25">
      <c r="A443" s="234" t="s">
        <v>1177</v>
      </c>
      <c r="B443" s="243" t="s">
        <v>111</v>
      </c>
    </row>
    <row r="444" spans="1:3" ht="15" x14ac:dyDescent="0.25">
      <c r="A444" s="234" t="s">
        <v>1189</v>
      </c>
      <c r="B444" s="244" t="s">
        <v>654</v>
      </c>
    </row>
    <row r="445" spans="1:3" ht="15" x14ac:dyDescent="0.25">
      <c r="A445" s="234" t="s">
        <v>1190</v>
      </c>
      <c r="B445" s="244" t="s">
        <v>654</v>
      </c>
    </row>
    <row r="446" spans="1:3" ht="15" x14ac:dyDescent="0.25">
      <c r="A446" s="234" t="s">
        <v>1184</v>
      </c>
      <c r="B446" s="243" t="s">
        <v>117</v>
      </c>
    </row>
    <row r="447" spans="1:3" ht="15" x14ac:dyDescent="0.25">
      <c r="A447" s="234" t="s">
        <v>1271</v>
      </c>
      <c r="B447" s="289" t="s">
        <v>646</v>
      </c>
      <c r="C447" s="233" t="s">
        <v>102</v>
      </c>
    </row>
    <row r="448" spans="1:3" ht="15" x14ac:dyDescent="0.25">
      <c r="A448" s="234" t="s">
        <v>1265</v>
      </c>
      <c r="B448" s="289" t="s">
        <v>646</v>
      </c>
      <c r="C448" s="233" t="s">
        <v>102</v>
      </c>
    </row>
    <row r="449" spans="1:3" ht="15" x14ac:dyDescent="0.25">
      <c r="A449" s="234" t="s">
        <v>1266</v>
      </c>
      <c r="B449" s="289" t="s">
        <v>646</v>
      </c>
      <c r="C449" s="233" t="s">
        <v>102</v>
      </c>
    </row>
    <row r="450" spans="1:3" ht="15" x14ac:dyDescent="0.25">
      <c r="A450" s="234" t="s">
        <v>1267</v>
      </c>
      <c r="B450" s="289" t="s">
        <v>646</v>
      </c>
      <c r="C450" s="233" t="s">
        <v>102</v>
      </c>
    </row>
    <row r="451" spans="1:3" ht="18" x14ac:dyDescent="0.25">
      <c r="A451" s="285" t="s">
        <v>1272</v>
      </c>
      <c r="B451" s="289" t="s">
        <v>660</v>
      </c>
      <c r="C451" s="233" t="s">
        <v>142</v>
      </c>
    </row>
    <row r="452" spans="1:3" ht="18" x14ac:dyDescent="0.25">
      <c r="A452" s="285" t="s">
        <v>1274</v>
      </c>
      <c r="B452" s="289" t="s">
        <v>650</v>
      </c>
    </row>
    <row r="453" spans="1:3" ht="18" x14ac:dyDescent="0.25">
      <c r="A453" s="285" t="s">
        <v>1275</v>
      </c>
      <c r="B453" s="289" t="s">
        <v>650</v>
      </c>
    </row>
    <row r="454" spans="1:3" ht="18" x14ac:dyDescent="0.25">
      <c r="A454" s="285" t="s">
        <v>1276</v>
      </c>
      <c r="B454" s="289" t="s">
        <v>650</v>
      </c>
    </row>
    <row r="455" spans="1:3" ht="18" x14ac:dyDescent="0.25">
      <c r="A455" s="285" t="s">
        <v>1273</v>
      </c>
      <c r="B455" s="289" t="s">
        <v>660</v>
      </c>
      <c r="C455" s="233" t="s">
        <v>142</v>
      </c>
    </row>
    <row r="456" spans="1:3" ht="18" x14ac:dyDescent="0.25">
      <c r="A456" s="285" t="s">
        <v>1270</v>
      </c>
      <c r="B456" s="289" t="s">
        <v>646</v>
      </c>
      <c r="C456" s="233" t="s">
        <v>102</v>
      </c>
    </row>
    <row r="457" spans="1:3" ht="18" x14ac:dyDescent="0.25">
      <c r="A457" s="285" t="s">
        <v>1268</v>
      </c>
      <c r="B457" s="289" t="s">
        <v>87</v>
      </c>
    </row>
    <row r="458" spans="1:3" ht="18" x14ac:dyDescent="0.25">
      <c r="A458" s="285" t="s">
        <v>1269</v>
      </c>
      <c r="B458" s="289" t="s">
        <v>87</v>
      </c>
    </row>
  </sheetData>
  <pageMargins left="0.7" right="0.7" top="0.75" bottom="0.75" header="0.3" footer="0.3"/>
  <pageSetup orientation="portrait" r:id="rId1"/>
  <customProperties>
    <customPr name="EpmWorksheetKeyString_GUID" r:id="rId2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H731"/>
  <sheetViews>
    <sheetView zoomScale="90" zoomScaleNormal="90" workbookViewId="0"/>
  </sheetViews>
  <sheetFormatPr defaultRowHeight="15" x14ac:dyDescent="0.25"/>
  <cols>
    <col min="1" max="1" width="1.7109375" style="252" customWidth="1"/>
    <col min="2" max="2" width="12.7109375" style="251" customWidth="1"/>
    <col min="3" max="3" width="10.28515625" style="251" customWidth="1"/>
    <col min="4" max="4" width="12" style="252" bestFit="1" customWidth="1"/>
    <col min="5" max="8" width="9.140625" style="252"/>
  </cols>
  <sheetData>
    <row r="1" spans="1:8" x14ac:dyDescent="0.25">
      <c r="A1" s="250" t="s">
        <v>1261</v>
      </c>
    </row>
    <row r="2" spans="1:8" x14ac:dyDescent="0.25">
      <c r="A2" s="253"/>
    </row>
    <row r="3" spans="1:8" x14ac:dyDescent="0.25">
      <c r="A3" s="253"/>
    </row>
    <row r="4" spans="1:8" x14ac:dyDescent="0.25">
      <c r="B4" s="254" t="s">
        <v>1262</v>
      </c>
      <c r="C4" s="255"/>
      <c r="D4" s="256">
        <f>DAY(EOMONTH(D5,0))</f>
        <v>30</v>
      </c>
    </row>
    <row r="5" spans="1:8" ht="15.75" thickBot="1" x14ac:dyDescent="0.3">
      <c r="B5" s="255" t="s">
        <v>1263</v>
      </c>
      <c r="C5" s="255" t="s">
        <v>1264</v>
      </c>
      <c r="D5" s="257">
        <v>44742</v>
      </c>
      <c r="E5" s="258"/>
    </row>
    <row r="6" spans="1:8" x14ac:dyDescent="0.25">
      <c r="A6" s="259"/>
      <c r="B6" s="260" t="s">
        <v>723</v>
      </c>
      <c r="C6" s="261"/>
      <c r="D6" s="278">
        <f t="shared" ref="D6:D69" ca="1" si="0">+SUMIF(INDIRECT($B6&amp;"!$A$7:$A$600"),$F6,INDIRECT($B6&amp;"!$j$7:$j$600"))+SUMIF(INDIRECT($B6&amp;"!$B$7:$B$600"),$F6,INDIRECT($B6&amp;"!$j$7:$j$600"))</f>
        <v>0</v>
      </c>
      <c r="E6" s="262"/>
      <c r="F6" s="275" t="s">
        <v>638</v>
      </c>
      <c r="G6" s="263"/>
      <c r="H6" s="264"/>
    </row>
    <row r="7" spans="1:8" x14ac:dyDescent="0.25">
      <c r="A7" s="265"/>
      <c r="B7" s="266" t="str">
        <f>B6</f>
        <v>S09066</v>
      </c>
      <c r="C7" s="266"/>
      <c r="D7" s="278">
        <f t="shared" ca="1" si="0"/>
        <v>0</v>
      </c>
      <c r="E7" s="267"/>
      <c r="F7" s="276" t="s">
        <v>639</v>
      </c>
      <c r="G7" s="268"/>
      <c r="H7" s="269"/>
    </row>
    <row r="8" spans="1:8" x14ac:dyDescent="0.25">
      <c r="A8" s="265"/>
      <c r="B8" s="266" t="str">
        <f t="shared" ref="B8:B71" si="1">B7</f>
        <v>S09066</v>
      </c>
      <c r="C8" s="266"/>
      <c r="D8" s="278">
        <f t="shared" ca="1" si="0"/>
        <v>0</v>
      </c>
      <c r="E8" s="267"/>
      <c r="F8" s="277" t="s">
        <v>640</v>
      </c>
      <c r="G8" s="268"/>
      <c r="H8" s="269"/>
    </row>
    <row r="9" spans="1:8" x14ac:dyDescent="0.25">
      <c r="A9" s="265"/>
      <c r="B9" s="266" t="str">
        <f t="shared" si="1"/>
        <v>S09066</v>
      </c>
      <c r="C9" s="266"/>
      <c r="D9" s="278">
        <f t="shared" ca="1" si="0"/>
        <v>0</v>
      </c>
      <c r="E9" s="267"/>
      <c r="F9" s="277" t="s">
        <v>641</v>
      </c>
      <c r="G9" s="268"/>
      <c r="H9" s="269"/>
    </row>
    <row r="10" spans="1:8" x14ac:dyDescent="0.25">
      <c r="A10" s="265"/>
      <c r="B10" s="266" t="str">
        <f t="shared" si="1"/>
        <v>S09066</v>
      </c>
      <c r="C10" s="266"/>
      <c r="D10" s="278">
        <f t="shared" ca="1" si="0"/>
        <v>0</v>
      </c>
      <c r="E10" s="267"/>
      <c r="F10" s="277" t="s">
        <v>642</v>
      </c>
      <c r="G10" s="268"/>
      <c r="H10" s="269"/>
    </row>
    <row r="11" spans="1:8" x14ac:dyDescent="0.25">
      <c r="A11" s="265"/>
      <c r="B11" s="266" t="str">
        <f t="shared" si="1"/>
        <v>S09066</v>
      </c>
      <c r="C11" s="266"/>
      <c r="D11" s="278">
        <f t="shared" ca="1" si="0"/>
        <v>0</v>
      </c>
      <c r="E11" s="267"/>
      <c r="F11" s="277" t="s">
        <v>643</v>
      </c>
      <c r="G11" s="268"/>
      <c r="H11" s="269"/>
    </row>
    <row r="12" spans="1:8" x14ac:dyDescent="0.25">
      <c r="A12" s="265"/>
      <c r="B12" s="266" t="str">
        <f t="shared" si="1"/>
        <v>S09066</v>
      </c>
      <c r="C12" s="266"/>
      <c r="D12" s="278">
        <f t="shared" ca="1" si="0"/>
        <v>0</v>
      </c>
      <c r="E12" s="267"/>
      <c r="F12" s="277" t="s">
        <v>644</v>
      </c>
      <c r="G12" s="268"/>
      <c r="H12" s="269"/>
    </row>
    <row r="13" spans="1:8" x14ac:dyDescent="0.25">
      <c r="A13" s="265"/>
      <c r="B13" s="266" t="str">
        <f t="shared" si="1"/>
        <v>S09066</v>
      </c>
      <c r="C13" s="266"/>
      <c r="D13" s="278">
        <f t="shared" ca="1" si="0"/>
        <v>0</v>
      </c>
      <c r="E13" s="267"/>
      <c r="F13" s="277" t="s">
        <v>645</v>
      </c>
      <c r="G13" s="268"/>
      <c r="H13" s="269"/>
    </row>
    <row r="14" spans="1:8" x14ac:dyDescent="0.25">
      <c r="A14" s="265"/>
      <c r="B14" s="266" t="str">
        <f t="shared" si="1"/>
        <v>S09066</v>
      </c>
      <c r="C14" s="266"/>
      <c r="D14" s="278">
        <f t="shared" ca="1" si="0"/>
        <v>0</v>
      </c>
      <c r="E14" s="267"/>
      <c r="F14" s="277" t="s">
        <v>170</v>
      </c>
      <c r="G14" s="268"/>
      <c r="H14" s="269"/>
    </row>
    <row r="15" spans="1:8" x14ac:dyDescent="0.25">
      <c r="A15" s="265"/>
      <c r="B15" s="266" t="str">
        <f t="shared" si="1"/>
        <v>S09066</v>
      </c>
      <c r="C15" s="266"/>
      <c r="D15" s="278">
        <f t="shared" ca="1" si="0"/>
        <v>136</v>
      </c>
      <c r="E15" s="267"/>
      <c r="F15" s="277" t="s">
        <v>124</v>
      </c>
      <c r="G15" s="268"/>
      <c r="H15" s="269"/>
    </row>
    <row r="16" spans="1:8" x14ac:dyDescent="0.25">
      <c r="A16" s="265"/>
      <c r="B16" s="266" t="str">
        <f t="shared" si="1"/>
        <v>S09066</v>
      </c>
      <c r="C16" s="266"/>
      <c r="D16" s="278">
        <f t="shared" ca="1" si="0"/>
        <v>0</v>
      </c>
      <c r="E16" s="267"/>
      <c r="F16" s="277" t="s">
        <v>130</v>
      </c>
      <c r="G16" s="268"/>
      <c r="H16" s="269"/>
    </row>
    <row r="17" spans="1:8" x14ac:dyDescent="0.25">
      <c r="A17" s="265"/>
      <c r="B17" s="266" t="str">
        <f t="shared" si="1"/>
        <v>S09066</v>
      </c>
      <c r="C17" s="266"/>
      <c r="D17" s="278">
        <f t="shared" ca="1" si="0"/>
        <v>469</v>
      </c>
      <c r="E17" s="267"/>
      <c r="F17" s="277" t="s">
        <v>122</v>
      </c>
      <c r="G17" s="268"/>
      <c r="H17" s="269"/>
    </row>
    <row r="18" spans="1:8" x14ac:dyDescent="0.25">
      <c r="A18" s="265"/>
      <c r="B18" s="266" t="str">
        <f t="shared" si="1"/>
        <v>S09066</v>
      </c>
      <c r="C18" s="266"/>
      <c r="D18" s="278">
        <f t="shared" ca="1" si="0"/>
        <v>705</v>
      </c>
      <c r="E18" s="267"/>
      <c r="F18" s="277" t="s">
        <v>126</v>
      </c>
      <c r="G18" s="268"/>
      <c r="H18" s="269"/>
    </row>
    <row r="19" spans="1:8" x14ac:dyDescent="0.25">
      <c r="A19" s="265"/>
      <c r="B19" s="266" t="str">
        <f t="shared" si="1"/>
        <v>S09066</v>
      </c>
      <c r="C19" s="266"/>
      <c r="D19" s="278">
        <f t="shared" ca="1" si="0"/>
        <v>0</v>
      </c>
      <c r="E19" s="267"/>
      <c r="F19" s="277" t="s">
        <v>128</v>
      </c>
      <c r="G19" s="268"/>
      <c r="H19" s="269"/>
    </row>
    <row r="20" spans="1:8" x14ac:dyDescent="0.25">
      <c r="A20" s="265"/>
      <c r="B20" s="266" t="str">
        <f t="shared" si="1"/>
        <v>S09066</v>
      </c>
      <c r="C20" s="266"/>
      <c r="D20" s="278">
        <f t="shared" ca="1" si="0"/>
        <v>0</v>
      </c>
      <c r="E20" s="267"/>
      <c r="F20" s="277" t="s">
        <v>171</v>
      </c>
      <c r="G20" s="268"/>
      <c r="H20" s="269"/>
    </row>
    <row r="21" spans="1:8" x14ac:dyDescent="0.25">
      <c r="A21" s="265"/>
      <c r="B21" s="266" t="str">
        <f t="shared" si="1"/>
        <v>S09066</v>
      </c>
      <c r="C21" s="266"/>
      <c r="D21" s="278">
        <f t="shared" ca="1" si="0"/>
        <v>360</v>
      </c>
      <c r="E21" s="267"/>
      <c r="F21" s="277" t="s">
        <v>134</v>
      </c>
      <c r="G21" s="268"/>
      <c r="H21" s="269"/>
    </row>
    <row r="22" spans="1:8" x14ac:dyDescent="0.25">
      <c r="A22" s="265"/>
      <c r="B22" s="266" t="str">
        <f t="shared" si="1"/>
        <v>S09066</v>
      </c>
      <c r="C22" s="266"/>
      <c r="D22" s="278">
        <f t="shared" ca="1" si="0"/>
        <v>0</v>
      </c>
      <c r="E22" s="267"/>
      <c r="F22" s="277" t="s">
        <v>168</v>
      </c>
      <c r="G22" s="268"/>
      <c r="H22" s="269"/>
    </row>
    <row r="23" spans="1:8" x14ac:dyDescent="0.25">
      <c r="A23" s="265"/>
      <c r="B23" s="266" t="str">
        <f t="shared" si="1"/>
        <v>S09066</v>
      </c>
      <c r="C23" s="266"/>
      <c r="D23" s="278">
        <f t="shared" ca="1" si="0"/>
        <v>71829.509999999995</v>
      </c>
      <c r="E23" s="267"/>
      <c r="F23" s="277" t="s">
        <v>89</v>
      </c>
      <c r="G23" s="268"/>
      <c r="H23" s="269"/>
    </row>
    <row r="24" spans="1:8" x14ac:dyDescent="0.25">
      <c r="A24" s="265"/>
      <c r="B24" s="266" t="str">
        <f t="shared" si="1"/>
        <v>S09066</v>
      </c>
      <c r="C24" s="266"/>
      <c r="D24" s="278">
        <f t="shared" ca="1" si="0"/>
        <v>360</v>
      </c>
      <c r="E24" s="267"/>
      <c r="F24" s="277" t="s">
        <v>95</v>
      </c>
      <c r="G24" s="268"/>
      <c r="H24" s="269"/>
    </row>
    <row r="25" spans="1:8" x14ac:dyDescent="0.25">
      <c r="A25" s="265"/>
      <c r="B25" s="266" t="str">
        <f t="shared" si="1"/>
        <v>S09066</v>
      </c>
      <c r="C25" s="266"/>
      <c r="D25" s="278">
        <f t="shared" ca="1" si="0"/>
        <v>96273</v>
      </c>
      <c r="E25" s="267"/>
      <c r="F25" s="277" t="s">
        <v>87</v>
      </c>
      <c r="G25" s="268"/>
      <c r="H25" s="269"/>
    </row>
    <row r="26" spans="1:8" x14ac:dyDescent="0.25">
      <c r="A26" s="265"/>
      <c r="B26" s="266" t="str">
        <f t="shared" si="1"/>
        <v>S09066</v>
      </c>
      <c r="C26" s="266"/>
      <c r="D26" s="278">
        <f t="shared" ca="1" si="0"/>
        <v>103908.44</v>
      </c>
      <c r="E26" s="267"/>
      <c r="F26" s="277" t="s">
        <v>91</v>
      </c>
      <c r="G26" s="268"/>
      <c r="H26" s="269"/>
    </row>
    <row r="27" spans="1:8" x14ac:dyDescent="0.25">
      <c r="A27" s="265"/>
      <c r="B27" s="266" t="str">
        <f t="shared" si="1"/>
        <v>S09066</v>
      </c>
      <c r="C27" s="266"/>
      <c r="D27" s="278">
        <f t="shared" ca="1" si="0"/>
        <v>0</v>
      </c>
      <c r="E27" s="267"/>
      <c r="F27" s="277" t="s">
        <v>93</v>
      </c>
      <c r="G27" s="268"/>
      <c r="H27" s="269"/>
    </row>
    <row r="28" spans="1:8" x14ac:dyDescent="0.25">
      <c r="A28" s="265"/>
      <c r="B28" s="266" t="str">
        <f t="shared" si="1"/>
        <v>S09066</v>
      </c>
      <c r="C28" s="266"/>
      <c r="D28" s="278">
        <f t="shared" ca="1" si="0"/>
        <v>0</v>
      </c>
      <c r="E28" s="267"/>
      <c r="F28" s="277" t="s">
        <v>169</v>
      </c>
      <c r="G28" s="268"/>
      <c r="H28" s="269"/>
    </row>
    <row r="29" spans="1:8" x14ac:dyDescent="0.25">
      <c r="A29" s="265"/>
      <c r="B29" s="266" t="str">
        <f t="shared" si="1"/>
        <v>S09066</v>
      </c>
      <c r="C29" s="266"/>
      <c r="D29" s="278">
        <f t="shared" ca="1" si="0"/>
        <v>8935.090000000002</v>
      </c>
      <c r="E29" s="267"/>
      <c r="F29" s="277" t="s">
        <v>646</v>
      </c>
      <c r="G29" s="268"/>
      <c r="H29" s="269"/>
    </row>
    <row r="30" spans="1:8" x14ac:dyDescent="0.25">
      <c r="A30" s="265"/>
      <c r="B30" s="266" t="str">
        <f t="shared" si="1"/>
        <v>S09066</v>
      </c>
      <c r="C30" s="266"/>
      <c r="D30" s="278">
        <f t="shared" ca="1" si="0"/>
        <v>40900.479999999996</v>
      </c>
      <c r="E30" s="267"/>
      <c r="F30" s="277" t="s">
        <v>99</v>
      </c>
      <c r="G30" s="268"/>
      <c r="H30" s="269"/>
    </row>
    <row r="31" spans="1:8" x14ac:dyDescent="0.25">
      <c r="A31" s="265"/>
      <c r="B31" s="266" t="str">
        <f t="shared" si="1"/>
        <v>S09066</v>
      </c>
      <c r="C31" s="266"/>
      <c r="D31" s="278">
        <f t="shared" ca="1" si="0"/>
        <v>131933.96</v>
      </c>
      <c r="E31" s="267"/>
      <c r="F31" s="277" t="s">
        <v>660</v>
      </c>
      <c r="G31" s="268"/>
      <c r="H31" s="269"/>
    </row>
    <row r="32" spans="1:8" x14ac:dyDescent="0.25">
      <c r="A32" s="265"/>
      <c r="B32" s="266" t="str">
        <f t="shared" si="1"/>
        <v>S09066</v>
      </c>
      <c r="C32" s="266"/>
      <c r="D32" s="278">
        <f t="shared" ca="1" si="0"/>
        <v>14639.87</v>
      </c>
      <c r="E32" s="267"/>
      <c r="F32" s="277" t="s">
        <v>653</v>
      </c>
      <c r="G32" s="268"/>
      <c r="H32" s="269"/>
    </row>
    <row r="33" spans="1:8" x14ac:dyDescent="0.25">
      <c r="A33" s="265"/>
      <c r="B33" s="266" t="str">
        <f t="shared" si="1"/>
        <v>S09066</v>
      </c>
      <c r="C33" s="266"/>
      <c r="D33" s="278">
        <f t="shared" ca="1" si="0"/>
        <v>17575.28</v>
      </c>
      <c r="E33" s="267"/>
      <c r="F33" s="277" t="s">
        <v>662</v>
      </c>
      <c r="G33" s="268"/>
      <c r="H33" s="269"/>
    </row>
    <row r="34" spans="1:8" x14ac:dyDescent="0.25">
      <c r="A34" s="265"/>
      <c r="B34" s="266" t="str">
        <f t="shared" si="1"/>
        <v>S09066</v>
      </c>
      <c r="C34" s="266"/>
      <c r="D34" s="278">
        <f t="shared" ca="1" si="0"/>
        <v>16350.9</v>
      </c>
      <c r="E34" s="267"/>
      <c r="F34" s="277" t="s">
        <v>647</v>
      </c>
      <c r="G34" s="268"/>
      <c r="H34" s="269"/>
    </row>
    <row r="35" spans="1:8" x14ac:dyDescent="0.25">
      <c r="A35" s="265"/>
      <c r="B35" s="266" t="str">
        <f t="shared" si="1"/>
        <v>S09066</v>
      </c>
      <c r="C35" s="266"/>
      <c r="D35" s="278">
        <f t="shared" ca="1" si="0"/>
        <v>12749.849999999999</v>
      </c>
      <c r="E35" s="267"/>
      <c r="F35" s="277" t="s">
        <v>648</v>
      </c>
      <c r="G35" s="268"/>
      <c r="H35" s="269"/>
    </row>
    <row r="36" spans="1:8" x14ac:dyDescent="0.25">
      <c r="A36" s="265"/>
      <c r="B36" s="266" t="str">
        <f t="shared" si="1"/>
        <v>S09066</v>
      </c>
      <c r="C36" s="266"/>
      <c r="D36" s="278">
        <f t="shared" ca="1" si="0"/>
        <v>384.88</v>
      </c>
      <c r="E36" s="267"/>
      <c r="F36" s="277" t="s">
        <v>649</v>
      </c>
      <c r="G36" s="268"/>
      <c r="H36" s="269"/>
    </row>
    <row r="37" spans="1:8" x14ac:dyDescent="0.25">
      <c r="A37" s="265"/>
      <c r="B37" s="266" t="str">
        <f t="shared" si="1"/>
        <v>S09066</v>
      </c>
      <c r="C37" s="266"/>
      <c r="D37" s="278">
        <f t="shared" ca="1" si="0"/>
        <v>-724.62</v>
      </c>
      <c r="E37" s="267"/>
      <c r="F37" s="277" t="s">
        <v>107</v>
      </c>
      <c r="G37" s="268"/>
      <c r="H37" s="269"/>
    </row>
    <row r="38" spans="1:8" x14ac:dyDescent="0.25">
      <c r="A38" s="265"/>
      <c r="B38" s="266" t="str">
        <f t="shared" si="1"/>
        <v>S09066</v>
      </c>
      <c r="C38" s="266"/>
      <c r="D38" s="278">
        <f t="shared" ca="1" si="0"/>
        <v>0</v>
      </c>
      <c r="E38" s="267"/>
      <c r="F38" s="277" t="s">
        <v>656</v>
      </c>
      <c r="G38" s="268"/>
      <c r="H38" s="269"/>
    </row>
    <row r="39" spans="1:8" x14ac:dyDescent="0.25">
      <c r="A39" s="265"/>
      <c r="B39" s="266" t="str">
        <f t="shared" si="1"/>
        <v>S09066</v>
      </c>
      <c r="C39" s="266"/>
      <c r="D39" s="278">
        <f t="shared" ca="1" si="0"/>
        <v>76.680000000000007</v>
      </c>
      <c r="E39" s="267"/>
      <c r="F39" s="277" t="s">
        <v>654</v>
      </c>
      <c r="G39" s="268"/>
      <c r="H39" s="269"/>
    </row>
    <row r="40" spans="1:8" x14ac:dyDescent="0.25">
      <c r="A40" s="265"/>
      <c r="B40" s="266" t="str">
        <f t="shared" si="1"/>
        <v>S09066</v>
      </c>
      <c r="C40" s="266"/>
      <c r="D40" s="278">
        <f t="shared" ca="1" si="0"/>
        <v>8681.7999999999993</v>
      </c>
      <c r="E40" s="267"/>
      <c r="F40" s="277" t="s">
        <v>655</v>
      </c>
      <c r="G40" s="268"/>
      <c r="H40" s="269"/>
    </row>
    <row r="41" spans="1:8" x14ac:dyDescent="0.25">
      <c r="A41" s="265"/>
      <c r="B41" s="266" t="str">
        <f t="shared" si="1"/>
        <v>S09066</v>
      </c>
      <c r="C41" s="266"/>
      <c r="D41" s="278">
        <f t="shared" ca="1" si="0"/>
        <v>65359.19</v>
      </c>
      <c r="E41" s="267"/>
      <c r="F41" s="277" t="s">
        <v>713</v>
      </c>
      <c r="G41" s="268"/>
      <c r="H41" s="269"/>
    </row>
    <row r="42" spans="1:8" x14ac:dyDescent="0.25">
      <c r="A42" s="265"/>
      <c r="B42" s="266" t="str">
        <f t="shared" si="1"/>
        <v>S09066</v>
      </c>
      <c r="C42" s="266"/>
      <c r="D42" s="278">
        <f t="shared" ca="1" si="0"/>
        <v>22764.9</v>
      </c>
      <c r="E42" s="267"/>
      <c r="F42" s="277" t="s">
        <v>650</v>
      </c>
      <c r="G42" s="268"/>
      <c r="H42" s="269"/>
    </row>
    <row r="43" spans="1:8" x14ac:dyDescent="0.25">
      <c r="A43" s="265"/>
      <c r="B43" s="266" t="str">
        <f t="shared" si="1"/>
        <v>S09066</v>
      </c>
      <c r="C43" s="266"/>
      <c r="D43" s="278">
        <f t="shared" ca="1" si="0"/>
        <v>5451.61</v>
      </c>
      <c r="E43" s="267"/>
      <c r="F43" s="277" t="s">
        <v>652</v>
      </c>
      <c r="G43" s="268"/>
      <c r="H43" s="269"/>
    </row>
    <row r="44" spans="1:8" x14ac:dyDescent="0.25">
      <c r="A44" s="265"/>
      <c r="B44" s="266" t="str">
        <f t="shared" si="1"/>
        <v>S09066</v>
      </c>
      <c r="C44" s="266"/>
      <c r="D44" s="278">
        <f t="shared" ca="1" si="0"/>
        <v>460</v>
      </c>
      <c r="E44" s="267"/>
      <c r="F44" s="277" t="s">
        <v>651</v>
      </c>
      <c r="G44" s="268"/>
      <c r="H44" s="269"/>
    </row>
    <row r="45" spans="1:8" x14ac:dyDescent="0.25">
      <c r="A45" s="265"/>
      <c r="B45" s="266" t="str">
        <f t="shared" si="1"/>
        <v>S09066</v>
      </c>
      <c r="C45" s="266"/>
      <c r="D45" s="278">
        <f t="shared" ca="1" si="0"/>
        <v>25533.069999999996</v>
      </c>
      <c r="E45" s="267"/>
      <c r="F45" s="277" t="s">
        <v>106</v>
      </c>
      <c r="G45" s="268"/>
      <c r="H45" s="269"/>
    </row>
    <row r="46" spans="1:8" x14ac:dyDescent="0.25">
      <c r="A46" s="265"/>
      <c r="B46" s="266" t="str">
        <f t="shared" si="1"/>
        <v>S09066</v>
      </c>
      <c r="C46" s="266"/>
      <c r="D46" s="278">
        <f t="shared" ca="1" si="0"/>
        <v>22357.14</v>
      </c>
      <c r="E46" s="267"/>
      <c r="F46" s="277" t="s">
        <v>712</v>
      </c>
      <c r="G46" s="268"/>
      <c r="H46" s="269"/>
    </row>
    <row r="47" spans="1:8" x14ac:dyDescent="0.25">
      <c r="A47" s="265"/>
      <c r="B47" s="266" t="str">
        <f t="shared" si="1"/>
        <v>S09066</v>
      </c>
      <c r="C47" s="266"/>
      <c r="D47" s="278">
        <f t="shared" ca="1" si="0"/>
        <v>0</v>
      </c>
      <c r="E47" s="267"/>
      <c r="F47" s="277" t="s">
        <v>111</v>
      </c>
      <c r="G47" s="268"/>
      <c r="H47" s="269"/>
    </row>
    <row r="48" spans="1:8" x14ac:dyDescent="0.25">
      <c r="A48" s="265"/>
      <c r="B48" s="266" t="str">
        <f t="shared" si="1"/>
        <v>S09066</v>
      </c>
      <c r="C48" s="266"/>
      <c r="D48" s="278">
        <f t="shared" ca="1" si="0"/>
        <v>2508.2799999999997</v>
      </c>
      <c r="E48" s="267"/>
      <c r="F48" s="277" t="s">
        <v>113</v>
      </c>
      <c r="G48" s="268"/>
      <c r="H48" s="269"/>
    </row>
    <row r="49" spans="1:8" x14ac:dyDescent="0.25">
      <c r="A49" s="265"/>
      <c r="B49" s="266" t="str">
        <f t="shared" si="1"/>
        <v>S09066</v>
      </c>
      <c r="C49" s="266"/>
      <c r="D49" s="278">
        <f t="shared" ca="1" si="0"/>
        <v>0</v>
      </c>
      <c r="E49" s="267"/>
      <c r="F49" s="277" t="s">
        <v>115</v>
      </c>
      <c r="G49" s="268"/>
      <c r="H49" s="269"/>
    </row>
    <row r="50" spans="1:8" x14ac:dyDescent="0.25">
      <c r="A50" s="265"/>
      <c r="B50" s="266" t="str">
        <f t="shared" si="1"/>
        <v>S09066</v>
      </c>
      <c r="C50" s="266"/>
      <c r="D50" s="278">
        <f t="shared" ca="1" si="0"/>
        <v>66565.509999999995</v>
      </c>
      <c r="E50" s="267"/>
      <c r="F50" s="277" t="s">
        <v>117</v>
      </c>
      <c r="G50" s="268"/>
      <c r="H50" s="269"/>
    </row>
    <row r="51" spans="1:8" x14ac:dyDescent="0.25">
      <c r="A51" s="265"/>
      <c r="B51" s="266" t="str">
        <f t="shared" si="1"/>
        <v>S09066</v>
      </c>
      <c r="C51" s="266"/>
      <c r="D51" s="278">
        <f t="shared" ca="1" si="0"/>
        <v>0</v>
      </c>
      <c r="E51" s="267"/>
      <c r="F51" s="277" t="s">
        <v>157</v>
      </c>
      <c r="G51" s="268"/>
      <c r="H51" s="269"/>
    </row>
    <row r="52" spans="1:8" x14ac:dyDescent="0.25">
      <c r="A52" s="265"/>
      <c r="B52" s="266" t="str">
        <f t="shared" si="1"/>
        <v>S09066</v>
      </c>
      <c r="C52" s="266"/>
      <c r="D52" s="278">
        <f t="shared" ca="1" si="0"/>
        <v>101823.06000000001</v>
      </c>
      <c r="E52" s="267"/>
      <c r="F52" s="277" t="s">
        <v>142</v>
      </c>
      <c r="G52" s="268"/>
      <c r="H52" s="269"/>
    </row>
    <row r="53" spans="1:8" x14ac:dyDescent="0.25">
      <c r="A53" s="265"/>
      <c r="B53" s="266" t="str">
        <f t="shared" si="1"/>
        <v>S09066</v>
      </c>
      <c r="C53" s="266"/>
      <c r="D53" s="278">
        <f t="shared" ca="1" si="0"/>
        <v>25353.040000000001</v>
      </c>
      <c r="E53" s="267"/>
      <c r="F53" s="277" t="s">
        <v>672</v>
      </c>
      <c r="G53" s="268"/>
      <c r="H53" s="269"/>
    </row>
    <row r="54" spans="1:8" x14ac:dyDescent="0.25">
      <c r="A54" s="265"/>
      <c r="B54" s="266" t="str">
        <f t="shared" si="1"/>
        <v>S09066</v>
      </c>
      <c r="C54" s="266"/>
      <c r="D54" s="278">
        <f t="shared" ca="1" si="0"/>
        <v>56310.200000000004</v>
      </c>
      <c r="E54" s="267"/>
      <c r="F54" s="277" t="s">
        <v>143</v>
      </c>
      <c r="G54" s="268"/>
      <c r="H54" s="269"/>
    </row>
    <row r="55" spans="1:8" x14ac:dyDescent="0.25">
      <c r="A55" s="265"/>
      <c r="B55" s="266" t="str">
        <f t="shared" si="1"/>
        <v>S09066</v>
      </c>
      <c r="C55" s="266"/>
      <c r="D55" s="278">
        <f t="shared" ca="1" si="0"/>
        <v>0</v>
      </c>
      <c r="E55" s="267"/>
      <c r="F55" s="277" t="s">
        <v>65</v>
      </c>
      <c r="G55" s="268"/>
      <c r="H55" s="269"/>
    </row>
    <row r="56" spans="1:8" x14ac:dyDescent="0.25">
      <c r="A56" s="265"/>
      <c r="B56" s="266" t="str">
        <f t="shared" si="1"/>
        <v>S09066</v>
      </c>
      <c r="C56" s="266"/>
      <c r="D56" s="278">
        <f t="shared" ca="1" si="0"/>
        <v>0</v>
      </c>
      <c r="E56" s="267"/>
      <c r="F56" s="277" t="s">
        <v>67</v>
      </c>
      <c r="G56" s="268"/>
      <c r="H56" s="269"/>
    </row>
    <row r="57" spans="1:8" x14ac:dyDescent="0.25">
      <c r="A57" s="265"/>
      <c r="B57" s="266" t="str">
        <f t="shared" si="1"/>
        <v>S09066</v>
      </c>
      <c r="C57" s="266"/>
      <c r="D57" s="278">
        <f t="shared" ca="1" si="0"/>
        <v>0</v>
      </c>
      <c r="E57" s="267"/>
      <c r="F57" s="277" t="s">
        <v>69</v>
      </c>
      <c r="G57" s="268"/>
      <c r="H57" s="269"/>
    </row>
    <row r="58" spans="1:8" x14ac:dyDescent="0.25">
      <c r="A58" s="265"/>
      <c r="B58" s="266" t="str">
        <f t="shared" si="1"/>
        <v>S09066</v>
      </c>
      <c r="C58" s="266"/>
      <c r="D58" s="278">
        <f t="shared" ca="1" si="0"/>
        <v>0</v>
      </c>
      <c r="E58" s="267"/>
      <c r="F58" s="277" t="s">
        <v>71</v>
      </c>
      <c r="G58" s="268"/>
      <c r="H58" s="269"/>
    </row>
    <row r="59" spans="1:8" x14ac:dyDescent="0.25">
      <c r="A59" s="265"/>
      <c r="B59" s="266" t="str">
        <f t="shared" si="1"/>
        <v>S09066</v>
      </c>
      <c r="C59" s="266"/>
      <c r="D59" s="278">
        <f t="shared" ca="1" si="0"/>
        <v>0</v>
      </c>
      <c r="E59" s="267"/>
      <c r="F59" s="277" t="s">
        <v>73</v>
      </c>
      <c r="G59" s="268"/>
      <c r="H59" s="269"/>
    </row>
    <row r="60" spans="1:8" x14ac:dyDescent="0.25">
      <c r="A60" s="265"/>
      <c r="B60" s="266" t="str">
        <f t="shared" si="1"/>
        <v>S09066</v>
      </c>
      <c r="C60" s="266"/>
      <c r="D60" s="278">
        <f t="shared" ca="1" si="0"/>
        <v>0</v>
      </c>
      <c r="E60" s="267"/>
      <c r="F60" s="277" t="s">
        <v>75</v>
      </c>
      <c r="G60" s="268"/>
      <c r="H60" s="269"/>
    </row>
    <row r="61" spans="1:8" x14ac:dyDescent="0.25">
      <c r="A61" s="265"/>
      <c r="B61" s="266" t="str">
        <f t="shared" si="1"/>
        <v>S09066</v>
      </c>
      <c r="C61" s="266"/>
      <c r="D61" s="278">
        <f t="shared" ca="1" si="0"/>
        <v>0</v>
      </c>
      <c r="E61" s="267"/>
      <c r="F61" s="277" t="s">
        <v>77</v>
      </c>
      <c r="G61" s="268"/>
      <c r="H61" s="269"/>
    </row>
    <row r="62" spans="1:8" x14ac:dyDescent="0.25">
      <c r="A62" s="265"/>
      <c r="B62" s="266" t="str">
        <f t="shared" si="1"/>
        <v>S09066</v>
      </c>
      <c r="C62" s="266"/>
      <c r="D62" s="278">
        <f t="shared" ca="1" si="0"/>
        <v>0</v>
      </c>
      <c r="E62" s="267"/>
      <c r="F62" s="277" t="s">
        <v>79</v>
      </c>
      <c r="G62" s="268"/>
      <c r="H62" s="269"/>
    </row>
    <row r="63" spans="1:8" x14ac:dyDescent="0.25">
      <c r="A63" s="265"/>
      <c r="B63" s="266" t="str">
        <f t="shared" si="1"/>
        <v>S09066</v>
      </c>
      <c r="C63" s="266"/>
      <c r="D63" s="278">
        <f t="shared" ca="1" si="0"/>
        <v>0</v>
      </c>
      <c r="E63" s="267"/>
      <c r="F63" s="277" t="s">
        <v>83</v>
      </c>
      <c r="G63" s="268"/>
      <c r="H63" s="269"/>
    </row>
    <row r="64" spans="1:8" x14ac:dyDescent="0.25">
      <c r="A64" s="265"/>
      <c r="B64" s="266" t="str">
        <f t="shared" si="1"/>
        <v>S09066</v>
      </c>
      <c r="C64" s="266"/>
      <c r="D64" s="278">
        <f t="shared" ca="1" si="0"/>
        <v>0</v>
      </c>
      <c r="E64" s="267"/>
      <c r="F64" s="277" t="s">
        <v>63</v>
      </c>
      <c r="G64" s="268"/>
      <c r="H64" s="269"/>
    </row>
    <row r="65" spans="1:8" x14ac:dyDescent="0.25">
      <c r="A65" s="265"/>
      <c r="B65" s="266" t="str">
        <f t="shared" si="1"/>
        <v>S09066</v>
      </c>
      <c r="C65" s="266"/>
      <c r="D65" s="278">
        <f t="shared" ca="1" si="0"/>
        <v>0</v>
      </c>
      <c r="E65" s="267"/>
      <c r="F65" s="277" t="s">
        <v>62</v>
      </c>
      <c r="G65" s="268"/>
      <c r="H65" s="269"/>
    </row>
    <row r="66" spans="1:8" x14ac:dyDescent="0.25">
      <c r="A66" s="265"/>
      <c r="B66" s="266" t="str">
        <f t="shared" si="1"/>
        <v>S09066</v>
      </c>
      <c r="C66" s="266"/>
      <c r="D66" s="278">
        <f t="shared" ca="1" si="0"/>
        <v>0</v>
      </c>
      <c r="E66" s="267"/>
      <c r="F66" s="277" t="s">
        <v>81</v>
      </c>
      <c r="G66" s="268"/>
      <c r="H66" s="269"/>
    </row>
    <row r="67" spans="1:8" x14ac:dyDescent="0.25">
      <c r="A67" s="265"/>
      <c r="B67" s="266" t="str">
        <f t="shared" si="1"/>
        <v>S09066</v>
      </c>
      <c r="C67" s="266"/>
      <c r="D67" s="278">
        <f t="shared" ca="1" si="0"/>
        <v>47785.87</v>
      </c>
      <c r="E67" s="267"/>
      <c r="F67" s="277" t="s">
        <v>102</v>
      </c>
      <c r="G67" s="268"/>
      <c r="H67" s="269"/>
    </row>
    <row r="68" spans="1:8" x14ac:dyDescent="0.25">
      <c r="A68" s="265"/>
      <c r="B68" s="266" t="str">
        <f t="shared" si="1"/>
        <v>S09066</v>
      </c>
      <c r="C68" s="266"/>
      <c r="D68" s="278">
        <f t="shared" ca="1" si="0"/>
        <v>-35040.43</v>
      </c>
      <c r="E68" s="267"/>
      <c r="F68" s="277" t="s">
        <v>104</v>
      </c>
      <c r="G68" s="268"/>
      <c r="H68" s="269"/>
    </row>
    <row r="69" spans="1:8" x14ac:dyDescent="0.25">
      <c r="A69" s="265"/>
      <c r="B69" s="266" t="str">
        <f t="shared" si="1"/>
        <v>S09066</v>
      </c>
      <c r="C69" s="266"/>
      <c r="D69" s="278">
        <f t="shared" ca="1" si="0"/>
        <v>0</v>
      </c>
      <c r="E69" s="267"/>
      <c r="F69" s="277" t="s">
        <v>138</v>
      </c>
      <c r="G69" s="268"/>
      <c r="H69" s="269"/>
    </row>
    <row r="70" spans="1:8" x14ac:dyDescent="0.25">
      <c r="A70" s="265"/>
      <c r="B70" s="266" t="str">
        <f t="shared" si="1"/>
        <v>S09066</v>
      </c>
      <c r="C70" s="266"/>
      <c r="D70" s="278">
        <f t="shared" ref="D70:D133" ca="1" si="2">+SUMIF(INDIRECT($B70&amp;"!$A$7:$A$600"),$F70,INDIRECT($B70&amp;"!$j$7:$j$600"))+SUMIF(INDIRECT($B70&amp;"!$B$7:$B$600"),$F70,INDIRECT($B70&amp;"!$j$7:$j$600"))</f>
        <v>0</v>
      </c>
      <c r="E70" s="267"/>
      <c r="F70" s="277" t="s">
        <v>673</v>
      </c>
      <c r="G70" s="268"/>
      <c r="H70" s="269"/>
    </row>
    <row r="71" spans="1:8" ht="15.75" thickBot="1" x14ac:dyDescent="0.3">
      <c r="A71" s="270"/>
      <c r="B71" s="271" t="str">
        <f t="shared" si="1"/>
        <v>S09066</v>
      </c>
      <c r="C71" s="271"/>
      <c r="D71" s="278">
        <f t="shared" ca="1" si="2"/>
        <v>0</v>
      </c>
      <c r="E71" s="272"/>
      <c r="F71" s="277" t="s">
        <v>140</v>
      </c>
      <c r="G71" s="273"/>
      <c r="H71" s="274"/>
    </row>
    <row r="72" spans="1:8" x14ac:dyDescent="0.25">
      <c r="A72" s="259"/>
      <c r="B72" s="260" t="s">
        <v>724</v>
      </c>
      <c r="C72" s="261"/>
      <c r="D72" s="278">
        <f t="shared" ca="1" si="2"/>
        <v>0</v>
      </c>
      <c r="E72" s="262"/>
      <c r="F72" s="275" t="s">
        <v>638</v>
      </c>
      <c r="G72" s="263"/>
      <c r="H72" s="264"/>
    </row>
    <row r="73" spans="1:8" x14ac:dyDescent="0.25">
      <c r="A73" s="265"/>
      <c r="B73" s="266" t="str">
        <f>B72</f>
        <v>S09067</v>
      </c>
      <c r="C73" s="266"/>
      <c r="D73" s="278">
        <f t="shared" ca="1" si="2"/>
        <v>0</v>
      </c>
      <c r="E73" s="267"/>
      <c r="F73" s="276" t="s">
        <v>639</v>
      </c>
      <c r="G73" s="268"/>
      <c r="H73" s="269"/>
    </row>
    <row r="74" spans="1:8" x14ac:dyDescent="0.25">
      <c r="A74" s="265"/>
      <c r="B74" s="266" t="str">
        <f t="shared" ref="B74:B137" si="3">B73</f>
        <v>S09067</v>
      </c>
      <c r="C74" s="266"/>
      <c r="D74" s="278">
        <f t="shared" ca="1" si="2"/>
        <v>0</v>
      </c>
      <c r="E74" s="267"/>
      <c r="F74" s="277" t="s">
        <v>640</v>
      </c>
      <c r="G74" s="268"/>
      <c r="H74" s="269"/>
    </row>
    <row r="75" spans="1:8" x14ac:dyDescent="0.25">
      <c r="A75" s="265"/>
      <c r="B75" s="266" t="str">
        <f t="shared" si="3"/>
        <v>S09067</v>
      </c>
      <c r="C75" s="266"/>
      <c r="D75" s="278">
        <f t="shared" ca="1" si="2"/>
        <v>0</v>
      </c>
      <c r="E75" s="267"/>
      <c r="F75" s="277" t="s">
        <v>641</v>
      </c>
      <c r="G75" s="268"/>
      <c r="H75" s="269"/>
    </row>
    <row r="76" spans="1:8" x14ac:dyDescent="0.25">
      <c r="A76" s="265"/>
      <c r="B76" s="266" t="str">
        <f t="shared" si="3"/>
        <v>S09067</v>
      </c>
      <c r="C76" s="266"/>
      <c r="D76" s="278">
        <f t="shared" ca="1" si="2"/>
        <v>0</v>
      </c>
      <c r="E76" s="267"/>
      <c r="F76" s="277" t="s">
        <v>642</v>
      </c>
      <c r="G76" s="268"/>
      <c r="H76" s="269"/>
    </row>
    <row r="77" spans="1:8" x14ac:dyDescent="0.25">
      <c r="A77" s="265"/>
      <c r="B77" s="266" t="str">
        <f t="shared" si="3"/>
        <v>S09067</v>
      </c>
      <c r="C77" s="266"/>
      <c r="D77" s="278">
        <f t="shared" ca="1" si="2"/>
        <v>0</v>
      </c>
      <c r="E77" s="267"/>
      <c r="F77" s="277" t="s">
        <v>643</v>
      </c>
      <c r="G77" s="268"/>
      <c r="H77" s="269"/>
    </row>
    <row r="78" spans="1:8" x14ac:dyDescent="0.25">
      <c r="A78" s="265"/>
      <c r="B78" s="266" t="str">
        <f t="shared" si="3"/>
        <v>S09067</v>
      </c>
      <c r="C78" s="266"/>
      <c r="D78" s="278">
        <f t="shared" ca="1" si="2"/>
        <v>0</v>
      </c>
      <c r="E78" s="267"/>
      <c r="F78" s="277" t="s">
        <v>644</v>
      </c>
      <c r="G78" s="268"/>
      <c r="H78" s="269"/>
    </row>
    <row r="79" spans="1:8" x14ac:dyDescent="0.25">
      <c r="A79" s="265"/>
      <c r="B79" s="266" t="str">
        <f t="shared" si="3"/>
        <v>S09067</v>
      </c>
      <c r="C79" s="266"/>
      <c r="D79" s="278">
        <f t="shared" ca="1" si="2"/>
        <v>0</v>
      </c>
      <c r="E79" s="267"/>
      <c r="F79" s="277" t="s">
        <v>645</v>
      </c>
      <c r="G79" s="268"/>
      <c r="H79" s="269"/>
    </row>
    <row r="80" spans="1:8" x14ac:dyDescent="0.25">
      <c r="A80" s="265"/>
      <c r="B80" s="266" t="str">
        <f t="shared" si="3"/>
        <v>S09067</v>
      </c>
      <c r="C80" s="266"/>
      <c r="D80" s="278">
        <f t="shared" ca="1" si="2"/>
        <v>0</v>
      </c>
      <c r="E80" s="267"/>
      <c r="F80" s="277" t="s">
        <v>170</v>
      </c>
      <c r="G80" s="268"/>
      <c r="H80" s="269"/>
    </row>
    <row r="81" spans="1:8" x14ac:dyDescent="0.25">
      <c r="A81" s="265"/>
      <c r="B81" s="266" t="str">
        <f t="shared" si="3"/>
        <v>S09067</v>
      </c>
      <c r="C81" s="266"/>
      <c r="D81" s="278">
        <f t="shared" ca="1" si="2"/>
        <v>0</v>
      </c>
      <c r="E81" s="267"/>
      <c r="F81" s="277" t="s">
        <v>124</v>
      </c>
      <c r="G81" s="268"/>
      <c r="H81" s="269"/>
    </row>
    <row r="82" spans="1:8" x14ac:dyDescent="0.25">
      <c r="A82" s="265"/>
      <c r="B82" s="266" t="str">
        <f t="shared" si="3"/>
        <v>S09067</v>
      </c>
      <c r="C82" s="266"/>
      <c r="D82" s="278">
        <f t="shared" ca="1" si="2"/>
        <v>0</v>
      </c>
      <c r="E82" s="267"/>
      <c r="F82" s="277" t="s">
        <v>130</v>
      </c>
      <c r="G82" s="268"/>
      <c r="H82" s="269"/>
    </row>
    <row r="83" spans="1:8" x14ac:dyDescent="0.25">
      <c r="A83" s="265"/>
      <c r="B83" s="266" t="str">
        <f t="shared" si="3"/>
        <v>S09067</v>
      </c>
      <c r="C83" s="266"/>
      <c r="D83" s="278">
        <f t="shared" ca="1" si="2"/>
        <v>0</v>
      </c>
      <c r="E83" s="267"/>
      <c r="F83" s="277" t="s">
        <v>122</v>
      </c>
      <c r="G83" s="268"/>
      <c r="H83" s="269"/>
    </row>
    <row r="84" spans="1:8" x14ac:dyDescent="0.25">
      <c r="A84" s="265"/>
      <c r="B84" s="266" t="str">
        <f t="shared" si="3"/>
        <v>S09067</v>
      </c>
      <c r="C84" s="266"/>
      <c r="D84" s="278">
        <f t="shared" ca="1" si="2"/>
        <v>0</v>
      </c>
      <c r="E84" s="267"/>
      <c r="F84" s="277" t="s">
        <v>126</v>
      </c>
      <c r="G84" s="268"/>
      <c r="H84" s="269"/>
    </row>
    <row r="85" spans="1:8" x14ac:dyDescent="0.25">
      <c r="A85" s="265"/>
      <c r="B85" s="266" t="str">
        <f t="shared" si="3"/>
        <v>S09067</v>
      </c>
      <c r="C85" s="266"/>
      <c r="D85" s="278">
        <f t="shared" ca="1" si="2"/>
        <v>0</v>
      </c>
      <c r="E85" s="267"/>
      <c r="F85" s="277" t="s">
        <v>128</v>
      </c>
      <c r="G85" s="268"/>
      <c r="H85" s="269"/>
    </row>
    <row r="86" spans="1:8" x14ac:dyDescent="0.25">
      <c r="A86" s="265"/>
      <c r="B86" s="266" t="str">
        <f t="shared" si="3"/>
        <v>S09067</v>
      </c>
      <c r="C86" s="266"/>
      <c r="D86" s="278">
        <f t="shared" ca="1" si="2"/>
        <v>0</v>
      </c>
      <c r="E86" s="267"/>
      <c r="F86" s="277" t="s">
        <v>171</v>
      </c>
      <c r="G86" s="268"/>
      <c r="H86" s="269"/>
    </row>
    <row r="87" spans="1:8" x14ac:dyDescent="0.25">
      <c r="A87" s="265"/>
      <c r="B87" s="266" t="str">
        <f t="shared" si="3"/>
        <v>S09067</v>
      </c>
      <c r="C87" s="266"/>
      <c r="D87" s="278">
        <f t="shared" ca="1" si="2"/>
        <v>0</v>
      </c>
      <c r="E87" s="267"/>
      <c r="F87" s="277" t="s">
        <v>134</v>
      </c>
      <c r="G87" s="268"/>
      <c r="H87" s="269"/>
    </row>
    <row r="88" spans="1:8" x14ac:dyDescent="0.25">
      <c r="A88" s="265"/>
      <c r="B88" s="266" t="str">
        <f t="shared" si="3"/>
        <v>S09067</v>
      </c>
      <c r="C88" s="266"/>
      <c r="D88" s="278">
        <f t="shared" ca="1" si="2"/>
        <v>0</v>
      </c>
      <c r="E88" s="267"/>
      <c r="F88" s="277" t="s">
        <v>168</v>
      </c>
      <c r="G88" s="268"/>
      <c r="H88" s="269"/>
    </row>
    <row r="89" spans="1:8" x14ac:dyDescent="0.25">
      <c r="A89" s="265"/>
      <c r="B89" s="266" t="str">
        <f t="shared" si="3"/>
        <v>S09067</v>
      </c>
      <c r="C89" s="266"/>
      <c r="D89" s="278">
        <f t="shared" ca="1" si="2"/>
        <v>6744.84</v>
      </c>
      <c r="E89" s="267"/>
      <c r="F89" s="277" t="s">
        <v>89</v>
      </c>
      <c r="G89" s="268"/>
      <c r="H89" s="269"/>
    </row>
    <row r="90" spans="1:8" x14ac:dyDescent="0.25">
      <c r="A90" s="265"/>
      <c r="B90" s="266" t="str">
        <f t="shared" si="3"/>
        <v>S09067</v>
      </c>
      <c r="C90" s="266"/>
      <c r="D90" s="278">
        <f t="shared" ca="1" si="2"/>
        <v>0</v>
      </c>
      <c r="E90" s="267"/>
      <c r="F90" s="277" t="s">
        <v>95</v>
      </c>
      <c r="G90" s="268"/>
      <c r="H90" s="269"/>
    </row>
    <row r="91" spans="1:8" x14ac:dyDescent="0.25">
      <c r="A91" s="265"/>
      <c r="B91" s="266" t="str">
        <f t="shared" si="3"/>
        <v>S09067</v>
      </c>
      <c r="C91" s="266"/>
      <c r="D91" s="278">
        <f t="shared" ca="1" si="2"/>
        <v>0</v>
      </c>
      <c r="E91" s="267"/>
      <c r="F91" s="277" t="s">
        <v>87</v>
      </c>
      <c r="G91" s="268"/>
      <c r="H91" s="269"/>
    </row>
    <row r="92" spans="1:8" x14ac:dyDescent="0.25">
      <c r="A92" s="265"/>
      <c r="B92" s="266" t="str">
        <f t="shared" si="3"/>
        <v>S09067</v>
      </c>
      <c r="C92" s="266"/>
      <c r="D92" s="278">
        <f t="shared" ca="1" si="2"/>
        <v>0</v>
      </c>
      <c r="E92" s="267"/>
      <c r="F92" s="277" t="s">
        <v>91</v>
      </c>
      <c r="G92" s="268"/>
      <c r="H92" s="269"/>
    </row>
    <row r="93" spans="1:8" x14ac:dyDescent="0.25">
      <c r="A93" s="265"/>
      <c r="B93" s="266" t="str">
        <f t="shared" si="3"/>
        <v>S09067</v>
      </c>
      <c r="C93" s="266"/>
      <c r="D93" s="278">
        <f t="shared" ca="1" si="2"/>
        <v>0</v>
      </c>
      <c r="E93" s="267"/>
      <c r="F93" s="277" t="s">
        <v>93</v>
      </c>
      <c r="G93" s="268"/>
      <c r="H93" s="269"/>
    </row>
    <row r="94" spans="1:8" x14ac:dyDescent="0.25">
      <c r="A94" s="265"/>
      <c r="B94" s="266" t="str">
        <f t="shared" si="3"/>
        <v>S09067</v>
      </c>
      <c r="C94" s="266"/>
      <c r="D94" s="278">
        <f t="shared" ca="1" si="2"/>
        <v>0</v>
      </c>
      <c r="E94" s="267"/>
      <c r="F94" s="277" t="s">
        <v>169</v>
      </c>
      <c r="G94" s="268"/>
      <c r="H94" s="269"/>
    </row>
    <row r="95" spans="1:8" x14ac:dyDescent="0.25">
      <c r="A95" s="265"/>
      <c r="B95" s="266" t="str">
        <f t="shared" si="3"/>
        <v>S09067</v>
      </c>
      <c r="C95" s="266"/>
      <c r="D95" s="278">
        <f t="shared" ca="1" si="2"/>
        <v>0</v>
      </c>
      <c r="E95" s="267"/>
      <c r="F95" s="277" t="s">
        <v>646</v>
      </c>
      <c r="G95" s="268"/>
      <c r="H95" s="269"/>
    </row>
    <row r="96" spans="1:8" x14ac:dyDescent="0.25">
      <c r="A96" s="265"/>
      <c r="B96" s="266" t="str">
        <f t="shared" si="3"/>
        <v>S09067</v>
      </c>
      <c r="C96" s="266"/>
      <c r="D96" s="278">
        <f t="shared" ca="1" si="2"/>
        <v>-500</v>
      </c>
      <c r="E96" s="267"/>
      <c r="F96" s="277" t="s">
        <v>99</v>
      </c>
      <c r="G96" s="268"/>
      <c r="H96" s="269"/>
    </row>
    <row r="97" spans="1:8" x14ac:dyDescent="0.25">
      <c r="A97" s="265"/>
      <c r="B97" s="266" t="str">
        <f t="shared" si="3"/>
        <v>S09067</v>
      </c>
      <c r="C97" s="266"/>
      <c r="D97" s="278">
        <f t="shared" ca="1" si="2"/>
        <v>0</v>
      </c>
      <c r="E97" s="267"/>
      <c r="F97" s="277" t="s">
        <v>660</v>
      </c>
      <c r="G97" s="268"/>
      <c r="H97" s="269"/>
    </row>
    <row r="98" spans="1:8" x14ac:dyDescent="0.25">
      <c r="A98" s="265"/>
      <c r="B98" s="266" t="str">
        <f t="shared" si="3"/>
        <v>S09067</v>
      </c>
      <c r="C98" s="266"/>
      <c r="D98" s="278">
        <f t="shared" ca="1" si="2"/>
        <v>0</v>
      </c>
      <c r="E98" s="267"/>
      <c r="F98" s="277" t="s">
        <v>653</v>
      </c>
      <c r="G98" s="268"/>
      <c r="H98" s="269"/>
    </row>
    <row r="99" spans="1:8" x14ac:dyDescent="0.25">
      <c r="A99" s="265"/>
      <c r="B99" s="266" t="str">
        <f t="shared" si="3"/>
        <v>S09067</v>
      </c>
      <c r="C99" s="266"/>
      <c r="D99" s="278">
        <f t="shared" ca="1" si="2"/>
        <v>0</v>
      </c>
      <c r="E99" s="267"/>
      <c r="F99" s="277" t="s">
        <v>662</v>
      </c>
      <c r="G99" s="268"/>
      <c r="H99" s="269"/>
    </row>
    <row r="100" spans="1:8" x14ac:dyDescent="0.25">
      <c r="A100" s="265"/>
      <c r="B100" s="266" t="str">
        <f t="shared" si="3"/>
        <v>S09067</v>
      </c>
      <c r="C100" s="266"/>
      <c r="D100" s="278">
        <f t="shared" ca="1" si="2"/>
        <v>0</v>
      </c>
      <c r="E100" s="267"/>
      <c r="F100" s="277" t="s">
        <v>647</v>
      </c>
      <c r="G100" s="268"/>
      <c r="H100" s="269"/>
    </row>
    <row r="101" spans="1:8" x14ac:dyDescent="0.25">
      <c r="A101" s="265"/>
      <c r="B101" s="266" t="str">
        <f t="shared" si="3"/>
        <v>S09067</v>
      </c>
      <c r="C101" s="266"/>
      <c r="D101" s="278">
        <f t="shared" ca="1" si="2"/>
        <v>2502.67</v>
      </c>
      <c r="E101" s="267"/>
      <c r="F101" s="277" t="s">
        <v>648</v>
      </c>
      <c r="G101" s="268"/>
      <c r="H101" s="269"/>
    </row>
    <row r="102" spans="1:8" x14ac:dyDescent="0.25">
      <c r="A102" s="265"/>
      <c r="B102" s="266" t="str">
        <f t="shared" si="3"/>
        <v>S09067</v>
      </c>
      <c r="C102" s="266"/>
      <c r="D102" s="278">
        <f t="shared" ca="1" si="2"/>
        <v>102</v>
      </c>
      <c r="E102" s="267"/>
      <c r="F102" s="277" t="s">
        <v>649</v>
      </c>
      <c r="G102" s="268"/>
      <c r="H102" s="269"/>
    </row>
    <row r="103" spans="1:8" x14ac:dyDescent="0.25">
      <c r="A103" s="265"/>
      <c r="B103" s="266" t="str">
        <f t="shared" si="3"/>
        <v>S09067</v>
      </c>
      <c r="C103" s="266"/>
      <c r="D103" s="278">
        <f t="shared" ca="1" si="2"/>
        <v>-1450.48</v>
      </c>
      <c r="E103" s="267"/>
      <c r="F103" s="277" t="s">
        <v>107</v>
      </c>
      <c r="G103" s="268"/>
      <c r="H103" s="269"/>
    </row>
    <row r="104" spans="1:8" x14ac:dyDescent="0.25">
      <c r="A104" s="265"/>
      <c r="B104" s="266" t="str">
        <f t="shared" si="3"/>
        <v>S09067</v>
      </c>
      <c r="C104" s="266"/>
      <c r="D104" s="278">
        <f t="shared" ca="1" si="2"/>
        <v>0</v>
      </c>
      <c r="E104" s="267"/>
      <c r="F104" s="277" t="s">
        <v>656</v>
      </c>
      <c r="G104" s="268"/>
      <c r="H104" s="269"/>
    </row>
    <row r="105" spans="1:8" x14ac:dyDescent="0.25">
      <c r="A105" s="265"/>
      <c r="B105" s="266" t="str">
        <f t="shared" si="3"/>
        <v>S09067</v>
      </c>
      <c r="C105" s="266"/>
      <c r="D105" s="278">
        <f t="shared" ca="1" si="2"/>
        <v>1462</v>
      </c>
      <c r="E105" s="267"/>
      <c r="F105" s="277" t="s">
        <v>654</v>
      </c>
      <c r="G105" s="268"/>
      <c r="H105" s="269"/>
    </row>
    <row r="106" spans="1:8" x14ac:dyDescent="0.25">
      <c r="A106" s="265"/>
      <c r="B106" s="266" t="str">
        <f t="shared" si="3"/>
        <v>S09067</v>
      </c>
      <c r="C106" s="266"/>
      <c r="D106" s="278">
        <f t="shared" ca="1" si="2"/>
        <v>1357.7399999999998</v>
      </c>
      <c r="E106" s="267"/>
      <c r="F106" s="277" t="s">
        <v>655</v>
      </c>
      <c r="G106" s="268"/>
      <c r="H106" s="269"/>
    </row>
    <row r="107" spans="1:8" x14ac:dyDescent="0.25">
      <c r="A107" s="265"/>
      <c r="B107" s="266" t="str">
        <f t="shared" si="3"/>
        <v>S09067</v>
      </c>
      <c r="C107" s="266"/>
      <c r="D107" s="278">
        <f t="shared" ca="1" si="2"/>
        <v>704.81</v>
      </c>
      <c r="E107" s="267"/>
      <c r="F107" s="277" t="s">
        <v>713</v>
      </c>
      <c r="G107" s="268"/>
      <c r="H107" s="269"/>
    </row>
    <row r="108" spans="1:8" x14ac:dyDescent="0.25">
      <c r="A108" s="265"/>
      <c r="B108" s="266" t="str">
        <f t="shared" si="3"/>
        <v>S09067</v>
      </c>
      <c r="C108" s="266"/>
      <c r="D108" s="278">
        <f t="shared" ca="1" si="2"/>
        <v>0</v>
      </c>
      <c r="E108" s="267"/>
      <c r="F108" s="277" t="s">
        <v>650</v>
      </c>
      <c r="G108" s="268"/>
      <c r="H108" s="269"/>
    </row>
    <row r="109" spans="1:8" x14ac:dyDescent="0.25">
      <c r="A109" s="265"/>
      <c r="B109" s="266" t="str">
        <f t="shared" si="3"/>
        <v>S09067</v>
      </c>
      <c r="C109" s="266"/>
      <c r="D109" s="278">
        <f t="shared" ca="1" si="2"/>
        <v>0</v>
      </c>
      <c r="E109" s="267"/>
      <c r="F109" s="277" t="s">
        <v>652</v>
      </c>
      <c r="G109" s="268"/>
      <c r="H109" s="269"/>
    </row>
    <row r="110" spans="1:8" x14ac:dyDescent="0.25">
      <c r="A110" s="265"/>
      <c r="B110" s="266" t="str">
        <f t="shared" si="3"/>
        <v>S09067</v>
      </c>
      <c r="C110" s="266"/>
      <c r="D110" s="278">
        <f t="shared" ca="1" si="2"/>
        <v>0</v>
      </c>
      <c r="E110" s="267"/>
      <c r="F110" s="277" t="s">
        <v>651</v>
      </c>
      <c r="G110" s="268"/>
      <c r="H110" s="269"/>
    </row>
    <row r="111" spans="1:8" x14ac:dyDescent="0.25">
      <c r="A111" s="265"/>
      <c r="B111" s="266" t="str">
        <f t="shared" si="3"/>
        <v>S09067</v>
      </c>
      <c r="C111" s="266"/>
      <c r="D111" s="278">
        <f t="shared" ca="1" si="2"/>
        <v>1574.02</v>
      </c>
      <c r="E111" s="267"/>
      <c r="F111" s="277" t="s">
        <v>106</v>
      </c>
      <c r="G111" s="268"/>
      <c r="H111" s="269"/>
    </row>
    <row r="112" spans="1:8" x14ac:dyDescent="0.25">
      <c r="A112" s="265"/>
      <c r="B112" s="266" t="str">
        <f t="shared" si="3"/>
        <v>S09067</v>
      </c>
      <c r="C112" s="266"/>
      <c r="D112" s="278">
        <f t="shared" ca="1" si="2"/>
        <v>0</v>
      </c>
      <c r="E112" s="267"/>
      <c r="F112" s="277" t="s">
        <v>712</v>
      </c>
      <c r="G112" s="268"/>
      <c r="H112" s="269"/>
    </row>
    <row r="113" spans="1:8" x14ac:dyDescent="0.25">
      <c r="A113" s="265"/>
      <c r="B113" s="266" t="str">
        <f t="shared" si="3"/>
        <v>S09067</v>
      </c>
      <c r="C113" s="266"/>
      <c r="D113" s="278">
        <f t="shared" ca="1" si="2"/>
        <v>0</v>
      </c>
      <c r="E113" s="267"/>
      <c r="F113" s="277" t="s">
        <v>111</v>
      </c>
      <c r="G113" s="268"/>
      <c r="H113" s="269"/>
    </row>
    <row r="114" spans="1:8" x14ac:dyDescent="0.25">
      <c r="A114" s="265"/>
      <c r="B114" s="266" t="str">
        <f t="shared" si="3"/>
        <v>S09067</v>
      </c>
      <c r="C114" s="266"/>
      <c r="D114" s="278">
        <f t="shared" ca="1" si="2"/>
        <v>964.94</v>
      </c>
      <c r="E114" s="267"/>
      <c r="F114" s="277" t="s">
        <v>113</v>
      </c>
      <c r="G114" s="268"/>
      <c r="H114" s="269"/>
    </row>
    <row r="115" spans="1:8" x14ac:dyDescent="0.25">
      <c r="A115" s="265"/>
      <c r="B115" s="266" t="str">
        <f t="shared" si="3"/>
        <v>S09067</v>
      </c>
      <c r="C115" s="266"/>
      <c r="D115" s="278">
        <f t="shared" ca="1" si="2"/>
        <v>0</v>
      </c>
      <c r="E115" s="267"/>
      <c r="F115" s="277" t="s">
        <v>115</v>
      </c>
      <c r="G115" s="268"/>
      <c r="H115" s="269"/>
    </row>
    <row r="116" spans="1:8" x14ac:dyDescent="0.25">
      <c r="A116" s="265"/>
      <c r="B116" s="266" t="str">
        <f t="shared" si="3"/>
        <v>S09067</v>
      </c>
      <c r="C116" s="266"/>
      <c r="D116" s="278">
        <f t="shared" ca="1" si="2"/>
        <v>36355.93</v>
      </c>
      <c r="E116" s="267"/>
      <c r="F116" s="277" t="s">
        <v>117</v>
      </c>
      <c r="G116" s="268"/>
      <c r="H116" s="269"/>
    </row>
    <row r="117" spans="1:8" x14ac:dyDescent="0.25">
      <c r="A117" s="265"/>
      <c r="B117" s="266" t="str">
        <f t="shared" si="3"/>
        <v>S09067</v>
      </c>
      <c r="C117" s="266"/>
      <c r="D117" s="278">
        <f t="shared" ca="1" si="2"/>
        <v>0</v>
      </c>
      <c r="E117" s="267"/>
      <c r="F117" s="277" t="s">
        <v>157</v>
      </c>
      <c r="G117" s="268"/>
      <c r="H117" s="269"/>
    </row>
    <row r="118" spans="1:8" x14ac:dyDescent="0.25">
      <c r="A118" s="265"/>
      <c r="B118" s="266" t="str">
        <f t="shared" si="3"/>
        <v>S09067</v>
      </c>
      <c r="C118" s="266"/>
      <c r="D118" s="278">
        <f t="shared" ca="1" si="2"/>
        <v>0</v>
      </c>
      <c r="E118" s="267"/>
      <c r="F118" s="277" t="s">
        <v>142</v>
      </c>
      <c r="G118" s="268"/>
      <c r="H118" s="269"/>
    </row>
    <row r="119" spans="1:8" x14ac:dyDescent="0.25">
      <c r="A119" s="265"/>
      <c r="B119" s="266" t="str">
        <f t="shared" si="3"/>
        <v>S09067</v>
      </c>
      <c r="C119" s="266"/>
      <c r="D119" s="278">
        <f t="shared" ca="1" si="2"/>
        <v>0</v>
      </c>
      <c r="E119" s="267"/>
      <c r="F119" s="277" t="s">
        <v>672</v>
      </c>
      <c r="G119" s="268"/>
      <c r="H119" s="269"/>
    </row>
    <row r="120" spans="1:8" x14ac:dyDescent="0.25">
      <c r="A120" s="265"/>
      <c r="B120" s="266" t="str">
        <f t="shared" si="3"/>
        <v>S09067</v>
      </c>
      <c r="C120" s="266"/>
      <c r="D120" s="278">
        <f t="shared" ca="1" si="2"/>
        <v>0</v>
      </c>
      <c r="E120" s="267"/>
      <c r="F120" s="277" t="s">
        <v>143</v>
      </c>
      <c r="G120" s="268"/>
      <c r="H120" s="269"/>
    </row>
    <row r="121" spans="1:8" x14ac:dyDescent="0.25">
      <c r="A121" s="265"/>
      <c r="B121" s="266" t="str">
        <f t="shared" si="3"/>
        <v>S09067</v>
      </c>
      <c r="C121" s="266"/>
      <c r="D121" s="278">
        <f t="shared" ca="1" si="2"/>
        <v>0</v>
      </c>
      <c r="E121" s="267"/>
      <c r="F121" s="277" t="s">
        <v>65</v>
      </c>
      <c r="G121" s="268"/>
      <c r="H121" s="269"/>
    </row>
    <row r="122" spans="1:8" x14ac:dyDescent="0.25">
      <c r="A122" s="265"/>
      <c r="B122" s="266" t="str">
        <f t="shared" si="3"/>
        <v>S09067</v>
      </c>
      <c r="C122" s="266"/>
      <c r="D122" s="278">
        <f t="shared" ca="1" si="2"/>
        <v>0</v>
      </c>
      <c r="E122" s="267"/>
      <c r="F122" s="277" t="s">
        <v>67</v>
      </c>
      <c r="G122" s="268"/>
      <c r="H122" s="269"/>
    </row>
    <row r="123" spans="1:8" x14ac:dyDescent="0.25">
      <c r="A123" s="265"/>
      <c r="B123" s="266" t="str">
        <f t="shared" si="3"/>
        <v>S09067</v>
      </c>
      <c r="C123" s="266"/>
      <c r="D123" s="278">
        <f t="shared" ca="1" si="2"/>
        <v>0</v>
      </c>
      <c r="E123" s="267"/>
      <c r="F123" s="277" t="s">
        <v>69</v>
      </c>
      <c r="G123" s="268"/>
      <c r="H123" s="269"/>
    </row>
    <row r="124" spans="1:8" x14ac:dyDescent="0.25">
      <c r="A124" s="265"/>
      <c r="B124" s="266" t="str">
        <f t="shared" si="3"/>
        <v>S09067</v>
      </c>
      <c r="C124" s="266"/>
      <c r="D124" s="278">
        <f t="shared" ca="1" si="2"/>
        <v>0</v>
      </c>
      <c r="E124" s="267"/>
      <c r="F124" s="277" t="s">
        <v>71</v>
      </c>
      <c r="G124" s="268"/>
      <c r="H124" s="269"/>
    </row>
    <row r="125" spans="1:8" x14ac:dyDescent="0.25">
      <c r="A125" s="265"/>
      <c r="B125" s="266" t="str">
        <f t="shared" si="3"/>
        <v>S09067</v>
      </c>
      <c r="C125" s="266"/>
      <c r="D125" s="278">
        <f t="shared" ca="1" si="2"/>
        <v>0</v>
      </c>
      <c r="E125" s="267"/>
      <c r="F125" s="277" t="s">
        <v>73</v>
      </c>
      <c r="G125" s="268"/>
      <c r="H125" s="269"/>
    </row>
    <row r="126" spans="1:8" x14ac:dyDescent="0.25">
      <c r="A126" s="265"/>
      <c r="B126" s="266" t="str">
        <f t="shared" si="3"/>
        <v>S09067</v>
      </c>
      <c r="C126" s="266"/>
      <c r="D126" s="278">
        <f t="shared" ca="1" si="2"/>
        <v>0</v>
      </c>
      <c r="E126" s="267"/>
      <c r="F126" s="277" t="s">
        <v>75</v>
      </c>
      <c r="G126" s="268"/>
      <c r="H126" s="269"/>
    </row>
    <row r="127" spans="1:8" x14ac:dyDescent="0.25">
      <c r="A127" s="265"/>
      <c r="B127" s="266" t="str">
        <f t="shared" si="3"/>
        <v>S09067</v>
      </c>
      <c r="C127" s="266"/>
      <c r="D127" s="278">
        <f t="shared" ca="1" si="2"/>
        <v>0</v>
      </c>
      <c r="E127" s="267"/>
      <c r="F127" s="277" t="s">
        <v>77</v>
      </c>
      <c r="G127" s="268"/>
      <c r="H127" s="269"/>
    </row>
    <row r="128" spans="1:8" x14ac:dyDescent="0.25">
      <c r="A128" s="265"/>
      <c r="B128" s="266" t="str">
        <f t="shared" si="3"/>
        <v>S09067</v>
      </c>
      <c r="C128" s="266"/>
      <c r="D128" s="278">
        <f t="shared" ca="1" si="2"/>
        <v>0</v>
      </c>
      <c r="E128" s="267"/>
      <c r="F128" s="277" t="s">
        <v>79</v>
      </c>
      <c r="G128" s="268"/>
      <c r="H128" s="269"/>
    </row>
    <row r="129" spans="1:8" x14ac:dyDescent="0.25">
      <c r="A129" s="265"/>
      <c r="B129" s="266" t="str">
        <f t="shared" si="3"/>
        <v>S09067</v>
      </c>
      <c r="C129" s="266"/>
      <c r="D129" s="278">
        <f t="shared" ca="1" si="2"/>
        <v>0</v>
      </c>
      <c r="E129" s="267"/>
      <c r="F129" s="277" t="s">
        <v>83</v>
      </c>
      <c r="G129" s="268"/>
      <c r="H129" s="269"/>
    </row>
    <row r="130" spans="1:8" x14ac:dyDescent="0.25">
      <c r="A130" s="265"/>
      <c r="B130" s="266" t="str">
        <f t="shared" si="3"/>
        <v>S09067</v>
      </c>
      <c r="C130" s="266"/>
      <c r="D130" s="278">
        <f t="shared" ca="1" si="2"/>
        <v>0</v>
      </c>
      <c r="E130" s="267"/>
      <c r="F130" s="277" t="s">
        <v>63</v>
      </c>
      <c r="G130" s="268"/>
      <c r="H130" s="269"/>
    </row>
    <row r="131" spans="1:8" x14ac:dyDescent="0.25">
      <c r="A131" s="265"/>
      <c r="B131" s="266" t="str">
        <f t="shared" si="3"/>
        <v>S09067</v>
      </c>
      <c r="C131" s="266"/>
      <c r="D131" s="278">
        <f t="shared" ca="1" si="2"/>
        <v>0</v>
      </c>
      <c r="E131" s="267"/>
      <c r="F131" s="277" t="s">
        <v>62</v>
      </c>
      <c r="G131" s="268"/>
      <c r="H131" s="269"/>
    </row>
    <row r="132" spans="1:8" x14ac:dyDescent="0.25">
      <c r="A132" s="265"/>
      <c r="B132" s="266" t="str">
        <f t="shared" si="3"/>
        <v>S09067</v>
      </c>
      <c r="C132" s="266"/>
      <c r="D132" s="278">
        <f t="shared" ca="1" si="2"/>
        <v>0</v>
      </c>
      <c r="E132" s="267"/>
      <c r="F132" s="277" t="s">
        <v>81</v>
      </c>
      <c r="G132" s="268"/>
      <c r="H132" s="269"/>
    </row>
    <row r="133" spans="1:8" x14ac:dyDescent="0.25">
      <c r="A133" s="265"/>
      <c r="B133" s="266" t="str">
        <f t="shared" si="3"/>
        <v>S09067</v>
      </c>
      <c r="C133" s="266"/>
      <c r="D133" s="278">
        <f t="shared" ca="1" si="2"/>
        <v>8080</v>
      </c>
      <c r="E133" s="267"/>
      <c r="F133" s="277" t="s">
        <v>102</v>
      </c>
      <c r="G133" s="268"/>
      <c r="H133" s="269"/>
    </row>
    <row r="134" spans="1:8" x14ac:dyDescent="0.25">
      <c r="A134" s="265"/>
      <c r="B134" s="266" t="str">
        <f t="shared" si="3"/>
        <v>S09067</v>
      </c>
      <c r="C134" s="266"/>
      <c r="D134" s="278">
        <f t="shared" ref="D134:D197" ca="1" si="4">+SUMIF(INDIRECT($B134&amp;"!$A$7:$A$600"),$F134,INDIRECT($B134&amp;"!$j$7:$j$600"))+SUMIF(INDIRECT($B134&amp;"!$B$7:$B$600"),$F134,INDIRECT($B134&amp;"!$j$7:$j$600"))</f>
        <v>0</v>
      </c>
      <c r="E134" s="267"/>
      <c r="F134" s="277" t="s">
        <v>104</v>
      </c>
      <c r="G134" s="268"/>
      <c r="H134" s="269"/>
    </row>
    <row r="135" spans="1:8" x14ac:dyDescent="0.25">
      <c r="A135" s="265"/>
      <c r="B135" s="266" t="str">
        <f t="shared" si="3"/>
        <v>S09067</v>
      </c>
      <c r="C135" s="266"/>
      <c r="D135" s="278">
        <f t="shared" ca="1" si="4"/>
        <v>0</v>
      </c>
      <c r="E135" s="267"/>
      <c r="F135" s="277" t="s">
        <v>138</v>
      </c>
      <c r="G135" s="268"/>
      <c r="H135" s="269"/>
    </row>
    <row r="136" spans="1:8" x14ac:dyDescent="0.25">
      <c r="A136" s="265"/>
      <c r="B136" s="266" t="str">
        <f t="shared" si="3"/>
        <v>S09067</v>
      </c>
      <c r="C136" s="266"/>
      <c r="D136" s="278">
        <f t="shared" ca="1" si="4"/>
        <v>0</v>
      </c>
      <c r="E136" s="267"/>
      <c r="F136" s="277" t="s">
        <v>673</v>
      </c>
      <c r="G136" s="268"/>
      <c r="H136" s="269"/>
    </row>
    <row r="137" spans="1:8" ht="15.75" thickBot="1" x14ac:dyDescent="0.3">
      <c r="A137" s="270"/>
      <c r="B137" s="271" t="str">
        <f t="shared" si="3"/>
        <v>S09067</v>
      </c>
      <c r="C137" s="271"/>
      <c r="D137" s="278">
        <f t="shared" ca="1" si="4"/>
        <v>0</v>
      </c>
      <c r="E137" s="272"/>
      <c r="F137" s="277" t="s">
        <v>140</v>
      </c>
      <c r="G137" s="273"/>
      <c r="H137" s="274"/>
    </row>
    <row r="138" spans="1:8" x14ac:dyDescent="0.25">
      <c r="B138" s="260" t="s">
        <v>725</v>
      </c>
      <c r="C138" s="261"/>
      <c r="D138" s="278">
        <f t="shared" ca="1" si="4"/>
        <v>0</v>
      </c>
      <c r="E138" s="262"/>
      <c r="F138" s="275" t="s">
        <v>638</v>
      </c>
      <c r="G138" s="263"/>
      <c r="H138" s="264"/>
    </row>
    <row r="139" spans="1:8" x14ac:dyDescent="0.25">
      <c r="B139" s="266" t="str">
        <f t="shared" ref="B139:B202" si="5">B138</f>
        <v>S09068</v>
      </c>
      <c r="C139" s="266"/>
      <c r="D139" s="278">
        <f t="shared" ca="1" si="4"/>
        <v>0</v>
      </c>
      <c r="E139" s="267"/>
      <c r="F139" s="276" t="s">
        <v>639</v>
      </c>
      <c r="G139" s="268"/>
      <c r="H139" s="269"/>
    </row>
    <row r="140" spans="1:8" x14ac:dyDescent="0.25">
      <c r="B140" s="266" t="str">
        <f t="shared" si="5"/>
        <v>S09068</v>
      </c>
      <c r="C140" s="266"/>
      <c r="D140" s="278">
        <f t="shared" ca="1" si="4"/>
        <v>0</v>
      </c>
      <c r="E140" s="267"/>
      <c r="F140" s="277" t="s">
        <v>640</v>
      </c>
      <c r="G140" s="268"/>
      <c r="H140" s="269"/>
    </row>
    <row r="141" spans="1:8" x14ac:dyDescent="0.25">
      <c r="B141" s="266" t="str">
        <f t="shared" si="5"/>
        <v>S09068</v>
      </c>
      <c r="C141" s="266"/>
      <c r="D141" s="278">
        <f t="shared" ca="1" si="4"/>
        <v>0</v>
      </c>
      <c r="E141" s="267"/>
      <c r="F141" s="277" t="s">
        <v>641</v>
      </c>
      <c r="G141" s="268"/>
      <c r="H141" s="269"/>
    </row>
    <row r="142" spans="1:8" x14ac:dyDescent="0.25">
      <c r="B142" s="266" t="str">
        <f t="shared" si="5"/>
        <v>S09068</v>
      </c>
      <c r="C142" s="266"/>
      <c r="D142" s="278">
        <f t="shared" ca="1" si="4"/>
        <v>0</v>
      </c>
      <c r="E142" s="267"/>
      <c r="F142" s="277" t="s">
        <v>642</v>
      </c>
      <c r="G142" s="268"/>
      <c r="H142" s="269"/>
    </row>
    <row r="143" spans="1:8" x14ac:dyDescent="0.25">
      <c r="B143" s="266" t="str">
        <f t="shared" si="5"/>
        <v>S09068</v>
      </c>
      <c r="C143" s="266"/>
      <c r="D143" s="278">
        <f t="shared" ca="1" si="4"/>
        <v>0</v>
      </c>
      <c r="E143" s="267"/>
      <c r="F143" s="277" t="s">
        <v>643</v>
      </c>
      <c r="G143" s="268"/>
      <c r="H143" s="269"/>
    </row>
    <row r="144" spans="1:8" x14ac:dyDescent="0.25">
      <c r="B144" s="266" t="str">
        <f t="shared" si="5"/>
        <v>S09068</v>
      </c>
      <c r="C144" s="266"/>
      <c r="D144" s="278">
        <f t="shared" ca="1" si="4"/>
        <v>0</v>
      </c>
      <c r="E144" s="267"/>
      <c r="F144" s="277" t="s">
        <v>644</v>
      </c>
      <c r="G144" s="268"/>
      <c r="H144" s="269"/>
    </row>
    <row r="145" spans="2:8" x14ac:dyDescent="0.25">
      <c r="B145" s="266" t="str">
        <f t="shared" si="5"/>
        <v>S09068</v>
      </c>
      <c r="C145" s="266"/>
      <c r="D145" s="278">
        <f t="shared" ca="1" si="4"/>
        <v>0</v>
      </c>
      <c r="E145" s="267"/>
      <c r="F145" s="277" t="s">
        <v>645</v>
      </c>
      <c r="G145" s="268"/>
      <c r="H145" s="269"/>
    </row>
    <row r="146" spans="2:8" x14ac:dyDescent="0.25">
      <c r="B146" s="266" t="str">
        <f t="shared" si="5"/>
        <v>S09068</v>
      </c>
      <c r="C146" s="266"/>
      <c r="D146" s="278">
        <f t="shared" ca="1" si="4"/>
        <v>0</v>
      </c>
      <c r="E146" s="267"/>
      <c r="F146" s="277" t="s">
        <v>170</v>
      </c>
      <c r="G146" s="268"/>
      <c r="H146" s="269"/>
    </row>
    <row r="147" spans="2:8" x14ac:dyDescent="0.25">
      <c r="B147" s="266" t="str">
        <f t="shared" si="5"/>
        <v>S09068</v>
      </c>
      <c r="C147" s="266"/>
      <c r="D147" s="278">
        <f t="shared" ca="1" si="4"/>
        <v>0</v>
      </c>
      <c r="E147" s="267"/>
      <c r="F147" s="277" t="s">
        <v>124</v>
      </c>
      <c r="G147" s="268"/>
      <c r="H147" s="269"/>
    </row>
    <row r="148" spans="2:8" x14ac:dyDescent="0.25">
      <c r="B148" s="266" t="str">
        <f t="shared" si="5"/>
        <v>S09068</v>
      </c>
      <c r="C148" s="266"/>
      <c r="D148" s="278">
        <f t="shared" ca="1" si="4"/>
        <v>0</v>
      </c>
      <c r="E148" s="267"/>
      <c r="F148" s="277" t="s">
        <v>130</v>
      </c>
      <c r="G148" s="268"/>
      <c r="H148" s="269"/>
    </row>
    <row r="149" spans="2:8" x14ac:dyDescent="0.25">
      <c r="B149" s="266" t="str">
        <f t="shared" si="5"/>
        <v>S09068</v>
      </c>
      <c r="C149" s="266"/>
      <c r="D149" s="278">
        <f t="shared" ca="1" si="4"/>
        <v>17</v>
      </c>
      <c r="E149" s="267"/>
      <c r="F149" s="277" t="s">
        <v>122</v>
      </c>
      <c r="G149" s="268"/>
      <c r="H149" s="269"/>
    </row>
    <row r="150" spans="2:8" x14ac:dyDescent="0.25">
      <c r="B150" s="266" t="str">
        <f t="shared" si="5"/>
        <v>S09068</v>
      </c>
      <c r="C150" s="266"/>
      <c r="D150" s="278">
        <f t="shared" ca="1" si="4"/>
        <v>-17</v>
      </c>
      <c r="E150" s="267"/>
      <c r="F150" s="277" t="s">
        <v>126</v>
      </c>
      <c r="G150" s="268"/>
      <c r="H150" s="269"/>
    </row>
    <row r="151" spans="2:8" x14ac:dyDescent="0.25">
      <c r="B151" s="266" t="str">
        <f t="shared" si="5"/>
        <v>S09068</v>
      </c>
      <c r="C151" s="266"/>
      <c r="D151" s="278">
        <f t="shared" ca="1" si="4"/>
        <v>0</v>
      </c>
      <c r="E151" s="267"/>
      <c r="F151" s="277" t="s">
        <v>128</v>
      </c>
      <c r="G151" s="268"/>
      <c r="H151" s="269"/>
    </row>
    <row r="152" spans="2:8" x14ac:dyDescent="0.25">
      <c r="B152" s="266" t="str">
        <f t="shared" si="5"/>
        <v>S09068</v>
      </c>
      <c r="C152" s="266"/>
      <c r="D152" s="278">
        <f t="shared" ca="1" si="4"/>
        <v>0</v>
      </c>
      <c r="E152" s="267"/>
      <c r="F152" s="277" t="s">
        <v>171</v>
      </c>
      <c r="G152" s="268"/>
      <c r="H152" s="269"/>
    </row>
    <row r="153" spans="2:8" x14ac:dyDescent="0.25">
      <c r="B153" s="266" t="str">
        <f t="shared" si="5"/>
        <v>S09068</v>
      </c>
      <c r="C153" s="266"/>
      <c r="D153" s="278">
        <f t="shared" ca="1" si="4"/>
        <v>0</v>
      </c>
      <c r="E153" s="267"/>
      <c r="F153" s="277" t="s">
        <v>134</v>
      </c>
      <c r="G153" s="268"/>
      <c r="H153" s="269"/>
    </row>
    <row r="154" spans="2:8" x14ac:dyDescent="0.25">
      <c r="B154" s="266" t="str">
        <f t="shared" si="5"/>
        <v>S09068</v>
      </c>
      <c r="C154" s="266"/>
      <c r="D154" s="278">
        <f t="shared" ca="1" si="4"/>
        <v>0</v>
      </c>
      <c r="E154" s="267"/>
      <c r="F154" s="277" t="s">
        <v>168</v>
      </c>
      <c r="G154" s="268"/>
      <c r="H154" s="269"/>
    </row>
    <row r="155" spans="2:8" x14ac:dyDescent="0.25">
      <c r="B155" s="266" t="str">
        <f t="shared" si="5"/>
        <v>S09068</v>
      </c>
      <c r="C155" s="266"/>
      <c r="D155" s="278">
        <f t="shared" ca="1" si="4"/>
        <v>12480</v>
      </c>
      <c r="E155" s="267"/>
      <c r="F155" s="277" t="s">
        <v>89</v>
      </c>
      <c r="G155" s="268"/>
      <c r="H155" s="269"/>
    </row>
    <row r="156" spans="2:8" x14ac:dyDescent="0.25">
      <c r="B156" s="266" t="str">
        <f t="shared" si="5"/>
        <v>S09068</v>
      </c>
      <c r="C156" s="266"/>
      <c r="D156" s="278">
        <f t="shared" ca="1" si="4"/>
        <v>0</v>
      </c>
      <c r="E156" s="267"/>
      <c r="F156" s="277" t="s">
        <v>95</v>
      </c>
      <c r="G156" s="268"/>
      <c r="H156" s="269"/>
    </row>
    <row r="157" spans="2:8" x14ac:dyDescent="0.25">
      <c r="B157" s="266" t="str">
        <f t="shared" si="5"/>
        <v>S09068</v>
      </c>
      <c r="C157" s="266"/>
      <c r="D157" s="278">
        <f t="shared" ca="1" si="4"/>
        <v>2924</v>
      </c>
      <c r="E157" s="267"/>
      <c r="F157" s="277" t="s">
        <v>87</v>
      </c>
      <c r="G157" s="268"/>
      <c r="H157" s="269"/>
    </row>
    <row r="158" spans="2:8" x14ac:dyDescent="0.25">
      <c r="B158" s="266" t="str">
        <f t="shared" si="5"/>
        <v>S09068</v>
      </c>
      <c r="C158" s="266"/>
      <c r="D158" s="278">
        <f t="shared" ca="1" si="4"/>
        <v>-3095.7</v>
      </c>
      <c r="E158" s="267"/>
      <c r="F158" s="277" t="s">
        <v>91</v>
      </c>
      <c r="G158" s="268"/>
      <c r="H158" s="269"/>
    </row>
    <row r="159" spans="2:8" x14ac:dyDescent="0.25">
      <c r="B159" s="266" t="str">
        <f t="shared" si="5"/>
        <v>S09068</v>
      </c>
      <c r="C159" s="266"/>
      <c r="D159" s="278">
        <f t="shared" ca="1" si="4"/>
        <v>0</v>
      </c>
      <c r="E159" s="267"/>
      <c r="F159" s="277" t="s">
        <v>93</v>
      </c>
      <c r="G159" s="268"/>
      <c r="H159" s="269"/>
    </row>
    <row r="160" spans="2:8" x14ac:dyDescent="0.25">
      <c r="B160" s="266" t="str">
        <f t="shared" si="5"/>
        <v>S09068</v>
      </c>
      <c r="C160" s="266"/>
      <c r="D160" s="278">
        <f t="shared" ca="1" si="4"/>
        <v>0</v>
      </c>
      <c r="E160" s="267"/>
      <c r="F160" s="277" t="s">
        <v>169</v>
      </c>
      <c r="G160" s="268"/>
      <c r="H160" s="269"/>
    </row>
    <row r="161" spans="2:8" x14ac:dyDescent="0.25">
      <c r="B161" s="266" t="str">
        <f t="shared" si="5"/>
        <v>S09068</v>
      </c>
      <c r="C161" s="266"/>
      <c r="D161" s="278">
        <f t="shared" ca="1" si="4"/>
        <v>0</v>
      </c>
      <c r="E161" s="267"/>
      <c r="F161" s="277" t="s">
        <v>646</v>
      </c>
      <c r="G161" s="268"/>
      <c r="H161" s="269"/>
    </row>
    <row r="162" spans="2:8" x14ac:dyDescent="0.25">
      <c r="B162" s="266" t="str">
        <f t="shared" si="5"/>
        <v>S09068</v>
      </c>
      <c r="C162" s="266"/>
      <c r="D162" s="278">
        <f t="shared" ca="1" si="4"/>
        <v>650</v>
      </c>
      <c r="E162" s="267"/>
      <c r="F162" s="277" t="s">
        <v>99</v>
      </c>
      <c r="G162" s="268"/>
      <c r="H162" s="269"/>
    </row>
    <row r="163" spans="2:8" x14ac:dyDescent="0.25">
      <c r="B163" s="266" t="str">
        <f t="shared" si="5"/>
        <v>S09068</v>
      </c>
      <c r="C163" s="266"/>
      <c r="D163" s="278">
        <f t="shared" ca="1" si="4"/>
        <v>0</v>
      </c>
      <c r="E163" s="267"/>
      <c r="F163" s="277" t="s">
        <v>660</v>
      </c>
      <c r="G163" s="268"/>
      <c r="H163" s="269"/>
    </row>
    <row r="164" spans="2:8" x14ac:dyDescent="0.25">
      <c r="B164" s="266" t="str">
        <f t="shared" si="5"/>
        <v>S09068</v>
      </c>
      <c r="C164" s="266"/>
      <c r="D164" s="278">
        <f t="shared" ca="1" si="4"/>
        <v>0</v>
      </c>
      <c r="E164" s="267"/>
      <c r="F164" s="277" t="s">
        <v>653</v>
      </c>
      <c r="G164" s="268"/>
      <c r="H164" s="269"/>
    </row>
    <row r="165" spans="2:8" x14ac:dyDescent="0.25">
      <c r="B165" s="266" t="str">
        <f t="shared" si="5"/>
        <v>S09068</v>
      </c>
      <c r="C165" s="266"/>
      <c r="D165" s="278">
        <f t="shared" ca="1" si="4"/>
        <v>0</v>
      </c>
      <c r="E165" s="267"/>
      <c r="F165" s="277" t="s">
        <v>662</v>
      </c>
      <c r="G165" s="268"/>
      <c r="H165" s="269"/>
    </row>
    <row r="166" spans="2:8" x14ac:dyDescent="0.25">
      <c r="B166" s="266" t="str">
        <f t="shared" si="5"/>
        <v>S09068</v>
      </c>
      <c r="C166" s="266"/>
      <c r="D166" s="278">
        <f t="shared" ca="1" si="4"/>
        <v>0</v>
      </c>
      <c r="E166" s="267"/>
      <c r="F166" s="277" t="s">
        <v>647</v>
      </c>
      <c r="G166" s="268"/>
      <c r="H166" s="269"/>
    </row>
    <row r="167" spans="2:8" x14ac:dyDescent="0.25">
      <c r="B167" s="266" t="str">
        <f t="shared" si="5"/>
        <v>S09068</v>
      </c>
      <c r="C167" s="266"/>
      <c r="D167" s="278">
        <f t="shared" ca="1" si="4"/>
        <v>15651.58</v>
      </c>
      <c r="E167" s="267"/>
      <c r="F167" s="277" t="s">
        <v>648</v>
      </c>
      <c r="G167" s="268"/>
      <c r="H167" s="269"/>
    </row>
    <row r="168" spans="2:8" x14ac:dyDescent="0.25">
      <c r="B168" s="266" t="str">
        <f t="shared" si="5"/>
        <v>S09068</v>
      </c>
      <c r="C168" s="266"/>
      <c r="D168" s="278">
        <f t="shared" ca="1" si="4"/>
        <v>0</v>
      </c>
      <c r="E168" s="267"/>
      <c r="F168" s="277" t="s">
        <v>649</v>
      </c>
      <c r="G168" s="268"/>
      <c r="H168" s="269"/>
    </row>
    <row r="169" spans="2:8" x14ac:dyDescent="0.25">
      <c r="B169" s="266" t="str">
        <f t="shared" si="5"/>
        <v>S09068</v>
      </c>
      <c r="C169" s="266"/>
      <c r="D169" s="278">
        <f t="shared" ca="1" si="4"/>
        <v>-10472.129999999999</v>
      </c>
      <c r="E169" s="267"/>
      <c r="F169" s="277" t="s">
        <v>107</v>
      </c>
      <c r="G169" s="268"/>
      <c r="H169" s="269"/>
    </row>
    <row r="170" spans="2:8" x14ac:dyDescent="0.25">
      <c r="B170" s="266" t="str">
        <f t="shared" si="5"/>
        <v>S09068</v>
      </c>
      <c r="C170" s="266"/>
      <c r="D170" s="278">
        <f t="shared" ca="1" si="4"/>
        <v>0</v>
      </c>
      <c r="E170" s="267"/>
      <c r="F170" s="277" t="s">
        <v>656</v>
      </c>
      <c r="G170" s="268"/>
      <c r="H170" s="269"/>
    </row>
    <row r="171" spans="2:8" x14ac:dyDescent="0.25">
      <c r="B171" s="266" t="str">
        <f t="shared" si="5"/>
        <v>S09068</v>
      </c>
      <c r="C171" s="266"/>
      <c r="D171" s="278">
        <f t="shared" ca="1" si="4"/>
        <v>5233</v>
      </c>
      <c r="E171" s="267"/>
      <c r="F171" s="277" t="s">
        <v>654</v>
      </c>
      <c r="G171" s="268"/>
      <c r="H171" s="269"/>
    </row>
    <row r="172" spans="2:8" x14ac:dyDescent="0.25">
      <c r="B172" s="266" t="str">
        <f t="shared" si="5"/>
        <v>S09068</v>
      </c>
      <c r="C172" s="266"/>
      <c r="D172" s="278">
        <f t="shared" ca="1" si="4"/>
        <v>1994.1599999999999</v>
      </c>
      <c r="E172" s="267"/>
      <c r="F172" s="277" t="s">
        <v>655</v>
      </c>
      <c r="G172" s="268"/>
      <c r="H172" s="269"/>
    </row>
    <row r="173" spans="2:8" x14ac:dyDescent="0.25">
      <c r="B173" s="266" t="str">
        <f t="shared" si="5"/>
        <v>S09068</v>
      </c>
      <c r="C173" s="266"/>
      <c r="D173" s="278">
        <f t="shared" ca="1" si="4"/>
        <v>774.99</v>
      </c>
      <c r="E173" s="267"/>
      <c r="F173" s="277" t="s">
        <v>713</v>
      </c>
      <c r="G173" s="268"/>
      <c r="H173" s="269"/>
    </row>
    <row r="174" spans="2:8" x14ac:dyDescent="0.25">
      <c r="B174" s="266" t="str">
        <f t="shared" si="5"/>
        <v>S09068</v>
      </c>
      <c r="C174" s="266"/>
      <c r="D174" s="278">
        <f t="shared" ca="1" si="4"/>
        <v>0</v>
      </c>
      <c r="E174" s="267"/>
      <c r="F174" s="277" t="s">
        <v>650</v>
      </c>
      <c r="G174" s="268"/>
      <c r="H174" s="269"/>
    </row>
    <row r="175" spans="2:8" x14ac:dyDescent="0.25">
      <c r="B175" s="266" t="str">
        <f t="shared" si="5"/>
        <v>S09068</v>
      </c>
      <c r="C175" s="266"/>
      <c r="D175" s="278">
        <f t="shared" ca="1" si="4"/>
        <v>0</v>
      </c>
      <c r="E175" s="267"/>
      <c r="F175" s="277" t="s">
        <v>652</v>
      </c>
      <c r="G175" s="268"/>
      <c r="H175" s="269"/>
    </row>
    <row r="176" spans="2:8" x14ac:dyDescent="0.25">
      <c r="B176" s="266" t="str">
        <f t="shared" si="5"/>
        <v>S09068</v>
      </c>
      <c r="C176" s="266"/>
      <c r="D176" s="278">
        <f t="shared" ca="1" si="4"/>
        <v>0</v>
      </c>
      <c r="E176" s="267"/>
      <c r="F176" s="277" t="s">
        <v>651</v>
      </c>
      <c r="G176" s="268"/>
      <c r="H176" s="269"/>
    </row>
    <row r="177" spans="2:8" x14ac:dyDescent="0.25">
      <c r="B177" s="266" t="str">
        <f t="shared" si="5"/>
        <v>S09068</v>
      </c>
      <c r="C177" s="266"/>
      <c r="D177" s="278">
        <f t="shared" ca="1" si="4"/>
        <v>4778.08</v>
      </c>
      <c r="E177" s="267"/>
      <c r="F177" s="277" t="s">
        <v>106</v>
      </c>
      <c r="G177" s="268"/>
      <c r="H177" s="269"/>
    </row>
    <row r="178" spans="2:8" x14ac:dyDescent="0.25">
      <c r="B178" s="266" t="str">
        <f t="shared" si="5"/>
        <v>S09068</v>
      </c>
      <c r="C178" s="266"/>
      <c r="D178" s="278">
        <f t="shared" ca="1" si="4"/>
        <v>0</v>
      </c>
      <c r="E178" s="267"/>
      <c r="F178" s="277" t="s">
        <v>712</v>
      </c>
      <c r="G178" s="268"/>
      <c r="H178" s="269"/>
    </row>
    <row r="179" spans="2:8" x14ac:dyDescent="0.25">
      <c r="B179" s="266" t="str">
        <f t="shared" si="5"/>
        <v>S09068</v>
      </c>
      <c r="C179" s="266"/>
      <c r="D179" s="278">
        <f t="shared" ca="1" si="4"/>
        <v>0</v>
      </c>
      <c r="E179" s="267"/>
      <c r="F179" s="277" t="s">
        <v>111</v>
      </c>
      <c r="G179" s="268"/>
      <c r="H179" s="269"/>
    </row>
    <row r="180" spans="2:8" x14ac:dyDescent="0.25">
      <c r="B180" s="266" t="str">
        <f t="shared" si="5"/>
        <v>S09068</v>
      </c>
      <c r="C180" s="266"/>
      <c r="D180" s="278">
        <f t="shared" ca="1" si="4"/>
        <v>2810.68</v>
      </c>
      <c r="E180" s="267"/>
      <c r="F180" s="277" t="s">
        <v>113</v>
      </c>
      <c r="G180" s="268"/>
      <c r="H180" s="269"/>
    </row>
    <row r="181" spans="2:8" x14ac:dyDescent="0.25">
      <c r="B181" s="266" t="str">
        <f t="shared" si="5"/>
        <v>S09068</v>
      </c>
      <c r="C181" s="266"/>
      <c r="D181" s="278">
        <f t="shared" ca="1" si="4"/>
        <v>0</v>
      </c>
      <c r="E181" s="267"/>
      <c r="F181" s="277" t="s">
        <v>115</v>
      </c>
      <c r="G181" s="268"/>
      <c r="H181" s="269"/>
    </row>
    <row r="182" spans="2:8" x14ac:dyDescent="0.25">
      <c r="B182" s="266" t="str">
        <f t="shared" si="5"/>
        <v>S09068</v>
      </c>
      <c r="C182" s="266"/>
      <c r="D182" s="278">
        <f t="shared" ca="1" si="4"/>
        <v>44651.99</v>
      </c>
      <c r="E182" s="267"/>
      <c r="F182" s="277" t="s">
        <v>117</v>
      </c>
      <c r="G182" s="268"/>
      <c r="H182" s="269"/>
    </row>
    <row r="183" spans="2:8" x14ac:dyDescent="0.25">
      <c r="B183" s="266" t="str">
        <f t="shared" si="5"/>
        <v>S09068</v>
      </c>
      <c r="C183" s="266"/>
      <c r="D183" s="278">
        <f t="shared" ca="1" si="4"/>
        <v>0</v>
      </c>
      <c r="E183" s="267"/>
      <c r="F183" s="277" t="s">
        <v>157</v>
      </c>
      <c r="G183" s="268"/>
      <c r="H183" s="269"/>
    </row>
    <row r="184" spans="2:8" x14ac:dyDescent="0.25">
      <c r="B184" s="266" t="str">
        <f t="shared" si="5"/>
        <v>S09068</v>
      </c>
      <c r="C184" s="266"/>
      <c r="D184" s="278">
        <f t="shared" ca="1" si="4"/>
        <v>0</v>
      </c>
      <c r="E184" s="267"/>
      <c r="F184" s="277" t="s">
        <v>142</v>
      </c>
      <c r="G184" s="268"/>
      <c r="H184" s="269"/>
    </row>
    <row r="185" spans="2:8" x14ac:dyDescent="0.25">
      <c r="B185" s="266" t="str">
        <f t="shared" si="5"/>
        <v>S09068</v>
      </c>
      <c r="C185" s="266"/>
      <c r="D185" s="278">
        <f t="shared" ca="1" si="4"/>
        <v>0</v>
      </c>
      <c r="E185" s="267"/>
      <c r="F185" s="277" t="s">
        <v>672</v>
      </c>
      <c r="G185" s="268"/>
      <c r="H185" s="269"/>
    </row>
    <row r="186" spans="2:8" x14ac:dyDescent="0.25">
      <c r="B186" s="266" t="str">
        <f t="shared" si="5"/>
        <v>S09068</v>
      </c>
      <c r="C186" s="266"/>
      <c r="D186" s="278">
        <f t="shared" ca="1" si="4"/>
        <v>15388</v>
      </c>
      <c r="E186" s="267"/>
      <c r="F186" s="277" t="s">
        <v>143</v>
      </c>
      <c r="G186" s="268"/>
      <c r="H186" s="269"/>
    </row>
    <row r="187" spans="2:8" x14ac:dyDescent="0.25">
      <c r="B187" s="266" t="str">
        <f t="shared" si="5"/>
        <v>S09068</v>
      </c>
      <c r="C187" s="266"/>
      <c r="D187" s="278">
        <f t="shared" ca="1" si="4"/>
        <v>0</v>
      </c>
      <c r="E187" s="267"/>
      <c r="F187" s="277" t="s">
        <v>65</v>
      </c>
      <c r="G187" s="268"/>
      <c r="H187" s="269"/>
    </row>
    <row r="188" spans="2:8" x14ac:dyDescent="0.25">
      <c r="B188" s="266" t="str">
        <f t="shared" si="5"/>
        <v>S09068</v>
      </c>
      <c r="C188" s="266"/>
      <c r="D188" s="278">
        <f t="shared" ca="1" si="4"/>
        <v>0</v>
      </c>
      <c r="E188" s="267"/>
      <c r="F188" s="277" t="s">
        <v>67</v>
      </c>
      <c r="G188" s="268"/>
      <c r="H188" s="269"/>
    </row>
    <row r="189" spans="2:8" x14ac:dyDescent="0.25">
      <c r="B189" s="266" t="str">
        <f t="shared" si="5"/>
        <v>S09068</v>
      </c>
      <c r="C189" s="266"/>
      <c r="D189" s="278">
        <f t="shared" ca="1" si="4"/>
        <v>0</v>
      </c>
      <c r="E189" s="267"/>
      <c r="F189" s="277" t="s">
        <v>69</v>
      </c>
      <c r="G189" s="268"/>
      <c r="H189" s="269"/>
    </row>
    <row r="190" spans="2:8" x14ac:dyDescent="0.25">
      <c r="B190" s="266" t="str">
        <f t="shared" si="5"/>
        <v>S09068</v>
      </c>
      <c r="C190" s="266"/>
      <c r="D190" s="278">
        <f t="shared" ca="1" si="4"/>
        <v>0</v>
      </c>
      <c r="E190" s="267"/>
      <c r="F190" s="277" t="s">
        <v>71</v>
      </c>
      <c r="G190" s="268"/>
      <c r="H190" s="269"/>
    </row>
    <row r="191" spans="2:8" x14ac:dyDescent="0.25">
      <c r="B191" s="266" t="str">
        <f t="shared" si="5"/>
        <v>S09068</v>
      </c>
      <c r="C191" s="266"/>
      <c r="D191" s="278">
        <f t="shared" ca="1" si="4"/>
        <v>0</v>
      </c>
      <c r="E191" s="267"/>
      <c r="F191" s="277" t="s">
        <v>73</v>
      </c>
      <c r="G191" s="268"/>
      <c r="H191" s="269"/>
    </row>
    <row r="192" spans="2:8" x14ac:dyDescent="0.25">
      <c r="B192" s="266" t="str">
        <f t="shared" si="5"/>
        <v>S09068</v>
      </c>
      <c r="C192" s="266"/>
      <c r="D192" s="278">
        <f t="shared" ca="1" si="4"/>
        <v>0</v>
      </c>
      <c r="E192" s="267"/>
      <c r="F192" s="277" t="s">
        <v>75</v>
      </c>
      <c r="G192" s="268"/>
      <c r="H192" s="269"/>
    </row>
    <row r="193" spans="2:8" x14ac:dyDescent="0.25">
      <c r="B193" s="266" t="str">
        <f t="shared" si="5"/>
        <v>S09068</v>
      </c>
      <c r="C193" s="266"/>
      <c r="D193" s="278">
        <f t="shared" ca="1" si="4"/>
        <v>0</v>
      </c>
      <c r="E193" s="267"/>
      <c r="F193" s="277" t="s">
        <v>77</v>
      </c>
      <c r="G193" s="268"/>
      <c r="H193" s="269"/>
    </row>
    <row r="194" spans="2:8" x14ac:dyDescent="0.25">
      <c r="B194" s="266" t="str">
        <f t="shared" si="5"/>
        <v>S09068</v>
      </c>
      <c r="C194" s="266"/>
      <c r="D194" s="278">
        <f t="shared" ca="1" si="4"/>
        <v>0</v>
      </c>
      <c r="E194" s="267"/>
      <c r="F194" s="277" t="s">
        <v>79</v>
      </c>
      <c r="G194" s="268"/>
      <c r="H194" s="269"/>
    </row>
    <row r="195" spans="2:8" x14ac:dyDescent="0.25">
      <c r="B195" s="266" t="str">
        <f t="shared" si="5"/>
        <v>S09068</v>
      </c>
      <c r="C195" s="266"/>
      <c r="D195" s="278">
        <f t="shared" ca="1" si="4"/>
        <v>0</v>
      </c>
      <c r="E195" s="267"/>
      <c r="F195" s="277" t="s">
        <v>83</v>
      </c>
      <c r="G195" s="268"/>
      <c r="H195" s="269"/>
    </row>
    <row r="196" spans="2:8" x14ac:dyDescent="0.25">
      <c r="B196" s="266" t="str">
        <f t="shared" si="5"/>
        <v>S09068</v>
      </c>
      <c r="C196" s="266"/>
      <c r="D196" s="278">
        <f t="shared" ca="1" si="4"/>
        <v>0</v>
      </c>
      <c r="E196" s="267"/>
      <c r="F196" s="277" t="s">
        <v>63</v>
      </c>
      <c r="G196" s="268"/>
      <c r="H196" s="269"/>
    </row>
    <row r="197" spans="2:8" x14ac:dyDescent="0.25">
      <c r="B197" s="266" t="str">
        <f t="shared" si="5"/>
        <v>S09068</v>
      </c>
      <c r="C197" s="266"/>
      <c r="D197" s="278">
        <f t="shared" ca="1" si="4"/>
        <v>0</v>
      </c>
      <c r="E197" s="267"/>
      <c r="F197" s="277" t="s">
        <v>62</v>
      </c>
      <c r="G197" s="268"/>
      <c r="H197" s="269"/>
    </row>
    <row r="198" spans="2:8" x14ac:dyDescent="0.25">
      <c r="B198" s="266" t="str">
        <f t="shared" si="5"/>
        <v>S09068</v>
      </c>
      <c r="C198" s="266"/>
      <c r="D198" s="278">
        <f t="shared" ref="D198:D261" ca="1" si="6">+SUMIF(INDIRECT($B198&amp;"!$A$7:$A$600"),$F198,INDIRECT($B198&amp;"!$j$7:$j$600"))+SUMIF(INDIRECT($B198&amp;"!$B$7:$B$600"),$F198,INDIRECT($B198&amp;"!$j$7:$j$600"))</f>
        <v>0</v>
      </c>
      <c r="E198" s="267"/>
      <c r="F198" s="277" t="s">
        <v>81</v>
      </c>
      <c r="G198" s="268"/>
      <c r="H198" s="269"/>
    </row>
    <row r="199" spans="2:8" x14ac:dyDescent="0.25">
      <c r="B199" s="266" t="str">
        <f t="shared" si="5"/>
        <v>S09068</v>
      </c>
      <c r="C199" s="266"/>
      <c r="D199" s="278">
        <f t="shared" ca="1" si="6"/>
        <v>12480</v>
      </c>
      <c r="E199" s="267"/>
      <c r="F199" s="277" t="s">
        <v>102</v>
      </c>
      <c r="G199" s="268"/>
      <c r="H199" s="269"/>
    </row>
    <row r="200" spans="2:8" x14ac:dyDescent="0.25">
      <c r="B200" s="266" t="str">
        <f t="shared" si="5"/>
        <v>S09068</v>
      </c>
      <c r="C200" s="266"/>
      <c r="D200" s="278">
        <f t="shared" ca="1" si="6"/>
        <v>0</v>
      </c>
      <c r="E200" s="267"/>
      <c r="F200" s="277" t="s">
        <v>104</v>
      </c>
      <c r="G200" s="268"/>
      <c r="H200" s="269"/>
    </row>
    <row r="201" spans="2:8" x14ac:dyDescent="0.25">
      <c r="B201" s="266" t="str">
        <f t="shared" si="5"/>
        <v>S09068</v>
      </c>
      <c r="C201" s="266"/>
      <c r="D201" s="278">
        <f t="shared" ca="1" si="6"/>
        <v>0</v>
      </c>
      <c r="E201" s="267"/>
      <c r="F201" s="277" t="s">
        <v>138</v>
      </c>
      <c r="G201" s="268"/>
      <c r="H201" s="269"/>
    </row>
    <row r="202" spans="2:8" x14ac:dyDescent="0.25">
      <c r="B202" s="266" t="str">
        <f t="shared" si="5"/>
        <v>S09068</v>
      </c>
      <c r="C202" s="266"/>
      <c r="D202" s="278">
        <f t="shared" ca="1" si="6"/>
        <v>0</v>
      </c>
      <c r="E202" s="267"/>
      <c r="F202" s="277" t="s">
        <v>673</v>
      </c>
      <c r="G202" s="268"/>
      <c r="H202" s="269"/>
    </row>
    <row r="203" spans="2:8" ht="15.75" thickBot="1" x14ac:dyDescent="0.3">
      <c r="B203" s="271" t="str">
        <f>B202</f>
        <v>S09068</v>
      </c>
      <c r="C203" s="271"/>
      <c r="D203" s="278">
        <f t="shared" ca="1" si="6"/>
        <v>0</v>
      </c>
      <c r="E203" s="272"/>
      <c r="F203" s="277" t="s">
        <v>140</v>
      </c>
      <c r="G203" s="273"/>
      <c r="H203" s="274"/>
    </row>
    <row r="204" spans="2:8" x14ac:dyDescent="0.25">
      <c r="B204" s="260" t="s">
        <v>728</v>
      </c>
      <c r="C204" s="261"/>
      <c r="D204" s="278">
        <f t="shared" ca="1" si="6"/>
        <v>0</v>
      </c>
      <c r="E204" s="262"/>
      <c r="F204" s="275" t="s">
        <v>638</v>
      </c>
      <c r="G204" s="263"/>
      <c r="H204" s="264"/>
    </row>
    <row r="205" spans="2:8" x14ac:dyDescent="0.25">
      <c r="B205" s="266" t="str">
        <f t="shared" ref="B205:B268" si="7">B204</f>
        <v>S09069</v>
      </c>
      <c r="C205" s="266"/>
      <c r="D205" s="278">
        <f t="shared" ca="1" si="6"/>
        <v>0</v>
      </c>
      <c r="E205" s="267"/>
      <c r="F205" s="276" t="s">
        <v>639</v>
      </c>
      <c r="G205" s="268"/>
      <c r="H205" s="269"/>
    </row>
    <row r="206" spans="2:8" x14ac:dyDescent="0.25">
      <c r="B206" s="266" t="str">
        <f t="shared" si="7"/>
        <v>S09069</v>
      </c>
      <c r="C206" s="266"/>
      <c r="D206" s="278">
        <f t="shared" ca="1" si="6"/>
        <v>0</v>
      </c>
      <c r="E206" s="267"/>
      <c r="F206" s="277" t="s">
        <v>640</v>
      </c>
      <c r="G206" s="268"/>
      <c r="H206" s="269"/>
    </row>
    <row r="207" spans="2:8" x14ac:dyDescent="0.25">
      <c r="B207" s="266" t="str">
        <f t="shared" si="7"/>
        <v>S09069</v>
      </c>
      <c r="C207" s="266"/>
      <c r="D207" s="278">
        <f t="shared" ca="1" si="6"/>
        <v>0</v>
      </c>
      <c r="E207" s="267"/>
      <c r="F207" s="277" t="s">
        <v>641</v>
      </c>
      <c r="G207" s="268"/>
      <c r="H207" s="269"/>
    </row>
    <row r="208" spans="2:8" x14ac:dyDescent="0.25">
      <c r="B208" s="266" t="str">
        <f t="shared" si="7"/>
        <v>S09069</v>
      </c>
      <c r="C208" s="266"/>
      <c r="D208" s="278">
        <f t="shared" ca="1" si="6"/>
        <v>0</v>
      </c>
      <c r="E208" s="267"/>
      <c r="F208" s="277" t="s">
        <v>642</v>
      </c>
      <c r="G208" s="268"/>
      <c r="H208" s="269"/>
    </row>
    <row r="209" spans="2:8" x14ac:dyDescent="0.25">
      <c r="B209" s="266" t="str">
        <f t="shared" si="7"/>
        <v>S09069</v>
      </c>
      <c r="C209" s="266"/>
      <c r="D209" s="278">
        <f t="shared" ca="1" si="6"/>
        <v>0</v>
      </c>
      <c r="E209" s="267"/>
      <c r="F209" s="277" t="s">
        <v>643</v>
      </c>
      <c r="G209" s="268"/>
      <c r="H209" s="269"/>
    </row>
    <row r="210" spans="2:8" x14ac:dyDescent="0.25">
      <c r="B210" s="266" t="str">
        <f t="shared" si="7"/>
        <v>S09069</v>
      </c>
      <c r="C210" s="266"/>
      <c r="D210" s="278">
        <f t="shared" ca="1" si="6"/>
        <v>0</v>
      </c>
      <c r="E210" s="267"/>
      <c r="F210" s="277" t="s">
        <v>644</v>
      </c>
      <c r="G210" s="268"/>
      <c r="H210" s="269"/>
    </row>
    <row r="211" spans="2:8" x14ac:dyDescent="0.25">
      <c r="B211" s="266" t="str">
        <f t="shared" si="7"/>
        <v>S09069</v>
      </c>
      <c r="C211" s="266"/>
      <c r="D211" s="278">
        <f t="shared" ca="1" si="6"/>
        <v>0</v>
      </c>
      <c r="E211" s="267"/>
      <c r="F211" s="277" t="s">
        <v>645</v>
      </c>
      <c r="G211" s="268"/>
      <c r="H211" s="269"/>
    </row>
    <row r="212" spans="2:8" x14ac:dyDescent="0.25">
      <c r="B212" s="266" t="str">
        <f t="shared" si="7"/>
        <v>S09069</v>
      </c>
      <c r="C212" s="266"/>
      <c r="D212" s="278">
        <f t="shared" ca="1" si="6"/>
        <v>0</v>
      </c>
      <c r="E212" s="267"/>
      <c r="F212" s="277" t="s">
        <v>170</v>
      </c>
      <c r="G212" s="268"/>
      <c r="H212" s="269"/>
    </row>
    <row r="213" spans="2:8" x14ac:dyDescent="0.25">
      <c r="B213" s="266" t="str">
        <f t="shared" si="7"/>
        <v>S09069</v>
      </c>
      <c r="C213" s="266"/>
      <c r="D213" s="278">
        <f t="shared" ca="1" si="6"/>
        <v>114</v>
      </c>
      <c r="E213" s="267"/>
      <c r="F213" s="277" t="s">
        <v>124</v>
      </c>
      <c r="G213" s="268"/>
      <c r="H213" s="269"/>
    </row>
    <row r="214" spans="2:8" x14ac:dyDescent="0.25">
      <c r="B214" s="266" t="str">
        <f t="shared" si="7"/>
        <v>S09069</v>
      </c>
      <c r="C214" s="266"/>
      <c r="D214" s="278">
        <f t="shared" ca="1" si="6"/>
        <v>0</v>
      </c>
      <c r="E214" s="267"/>
      <c r="F214" s="277" t="s">
        <v>130</v>
      </c>
      <c r="G214" s="268"/>
      <c r="H214" s="269"/>
    </row>
    <row r="215" spans="2:8" x14ac:dyDescent="0.25">
      <c r="B215" s="266" t="str">
        <f t="shared" si="7"/>
        <v>S09069</v>
      </c>
      <c r="C215" s="266"/>
      <c r="D215" s="278">
        <f t="shared" ca="1" si="6"/>
        <v>60</v>
      </c>
      <c r="E215" s="267"/>
      <c r="F215" s="277" t="s">
        <v>122</v>
      </c>
      <c r="G215" s="268"/>
      <c r="H215" s="269"/>
    </row>
    <row r="216" spans="2:8" x14ac:dyDescent="0.25">
      <c r="B216" s="266" t="str">
        <f t="shared" si="7"/>
        <v>S09069</v>
      </c>
      <c r="C216" s="266"/>
      <c r="D216" s="278">
        <f t="shared" ca="1" si="6"/>
        <v>697</v>
      </c>
      <c r="E216" s="267"/>
      <c r="F216" s="277" t="s">
        <v>126</v>
      </c>
      <c r="G216" s="268"/>
      <c r="H216" s="269"/>
    </row>
    <row r="217" spans="2:8" x14ac:dyDescent="0.25">
      <c r="B217" s="266" t="str">
        <f t="shared" si="7"/>
        <v>S09069</v>
      </c>
      <c r="C217" s="266"/>
      <c r="D217" s="278">
        <f t="shared" ca="1" si="6"/>
        <v>0</v>
      </c>
      <c r="E217" s="267"/>
      <c r="F217" s="277" t="s">
        <v>128</v>
      </c>
      <c r="G217" s="268"/>
      <c r="H217" s="269"/>
    </row>
    <row r="218" spans="2:8" x14ac:dyDescent="0.25">
      <c r="B218" s="266" t="str">
        <f t="shared" si="7"/>
        <v>S09069</v>
      </c>
      <c r="C218" s="266"/>
      <c r="D218" s="278">
        <f t="shared" ca="1" si="6"/>
        <v>0</v>
      </c>
      <c r="E218" s="267"/>
      <c r="F218" s="277" t="s">
        <v>171</v>
      </c>
      <c r="G218" s="268"/>
      <c r="H218" s="269"/>
    </row>
    <row r="219" spans="2:8" x14ac:dyDescent="0.25">
      <c r="B219" s="266" t="str">
        <f t="shared" si="7"/>
        <v>S09069</v>
      </c>
      <c r="C219" s="266"/>
      <c r="D219" s="278">
        <f t="shared" ca="1" si="6"/>
        <v>246</v>
      </c>
      <c r="E219" s="267"/>
      <c r="F219" s="277" t="s">
        <v>134</v>
      </c>
      <c r="G219" s="268"/>
      <c r="H219" s="269"/>
    </row>
    <row r="220" spans="2:8" x14ac:dyDescent="0.25">
      <c r="B220" s="266" t="str">
        <f t="shared" si="7"/>
        <v>S09069</v>
      </c>
      <c r="C220" s="266"/>
      <c r="D220" s="278">
        <f t="shared" ca="1" si="6"/>
        <v>0</v>
      </c>
      <c r="E220" s="267"/>
      <c r="F220" s="277" t="s">
        <v>168</v>
      </c>
      <c r="G220" s="268"/>
      <c r="H220" s="269"/>
    </row>
    <row r="221" spans="2:8" x14ac:dyDescent="0.25">
      <c r="B221" s="266" t="str">
        <f t="shared" si="7"/>
        <v>S09069</v>
      </c>
      <c r="C221" s="266"/>
      <c r="D221" s="278">
        <f t="shared" ca="1" si="6"/>
        <v>65118.25</v>
      </c>
      <c r="E221" s="267"/>
      <c r="F221" s="277" t="s">
        <v>89</v>
      </c>
      <c r="G221" s="268"/>
      <c r="H221" s="269"/>
    </row>
    <row r="222" spans="2:8" x14ac:dyDescent="0.25">
      <c r="B222" s="266" t="str">
        <f t="shared" si="7"/>
        <v>S09069</v>
      </c>
      <c r="C222" s="266"/>
      <c r="D222" s="278">
        <f t="shared" ca="1" si="6"/>
        <v>-1505.2</v>
      </c>
      <c r="E222" s="267"/>
      <c r="F222" s="277" t="s">
        <v>95</v>
      </c>
      <c r="G222" s="268"/>
      <c r="H222" s="269"/>
    </row>
    <row r="223" spans="2:8" x14ac:dyDescent="0.25">
      <c r="B223" s="266" t="str">
        <f t="shared" si="7"/>
        <v>S09069</v>
      </c>
      <c r="C223" s="266"/>
      <c r="D223" s="278">
        <f t="shared" ca="1" si="6"/>
        <v>16559.09</v>
      </c>
      <c r="E223" s="267"/>
      <c r="F223" s="277" t="s">
        <v>87</v>
      </c>
      <c r="G223" s="268"/>
      <c r="H223" s="269"/>
    </row>
    <row r="224" spans="2:8" x14ac:dyDescent="0.25">
      <c r="B224" s="266" t="str">
        <f t="shared" si="7"/>
        <v>S09069</v>
      </c>
      <c r="C224" s="266"/>
      <c r="D224" s="278">
        <f t="shared" ca="1" si="6"/>
        <v>114071.02</v>
      </c>
      <c r="E224" s="267"/>
      <c r="F224" s="277" t="s">
        <v>91</v>
      </c>
      <c r="G224" s="268"/>
      <c r="H224" s="269"/>
    </row>
    <row r="225" spans="2:8" x14ac:dyDescent="0.25">
      <c r="B225" s="266" t="str">
        <f t="shared" si="7"/>
        <v>S09069</v>
      </c>
      <c r="C225" s="266"/>
      <c r="D225" s="278">
        <f t="shared" ca="1" si="6"/>
        <v>0</v>
      </c>
      <c r="E225" s="267"/>
      <c r="F225" s="277" t="s">
        <v>93</v>
      </c>
      <c r="G225" s="268"/>
      <c r="H225" s="269"/>
    </row>
    <row r="226" spans="2:8" x14ac:dyDescent="0.25">
      <c r="B226" s="266" t="str">
        <f t="shared" si="7"/>
        <v>S09069</v>
      </c>
      <c r="C226" s="266"/>
      <c r="D226" s="278">
        <f t="shared" ca="1" si="6"/>
        <v>0</v>
      </c>
      <c r="E226" s="267"/>
      <c r="F226" s="277" t="s">
        <v>169</v>
      </c>
      <c r="G226" s="268"/>
      <c r="H226" s="269"/>
    </row>
    <row r="227" spans="2:8" x14ac:dyDescent="0.25">
      <c r="B227" s="266" t="str">
        <f t="shared" si="7"/>
        <v>S09069</v>
      </c>
      <c r="C227" s="266"/>
      <c r="D227" s="278">
        <f t="shared" ca="1" si="6"/>
        <v>5771.6900000000005</v>
      </c>
      <c r="E227" s="267"/>
      <c r="F227" s="277" t="s">
        <v>646</v>
      </c>
      <c r="G227" s="268"/>
      <c r="H227" s="269"/>
    </row>
    <row r="228" spans="2:8" x14ac:dyDescent="0.25">
      <c r="B228" s="266" t="str">
        <f t="shared" si="7"/>
        <v>S09069</v>
      </c>
      <c r="C228" s="266"/>
      <c r="D228" s="278">
        <f t="shared" ca="1" si="6"/>
        <v>40471.759999999995</v>
      </c>
      <c r="E228" s="267"/>
      <c r="F228" s="277" t="s">
        <v>99</v>
      </c>
      <c r="G228" s="268"/>
      <c r="H228" s="269"/>
    </row>
    <row r="229" spans="2:8" x14ac:dyDescent="0.25">
      <c r="B229" s="266" t="str">
        <f t="shared" si="7"/>
        <v>S09069</v>
      </c>
      <c r="C229" s="266"/>
      <c r="D229" s="278">
        <f t="shared" ca="1" si="6"/>
        <v>72763.490000000005</v>
      </c>
      <c r="E229" s="267"/>
      <c r="F229" s="277" t="s">
        <v>660</v>
      </c>
      <c r="G229" s="268"/>
      <c r="H229" s="269"/>
    </row>
    <row r="230" spans="2:8" x14ac:dyDescent="0.25">
      <c r="B230" s="266" t="str">
        <f t="shared" si="7"/>
        <v>S09069</v>
      </c>
      <c r="C230" s="266"/>
      <c r="D230" s="278">
        <f t="shared" ca="1" si="6"/>
        <v>8721.52</v>
      </c>
      <c r="E230" s="267"/>
      <c r="F230" s="277" t="s">
        <v>653</v>
      </c>
      <c r="G230" s="268"/>
      <c r="H230" s="269"/>
    </row>
    <row r="231" spans="2:8" x14ac:dyDescent="0.25">
      <c r="B231" s="266" t="str">
        <f t="shared" si="7"/>
        <v>S09069</v>
      </c>
      <c r="C231" s="266"/>
      <c r="D231" s="278">
        <f t="shared" ca="1" si="6"/>
        <v>13968.95</v>
      </c>
      <c r="E231" s="267"/>
      <c r="F231" s="277" t="s">
        <v>662</v>
      </c>
      <c r="G231" s="268"/>
      <c r="H231" s="269"/>
    </row>
    <row r="232" spans="2:8" x14ac:dyDescent="0.25">
      <c r="B232" s="266" t="str">
        <f t="shared" si="7"/>
        <v>S09069</v>
      </c>
      <c r="C232" s="266"/>
      <c r="D232" s="278">
        <f t="shared" ca="1" si="6"/>
        <v>10980.44</v>
      </c>
      <c r="E232" s="267"/>
      <c r="F232" s="277" t="s">
        <v>647</v>
      </c>
      <c r="G232" s="268"/>
      <c r="H232" s="269"/>
    </row>
    <row r="233" spans="2:8" x14ac:dyDescent="0.25">
      <c r="B233" s="266" t="str">
        <f t="shared" si="7"/>
        <v>S09069</v>
      </c>
      <c r="C233" s="266"/>
      <c r="D233" s="278">
        <f t="shared" ca="1" si="6"/>
        <v>7703.9299999999994</v>
      </c>
      <c r="E233" s="267"/>
      <c r="F233" s="277" t="s">
        <v>648</v>
      </c>
      <c r="G233" s="268"/>
      <c r="H233" s="269"/>
    </row>
    <row r="234" spans="2:8" x14ac:dyDescent="0.25">
      <c r="B234" s="266" t="str">
        <f t="shared" si="7"/>
        <v>S09069</v>
      </c>
      <c r="C234" s="266"/>
      <c r="D234" s="278">
        <f t="shared" ca="1" si="6"/>
        <v>21.65</v>
      </c>
      <c r="E234" s="267"/>
      <c r="F234" s="277" t="s">
        <v>649</v>
      </c>
      <c r="G234" s="268"/>
      <c r="H234" s="269"/>
    </row>
    <row r="235" spans="2:8" x14ac:dyDescent="0.25">
      <c r="B235" s="266" t="str">
        <f t="shared" si="7"/>
        <v>S09069</v>
      </c>
      <c r="C235" s="266"/>
      <c r="D235" s="278">
        <f t="shared" ca="1" si="6"/>
        <v>-8503.15</v>
      </c>
      <c r="E235" s="267"/>
      <c r="F235" s="277" t="s">
        <v>107</v>
      </c>
      <c r="G235" s="268"/>
      <c r="H235" s="269"/>
    </row>
    <row r="236" spans="2:8" x14ac:dyDescent="0.25">
      <c r="B236" s="266" t="str">
        <f t="shared" si="7"/>
        <v>S09069</v>
      </c>
      <c r="C236" s="266"/>
      <c r="D236" s="278">
        <f t="shared" ca="1" si="6"/>
        <v>0</v>
      </c>
      <c r="E236" s="267"/>
      <c r="F236" s="277" t="s">
        <v>656</v>
      </c>
      <c r="G236" s="268"/>
      <c r="H236" s="269"/>
    </row>
    <row r="237" spans="2:8" x14ac:dyDescent="0.25">
      <c r="B237" s="266" t="str">
        <f t="shared" si="7"/>
        <v>S09069</v>
      </c>
      <c r="C237" s="266"/>
      <c r="D237" s="278">
        <f t="shared" ca="1" si="6"/>
        <v>1399.91</v>
      </c>
      <c r="E237" s="267"/>
      <c r="F237" s="277" t="s">
        <v>654</v>
      </c>
      <c r="G237" s="268"/>
      <c r="H237" s="269"/>
    </row>
    <row r="238" spans="2:8" x14ac:dyDescent="0.25">
      <c r="B238" s="266" t="str">
        <f t="shared" si="7"/>
        <v>S09069</v>
      </c>
      <c r="C238" s="266"/>
      <c r="D238" s="278">
        <f t="shared" ca="1" si="6"/>
        <v>5941.52</v>
      </c>
      <c r="E238" s="267"/>
      <c r="F238" s="277" t="s">
        <v>655</v>
      </c>
      <c r="G238" s="268"/>
      <c r="H238" s="269"/>
    </row>
    <row r="239" spans="2:8" x14ac:dyDescent="0.25">
      <c r="B239" s="266" t="str">
        <f t="shared" si="7"/>
        <v>S09069</v>
      </c>
      <c r="C239" s="266"/>
      <c r="D239" s="278">
        <f t="shared" ca="1" si="6"/>
        <v>57147.12</v>
      </c>
      <c r="E239" s="267"/>
      <c r="F239" s="277" t="s">
        <v>713</v>
      </c>
      <c r="G239" s="268"/>
      <c r="H239" s="269"/>
    </row>
    <row r="240" spans="2:8" x14ac:dyDescent="0.25">
      <c r="B240" s="266" t="str">
        <f t="shared" si="7"/>
        <v>S09069</v>
      </c>
      <c r="C240" s="266"/>
      <c r="D240" s="278">
        <f t="shared" ca="1" si="6"/>
        <v>15883.060000000001</v>
      </c>
      <c r="E240" s="267"/>
      <c r="F240" s="277" t="s">
        <v>650</v>
      </c>
      <c r="G240" s="268"/>
      <c r="H240" s="269"/>
    </row>
    <row r="241" spans="2:8" x14ac:dyDescent="0.25">
      <c r="B241" s="266" t="str">
        <f t="shared" si="7"/>
        <v>S09069</v>
      </c>
      <c r="C241" s="266"/>
      <c r="D241" s="278">
        <f t="shared" ca="1" si="6"/>
        <v>4624.6000000000004</v>
      </c>
      <c r="E241" s="267"/>
      <c r="F241" s="277" t="s">
        <v>652</v>
      </c>
      <c r="G241" s="268"/>
      <c r="H241" s="269"/>
    </row>
    <row r="242" spans="2:8" x14ac:dyDescent="0.25">
      <c r="B242" s="266" t="str">
        <f t="shared" si="7"/>
        <v>S09069</v>
      </c>
      <c r="C242" s="266"/>
      <c r="D242" s="278">
        <f t="shared" ca="1" si="6"/>
        <v>2666.71</v>
      </c>
      <c r="E242" s="267"/>
      <c r="F242" s="277" t="s">
        <v>651</v>
      </c>
      <c r="G242" s="268"/>
      <c r="H242" s="269"/>
    </row>
    <row r="243" spans="2:8" x14ac:dyDescent="0.25">
      <c r="B243" s="266" t="str">
        <f t="shared" si="7"/>
        <v>S09069</v>
      </c>
      <c r="C243" s="266"/>
      <c r="D243" s="278">
        <f t="shared" ca="1" si="6"/>
        <v>19136.950000000004</v>
      </c>
      <c r="E243" s="267"/>
      <c r="F243" s="277" t="s">
        <v>106</v>
      </c>
      <c r="G243" s="268"/>
      <c r="H243" s="269"/>
    </row>
    <row r="244" spans="2:8" x14ac:dyDescent="0.25">
      <c r="B244" s="266" t="str">
        <f t="shared" si="7"/>
        <v>S09069</v>
      </c>
      <c r="C244" s="266"/>
      <c r="D244" s="278">
        <f t="shared" ca="1" si="6"/>
        <v>16512.62</v>
      </c>
      <c r="E244" s="267"/>
      <c r="F244" s="277" t="s">
        <v>712</v>
      </c>
      <c r="G244" s="268"/>
      <c r="H244" s="269"/>
    </row>
    <row r="245" spans="2:8" x14ac:dyDescent="0.25">
      <c r="B245" s="266" t="str">
        <f t="shared" si="7"/>
        <v>S09069</v>
      </c>
      <c r="C245" s="266"/>
      <c r="D245" s="278">
        <f t="shared" ca="1" si="6"/>
        <v>0</v>
      </c>
      <c r="E245" s="267"/>
      <c r="F245" s="277" t="s">
        <v>111</v>
      </c>
      <c r="G245" s="268"/>
      <c r="H245" s="269"/>
    </row>
    <row r="246" spans="2:8" x14ac:dyDescent="0.25">
      <c r="B246" s="266" t="str">
        <f t="shared" si="7"/>
        <v>S09069</v>
      </c>
      <c r="C246" s="266"/>
      <c r="D246" s="278">
        <f t="shared" ca="1" si="6"/>
        <v>653.91999999999996</v>
      </c>
      <c r="E246" s="267"/>
      <c r="F246" s="277" t="s">
        <v>113</v>
      </c>
      <c r="G246" s="268"/>
      <c r="H246" s="269"/>
    </row>
    <row r="247" spans="2:8" x14ac:dyDescent="0.25">
      <c r="B247" s="266" t="str">
        <f t="shared" si="7"/>
        <v>S09069</v>
      </c>
      <c r="C247" s="266"/>
      <c r="D247" s="278">
        <f t="shared" ca="1" si="6"/>
        <v>0</v>
      </c>
      <c r="E247" s="267"/>
      <c r="F247" s="277" t="s">
        <v>115</v>
      </c>
      <c r="G247" s="268"/>
      <c r="H247" s="269"/>
    </row>
    <row r="248" spans="2:8" x14ac:dyDescent="0.25">
      <c r="B248" s="266" t="str">
        <f t="shared" si="7"/>
        <v>S09069</v>
      </c>
      <c r="C248" s="266"/>
      <c r="D248" s="278">
        <f t="shared" ca="1" si="6"/>
        <v>74165.5</v>
      </c>
      <c r="E248" s="267"/>
      <c r="F248" s="277" t="s">
        <v>117</v>
      </c>
      <c r="G248" s="268"/>
      <c r="H248" s="269"/>
    </row>
    <row r="249" spans="2:8" x14ac:dyDescent="0.25">
      <c r="B249" s="266" t="str">
        <f t="shared" si="7"/>
        <v>S09069</v>
      </c>
      <c r="C249" s="266"/>
      <c r="D249" s="278">
        <f t="shared" ca="1" si="6"/>
        <v>0</v>
      </c>
      <c r="E249" s="267"/>
      <c r="F249" s="277" t="s">
        <v>157</v>
      </c>
      <c r="G249" s="268"/>
      <c r="H249" s="269"/>
    </row>
    <row r="250" spans="2:8" x14ac:dyDescent="0.25">
      <c r="B250" s="266" t="str">
        <f t="shared" si="7"/>
        <v>S09069</v>
      </c>
      <c r="C250" s="266"/>
      <c r="D250" s="278">
        <f t="shared" ca="1" si="6"/>
        <v>72712.540000000008</v>
      </c>
      <c r="E250" s="267"/>
      <c r="F250" s="277" t="s">
        <v>142</v>
      </c>
      <c r="G250" s="268"/>
      <c r="H250" s="269"/>
    </row>
    <row r="251" spans="2:8" x14ac:dyDescent="0.25">
      <c r="B251" s="266" t="str">
        <f t="shared" si="7"/>
        <v>S09069</v>
      </c>
      <c r="C251" s="266"/>
      <c r="D251" s="278">
        <f t="shared" ca="1" si="6"/>
        <v>0</v>
      </c>
      <c r="E251" s="267"/>
      <c r="F251" s="277" t="s">
        <v>672</v>
      </c>
      <c r="G251" s="268"/>
      <c r="H251" s="269"/>
    </row>
    <row r="252" spans="2:8" x14ac:dyDescent="0.25">
      <c r="B252" s="266" t="str">
        <f t="shared" si="7"/>
        <v>S09069</v>
      </c>
      <c r="C252" s="266"/>
      <c r="D252" s="278">
        <f t="shared" ca="1" si="6"/>
        <v>48275.79</v>
      </c>
      <c r="E252" s="267"/>
      <c r="F252" s="277" t="s">
        <v>143</v>
      </c>
      <c r="G252" s="268"/>
      <c r="H252" s="269"/>
    </row>
    <row r="253" spans="2:8" x14ac:dyDescent="0.25">
      <c r="B253" s="266" t="str">
        <f t="shared" si="7"/>
        <v>S09069</v>
      </c>
      <c r="C253" s="266"/>
      <c r="D253" s="278">
        <f t="shared" ca="1" si="6"/>
        <v>0</v>
      </c>
      <c r="E253" s="267"/>
      <c r="F253" s="277" t="s">
        <v>65</v>
      </c>
      <c r="G253" s="268"/>
      <c r="H253" s="269"/>
    </row>
    <row r="254" spans="2:8" x14ac:dyDescent="0.25">
      <c r="B254" s="266" t="str">
        <f t="shared" si="7"/>
        <v>S09069</v>
      </c>
      <c r="C254" s="266"/>
      <c r="D254" s="278">
        <f t="shared" ca="1" si="6"/>
        <v>0</v>
      </c>
      <c r="E254" s="267"/>
      <c r="F254" s="277" t="s">
        <v>67</v>
      </c>
      <c r="G254" s="268"/>
      <c r="H254" s="269"/>
    </row>
    <row r="255" spans="2:8" x14ac:dyDescent="0.25">
      <c r="B255" s="266" t="str">
        <f t="shared" si="7"/>
        <v>S09069</v>
      </c>
      <c r="C255" s="266"/>
      <c r="D255" s="278">
        <f t="shared" ca="1" si="6"/>
        <v>0</v>
      </c>
      <c r="E255" s="267"/>
      <c r="F255" s="277" t="s">
        <v>69</v>
      </c>
      <c r="G255" s="268"/>
      <c r="H255" s="269"/>
    </row>
    <row r="256" spans="2:8" x14ac:dyDescent="0.25">
      <c r="B256" s="266" t="str">
        <f t="shared" si="7"/>
        <v>S09069</v>
      </c>
      <c r="C256" s="266"/>
      <c r="D256" s="278">
        <f t="shared" ca="1" si="6"/>
        <v>0</v>
      </c>
      <c r="E256" s="267"/>
      <c r="F256" s="277" t="s">
        <v>71</v>
      </c>
      <c r="G256" s="268"/>
      <c r="H256" s="269"/>
    </row>
    <row r="257" spans="2:8" x14ac:dyDescent="0.25">
      <c r="B257" s="266" t="str">
        <f t="shared" si="7"/>
        <v>S09069</v>
      </c>
      <c r="C257" s="266"/>
      <c r="D257" s="278">
        <f t="shared" ca="1" si="6"/>
        <v>0</v>
      </c>
      <c r="E257" s="267"/>
      <c r="F257" s="277" t="s">
        <v>73</v>
      </c>
      <c r="G257" s="268"/>
      <c r="H257" s="269"/>
    </row>
    <row r="258" spans="2:8" x14ac:dyDescent="0.25">
      <c r="B258" s="266" t="str">
        <f t="shared" si="7"/>
        <v>S09069</v>
      </c>
      <c r="C258" s="266"/>
      <c r="D258" s="278">
        <f t="shared" ca="1" si="6"/>
        <v>0</v>
      </c>
      <c r="E258" s="267"/>
      <c r="F258" s="277" t="s">
        <v>75</v>
      </c>
      <c r="G258" s="268"/>
      <c r="H258" s="269"/>
    </row>
    <row r="259" spans="2:8" x14ac:dyDescent="0.25">
      <c r="B259" s="266" t="str">
        <f t="shared" si="7"/>
        <v>S09069</v>
      </c>
      <c r="C259" s="266"/>
      <c r="D259" s="278">
        <f t="shared" ca="1" si="6"/>
        <v>0</v>
      </c>
      <c r="E259" s="267"/>
      <c r="F259" s="277" t="s">
        <v>77</v>
      </c>
      <c r="G259" s="268"/>
      <c r="H259" s="269"/>
    </row>
    <row r="260" spans="2:8" x14ac:dyDescent="0.25">
      <c r="B260" s="266" t="str">
        <f t="shared" si="7"/>
        <v>S09069</v>
      </c>
      <c r="C260" s="266"/>
      <c r="D260" s="278">
        <f t="shared" ca="1" si="6"/>
        <v>0</v>
      </c>
      <c r="E260" s="267"/>
      <c r="F260" s="277" t="s">
        <v>79</v>
      </c>
      <c r="G260" s="268"/>
      <c r="H260" s="269"/>
    </row>
    <row r="261" spans="2:8" x14ac:dyDescent="0.25">
      <c r="B261" s="266" t="str">
        <f t="shared" si="7"/>
        <v>S09069</v>
      </c>
      <c r="C261" s="266"/>
      <c r="D261" s="278">
        <f t="shared" ca="1" si="6"/>
        <v>0</v>
      </c>
      <c r="E261" s="267"/>
      <c r="F261" s="277" t="s">
        <v>83</v>
      </c>
      <c r="G261" s="268"/>
      <c r="H261" s="269"/>
    </row>
    <row r="262" spans="2:8" x14ac:dyDescent="0.25">
      <c r="B262" s="266" t="str">
        <f t="shared" si="7"/>
        <v>S09069</v>
      </c>
      <c r="C262" s="266"/>
      <c r="D262" s="278">
        <f t="shared" ref="D262:D325" ca="1" si="8">+SUMIF(INDIRECT($B262&amp;"!$A$7:$A$600"),$F262,INDIRECT($B262&amp;"!$j$7:$j$600"))+SUMIF(INDIRECT($B262&amp;"!$B$7:$B$600"),$F262,INDIRECT($B262&amp;"!$j$7:$j$600"))</f>
        <v>0</v>
      </c>
      <c r="E262" s="267"/>
      <c r="F262" s="277" t="s">
        <v>63</v>
      </c>
      <c r="G262" s="268"/>
      <c r="H262" s="269"/>
    </row>
    <row r="263" spans="2:8" x14ac:dyDescent="0.25">
      <c r="B263" s="266" t="str">
        <f t="shared" si="7"/>
        <v>S09069</v>
      </c>
      <c r="C263" s="266"/>
      <c r="D263" s="278">
        <f t="shared" ca="1" si="8"/>
        <v>0</v>
      </c>
      <c r="E263" s="267"/>
      <c r="F263" s="277" t="s">
        <v>62</v>
      </c>
      <c r="G263" s="268"/>
      <c r="H263" s="269"/>
    </row>
    <row r="264" spans="2:8" x14ac:dyDescent="0.25">
      <c r="B264" s="266" t="str">
        <f t="shared" si="7"/>
        <v>S09069</v>
      </c>
      <c r="C264" s="266"/>
      <c r="D264" s="278">
        <f t="shared" ca="1" si="8"/>
        <v>0</v>
      </c>
      <c r="E264" s="267"/>
      <c r="F264" s="277" t="s">
        <v>81</v>
      </c>
      <c r="G264" s="268"/>
      <c r="H264" s="269"/>
    </row>
    <row r="265" spans="2:8" x14ac:dyDescent="0.25">
      <c r="B265" s="266" t="str">
        <f t="shared" si="7"/>
        <v>S09069</v>
      </c>
      <c r="C265" s="266"/>
      <c r="D265" s="278">
        <f t="shared" ca="1" si="8"/>
        <v>65308.46</v>
      </c>
      <c r="E265" s="267"/>
      <c r="F265" s="277" t="s">
        <v>102</v>
      </c>
      <c r="G265" s="268"/>
      <c r="H265" s="269"/>
    </row>
    <row r="266" spans="2:8" x14ac:dyDescent="0.25">
      <c r="B266" s="266" t="str">
        <f t="shared" si="7"/>
        <v>S09069</v>
      </c>
      <c r="C266" s="266"/>
      <c r="D266" s="278">
        <f t="shared" ca="1" si="8"/>
        <v>-43120.749999999993</v>
      </c>
      <c r="E266" s="267"/>
      <c r="F266" s="277" t="s">
        <v>104</v>
      </c>
      <c r="G266" s="268"/>
      <c r="H266" s="269"/>
    </row>
    <row r="267" spans="2:8" x14ac:dyDescent="0.25">
      <c r="B267" s="266" t="str">
        <f t="shared" si="7"/>
        <v>S09069</v>
      </c>
      <c r="C267" s="266"/>
      <c r="D267" s="278">
        <f t="shared" ca="1" si="8"/>
        <v>0</v>
      </c>
      <c r="E267" s="267"/>
      <c r="F267" s="277" t="s">
        <v>138</v>
      </c>
      <c r="G267" s="268"/>
      <c r="H267" s="269"/>
    </row>
    <row r="268" spans="2:8" x14ac:dyDescent="0.25">
      <c r="B268" s="266" t="str">
        <f t="shared" si="7"/>
        <v>S09069</v>
      </c>
      <c r="C268" s="266"/>
      <c r="D268" s="278">
        <f t="shared" ca="1" si="8"/>
        <v>0</v>
      </c>
      <c r="E268" s="267"/>
      <c r="F268" s="277" t="s">
        <v>673</v>
      </c>
      <c r="G268" s="268"/>
      <c r="H268" s="269"/>
    </row>
    <row r="269" spans="2:8" ht="15.75" thickBot="1" x14ac:dyDescent="0.3">
      <c r="B269" s="271" t="str">
        <f>B268</f>
        <v>S09069</v>
      </c>
      <c r="C269" s="271"/>
      <c r="D269" s="278">
        <f t="shared" ca="1" si="8"/>
        <v>0</v>
      </c>
      <c r="E269" s="272"/>
      <c r="F269" s="277" t="s">
        <v>140</v>
      </c>
      <c r="G269" s="273"/>
      <c r="H269" s="274"/>
    </row>
    <row r="270" spans="2:8" x14ac:dyDescent="0.25">
      <c r="B270" s="260" t="s">
        <v>729</v>
      </c>
      <c r="C270" s="261"/>
      <c r="D270" s="278">
        <f t="shared" ca="1" si="8"/>
        <v>0</v>
      </c>
      <c r="E270" s="262"/>
      <c r="F270" s="275" t="s">
        <v>638</v>
      </c>
      <c r="G270" s="263"/>
      <c r="H270" s="264"/>
    </row>
    <row r="271" spans="2:8" x14ac:dyDescent="0.25">
      <c r="B271" s="266" t="str">
        <f t="shared" ref="B271:B334" si="9">B270</f>
        <v>S09070</v>
      </c>
      <c r="C271" s="266"/>
      <c r="D271" s="278">
        <f t="shared" ca="1" si="8"/>
        <v>0</v>
      </c>
      <c r="E271" s="267"/>
      <c r="F271" s="276" t="s">
        <v>639</v>
      </c>
      <c r="G271" s="268"/>
      <c r="H271" s="269"/>
    </row>
    <row r="272" spans="2:8" x14ac:dyDescent="0.25">
      <c r="B272" s="266" t="str">
        <f t="shared" si="9"/>
        <v>S09070</v>
      </c>
      <c r="C272" s="266"/>
      <c r="D272" s="278">
        <f t="shared" ca="1" si="8"/>
        <v>0</v>
      </c>
      <c r="E272" s="267"/>
      <c r="F272" s="277" t="s">
        <v>640</v>
      </c>
      <c r="G272" s="268"/>
      <c r="H272" s="269"/>
    </row>
    <row r="273" spans="2:8" x14ac:dyDescent="0.25">
      <c r="B273" s="266" t="str">
        <f t="shared" si="9"/>
        <v>S09070</v>
      </c>
      <c r="C273" s="266"/>
      <c r="D273" s="278">
        <f t="shared" ca="1" si="8"/>
        <v>0</v>
      </c>
      <c r="E273" s="267"/>
      <c r="F273" s="277" t="s">
        <v>641</v>
      </c>
      <c r="G273" s="268"/>
      <c r="H273" s="269"/>
    </row>
    <row r="274" spans="2:8" x14ac:dyDescent="0.25">
      <c r="B274" s="266" t="str">
        <f t="shared" si="9"/>
        <v>S09070</v>
      </c>
      <c r="C274" s="266"/>
      <c r="D274" s="278">
        <f t="shared" ca="1" si="8"/>
        <v>0</v>
      </c>
      <c r="E274" s="267"/>
      <c r="F274" s="277" t="s">
        <v>642</v>
      </c>
      <c r="G274" s="268"/>
      <c r="H274" s="269"/>
    </row>
    <row r="275" spans="2:8" x14ac:dyDescent="0.25">
      <c r="B275" s="266" t="str">
        <f t="shared" si="9"/>
        <v>S09070</v>
      </c>
      <c r="C275" s="266"/>
      <c r="D275" s="278">
        <f t="shared" ca="1" si="8"/>
        <v>0</v>
      </c>
      <c r="E275" s="267"/>
      <c r="F275" s="277" t="s">
        <v>643</v>
      </c>
      <c r="G275" s="268"/>
      <c r="H275" s="269"/>
    </row>
    <row r="276" spans="2:8" x14ac:dyDescent="0.25">
      <c r="B276" s="266" t="str">
        <f t="shared" si="9"/>
        <v>S09070</v>
      </c>
      <c r="C276" s="266"/>
      <c r="D276" s="278">
        <f t="shared" ca="1" si="8"/>
        <v>0</v>
      </c>
      <c r="E276" s="267"/>
      <c r="F276" s="277" t="s">
        <v>644</v>
      </c>
      <c r="G276" s="268"/>
      <c r="H276" s="269"/>
    </row>
    <row r="277" spans="2:8" x14ac:dyDescent="0.25">
      <c r="B277" s="266" t="str">
        <f t="shared" si="9"/>
        <v>S09070</v>
      </c>
      <c r="C277" s="266"/>
      <c r="D277" s="278">
        <f t="shared" ca="1" si="8"/>
        <v>0</v>
      </c>
      <c r="E277" s="267"/>
      <c r="F277" s="277" t="s">
        <v>645</v>
      </c>
      <c r="G277" s="268"/>
      <c r="H277" s="269"/>
    </row>
    <row r="278" spans="2:8" x14ac:dyDescent="0.25">
      <c r="B278" s="266" t="str">
        <f t="shared" si="9"/>
        <v>S09070</v>
      </c>
      <c r="C278" s="266"/>
      <c r="D278" s="278">
        <f t="shared" ca="1" si="8"/>
        <v>0</v>
      </c>
      <c r="E278" s="267"/>
      <c r="F278" s="277" t="s">
        <v>170</v>
      </c>
      <c r="G278" s="268"/>
      <c r="H278" s="269"/>
    </row>
    <row r="279" spans="2:8" x14ac:dyDescent="0.25">
      <c r="B279" s="266" t="str">
        <f t="shared" si="9"/>
        <v>S09070</v>
      </c>
      <c r="C279" s="266"/>
      <c r="D279" s="278">
        <f t="shared" ca="1" si="8"/>
        <v>62</v>
      </c>
      <c r="E279" s="267"/>
      <c r="F279" s="277" t="s">
        <v>124</v>
      </c>
      <c r="G279" s="268"/>
      <c r="H279" s="269"/>
    </row>
    <row r="280" spans="2:8" x14ac:dyDescent="0.25">
      <c r="B280" s="266" t="str">
        <f t="shared" si="9"/>
        <v>S09070</v>
      </c>
      <c r="C280" s="266"/>
      <c r="D280" s="278">
        <f t="shared" ca="1" si="8"/>
        <v>0</v>
      </c>
      <c r="E280" s="267"/>
      <c r="F280" s="277" t="s">
        <v>130</v>
      </c>
      <c r="G280" s="268"/>
      <c r="H280" s="269"/>
    </row>
    <row r="281" spans="2:8" x14ac:dyDescent="0.25">
      <c r="B281" s="266" t="str">
        <f t="shared" si="9"/>
        <v>S09070</v>
      </c>
      <c r="C281" s="266"/>
      <c r="D281" s="278">
        <f t="shared" ca="1" si="8"/>
        <v>57</v>
      </c>
      <c r="E281" s="267"/>
      <c r="F281" s="277" t="s">
        <v>122</v>
      </c>
      <c r="G281" s="268"/>
      <c r="H281" s="269"/>
    </row>
    <row r="282" spans="2:8" x14ac:dyDescent="0.25">
      <c r="B282" s="266" t="str">
        <f t="shared" si="9"/>
        <v>S09070</v>
      </c>
      <c r="C282" s="266"/>
      <c r="D282" s="278">
        <f t="shared" ca="1" si="8"/>
        <v>662</v>
      </c>
      <c r="E282" s="267"/>
      <c r="F282" s="277" t="s">
        <v>126</v>
      </c>
      <c r="G282" s="268"/>
      <c r="H282" s="269"/>
    </row>
    <row r="283" spans="2:8" x14ac:dyDescent="0.25">
      <c r="B283" s="266" t="str">
        <f t="shared" si="9"/>
        <v>S09070</v>
      </c>
      <c r="C283" s="266"/>
      <c r="D283" s="278">
        <f t="shared" ca="1" si="8"/>
        <v>400</v>
      </c>
      <c r="E283" s="267"/>
      <c r="F283" s="277" t="s">
        <v>128</v>
      </c>
      <c r="G283" s="268"/>
      <c r="H283" s="269"/>
    </row>
    <row r="284" spans="2:8" x14ac:dyDescent="0.25">
      <c r="B284" s="266" t="str">
        <f t="shared" si="9"/>
        <v>S09070</v>
      </c>
      <c r="C284" s="266"/>
      <c r="D284" s="278">
        <f t="shared" ca="1" si="8"/>
        <v>0</v>
      </c>
      <c r="E284" s="267"/>
      <c r="F284" s="277" t="s">
        <v>171</v>
      </c>
      <c r="G284" s="268"/>
      <c r="H284" s="269"/>
    </row>
    <row r="285" spans="2:8" x14ac:dyDescent="0.25">
      <c r="B285" s="266" t="str">
        <f t="shared" si="9"/>
        <v>S09070</v>
      </c>
      <c r="C285" s="266"/>
      <c r="D285" s="278">
        <f t="shared" ca="1" si="8"/>
        <v>97</v>
      </c>
      <c r="E285" s="267"/>
      <c r="F285" s="277" t="s">
        <v>134</v>
      </c>
      <c r="G285" s="268"/>
      <c r="H285" s="269"/>
    </row>
    <row r="286" spans="2:8" x14ac:dyDescent="0.25">
      <c r="B286" s="266" t="str">
        <f t="shared" si="9"/>
        <v>S09070</v>
      </c>
      <c r="C286" s="266"/>
      <c r="D286" s="278">
        <f t="shared" ca="1" si="8"/>
        <v>0</v>
      </c>
      <c r="E286" s="267"/>
      <c r="F286" s="277" t="s">
        <v>168</v>
      </c>
      <c r="G286" s="268"/>
      <c r="H286" s="269"/>
    </row>
    <row r="287" spans="2:8" x14ac:dyDescent="0.25">
      <c r="B287" s="266" t="str">
        <f t="shared" si="9"/>
        <v>S09070</v>
      </c>
      <c r="C287" s="266"/>
      <c r="D287" s="278">
        <f t="shared" ca="1" si="8"/>
        <v>30162.609999999997</v>
      </c>
      <c r="E287" s="267"/>
      <c r="F287" s="277" t="s">
        <v>89</v>
      </c>
      <c r="G287" s="268"/>
      <c r="H287" s="269"/>
    </row>
    <row r="288" spans="2:8" x14ac:dyDescent="0.25">
      <c r="B288" s="266" t="str">
        <f t="shared" si="9"/>
        <v>S09070</v>
      </c>
      <c r="C288" s="266"/>
      <c r="D288" s="278">
        <f t="shared" ca="1" si="8"/>
        <v>-3995.04</v>
      </c>
      <c r="E288" s="267"/>
      <c r="F288" s="277" t="s">
        <v>95</v>
      </c>
      <c r="G288" s="268"/>
      <c r="H288" s="269"/>
    </row>
    <row r="289" spans="2:8" x14ac:dyDescent="0.25">
      <c r="B289" s="266" t="str">
        <f t="shared" si="9"/>
        <v>S09070</v>
      </c>
      <c r="C289" s="266"/>
      <c r="D289" s="278">
        <f t="shared" ca="1" si="8"/>
        <v>17819.04</v>
      </c>
      <c r="E289" s="267"/>
      <c r="F289" s="277" t="s">
        <v>87</v>
      </c>
      <c r="G289" s="268"/>
      <c r="H289" s="269"/>
    </row>
    <row r="290" spans="2:8" x14ac:dyDescent="0.25">
      <c r="B290" s="266" t="str">
        <f t="shared" si="9"/>
        <v>S09070</v>
      </c>
      <c r="C290" s="266"/>
      <c r="D290" s="278">
        <f t="shared" ca="1" si="8"/>
        <v>111652.92</v>
      </c>
      <c r="E290" s="267"/>
      <c r="F290" s="277" t="s">
        <v>91</v>
      </c>
      <c r="G290" s="268"/>
      <c r="H290" s="269"/>
    </row>
    <row r="291" spans="2:8" x14ac:dyDescent="0.25">
      <c r="B291" s="266" t="str">
        <f t="shared" si="9"/>
        <v>S09070</v>
      </c>
      <c r="C291" s="266"/>
      <c r="D291" s="278">
        <f t="shared" ca="1" si="8"/>
        <v>74775.58</v>
      </c>
      <c r="E291" s="267"/>
      <c r="F291" s="277" t="s">
        <v>93</v>
      </c>
      <c r="G291" s="268"/>
      <c r="H291" s="269"/>
    </row>
    <row r="292" spans="2:8" x14ac:dyDescent="0.25">
      <c r="B292" s="266" t="str">
        <f t="shared" si="9"/>
        <v>S09070</v>
      </c>
      <c r="C292" s="266"/>
      <c r="D292" s="278">
        <f t="shared" ca="1" si="8"/>
        <v>0</v>
      </c>
      <c r="E292" s="267"/>
      <c r="F292" s="277" t="s">
        <v>169</v>
      </c>
      <c r="G292" s="268"/>
      <c r="H292" s="269"/>
    </row>
    <row r="293" spans="2:8" x14ac:dyDescent="0.25">
      <c r="B293" s="266" t="str">
        <f t="shared" si="9"/>
        <v>S09070</v>
      </c>
      <c r="C293" s="266"/>
      <c r="D293" s="278">
        <f t="shared" ca="1" si="8"/>
        <v>1271.6100000000004</v>
      </c>
      <c r="E293" s="267"/>
      <c r="F293" s="277" t="s">
        <v>646</v>
      </c>
      <c r="G293" s="268"/>
      <c r="H293" s="269"/>
    </row>
    <row r="294" spans="2:8" x14ac:dyDescent="0.25">
      <c r="B294" s="266" t="str">
        <f t="shared" si="9"/>
        <v>S09070</v>
      </c>
      <c r="C294" s="266"/>
      <c r="D294" s="278">
        <f t="shared" ca="1" si="8"/>
        <v>17126.22</v>
      </c>
      <c r="E294" s="267"/>
      <c r="F294" s="277" t="s">
        <v>99</v>
      </c>
      <c r="G294" s="268"/>
      <c r="H294" s="269"/>
    </row>
    <row r="295" spans="2:8" x14ac:dyDescent="0.25">
      <c r="B295" s="266" t="str">
        <f t="shared" si="9"/>
        <v>S09070</v>
      </c>
      <c r="C295" s="266"/>
      <c r="D295" s="278">
        <f t="shared" ca="1" si="8"/>
        <v>63390.369999999995</v>
      </c>
      <c r="E295" s="267"/>
      <c r="F295" s="277" t="s">
        <v>660</v>
      </c>
      <c r="G295" s="268"/>
      <c r="H295" s="269"/>
    </row>
    <row r="296" spans="2:8" x14ac:dyDescent="0.25">
      <c r="B296" s="266" t="str">
        <f t="shared" si="9"/>
        <v>S09070</v>
      </c>
      <c r="C296" s="266"/>
      <c r="D296" s="278">
        <f t="shared" ca="1" si="8"/>
        <v>13102.68</v>
      </c>
      <c r="E296" s="267"/>
      <c r="F296" s="277" t="s">
        <v>653</v>
      </c>
      <c r="G296" s="268"/>
      <c r="H296" s="269"/>
    </row>
    <row r="297" spans="2:8" x14ac:dyDescent="0.25">
      <c r="B297" s="266" t="str">
        <f t="shared" si="9"/>
        <v>S09070</v>
      </c>
      <c r="C297" s="266"/>
      <c r="D297" s="278">
        <f t="shared" ca="1" si="8"/>
        <v>11966.720000000001</v>
      </c>
      <c r="E297" s="267"/>
      <c r="F297" s="277" t="s">
        <v>662</v>
      </c>
      <c r="G297" s="268"/>
      <c r="H297" s="269"/>
    </row>
    <row r="298" spans="2:8" x14ac:dyDescent="0.25">
      <c r="B298" s="266" t="str">
        <f t="shared" si="9"/>
        <v>S09070</v>
      </c>
      <c r="C298" s="266"/>
      <c r="D298" s="278">
        <f t="shared" ca="1" si="8"/>
        <v>10273.14</v>
      </c>
      <c r="E298" s="267"/>
      <c r="F298" s="277" t="s">
        <v>647</v>
      </c>
      <c r="G298" s="268"/>
      <c r="H298" s="269"/>
    </row>
    <row r="299" spans="2:8" x14ac:dyDescent="0.25">
      <c r="B299" s="266" t="str">
        <f t="shared" si="9"/>
        <v>S09070</v>
      </c>
      <c r="C299" s="266"/>
      <c r="D299" s="278">
        <f t="shared" ca="1" si="8"/>
        <v>8500.17</v>
      </c>
      <c r="E299" s="267"/>
      <c r="F299" s="277" t="s">
        <v>648</v>
      </c>
      <c r="G299" s="268"/>
      <c r="H299" s="269"/>
    </row>
    <row r="300" spans="2:8" x14ac:dyDescent="0.25">
      <c r="B300" s="266" t="str">
        <f t="shared" si="9"/>
        <v>S09070</v>
      </c>
      <c r="C300" s="266"/>
      <c r="D300" s="278">
        <f t="shared" ca="1" si="8"/>
        <v>0</v>
      </c>
      <c r="E300" s="267"/>
      <c r="F300" s="277" t="s">
        <v>649</v>
      </c>
      <c r="G300" s="268"/>
      <c r="H300" s="269"/>
    </row>
    <row r="301" spans="2:8" x14ac:dyDescent="0.25">
      <c r="B301" s="266" t="str">
        <f t="shared" si="9"/>
        <v>S09070</v>
      </c>
      <c r="C301" s="266"/>
      <c r="D301" s="278">
        <f t="shared" ca="1" si="8"/>
        <v>-293.33</v>
      </c>
      <c r="E301" s="267"/>
      <c r="F301" s="277" t="s">
        <v>107</v>
      </c>
      <c r="G301" s="268"/>
      <c r="H301" s="269"/>
    </row>
    <row r="302" spans="2:8" x14ac:dyDescent="0.25">
      <c r="B302" s="266" t="str">
        <f t="shared" si="9"/>
        <v>S09070</v>
      </c>
      <c r="C302" s="266"/>
      <c r="D302" s="278">
        <f t="shared" ca="1" si="8"/>
        <v>0</v>
      </c>
      <c r="E302" s="267"/>
      <c r="F302" s="277" t="s">
        <v>656</v>
      </c>
      <c r="G302" s="268"/>
      <c r="H302" s="269"/>
    </row>
    <row r="303" spans="2:8" x14ac:dyDescent="0.25">
      <c r="B303" s="266" t="str">
        <f t="shared" si="9"/>
        <v>S09070</v>
      </c>
      <c r="C303" s="266"/>
      <c r="D303" s="278">
        <f t="shared" ca="1" si="8"/>
        <v>1070.07</v>
      </c>
      <c r="E303" s="267"/>
      <c r="F303" s="277" t="s">
        <v>654</v>
      </c>
      <c r="G303" s="268"/>
      <c r="H303" s="269"/>
    </row>
    <row r="304" spans="2:8" x14ac:dyDescent="0.25">
      <c r="B304" s="266" t="str">
        <f t="shared" si="9"/>
        <v>S09070</v>
      </c>
      <c r="C304" s="266"/>
      <c r="D304" s="278">
        <f t="shared" ca="1" si="8"/>
        <v>4313.79</v>
      </c>
      <c r="E304" s="267"/>
      <c r="F304" s="277" t="s">
        <v>655</v>
      </c>
      <c r="G304" s="268"/>
      <c r="H304" s="269"/>
    </row>
    <row r="305" spans="2:8" x14ac:dyDescent="0.25">
      <c r="B305" s="266" t="str">
        <f t="shared" si="9"/>
        <v>S09070</v>
      </c>
      <c r="C305" s="266"/>
      <c r="D305" s="278">
        <f t="shared" ca="1" si="8"/>
        <v>47989.109999999993</v>
      </c>
      <c r="E305" s="267"/>
      <c r="F305" s="277" t="s">
        <v>713</v>
      </c>
      <c r="G305" s="268"/>
      <c r="H305" s="269"/>
    </row>
    <row r="306" spans="2:8" x14ac:dyDescent="0.25">
      <c r="B306" s="266" t="str">
        <f t="shared" si="9"/>
        <v>S09070</v>
      </c>
      <c r="C306" s="266"/>
      <c r="D306" s="278">
        <f t="shared" ca="1" si="8"/>
        <v>7144.1999999999989</v>
      </c>
      <c r="E306" s="267"/>
      <c r="F306" s="277" t="s">
        <v>650</v>
      </c>
      <c r="G306" s="268"/>
      <c r="H306" s="269"/>
    </row>
    <row r="307" spans="2:8" x14ac:dyDescent="0.25">
      <c r="B307" s="266" t="str">
        <f t="shared" si="9"/>
        <v>S09070</v>
      </c>
      <c r="C307" s="266"/>
      <c r="D307" s="278">
        <f t="shared" ca="1" si="8"/>
        <v>2966.77</v>
      </c>
      <c r="E307" s="267"/>
      <c r="F307" s="277" t="s">
        <v>652</v>
      </c>
      <c r="G307" s="268"/>
      <c r="H307" s="269"/>
    </row>
    <row r="308" spans="2:8" x14ac:dyDescent="0.25">
      <c r="B308" s="266" t="str">
        <f t="shared" si="9"/>
        <v>S09070</v>
      </c>
      <c r="C308" s="266"/>
      <c r="D308" s="278">
        <f t="shared" ca="1" si="8"/>
        <v>1943.9099999999999</v>
      </c>
      <c r="E308" s="267"/>
      <c r="F308" s="277" t="s">
        <v>651</v>
      </c>
      <c r="G308" s="268"/>
      <c r="H308" s="269"/>
    </row>
    <row r="309" spans="2:8" x14ac:dyDescent="0.25">
      <c r="B309" s="266" t="str">
        <f t="shared" si="9"/>
        <v>S09070</v>
      </c>
      <c r="C309" s="266"/>
      <c r="D309" s="278">
        <f t="shared" ca="1" si="8"/>
        <v>25553.280000000002</v>
      </c>
      <c r="E309" s="267"/>
      <c r="F309" s="277" t="s">
        <v>106</v>
      </c>
      <c r="G309" s="268"/>
      <c r="H309" s="269"/>
    </row>
    <row r="310" spans="2:8" x14ac:dyDescent="0.25">
      <c r="B310" s="266" t="str">
        <f t="shared" si="9"/>
        <v>S09070</v>
      </c>
      <c r="C310" s="266"/>
      <c r="D310" s="278">
        <f t="shared" ca="1" si="8"/>
        <v>17578.61</v>
      </c>
      <c r="E310" s="267"/>
      <c r="F310" s="277" t="s">
        <v>712</v>
      </c>
      <c r="G310" s="268"/>
      <c r="H310" s="269"/>
    </row>
    <row r="311" spans="2:8" x14ac:dyDescent="0.25">
      <c r="B311" s="266" t="str">
        <f t="shared" si="9"/>
        <v>S09070</v>
      </c>
      <c r="C311" s="266"/>
      <c r="D311" s="278">
        <f t="shared" ca="1" si="8"/>
        <v>0</v>
      </c>
      <c r="E311" s="267"/>
      <c r="F311" s="277" t="s">
        <v>111</v>
      </c>
      <c r="G311" s="268"/>
      <c r="H311" s="269"/>
    </row>
    <row r="312" spans="2:8" x14ac:dyDescent="0.25">
      <c r="B312" s="266" t="str">
        <f t="shared" si="9"/>
        <v>S09070</v>
      </c>
      <c r="C312" s="266"/>
      <c r="D312" s="278">
        <f t="shared" ca="1" si="8"/>
        <v>501.33</v>
      </c>
      <c r="E312" s="267"/>
      <c r="F312" s="277" t="s">
        <v>113</v>
      </c>
      <c r="G312" s="268"/>
      <c r="H312" s="269"/>
    </row>
    <row r="313" spans="2:8" x14ac:dyDescent="0.25">
      <c r="B313" s="266" t="str">
        <f t="shared" si="9"/>
        <v>S09070</v>
      </c>
      <c r="C313" s="266"/>
      <c r="D313" s="278">
        <f t="shared" ca="1" si="8"/>
        <v>0</v>
      </c>
      <c r="E313" s="267"/>
      <c r="F313" s="277" t="s">
        <v>115</v>
      </c>
      <c r="G313" s="268"/>
      <c r="H313" s="269"/>
    </row>
    <row r="314" spans="2:8" x14ac:dyDescent="0.25">
      <c r="B314" s="266" t="str">
        <f t="shared" si="9"/>
        <v>S09070</v>
      </c>
      <c r="C314" s="266"/>
      <c r="D314" s="278">
        <f t="shared" ca="1" si="8"/>
        <v>36371.15</v>
      </c>
      <c r="E314" s="267"/>
      <c r="F314" s="277" t="s">
        <v>117</v>
      </c>
      <c r="G314" s="268"/>
      <c r="H314" s="269"/>
    </row>
    <row r="315" spans="2:8" x14ac:dyDescent="0.25">
      <c r="B315" s="266" t="str">
        <f t="shared" si="9"/>
        <v>S09070</v>
      </c>
      <c r="C315" s="266"/>
      <c r="D315" s="278">
        <f t="shared" ca="1" si="8"/>
        <v>0</v>
      </c>
      <c r="E315" s="267"/>
      <c r="F315" s="277" t="s">
        <v>157</v>
      </c>
      <c r="G315" s="268"/>
      <c r="H315" s="269"/>
    </row>
    <row r="316" spans="2:8" x14ac:dyDescent="0.25">
      <c r="B316" s="266" t="str">
        <f t="shared" si="9"/>
        <v>S09070</v>
      </c>
      <c r="C316" s="266"/>
      <c r="D316" s="278">
        <f t="shared" ca="1" si="8"/>
        <v>58572.27</v>
      </c>
      <c r="E316" s="267"/>
      <c r="F316" s="277" t="s">
        <v>142</v>
      </c>
      <c r="G316" s="268"/>
      <c r="H316" s="269"/>
    </row>
    <row r="317" spans="2:8" x14ac:dyDescent="0.25">
      <c r="B317" s="266" t="str">
        <f t="shared" si="9"/>
        <v>S09070</v>
      </c>
      <c r="C317" s="266"/>
      <c r="D317" s="278">
        <f t="shared" ca="1" si="8"/>
        <v>0</v>
      </c>
      <c r="E317" s="267"/>
      <c r="F317" s="277" t="s">
        <v>672</v>
      </c>
      <c r="G317" s="268"/>
      <c r="H317" s="269"/>
    </row>
    <row r="318" spans="2:8" x14ac:dyDescent="0.25">
      <c r="B318" s="266" t="str">
        <f t="shared" si="9"/>
        <v>S09070</v>
      </c>
      <c r="C318" s="266"/>
      <c r="D318" s="278">
        <f t="shared" ca="1" si="8"/>
        <v>44128.47</v>
      </c>
      <c r="E318" s="267"/>
      <c r="F318" s="277" t="s">
        <v>143</v>
      </c>
      <c r="G318" s="268"/>
      <c r="H318" s="269"/>
    </row>
    <row r="319" spans="2:8" x14ac:dyDescent="0.25">
      <c r="B319" s="266" t="str">
        <f t="shared" si="9"/>
        <v>S09070</v>
      </c>
      <c r="C319" s="266"/>
      <c r="D319" s="278">
        <f t="shared" ca="1" si="8"/>
        <v>0</v>
      </c>
      <c r="E319" s="267"/>
      <c r="F319" s="277" t="s">
        <v>65</v>
      </c>
      <c r="G319" s="268"/>
      <c r="H319" s="269"/>
    </row>
    <row r="320" spans="2:8" x14ac:dyDescent="0.25">
      <c r="B320" s="266" t="str">
        <f t="shared" si="9"/>
        <v>S09070</v>
      </c>
      <c r="C320" s="266"/>
      <c r="D320" s="278">
        <f t="shared" ca="1" si="8"/>
        <v>0</v>
      </c>
      <c r="E320" s="267"/>
      <c r="F320" s="277" t="s">
        <v>67</v>
      </c>
      <c r="G320" s="268"/>
      <c r="H320" s="269"/>
    </row>
    <row r="321" spans="2:8" x14ac:dyDescent="0.25">
      <c r="B321" s="266" t="str">
        <f t="shared" si="9"/>
        <v>S09070</v>
      </c>
      <c r="C321" s="266"/>
      <c r="D321" s="278">
        <f t="shared" ca="1" si="8"/>
        <v>0</v>
      </c>
      <c r="E321" s="267"/>
      <c r="F321" s="277" t="s">
        <v>69</v>
      </c>
      <c r="G321" s="268"/>
      <c r="H321" s="269"/>
    </row>
    <row r="322" spans="2:8" x14ac:dyDescent="0.25">
      <c r="B322" s="266" t="str">
        <f t="shared" si="9"/>
        <v>S09070</v>
      </c>
      <c r="C322" s="266"/>
      <c r="D322" s="278">
        <f t="shared" ca="1" si="8"/>
        <v>0</v>
      </c>
      <c r="E322" s="267"/>
      <c r="F322" s="277" t="s">
        <v>71</v>
      </c>
      <c r="G322" s="268"/>
      <c r="H322" s="269"/>
    </row>
    <row r="323" spans="2:8" x14ac:dyDescent="0.25">
      <c r="B323" s="266" t="str">
        <f t="shared" si="9"/>
        <v>S09070</v>
      </c>
      <c r="C323" s="266"/>
      <c r="D323" s="278">
        <f t="shared" ca="1" si="8"/>
        <v>0</v>
      </c>
      <c r="E323" s="267"/>
      <c r="F323" s="277" t="s">
        <v>73</v>
      </c>
      <c r="G323" s="268"/>
      <c r="H323" s="269"/>
    </row>
    <row r="324" spans="2:8" x14ac:dyDescent="0.25">
      <c r="B324" s="266" t="str">
        <f t="shared" si="9"/>
        <v>S09070</v>
      </c>
      <c r="C324" s="266"/>
      <c r="D324" s="278">
        <f t="shared" ca="1" si="8"/>
        <v>0</v>
      </c>
      <c r="E324" s="267"/>
      <c r="F324" s="277" t="s">
        <v>75</v>
      </c>
      <c r="G324" s="268"/>
      <c r="H324" s="269"/>
    </row>
    <row r="325" spans="2:8" x14ac:dyDescent="0.25">
      <c r="B325" s="266" t="str">
        <f t="shared" si="9"/>
        <v>S09070</v>
      </c>
      <c r="C325" s="266"/>
      <c r="D325" s="278">
        <f t="shared" ca="1" si="8"/>
        <v>0</v>
      </c>
      <c r="E325" s="267"/>
      <c r="F325" s="277" t="s">
        <v>77</v>
      </c>
      <c r="G325" s="268"/>
      <c r="H325" s="269"/>
    </row>
    <row r="326" spans="2:8" x14ac:dyDescent="0.25">
      <c r="B326" s="266" t="str">
        <f t="shared" si="9"/>
        <v>S09070</v>
      </c>
      <c r="C326" s="266"/>
      <c r="D326" s="278">
        <f t="shared" ref="D326:D389" ca="1" si="10">+SUMIF(INDIRECT($B326&amp;"!$A$7:$A$600"),$F326,INDIRECT($B326&amp;"!$j$7:$j$600"))+SUMIF(INDIRECT($B326&amp;"!$B$7:$B$600"),$F326,INDIRECT($B326&amp;"!$j$7:$j$600"))</f>
        <v>0</v>
      </c>
      <c r="E326" s="267"/>
      <c r="F326" s="277" t="s">
        <v>79</v>
      </c>
      <c r="G326" s="268"/>
      <c r="H326" s="269"/>
    </row>
    <row r="327" spans="2:8" x14ac:dyDescent="0.25">
      <c r="B327" s="266" t="str">
        <f t="shared" si="9"/>
        <v>S09070</v>
      </c>
      <c r="C327" s="266"/>
      <c r="D327" s="278">
        <f t="shared" ca="1" si="10"/>
        <v>0</v>
      </c>
      <c r="E327" s="267"/>
      <c r="F327" s="277" t="s">
        <v>83</v>
      </c>
      <c r="G327" s="268"/>
      <c r="H327" s="269"/>
    </row>
    <row r="328" spans="2:8" x14ac:dyDescent="0.25">
      <c r="B328" s="266" t="str">
        <f t="shared" si="9"/>
        <v>S09070</v>
      </c>
      <c r="C328" s="266"/>
      <c r="D328" s="278">
        <f t="shared" ca="1" si="10"/>
        <v>0</v>
      </c>
      <c r="E328" s="267"/>
      <c r="F328" s="277" t="s">
        <v>63</v>
      </c>
      <c r="G328" s="268"/>
      <c r="H328" s="269"/>
    </row>
    <row r="329" spans="2:8" x14ac:dyDescent="0.25">
      <c r="B329" s="266" t="str">
        <f t="shared" si="9"/>
        <v>S09070</v>
      </c>
      <c r="C329" s="266"/>
      <c r="D329" s="278">
        <f t="shared" ca="1" si="10"/>
        <v>0</v>
      </c>
      <c r="E329" s="267"/>
      <c r="F329" s="277" t="s">
        <v>62</v>
      </c>
      <c r="G329" s="268"/>
      <c r="H329" s="269"/>
    </row>
    <row r="330" spans="2:8" x14ac:dyDescent="0.25">
      <c r="B330" s="266" t="str">
        <f t="shared" si="9"/>
        <v>S09070</v>
      </c>
      <c r="C330" s="266"/>
      <c r="D330" s="278">
        <f t="shared" ca="1" si="10"/>
        <v>0</v>
      </c>
      <c r="E330" s="267"/>
      <c r="F330" s="277" t="s">
        <v>81</v>
      </c>
      <c r="G330" s="268"/>
      <c r="H330" s="269"/>
    </row>
    <row r="331" spans="2:8" x14ac:dyDescent="0.25">
      <c r="B331" s="266" t="str">
        <f t="shared" si="9"/>
        <v>S09070</v>
      </c>
      <c r="C331" s="266"/>
      <c r="D331" s="278">
        <f t="shared" ca="1" si="10"/>
        <v>27886.3</v>
      </c>
      <c r="E331" s="267"/>
      <c r="F331" s="277" t="s">
        <v>102</v>
      </c>
      <c r="G331" s="268"/>
      <c r="H331" s="269"/>
    </row>
    <row r="332" spans="2:8" x14ac:dyDescent="0.25">
      <c r="B332" s="266" t="str">
        <f t="shared" si="9"/>
        <v>S09070</v>
      </c>
      <c r="C332" s="266"/>
      <c r="D332" s="278">
        <f t="shared" ca="1" si="10"/>
        <v>-18617.11</v>
      </c>
      <c r="E332" s="267"/>
      <c r="F332" s="277" t="s">
        <v>104</v>
      </c>
      <c r="G332" s="268"/>
      <c r="H332" s="269"/>
    </row>
    <row r="333" spans="2:8" x14ac:dyDescent="0.25">
      <c r="B333" s="266" t="str">
        <f t="shared" si="9"/>
        <v>S09070</v>
      </c>
      <c r="C333" s="266"/>
      <c r="D333" s="278">
        <f t="shared" ca="1" si="10"/>
        <v>0</v>
      </c>
      <c r="E333" s="267"/>
      <c r="F333" s="277" t="s">
        <v>138</v>
      </c>
      <c r="G333" s="268"/>
      <c r="H333" s="269"/>
    </row>
    <row r="334" spans="2:8" x14ac:dyDescent="0.25">
      <c r="B334" s="266" t="str">
        <f t="shared" si="9"/>
        <v>S09070</v>
      </c>
      <c r="C334" s="266"/>
      <c r="D334" s="278">
        <f t="shared" ca="1" si="10"/>
        <v>0</v>
      </c>
      <c r="E334" s="267"/>
      <c r="F334" s="277" t="s">
        <v>673</v>
      </c>
      <c r="G334" s="268"/>
      <c r="H334" s="269"/>
    </row>
    <row r="335" spans="2:8" ht="15.75" thickBot="1" x14ac:dyDescent="0.3">
      <c r="B335" s="271" t="str">
        <f>B334</f>
        <v>S09070</v>
      </c>
      <c r="C335" s="271"/>
      <c r="D335" s="278">
        <f t="shared" ca="1" si="10"/>
        <v>0</v>
      </c>
      <c r="E335" s="272"/>
      <c r="F335" s="277" t="s">
        <v>140</v>
      </c>
      <c r="G335" s="273"/>
      <c r="H335" s="274"/>
    </row>
    <row r="336" spans="2:8" x14ac:dyDescent="0.25">
      <c r="B336" s="260" t="s">
        <v>730</v>
      </c>
      <c r="C336" s="261"/>
      <c r="D336" s="278">
        <f t="shared" ca="1" si="10"/>
        <v>0</v>
      </c>
      <c r="E336" s="262"/>
      <c r="F336" s="275" t="s">
        <v>638</v>
      </c>
      <c r="G336" s="263"/>
      <c r="H336" s="264"/>
    </row>
    <row r="337" spans="2:8" x14ac:dyDescent="0.25">
      <c r="B337" s="266" t="str">
        <f t="shared" ref="B337:B400" si="11">B336</f>
        <v>S09071</v>
      </c>
      <c r="C337" s="266"/>
      <c r="D337" s="278">
        <f t="shared" ca="1" si="10"/>
        <v>0</v>
      </c>
      <c r="E337" s="267"/>
      <c r="F337" s="276" t="s">
        <v>639</v>
      </c>
      <c r="G337" s="268"/>
      <c r="H337" s="269"/>
    </row>
    <row r="338" spans="2:8" x14ac:dyDescent="0.25">
      <c r="B338" s="266" t="str">
        <f t="shared" si="11"/>
        <v>S09071</v>
      </c>
      <c r="C338" s="266"/>
      <c r="D338" s="278">
        <f t="shared" ca="1" si="10"/>
        <v>0</v>
      </c>
      <c r="E338" s="267"/>
      <c r="F338" s="277" t="s">
        <v>640</v>
      </c>
      <c r="G338" s="268"/>
      <c r="H338" s="269"/>
    </row>
    <row r="339" spans="2:8" x14ac:dyDescent="0.25">
      <c r="B339" s="266" t="str">
        <f t="shared" si="11"/>
        <v>S09071</v>
      </c>
      <c r="C339" s="266"/>
      <c r="D339" s="278">
        <f t="shared" ca="1" si="10"/>
        <v>0</v>
      </c>
      <c r="E339" s="267"/>
      <c r="F339" s="277" t="s">
        <v>641</v>
      </c>
      <c r="G339" s="268"/>
      <c r="H339" s="269"/>
    </row>
    <row r="340" spans="2:8" x14ac:dyDescent="0.25">
      <c r="B340" s="266" t="str">
        <f t="shared" si="11"/>
        <v>S09071</v>
      </c>
      <c r="C340" s="266"/>
      <c r="D340" s="278">
        <f t="shared" ca="1" si="10"/>
        <v>0</v>
      </c>
      <c r="E340" s="267"/>
      <c r="F340" s="277" t="s">
        <v>642</v>
      </c>
      <c r="G340" s="268"/>
      <c r="H340" s="269"/>
    </row>
    <row r="341" spans="2:8" x14ac:dyDescent="0.25">
      <c r="B341" s="266" t="str">
        <f t="shared" si="11"/>
        <v>S09071</v>
      </c>
      <c r="C341" s="266"/>
      <c r="D341" s="278">
        <f t="shared" ca="1" si="10"/>
        <v>0</v>
      </c>
      <c r="E341" s="267"/>
      <c r="F341" s="277" t="s">
        <v>643</v>
      </c>
      <c r="G341" s="268"/>
      <c r="H341" s="269"/>
    </row>
    <row r="342" spans="2:8" x14ac:dyDescent="0.25">
      <c r="B342" s="266" t="str">
        <f t="shared" si="11"/>
        <v>S09071</v>
      </c>
      <c r="C342" s="266"/>
      <c r="D342" s="278">
        <f t="shared" ca="1" si="10"/>
        <v>0</v>
      </c>
      <c r="E342" s="267"/>
      <c r="F342" s="277" t="s">
        <v>644</v>
      </c>
      <c r="G342" s="268"/>
      <c r="H342" s="269"/>
    </row>
    <row r="343" spans="2:8" x14ac:dyDescent="0.25">
      <c r="B343" s="266" t="str">
        <f t="shared" si="11"/>
        <v>S09071</v>
      </c>
      <c r="C343" s="266"/>
      <c r="D343" s="278">
        <f t="shared" ca="1" si="10"/>
        <v>0</v>
      </c>
      <c r="E343" s="267"/>
      <c r="F343" s="277" t="s">
        <v>645</v>
      </c>
      <c r="G343" s="268"/>
      <c r="H343" s="269"/>
    </row>
    <row r="344" spans="2:8" x14ac:dyDescent="0.25">
      <c r="B344" s="266" t="str">
        <f t="shared" si="11"/>
        <v>S09071</v>
      </c>
      <c r="C344" s="266"/>
      <c r="D344" s="278">
        <f t="shared" ca="1" si="10"/>
        <v>0</v>
      </c>
      <c r="E344" s="267"/>
      <c r="F344" s="277" t="s">
        <v>170</v>
      </c>
      <c r="G344" s="268"/>
      <c r="H344" s="269"/>
    </row>
    <row r="345" spans="2:8" x14ac:dyDescent="0.25">
      <c r="B345" s="266" t="str">
        <f t="shared" si="11"/>
        <v>S09071</v>
      </c>
      <c r="C345" s="266"/>
      <c r="D345" s="278">
        <f t="shared" ca="1" si="10"/>
        <v>90</v>
      </c>
      <c r="E345" s="267"/>
      <c r="F345" s="277" t="s">
        <v>124</v>
      </c>
      <c r="G345" s="268"/>
      <c r="H345" s="269"/>
    </row>
    <row r="346" spans="2:8" x14ac:dyDescent="0.25">
      <c r="B346" s="266" t="str">
        <f t="shared" si="11"/>
        <v>S09071</v>
      </c>
      <c r="C346" s="266"/>
      <c r="D346" s="278">
        <f t="shared" ca="1" si="10"/>
        <v>15</v>
      </c>
      <c r="E346" s="267"/>
      <c r="F346" s="277" t="s">
        <v>130</v>
      </c>
      <c r="G346" s="268"/>
      <c r="H346" s="269"/>
    </row>
    <row r="347" spans="2:8" x14ac:dyDescent="0.25">
      <c r="B347" s="266" t="str">
        <f t="shared" si="11"/>
        <v>S09071</v>
      </c>
      <c r="C347" s="266"/>
      <c r="D347" s="278">
        <f t="shared" ca="1" si="10"/>
        <v>238</v>
      </c>
      <c r="E347" s="267"/>
      <c r="F347" s="277" t="s">
        <v>122</v>
      </c>
      <c r="G347" s="268"/>
      <c r="H347" s="269"/>
    </row>
    <row r="348" spans="2:8" x14ac:dyDescent="0.25">
      <c r="B348" s="266" t="str">
        <f t="shared" si="11"/>
        <v>S09071</v>
      </c>
      <c r="C348" s="266"/>
      <c r="D348" s="278">
        <f t="shared" ca="1" si="10"/>
        <v>1373</v>
      </c>
      <c r="E348" s="267"/>
      <c r="F348" s="277" t="s">
        <v>126</v>
      </c>
      <c r="G348" s="268"/>
      <c r="H348" s="269"/>
    </row>
    <row r="349" spans="2:8" x14ac:dyDescent="0.25">
      <c r="B349" s="266" t="str">
        <f t="shared" si="11"/>
        <v>S09071</v>
      </c>
      <c r="C349" s="266"/>
      <c r="D349" s="278">
        <f t="shared" ca="1" si="10"/>
        <v>0</v>
      </c>
      <c r="E349" s="267"/>
      <c r="F349" s="277" t="s">
        <v>128</v>
      </c>
      <c r="G349" s="268"/>
      <c r="H349" s="269"/>
    </row>
    <row r="350" spans="2:8" x14ac:dyDescent="0.25">
      <c r="B350" s="266" t="str">
        <f t="shared" si="11"/>
        <v>S09071</v>
      </c>
      <c r="C350" s="266"/>
      <c r="D350" s="278">
        <f t="shared" ca="1" si="10"/>
        <v>0</v>
      </c>
      <c r="E350" s="267"/>
      <c r="F350" s="277" t="s">
        <v>171</v>
      </c>
      <c r="G350" s="268"/>
      <c r="H350" s="269"/>
    </row>
    <row r="351" spans="2:8" x14ac:dyDescent="0.25">
      <c r="B351" s="266" t="str">
        <f t="shared" si="11"/>
        <v>S09071</v>
      </c>
      <c r="C351" s="266"/>
      <c r="D351" s="278">
        <f t="shared" ca="1" si="10"/>
        <v>727</v>
      </c>
      <c r="E351" s="267"/>
      <c r="F351" s="277" t="s">
        <v>134</v>
      </c>
      <c r="G351" s="268"/>
      <c r="H351" s="269"/>
    </row>
    <row r="352" spans="2:8" x14ac:dyDescent="0.25">
      <c r="B352" s="266" t="str">
        <f t="shared" si="11"/>
        <v>S09071</v>
      </c>
      <c r="C352" s="266"/>
      <c r="D352" s="278">
        <f t="shared" ca="1" si="10"/>
        <v>0</v>
      </c>
      <c r="E352" s="267"/>
      <c r="F352" s="277" t="s">
        <v>168</v>
      </c>
      <c r="G352" s="268"/>
      <c r="H352" s="269"/>
    </row>
    <row r="353" spans="2:8" x14ac:dyDescent="0.25">
      <c r="B353" s="266" t="str">
        <f t="shared" si="11"/>
        <v>S09071</v>
      </c>
      <c r="C353" s="266"/>
      <c r="D353" s="278">
        <f t="shared" ca="1" si="10"/>
        <v>49938.069999999992</v>
      </c>
      <c r="E353" s="267"/>
      <c r="F353" s="277" t="s">
        <v>89</v>
      </c>
      <c r="G353" s="268"/>
      <c r="H353" s="269"/>
    </row>
    <row r="354" spans="2:8" x14ac:dyDescent="0.25">
      <c r="B354" s="266" t="str">
        <f t="shared" si="11"/>
        <v>S09071</v>
      </c>
      <c r="C354" s="266"/>
      <c r="D354" s="278">
        <f t="shared" ca="1" si="10"/>
        <v>-39034.6</v>
      </c>
      <c r="E354" s="267"/>
      <c r="F354" s="277" t="s">
        <v>95</v>
      </c>
      <c r="G354" s="268"/>
      <c r="H354" s="269"/>
    </row>
    <row r="355" spans="2:8" x14ac:dyDescent="0.25">
      <c r="B355" s="266" t="str">
        <f t="shared" si="11"/>
        <v>S09071</v>
      </c>
      <c r="C355" s="266"/>
      <c r="D355" s="278">
        <f t="shared" ca="1" si="10"/>
        <v>106254.17000000001</v>
      </c>
      <c r="E355" s="267"/>
      <c r="F355" s="277" t="s">
        <v>87</v>
      </c>
      <c r="G355" s="268"/>
      <c r="H355" s="269"/>
    </row>
    <row r="356" spans="2:8" x14ac:dyDescent="0.25">
      <c r="B356" s="266" t="str">
        <f t="shared" si="11"/>
        <v>S09071</v>
      </c>
      <c r="C356" s="266"/>
      <c r="D356" s="278">
        <f t="shared" ca="1" si="10"/>
        <v>228668.68</v>
      </c>
      <c r="E356" s="267"/>
      <c r="F356" s="277" t="s">
        <v>91</v>
      </c>
      <c r="G356" s="268"/>
      <c r="H356" s="269"/>
    </row>
    <row r="357" spans="2:8" x14ac:dyDescent="0.25">
      <c r="B357" s="266" t="str">
        <f t="shared" si="11"/>
        <v>S09071</v>
      </c>
      <c r="C357" s="266"/>
      <c r="D357" s="278">
        <f t="shared" ca="1" si="10"/>
        <v>0</v>
      </c>
      <c r="E357" s="267"/>
      <c r="F357" s="277" t="s">
        <v>93</v>
      </c>
      <c r="G357" s="268"/>
      <c r="H357" s="269"/>
    </row>
    <row r="358" spans="2:8" x14ac:dyDescent="0.25">
      <c r="B358" s="266" t="str">
        <f t="shared" si="11"/>
        <v>S09071</v>
      </c>
      <c r="C358" s="266"/>
      <c r="D358" s="278">
        <f t="shared" ca="1" si="10"/>
        <v>0</v>
      </c>
      <c r="E358" s="267"/>
      <c r="F358" s="277" t="s">
        <v>169</v>
      </c>
      <c r="G358" s="268"/>
      <c r="H358" s="269"/>
    </row>
    <row r="359" spans="2:8" x14ac:dyDescent="0.25">
      <c r="B359" s="266" t="str">
        <f t="shared" si="11"/>
        <v>S09071</v>
      </c>
      <c r="C359" s="266"/>
      <c r="D359" s="278">
        <f t="shared" ca="1" si="10"/>
        <v>13897.629999999997</v>
      </c>
      <c r="E359" s="267"/>
      <c r="F359" s="277" t="s">
        <v>646</v>
      </c>
      <c r="G359" s="268"/>
      <c r="H359" s="269"/>
    </row>
    <row r="360" spans="2:8" x14ac:dyDescent="0.25">
      <c r="B360" s="266" t="str">
        <f t="shared" si="11"/>
        <v>S09071</v>
      </c>
      <c r="C360" s="266"/>
      <c r="D360" s="278">
        <f t="shared" ca="1" si="10"/>
        <v>122676.07</v>
      </c>
      <c r="E360" s="267"/>
      <c r="F360" s="277" t="s">
        <v>99</v>
      </c>
      <c r="G360" s="268"/>
      <c r="H360" s="269"/>
    </row>
    <row r="361" spans="2:8" x14ac:dyDescent="0.25">
      <c r="B361" s="266" t="str">
        <f t="shared" si="11"/>
        <v>S09071</v>
      </c>
      <c r="C361" s="266"/>
      <c r="D361" s="278">
        <f t="shared" ca="1" si="10"/>
        <v>144634.80000000002</v>
      </c>
      <c r="E361" s="267"/>
      <c r="F361" s="277" t="s">
        <v>660</v>
      </c>
      <c r="G361" s="268"/>
      <c r="H361" s="269"/>
    </row>
    <row r="362" spans="2:8" x14ac:dyDescent="0.25">
      <c r="B362" s="266" t="str">
        <f t="shared" si="11"/>
        <v>S09071</v>
      </c>
      <c r="C362" s="266"/>
      <c r="D362" s="278">
        <f t="shared" ca="1" si="10"/>
        <v>20559.740000000002</v>
      </c>
      <c r="E362" s="267"/>
      <c r="F362" s="277" t="s">
        <v>653</v>
      </c>
      <c r="G362" s="268"/>
      <c r="H362" s="269"/>
    </row>
    <row r="363" spans="2:8" x14ac:dyDescent="0.25">
      <c r="B363" s="266" t="str">
        <f t="shared" si="11"/>
        <v>S09071</v>
      </c>
      <c r="C363" s="266"/>
      <c r="D363" s="278">
        <f t="shared" ca="1" si="10"/>
        <v>20629.280000000002</v>
      </c>
      <c r="E363" s="267"/>
      <c r="F363" s="277" t="s">
        <v>662</v>
      </c>
      <c r="G363" s="268"/>
      <c r="H363" s="269"/>
    </row>
    <row r="364" spans="2:8" x14ac:dyDescent="0.25">
      <c r="B364" s="266" t="str">
        <f t="shared" si="11"/>
        <v>S09071</v>
      </c>
      <c r="C364" s="266"/>
      <c r="D364" s="278">
        <f t="shared" ca="1" si="10"/>
        <v>18872.269999999997</v>
      </c>
      <c r="E364" s="267"/>
      <c r="F364" s="277" t="s">
        <v>647</v>
      </c>
      <c r="G364" s="268"/>
      <c r="H364" s="269"/>
    </row>
    <row r="365" spans="2:8" x14ac:dyDescent="0.25">
      <c r="B365" s="266" t="str">
        <f t="shared" si="11"/>
        <v>S09071</v>
      </c>
      <c r="C365" s="266"/>
      <c r="D365" s="278">
        <f t="shared" ca="1" si="10"/>
        <v>15983.740000000002</v>
      </c>
      <c r="E365" s="267"/>
      <c r="F365" s="277" t="s">
        <v>648</v>
      </c>
      <c r="G365" s="268"/>
      <c r="H365" s="269"/>
    </row>
    <row r="366" spans="2:8" x14ac:dyDescent="0.25">
      <c r="B366" s="266" t="str">
        <f t="shared" si="11"/>
        <v>S09071</v>
      </c>
      <c r="C366" s="266"/>
      <c r="D366" s="278">
        <f t="shared" ca="1" si="10"/>
        <v>0</v>
      </c>
      <c r="E366" s="267"/>
      <c r="F366" s="277" t="s">
        <v>649</v>
      </c>
      <c r="G366" s="268"/>
      <c r="H366" s="269"/>
    </row>
    <row r="367" spans="2:8" x14ac:dyDescent="0.25">
      <c r="B367" s="266" t="str">
        <f t="shared" si="11"/>
        <v>S09071</v>
      </c>
      <c r="C367" s="266"/>
      <c r="D367" s="278">
        <f t="shared" ca="1" si="10"/>
        <v>-3707.34</v>
      </c>
      <c r="E367" s="267"/>
      <c r="F367" s="277" t="s">
        <v>107</v>
      </c>
      <c r="G367" s="268"/>
      <c r="H367" s="269"/>
    </row>
    <row r="368" spans="2:8" x14ac:dyDescent="0.25">
      <c r="B368" s="266" t="str">
        <f t="shared" si="11"/>
        <v>S09071</v>
      </c>
      <c r="C368" s="266"/>
      <c r="D368" s="278">
        <f t="shared" ca="1" si="10"/>
        <v>0</v>
      </c>
      <c r="E368" s="267"/>
      <c r="F368" s="277" t="s">
        <v>656</v>
      </c>
      <c r="G368" s="268"/>
      <c r="H368" s="269"/>
    </row>
    <row r="369" spans="2:8" x14ac:dyDescent="0.25">
      <c r="B369" s="266" t="str">
        <f t="shared" si="11"/>
        <v>S09071</v>
      </c>
      <c r="C369" s="266"/>
      <c r="D369" s="278">
        <f t="shared" ca="1" si="10"/>
        <v>1940.74</v>
      </c>
      <c r="E369" s="267"/>
      <c r="F369" s="277" t="s">
        <v>654</v>
      </c>
      <c r="G369" s="268"/>
      <c r="H369" s="269"/>
    </row>
    <row r="370" spans="2:8" x14ac:dyDescent="0.25">
      <c r="B370" s="266" t="str">
        <f t="shared" si="11"/>
        <v>S09071</v>
      </c>
      <c r="C370" s="266"/>
      <c r="D370" s="278">
        <f t="shared" ca="1" si="10"/>
        <v>8479.31</v>
      </c>
      <c r="E370" s="267"/>
      <c r="F370" s="277" t="s">
        <v>655</v>
      </c>
      <c r="G370" s="268"/>
      <c r="H370" s="269"/>
    </row>
    <row r="371" spans="2:8" x14ac:dyDescent="0.25">
      <c r="B371" s="266" t="str">
        <f t="shared" si="11"/>
        <v>S09071</v>
      </c>
      <c r="C371" s="266"/>
      <c r="D371" s="278">
        <f t="shared" ca="1" si="10"/>
        <v>98838</v>
      </c>
      <c r="E371" s="267"/>
      <c r="F371" s="277" t="s">
        <v>713</v>
      </c>
      <c r="G371" s="268"/>
      <c r="H371" s="269"/>
    </row>
    <row r="372" spans="2:8" x14ac:dyDescent="0.25">
      <c r="B372" s="266" t="str">
        <f t="shared" si="11"/>
        <v>S09071</v>
      </c>
      <c r="C372" s="266"/>
      <c r="D372" s="278">
        <f t="shared" ca="1" si="10"/>
        <v>28628.739999999998</v>
      </c>
      <c r="E372" s="267"/>
      <c r="F372" s="277" t="s">
        <v>650</v>
      </c>
      <c r="G372" s="268"/>
      <c r="H372" s="269"/>
    </row>
    <row r="373" spans="2:8" x14ac:dyDescent="0.25">
      <c r="B373" s="266" t="str">
        <f t="shared" si="11"/>
        <v>S09071</v>
      </c>
      <c r="C373" s="266"/>
      <c r="D373" s="278">
        <f t="shared" ca="1" si="10"/>
        <v>12926.939999999999</v>
      </c>
      <c r="E373" s="267"/>
      <c r="F373" s="277" t="s">
        <v>652</v>
      </c>
      <c r="G373" s="268"/>
      <c r="H373" s="269"/>
    </row>
    <row r="374" spans="2:8" x14ac:dyDescent="0.25">
      <c r="B374" s="266" t="str">
        <f t="shared" si="11"/>
        <v>S09071</v>
      </c>
      <c r="C374" s="266"/>
      <c r="D374" s="278">
        <f t="shared" ca="1" si="10"/>
        <v>6478.4</v>
      </c>
      <c r="E374" s="267"/>
      <c r="F374" s="277" t="s">
        <v>651</v>
      </c>
      <c r="G374" s="268"/>
      <c r="H374" s="269"/>
    </row>
    <row r="375" spans="2:8" x14ac:dyDescent="0.25">
      <c r="B375" s="266" t="str">
        <f t="shared" si="11"/>
        <v>S09071</v>
      </c>
      <c r="C375" s="266"/>
      <c r="D375" s="278">
        <f t="shared" ca="1" si="10"/>
        <v>30108.92</v>
      </c>
      <c r="E375" s="267"/>
      <c r="F375" s="277" t="s">
        <v>106</v>
      </c>
      <c r="G375" s="268"/>
      <c r="H375" s="269"/>
    </row>
    <row r="376" spans="2:8" x14ac:dyDescent="0.25">
      <c r="B376" s="266" t="str">
        <f t="shared" si="11"/>
        <v>S09071</v>
      </c>
      <c r="C376" s="266"/>
      <c r="D376" s="278">
        <f t="shared" ca="1" si="10"/>
        <v>34120.959999999999</v>
      </c>
      <c r="E376" s="267"/>
      <c r="F376" s="277" t="s">
        <v>712</v>
      </c>
      <c r="G376" s="268"/>
      <c r="H376" s="269"/>
    </row>
    <row r="377" spans="2:8" x14ac:dyDescent="0.25">
      <c r="B377" s="266" t="str">
        <f t="shared" si="11"/>
        <v>S09071</v>
      </c>
      <c r="C377" s="266"/>
      <c r="D377" s="278">
        <f t="shared" ca="1" si="10"/>
        <v>0</v>
      </c>
      <c r="E377" s="267"/>
      <c r="F377" s="277" t="s">
        <v>111</v>
      </c>
      <c r="G377" s="268"/>
      <c r="H377" s="269"/>
    </row>
    <row r="378" spans="2:8" x14ac:dyDescent="0.25">
      <c r="B378" s="266" t="str">
        <f t="shared" si="11"/>
        <v>S09071</v>
      </c>
      <c r="C378" s="266"/>
      <c r="D378" s="278">
        <f t="shared" ca="1" si="10"/>
        <v>1909.68</v>
      </c>
      <c r="E378" s="267"/>
      <c r="F378" s="277" t="s">
        <v>113</v>
      </c>
      <c r="G378" s="268"/>
      <c r="H378" s="269"/>
    </row>
    <row r="379" spans="2:8" x14ac:dyDescent="0.25">
      <c r="B379" s="266" t="str">
        <f t="shared" si="11"/>
        <v>S09071</v>
      </c>
      <c r="C379" s="266"/>
      <c r="D379" s="278">
        <f t="shared" ca="1" si="10"/>
        <v>0</v>
      </c>
      <c r="E379" s="267"/>
      <c r="F379" s="277" t="s">
        <v>115</v>
      </c>
      <c r="G379" s="268"/>
      <c r="H379" s="269"/>
    </row>
    <row r="380" spans="2:8" x14ac:dyDescent="0.25">
      <c r="B380" s="266" t="str">
        <f t="shared" si="11"/>
        <v>S09071</v>
      </c>
      <c r="C380" s="266"/>
      <c r="D380" s="278">
        <f t="shared" ca="1" si="10"/>
        <v>61673.24</v>
      </c>
      <c r="E380" s="267"/>
      <c r="F380" s="277" t="s">
        <v>117</v>
      </c>
      <c r="G380" s="268"/>
      <c r="H380" s="269"/>
    </row>
    <row r="381" spans="2:8" x14ac:dyDescent="0.25">
      <c r="B381" s="266" t="str">
        <f t="shared" si="11"/>
        <v>S09071</v>
      </c>
      <c r="C381" s="266"/>
      <c r="D381" s="278">
        <f t="shared" ca="1" si="10"/>
        <v>0</v>
      </c>
      <c r="E381" s="267"/>
      <c r="F381" s="277" t="s">
        <v>157</v>
      </c>
      <c r="G381" s="268"/>
      <c r="H381" s="269"/>
    </row>
    <row r="382" spans="2:8" x14ac:dyDescent="0.25">
      <c r="B382" s="266" t="str">
        <f t="shared" si="11"/>
        <v>S09071</v>
      </c>
      <c r="C382" s="266"/>
      <c r="D382" s="278">
        <f t="shared" ca="1" si="10"/>
        <v>137314.04</v>
      </c>
      <c r="E382" s="267"/>
      <c r="F382" s="277" t="s">
        <v>142</v>
      </c>
      <c r="G382" s="268"/>
      <c r="H382" s="269"/>
    </row>
    <row r="383" spans="2:8" x14ac:dyDescent="0.25">
      <c r="B383" s="266" t="str">
        <f t="shared" si="11"/>
        <v>S09071</v>
      </c>
      <c r="C383" s="266"/>
      <c r="D383" s="278">
        <f t="shared" ca="1" si="10"/>
        <v>0</v>
      </c>
      <c r="E383" s="267"/>
      <c r="F383" s="277" t="s">
        <v>672</v>
      </c>
      <c r="G383" s="268"/>
      <c r="H383" s="269"/>
    </row>
    <row r="384" spans="2:8" x14ac:dyDescent="0.25">
      <c r="B384" s="266" t="str">
        <f t="shared" si="11"/>
        <v>S09071</v>
      </c>
      <c r="C384" s="266"/>
      <c r="D384" s="278">
        <f t="shared" ca="1" si="10"/>
        <v>61141.279999999999</v>
      </c>
      <c r="E384" s="267"/>
      <c r="F384" s="277" t="s">
        <v>143</v>
      </c>
      <c r="G384" s="268"/>
      <c r="H384" s="269"/>
    </row>
    <row r="385" spans="2:8" x14ac:dyDescent="0.25">
      <c r="B385" s="266" t="str">
        <f t="shared" si="11"/>
        <v>S09071</v>
      </c>
      <c r="C385" s="266"/>
      <c r="D385" s="278">
        <f t="shared" ca="1" si="10"/>
        <v>0</v>
      </c>
      <c r="E385" s="267"/>
      <c r="F385" s="277" t="s">
        <v>65</v>
      </c>
      <c r="G385" s="268"/>
      <c r="H385" s="269"/>
    </row>
    <row r="386" spans="2:8" x14ac:dyDescent="0.25">
      <c r="B386" s="266" t="str">
        <f t="shared" si="11"/>
        <v>S09071</v>
      </c>
      <c r="C386" s="266"/>
      <c r="D386" s="278">
        <f t="shared" ca="1" si="10"/>
        <v>0</v>
      </c>
      <c r="E386" s="267"/>
      <c r="F386" s="277" t="s">
        <v>67</v>
      </c>
      <c r="G386" s="268"/>
      <c r="H386" s="269"/>
    </row>
    <row r="387" spans="2:8" x14ac:dyDescent="0.25">
      <c r="B387" s="266" t="str">
        <f t="shared" si="11"/>
        <v>S09071</v>
      </c>
      <c r="C387" s="266"/>
      <c r="D387" s="278">
        <f t="shared" ca="1" si="10"/>
        <v>0</v>
      </c>
      <c r="E387" s="267"/>
      <c r="F387" s="277" t="s">
        <v>69</v>
      </c>
      <c r="G387" s="268"/>
      <c r="H387" s="269"/>
    </row>
    <row r="388" spans="2:8" x14ac:dyDescent="0.25">
      <c r="B388" s="266" t="str">
        <f t="shared" si="11"/>
        <v>S09071</v>
      </c>
      <c r="C388" s="266"/>
      <c r="D388" s="278">
        <f t="shared" ca="1" si="10"/>
        <v>0</v>
      </c>
      <c r="E388" s="267"/>
      <c r="F388" s="277" t="s">
        <v>71</v>
      </c>
      <c r="G388" s="268"/>
      <c r="H388" s="269"/>
    </row>
    <row r="389" spans="2:8" x14ac:dyDescent="0.25">
      <c r="B389" s="266" t="str">
        <f t="shared" si="11"/>
        <v>S09071</v>
      </c>
      <c r="C389" s="266"/>
      <c r="D389" s="278">
        <f t="shared" ca="1" si="10"/>
        <v>0</v>
      </c>
      <c r="E389" s="267"/>
      <c r="F389" s="277" t="s">
        <v>73</v>
      </c>
      <c r="G389" s="268"/>
      <c r="H389" s="269"/>
    </row>
    <row r="390" spans="2:8" x14ac:dyDescent="0.25">
      <c r="B390" s="266" t="str">
        <f t="shared" si="11"/>
        <v>S09071</v>
      </c>
      <c r="C390" s="266"/>
      <c r="D390" s="278">
        <f t="shared" ref="D390:D453" ca="1" si="12">+SUMIF(INDIRECT($B390&amp;"!$A$7:$A$600"),$F390,INDIRECT($B390&amp;"!$j$7:$j$600"))+SUMIF(INDIRECT($B390&amp;"!$B$7:$B$600"),$F390,INDIRECT($B390&amp;"!$j$7:$j$600"))</f>
        <v>0</v>
      </c>
      <c r="E390" s="267"/>
      <c r="F390" s="277" t="s">
        <v>75</v>
      </c>
      <c r="G390" s="268"/>
      <c r="H390" s="269"/>
    </row>
    <row r="391" spans="2:8" x14ac:dyDescent="0.25">
      <c r="B391" s="266" t="str">
        <f t="shared" si="11"/>
        <v>S09071</v>
      </c>
      <c r="C391" s="266"/>
      <c r="D391" s="278">
        <f t="shared" ca="1" si="12"/>
        <v>0</v>
      </c>
      <c r="E391" s="267"/>
      <c r="F391" s="277" t="s">
        <v>77</v>
      </c>
      <c r="G391" s="268"/>
      <c r="H391" s="269"/>
    </row>
    <row r="392" spans="2:8" x14ac:dyDescent="0.25">
      <c r="B392" s="266" t="str">
        <f t="shared" si="11"/>
        <v>S09071</v>
      </c>
      <c r="C392" s="266"/>
      <c r="D392" s="278">
        <f t="shared" ca="1" si="12"/>
        <v>0</v>
      </c>
      <c r="E392" s="267"/>
      <c r="F392" s="277" t="s">
        <v>79</v>
      </c>
      <c r="G392" s="268"/>
      <c r="H392" s="269"/>
    </row>
    <row r="393" spans="2:8" x14ac:dyDescent="0.25">
      <c r="B393" s="266" t="str">
        <f t="shared" si="11"/>
        <v>S09071</v>
      </c>
      <c r="C393" s="266"/>
      <c r="D393" s="278">
        <f t="shared" ca="1" si="12"/>
        <v>0</v>
      </c>
      <c r="E393" s="267"/>
      <c r="F393" s="277" t="s">
        <v>83</v>
      </c>
      <c r="G393" s="268"/>
      <c r="H393" s="269"/>
    </row>
    <row r="394" spans="2:8" x14ac:dyDescent="0.25">
      <c r="B394" s="266" t="str">
        <f t="shared" si="11"/>
        <v>S09071</v>
      </c>
      <c r="C394" s="266"/>
      <c r="D394" s="278">
        <f t="shared" ca="1" si="12"/>
        <v>0</v>
      </c>
      <c r="E394" s="267"/>
      <c r="F394" s="277" t="s">
        <v>63</v>
      </c>
      <c r="G394" s="268"/>
      <c r="H394" s="269"/>
    </row>
    <row r="395" spans="2:8" x14ac:dyDescent="0.25">
      <c r="B395" s="266" t="str">
        <f t="shared" si="11"/>
        <v>S09071</v>
      </c>
      <c r="C395" s="266"/>
      <c r="D395" s="278">
        <f t="shared" ca="1" si="12"/>
        <v>0</v>
      </c>
      <c r="E395" s="267"/>
      <c r="F395" s="277" t="s">
        <v>62</v>
      </c>
      <c r="G395" s="268"/>
      <c r="H395" s="269"/>
    </row>
    <row r="396" spans="2:8" x14ac:dyDescent="0.25">
      <c r="B396" s="266" t="str">
        <f t="shared" si="11"/>
        <v>S09071</v>
      </c>
      <c r="C396" s="266"/>
      <c r="D396" s="278">
        <f t="shared" ca="1" si="12"/>
        <v>0</v>
      </c>
      <c r="E396" s="267"/>
      <c r="F396" s="277" t="s">
        <v>81</v>
      </c>
      <c r="G396" s="268"/>
      <c r="H396" s="269"/>
    </row>
    <row r="397" spans="2:8" x14ac:dyDescent="0.25">
      <c r="B397" s="266" t="str">
        <f t="shared" si="11"/>
        <v>S09071</v>
      </c>
      <c r="C397" s="266"/>
      <c r="D397" s="278">
        <f t="shared" ca="1" si="12"/>
        <v>107619.39000000001</v>
      </c>
      <c r="E397" s="267"/>
      <c r="F397" s="277" t="s">
        <v>102</v>
      </c>
      <c r="G397" s="268"/>
      <c r="H397" s="269"/>
    </row>
    <row r="398" spans="2:8" x14ac:dyDescent="0.25">
      <c r="B398" s="266" t="str">
        <f t="shared" si="11"/>
        <v>S09071</v>
      </c>
      <c r="C398" s="266"/>
      <c r="D398" s="278">
        <f t="shared" ca="1" si="12"/>
        <v>-39020.94</v>
      </c>
      <c r="E398" s="267"/>
      <c r="F398" s="277" t="s">
        <v>104</v>
      </c>
      <c r="G398" s="268"/>
      <c r="H398" s="269"/>
    </row>
    <row r="399" spans="2:8" x14ac:dyDescent="0.25">
      <c r="B399" s="266" t="str">
        <f t="shared" si="11"/>
        <v>S09071</v>
      </c>
      <c r="C399" s="266"/>
      <c r="D399" s="278">
        <f t="shared" ca="1" si="12"/>
        <v>0</v>
      </c>
      <c r="E399" s="267"/>
      <c r="F399" s="277" t="s">
        <v>138</v>
      </c>
      <c r="G399" s="268"/>
      <c r="H399" s="269"/>
    </row>
    <row r="400" spans="2:8" x14ac:dyDescent="0.25">
      <c r="B400" s="266" t="str">
        <f t="shared" si="11"/>
        <v>S09071</v>
      </c>
      <c r="C400" s="266"/>
      <c r="D400" s="278">
        <f t="shared" ca="1" si="12"/>
        <v>0</v>
      </c>
      <c r="E400" s="267"/>
      <c r="F400" s="277" t="s">
        <v>673</v>
      </c>
      <c r="G400" s="268"/>
      <c r="H400" s="269"/>
    </row>
    <row r="401" spans="2:8" ht="15.75" thickBot="1" x14ac:dyDescent="0.3">
      <c r="B401" s="271" t="str">
        <f>B400</f>
        <v>S09071</v>
      </c>
      <c r="C401" s="271"/>
      <c r="D401" s="278">
        <f t="shared" ca="1" si="12"/>
        <v>0</v>
      </c>
      <c r="E401" s="272"/>
      <c r="F401" s="277" t="s">
        <v>140</v>
      </c>
      <c r="G401" s="273"/>
      <c r="H401" s="274"/>
    </row>
    <row r="402" spans="2:8" x14ac:dyDescent="0.25">
      <c r="B402" s="260" t="s">
        <v>731</v>
      </c>
      <c r="C402" s="261"/>
      <c r="D402" s="278">
        <f t="shared" ca="1" si="12"/>
        <v>0</v>
      </c>
      <c r="E402" s="262"/>
      <c r="F402" s="275" t="s">
        <v>638</v>
      </c>
      <c r="G402" s="263"/>
      <c r="H402" s="264"/>
    </row>
    <row r="403" spans="2:8" x14ac:dyDescent="0.25">
      <c r="B403" s="266" t="str">
        <f t="shared" ref="B403:B466" si="13">B402</f>
        <v>S09072</v>
      </c>
      <c r="C403" s="266"/>
      <c r="D403" s="278">
        <f t="shared" ca="1" si="12"/>
        <v>0</v>
      </c>
      <c r="E403" s="267"/>
      <c r="F403" s="276" t="s">
        <v>639</v>
      </c>
      <c r="G403" s="268"/>
      <c r="H403" s="269"/>
    </row>
    <row r="404" spans="2:8" x14ac:dyDescent="0.25">
      <c r="B404" s="266" t="str">
        <f t="shared" si="13"/>
        <v>S09072</v>
      </c>
      <c r="C404" s="266"/>
      <c r="D404" s="278">
        <f t="shared" ca="1" si="12"/>
        <v>0</v>
      </c>
      <c r="E404" s="267"/>
      <c r="F404" s="277" t="s">
        <v>640</v>
      </c>
      <c r="G404" s="268"/>
      <c r="H404" s="269"/>
    </row>
    <row r="405" spans="2:8" x14ac:dyDescent="0.25">
      <c r="B405" s="266" t="str">
        <f t="shared" si="13"/>
        <v>S09072</v>
      </c>
      <c r="C405" s="266"/>
      <c r="D405" s="278">
        <f t="shared" ca="1" si="12"/>
        <v>0</v>
      </c>
      <c r="E405" s="267"/>
      <c r="F405" s="277" t="s">
        <v>641</v>
      </c>
      <c r="G405" s="268"/>
      <c r="H405" s="269"/>
    </row>
    <row r="406" spans="2:8" x14ac:dyDescent="0.25">
      <c r="B406" s="266" t="str">
        <f t="shared" si="13"/>
        <v>S09072</v>
      </c>
      <c r="C406" s="266"/>
      <c r="D406" s="278">
        <f t="shared" ca="1" si="12"/>
        <v>0</v>
      </c>
      <c r="E406" s="267"/>
      <c r="F406" s="277" t="s">
        <v>642</v>
      </c>
      <c r="G406" s="268"/>
      <c r="H406" s="269"/>
    </row>
    <row r="407" spans="2:8" x14ac:dyDescent="0.25">
      <c r="B407" s="266" t="str">
        <f t="shared" si="13"/>
        <v>S09072</v>
      </c>
      <c r="C407" s="266"/>
      <c r="D407" s="278">
        <f t="shared" ca="1" si="12"/>
        <v>0</v>
      </c>
      <c r="E407" s="267"/>
      <c r="F407" s="277" t="s">
        <v>643</v>
      </c>
      <c r="G407" s="268"/>
      <c r="H407" s="269"/>
    </row>
    <row r="408" spans="2:8" x14ac:dyDescent="0.25">
      <c r="B408" s="266" t="str">
        <f t="shared" si="13"/>
        <v>S09072</v>
      </c>
      <c r="C408" s="266"/>
      <c r="D408" s="278">
        <f t="shared" ca="1" si="12"/>
        <v>0</v>
      </c>
      <c r="E408" s="267"/>
      <c r="F408" s="277" t="s">
        <v>644</v>
      </c>
      <c r="G408" s="268"/>
      <c r="H408" s="269"/>
    </row>
    <row r="409" spans="2:8" x14ac:dyDescent="0.25">
      <c r="B409" s="266" t="str">
        <f t="shared" si="13"/>
        <v>S09072</v>
      </c>
      <c r="C409" s="266"/>
      <c r="D409" s="278">
        <f t="shared" ca="1" si="12"/>
        <v>0</v>
      </c>
      <c r="E409" s="267"/>
      <c r="F409" s="277" t="s">
        <v>645</v>
      </c>
      <c r="G409" s="268"/>
      <c r="H409" s="269"/>
    </row>
    <row r="410" spans="2:8" x14ac:dyDescent="0.25">
      <c r="B410" s="266" t="str">
        <f t="shared" si="13"/>
        <v>S09072</v>
      </c>
      <c r="C410" s="266"/>
      <c r="D410" s="278">
        <f t="shared" ca="1" si="12"/>
        <v>0</v>
      </c>
      <c r="E410" s="267"/>
      <c r="F410" s="277" t="s">
        <v>170</v>
      </c>
      <c r="G410" s="268"/>
      <c r="H410" s="269"/>
    </row>
    <row r="411" spans="2:8" x14ac:dyDescent="0.25">
      <c r="B411" s="266" t="str">
        <f t="shared" si="13"/>
        <v>S09072</v>
      </c>
      <c r="C411" s="266"/>
      <c r="D411" s="278">
        <f t="shared" ca="1" si="12"/>
        <v>36</v>
      </c>
      <c r="E411" s="267"/>
      <c r="F411" s="277" t="s">
        <v>124</v>
      </c>
      <c r="G411" s="268"/>
      <c r="H411" s="269"/>
    </row>
    <row r="412" spans="2:8" x14ac:dyDescent="0.25">
      <c r="B412" s="266" t="str">
        <f t="shared" si="13"/>
        <v>S09072</v>
      </c>
      <c r="C412" s="266"/>
      <c r="D412" s="278">
        <f t="shared" ca="1" si="12"/>
        <v>29</v>
      </c>
      <c r="E412" s="267"/>
      <c r="F412" s="277" t="s">
        <v>130</v>
      </c>
      <c r="G412" s="268"/>
      <c r="H412" s="269"/>
    </row>
    <row r="413" spans="2:8" x14ac:dyDescent="0.25">
      <c r="B413" s="266" t="str">
        <f t="shared" si="13"/>
        <v>S09072</v>
      </c>
      <c r="C413" s="266"/>
      <c r="D413" s="278">
        <f t="shared" ca="1" si="12"/>
        <v>296</v>
      </c>
      <c r="E413" s="267"/>
      <c r="F413" s="277" t="s">
        <v>122</v>
      </c>
      <c r="G413" s="268"/>
      <c r="H413" s="269"/>
    </row>
    <row r="414" spans="2:8" x14ac:dyDescent="0.25">
      <c r="B414" s="266" t="str">
        <f t="shared" si="13"/>
        <v>S09072</v>
      </c>
      <c r="C414" s="266"/>
      <c r="D414" s="278">
        <f t="shared" ca="1" si="12"/>
        <v>855</v>
      </c>
      <c r="E414" s="267"/>
      <c r="F414" s="277" t="s">
        <v>126</v>
      </c>
      <c r="G414" s="268"/>
      <c r="H414" s="269"/>
    </row>
    <row r="415" spans="2:8" x14ac:dyDescent="0.25">
      <c r="B415" s="266" t="str">
        <f t="shared" si="13"/>
        <v>S09072</v>
      </c>
      <c r="C415" s="266"/>
      <c r="D415" s="278">
        <f t="shared" ca="1" si="12"/>
        <v>0</v>
      </c>
      <c r="E415" s="267"/>
      <c r="F415" s="277" t="s">
        <v>128</v>
      </c>
      <c r="G415" s="268"/>
      <c r="H415" s="269"/>
    </row>
    <row r="416" spans="2:8" x14ac:dyDescent="0.25">
      <c r="B416" s="266" t="str">
        <f t="shared" si="13"/>
        <v>S09072</v>
      </c>
      <c r="C416" s="266"/>
      <c r="D416" s="278">
        <f t="shared" ca="1" si="12"/>
        <v>0</v>
      </c>
      <c r="E416" s="267"/>
      <c r="F416" s="277" t="s">
        <v>171</v>
      </c>
      <c r="G416" s="268"/>
      <c r="H416" s="269"/>
    </row>
    <row r="417" spans="2:8" x14ac:dyDescent="0.25">
      <c r="B417" s="266" t="str">
        <f t="shared" si="13"/>
        <v>S09072</v>
      </c>
      <c r="C417" s="266"/>
      <c r="D417" s="278">
        <f t="shared" ca="1" si="12"/>
        <v>209</v>
      </c>
      <c r="E417" s="267"/>
      <c r="F417" s="277" t="s">
        <v>134</v>
      </c>
      <c r="G417" s="268"/>
      <c r="H417" s="269"/>
    </row>
    <row r="418" spans="2:8" x14ac:dyDescent="0.25">
      <c r="B418" s="266" t="str">
        <f t="shared" si="13"/>
        <v>S09072</v>
      </c>
      <c r="C418" s="266"/>
      <c r="D418" s="278">
        <f t="shared" ca="1" si="12"/>
        <v>0</v>
      </c>
      <c r="E418" s="267"/>
      <c r="F418" s="277" t="s">
        <v>168</v>
      </c>
      <c r="G418" s="268"/>
      <c r="H418" s="269"/>
    </row>
    <row r="419" spans="2:8" x14ac:dyDescent="0.25">
      <c r="B419" s="266" t="str">
        <f t="shared" si="13"/>
        <v>S09072</v>
      </c>
      <c r="C419" s="266"/>
      <c r="D419" s="278">
        <f t="shared" ca="1" si="12"/>
        <v>7454.1100000000006</v>
      </c>
      <c r="E419" s="267"/>
      <c r="F419" s="277" t="s">
        <v>89</v>
      </c>
      <c r="G419" s="268"/>
      <c r="H419" s="269"/>
    </row>
    <row r="420" spans="2:8" x14ac:dyDescent="0.25">
      <c r="B420" s="266" t="str">
        <f t="shared" si="13"/>
        <v>S09072</v>
      </c>
      <c r="C420" s="266"/>
      <c r="D420" s="278">
        <f t="shared" ca="1" si="12"/>
        <v>2941.2099999999991</v>
      </c>
      <c r="E420" s="267"/>
      <c r="F420" s="277" t="s">
        <v>95</v>
      </c>
      <c r="G420" s="268"/>
      <c r="H420" s="269"/>
    </row>
    <row r="421" spans="2:8" x14ac:dyDescent="0.25">
      <c r="B421" s="266" t="str">
        <f t="shared" si="13"/>
        <v>S09072</v>
      </c>
      <c r="C421" s="266"/>
      <c r="D421" s="278">
        <f t="shared" ca="1" si="12"/>
        <v>72277.34</v>
      </c>
      <c r="E421" s="267"/>
      <c r="F421" s="277" t="s">
        <v>87</v>
      </c>
      <c r="G421" s="268"/>
      <c r="H421" s="269"/>
    </row>
    <row r="422" spans="2:8" x14ac:dyDescent="0.25">
      <c r="B422" s="266" t="str">
        <f t="shared" si="13"/>
        <v>S09072</v>
      </c>
      <c r="C422" s="266"/>
      <c r="D422" s="278">
        <f t="shared" ca="1" si="12"/>
        <v>119672.24</v>
      </c>
      <c r="E422" s="267"/>
      <c r="F422" s="277" t="s">
        <v>91</v>
      </c>
      <c r="G422" s="268"/>
      <c r="H422" s="269"/>
    </row>
    <row r="423" spans="2:8" x14ac:dyDescent="0.25">
      <c r="B423" s="266" t="str">
        <f t="shared" si="13"/>
        <v>S09072</v>
      </c>
      <c r="C423" s="266"/>
      <c r="D423" s="278">
        <f t="shared" ca="1" si="12"/>
        <v>0</v>
      </c>
      <c r="E423" s="267"/>
      <c r="F423" s="277" t="s">
        <v>93</v>
      </c>
      <c r="G423" s="268"/>
      <c r="H423" s="269"/>
    </row>
    <row r="424" spans="2:8" x14ac:dyDescent="0.25">
      <c r="B424" s="266" t="str">
        <f t="shared" si="13"/>
        <v>S09072</v>
      </c>
      <c r="C424" s="266"/>
      <c r="D424" s="278">
        <f t="shared" ca="1" si="12"/>
        <v>0</v>
      </c>
      <c r="E424" s="267"/>
      <c r="F424" s="277" t="s">
        <v>169</v>
      </c>
      <c r="G424" s="268"/>
      <c r="H424" s="269"/>
    </row>
    <row r="425" spans="2:8" x14ac:dyDescent="0.25">
      <c r="B425" s="266" t="str">
        <f t="shared" si="13"/>
        <v>S09072</v>
      </c>
      <c r="C425" s="266"/>
      <c r="D425" s="278">
        <f t="shared" ca="1" si="12"/>
        <v>5042.3599999999988</v>
      </c>
      <c r="E425" s="267"/>
      <c r="F425" s="277" t="s">
        <v>646</v>
      </c>
      <c r="G425" s="268"/>
      <c r="H425" s="269"/>
    </row>
    <row r="426" spans="2:8" x14ac:dyDescent="0.25">
      <c r="B426" s="266" t="str">
        <f t="shared" si="13"/>
        <v>S09072</v>
      </c>
      <c r="C426" s="266"/>
      <c r="D426" s="278">
        <f t="shared" ca="1" si="12"/>
        <v>58054.9</v>
      </c>
      <c r="E426" s="267"/>
      <c r="F426" s="277" t="s">
        <v>99</v>
      </c>
      <c r="G426" s="268"/>
      <c r="H426" s="269"/>
    </row>
    <row r="427" spans="2:8" x14ac:dyDescent="0.25">
      <c r="B427" s="266" t="str">
        <f t="shared" si="13"/>
        <v>S09072</v>
      </c>
      <c r="C427" s="266"/>
      <c r="D427" s="278">
        <f t="shared" ca="1" si="12"/>
        <v>86969.26</v>
      </c>
      <c r="E427" s="267"/>
      <c r="F427" s="277" t="s">
        <v>660</v>
      </c>
      <c r="G427" s="268"/>
      <c r="H427" s="269"/>
    </row>
    <row r="428" spans="2:8" x14ac:dyDescent="0.25">
      <c r="B428" s="266" t="str">
        <f t="shared" si="13"/>
        <v>S09072</v>
      </c>
      <c r="C428" s="266"/>
      <c r="D428" s="278">
        <f t="shared" ca="1" si="12"/>
        <v>12786.11</v>
      </c>
      <c r="E428" s="267"/>
      <c r="F428" s="277" t="s">
        <v>653</v>
      </c>
      <c r="G428" s="268"/>
      <c r="H428" s="269"/>
    </row>
    <row r="429" spans="2:8" x14ac:dyDescent="0.25">
      <c r="B429" s="266" t="str">
        <f t="shared" si="13"/>
        <v>S09072</v>
      </c>
      <c r="C429" s="266"/>
      <c r="D429" s="278">
        <f t="shared" ca="1" si="12"/>
        <v>15586.020000000002</v>
      </c>
      <c r="E429" s="267"/>
      <c r="F429" s="277" t="s">
        <v>662</v>
      </c>
      <c r="G429" s="268"/>
      <c r="H429" s="269"/>
    </row>
    <row r="430" spans="2:8" x14ac:dyDescent="0.25">
      <c r="B430" s="266" t="str">
        <f t="shared" si="13"/>
        <v>S09072</v>
      </c>
      <c r="C430" s="266"/>
      <c r="D430" s="278">
        <f t="shared" ca="1" si="12"/>
        <v>11510.47</v>
      </c>
      <c r="E430" s="267"/>
      <c r="F430" s="277" t="s">
        <v>647</v>
      </c>
      <c r="G430" s="268"/>
      <c r="H430" s="269"/>
    </row>
    <row r="431" spans="2:8" x14ac:dyDescent="0.25">
      <c r="B431" s="266" t="str">
        <f t="shared" si="13"/>
        <v>S09072</v>
      </c>
      <c r="C431" s="266"/>
      <c r="D431" s="278">
        <f t="shared" ca="1" si="12"/>
        <v>10414.780000000001</v>
      </c>
      <c r="E431" s="267"/>
      <c r="F431" s="277" t="s">
        <v>648</v>
      </c>
      <c r="G431" s="268"/>
      <c r="H431" s="269"/>
    </row>
    <row r="432" spans="2:8" x14ac:dyDescent="0.25">
      <c r="B432" s="266" t="str">
        <f t="shared" si="13"/>
        <v>S09072</v>
      </c>
      <c r="C432" s="266"/>
      <c r="D432" s="278">
        <f t="shared" ca="1" si="12"/>
        <v>0</v>
      </c>
      <c r="E432" s="267"/>
      <c r="F432" s="277" t="s">
        <v>649</v>
      </c>
      <c r="G432" s="268"/>
      <c r="H432" s="269"/>
    </row>
    <row r="433" spans="2:8" x14ac:dyDescent="0.25">
      <c r="B433" s="266" t="str">
        <f t="shared" si="13"/>
        <v>S09072</v>
      </c>
      <c r="C433" s="266"/>
      <c r="D433" s="278">
        <f t="shared" ca="1" si="12"/>
        <v>-7358.99</v>
      </c>
      <c r="E433" s="267"/>
      <c r="F433" s="277" t="s">
        <v>107</v>
      </c>
      <c r="G433" s="268"/>
      <c r="H433" s="269"/>
    </row>
    <row r="434" spans="2:8" x14ac:dyDescent="0.25">
      <c r="B434" s="266" t="str">
        <f t="shared" si="13"/>
        <v>S09072</v>
      </c>
      <c r="C434" s="266"/>
      <c r="D434" s="278">
        <f t="shared" ca="1" si="12"/>
        <v>0</v>
      </c>
      <c r="E434" s="267"/>
      <c r="F434" s="277" t="s">
        <v>656</v>
      </c>
      <c r="G434" s="268"/>
      <c r="H434" s="269"/>
    </row>
    <row r="435" spans="2:8" x14ac:dyDescent="0.25">
      <c r="B435" s="266" t="str">
        <f t="shared" si="13"/>
        <v>S09072</v>
      </c>
      <c r="C435" s="266"/>
      <c r="D435" s="278">
        <f t="shared" ca="1" si="12"/>
        <v>690.32</v>
      </c>
      <c r="E435" s="267"/>
      <c r="F435" s="277" t="s">
        <v>654</v>
      </c>
      <c r="G435" s="268"/>
      <c r="H435" s="269"/>
    </row>
    <row r="436" spans="2:8" x14ac:dyDescent="0.25">
      <c r="B436" s="266" t="str">
        <f t="shared" si="13"/>
        <v>S09072</v>
      </c>
      <c r="C436" s="266"/>
      <c r="D436" s="278">
        <f t="shared" ca="1" si="12"/>
        <v>4340.8600000000006</v>
      </c>
      <c r="E436" s="267"/>
      <c r="F436" s="277" t="s">
        <v>655</v>
      </c>
      <c r="G436" s="268"/>
      <c r="H436" s="269"/>
    </row>
    <row r="437" spans="2:8" x14ac:dyDescent="0.25">
      <c r="B437" s="266" t="str">
        <f t="shared" si="13"/>
        <v>S09072</v>
      </c>
      <c r="C437" s="266"/>
      <c r="D437" s="278">
        <f t="shared" ca="1" si="12"/>
        <v>59067.44</v>
      </c>
      <c r="E437" s="267"/>
      <c r="F437" s="277" t="s">
        <v>713</v>
      </c>
      <c r="G437" s="268"/>
      <c r="H437" s="269"/>
    </row>
    <row r="438" spans="2:8" x14ac:dyDescent="0.25">
      <c r="B438" s="266" t="str">
        <f t="shared" si="13"/>
        <v>S09072</v>
      </c>
      <c r="C438" s="266"/>
      <c r="D438" s="278">
        <f t="shared" ca="1" si="12"/>
        <v>13213.01</v>
      </c>
      <c r="E438" s="267"/>
      <c r="F438" s="277" t="s">
        <v>650</v>
      </c>
      <c r="G438" s="268"/>
      <c r="H438" s="269"/>
    </row>
    <row r="439" spans="2:8" x14ac:dyDescent="0.25">
      <c r="B439" s="266" t="str">
        <f t="shared" si="13"/>
        <v>S09072</v>
      </c>
      <c r="C439" s="266"/>
      <c r="D439" s="278">
        <f t="shared" ca="1" si="12"/>
        <v>4087.6499999999992</v>
      </c>
      <c r="E439" s="267"/>
      <c r="F439" s="277" t="s">
        <v>652</v>
      </c>
      <c r="G439" s="268"/>
      <c r="H439" s="269"/>
    </row>
    <row r="440" spans="2:8" x14ac:dyDescent="0.25">
      <c r="B440" s="266" t="str">
        <f t="shared" si="13"/>
        <v>S09072</v>
      </c>
      <c r="C440" s="266"/>
      <c r="D440" s="278">
        <f t="shared" ca="1" si="12"/>
        <v>1051.6500000000001</v>
      </c>
      <c r="E440" s="267"/>
      <c r="F440" s="277" t="s">
        <v>651</v>
      </c>
      <c r="G440" s="268"/>
      <c r="H440" s="269"/>
    </row>
    <row r="441" spans="2:8" x14ac:dyDescent="0.25">
      <c r="B441" s="266" t="str">
        <f t="shared" si="13"/>
        <v>S09072</v>
      </c>
      <c r="C441" s="266"/>
      <c r="D441" s="278">
        <f t="shared" ca="1" si="12"/>
        <v>16813.440000000002</v>
      </c>
      <c r="E441" s="267"/>
      <c r="F441" s="277" t="s">
        <v>106</v>
      </c>
      <c r="G441" s="268"/>
      <c r="H441" s="269"/>
    </row>
    <row r="442" spans="2:8" x14ac:dyDescent="0.25">
      <c r="B442" s="266" t="str">
        <f t="shared" si="13"/>
        <v>S09072</v>
      </c>
      <c r="C442" s="266"/>
      <c r="D442" s="278">
        <f t="shared" ca="1" si="12"/>
        <v>19264.18</v>
      </c>
      <c r="E442" s="267"/>
      <c r="F442" s="277" t="s">
        <v>712</v>
      </c>
      <c r="G442" s="268"/>
      <c r="H442" s="269"/>
    </row>
    <row r="443" spans="2:8" x14ac:dyDescent="0.25">
      <c r="B443" s="266" t="str">
        <f t="shared" si="13"/>
        <v>S09072</v>
      </c>
      <c r="C443" s="266"/>
      <c r="D443" s="278">
        <f t="shared" ca="1" si="12"/>
        <v>0</v>
      </c>
      <c r="E443" s="267"/>
      <c r="F443" s="277" t="s">
        <v>111</v>
      </c>
      <c r="G443" s="268"/>
      <c r="H443" s="269"/>
    </row>
    <row r="444" spans="2:8" x14ac:dyDescent="0.25">
      <c r="B444" s="266" t="str">
        <f t="shared" si="13"/>
        <v>S09072</v>
      </c>
      <c r="C444" s="266"/>
      <c r="D444" s="278">
        <f t="shared" ca="1" si="12"/>
        <v>4232.34</v>
      </c>
      <c r="E444" s="267"/>
      <c r="F444" s="277" t="s">
        <v>113</v>
      </c>
      <c r="G444" s="268"/>
      <c r="H444" s="269"/>
    </row>
    <row r="445" spans="2:8" x14ac:dyDescent="0.25">
      <c r="B445" s="266" t="str">
        <f t="shared" si="13"/>
        <v>S09072</v>
      </c>
      <c r="C445" s="266"/>
      <c r="D445" s="278">
        <f t="shared" ca="1" si="12"/>
        <v>0</v>
      </c>
      <c r="E445" s="267"/>
      <c r="F445" s="277" t="s">
        <v>115</v>
      </c>
      <c r="G445" s="268"/>
      <c r="H445" s="269"/>
    </row>
    <row r="446" spans="2:8" x14ac:dyDescent="0.25">
      <c r="B446" s="266" t="str">
        <f t="shared" si="13"/>
        <v>S09072</v>
      </c>
      <c r="C446" s="266"/>
      <c r="D446" s="278">
        <f t="shared" ca="1" si="12"/>
        <v>37083.03</v>
      </c>
      <c r="E446" s="267"/>
      <c r="F446" s="277" t="s">
        <v>117</v>
      </c>
      <c r="G446" s="268"/>
      <c r="H446" s="269"/>
    </row>
    <row r="447" spans="2:8" x14ac:dyDescent="0.25">
      <c r="B447" s="266" t="str">
        <f t="shared" si="13"/>
        <v>S09072</v>
      </c>
      <c r="C447" s="266"/>
      <c r="D447" s="278">
        <f t="shared" ca="1" si="12"/>
        <v>0</v>
      </c>
      <c r="E447" s="267"/>
      <c r="F447" s="277" t="s">
        <v>157</v>
      </c>
      <c r="G447" s="268"/>
      <c r="H447" s="269"/>
    </row>
    <row r="448" spans="2:8" x14ac:dyDescent="0.25">
      <c r="B448" s="266" t="str">
        <f t="shared" si="13"/>
        <v>S09072</v>
      </c>
      <c r="C448" s="266"/>
      <c r="D448" s="278">
        <f t="shared" ca="1" si="12"/>
        <v>82315.649999999994</v>
      </c>
      <c r="E448" s="267"/>
      <c r="F448" s="277" t="s">
        <v>142</v>
      </c>
      <c r="G448" s="268"/>
      <c r="H448" s="269"/>
    </row>
    <row r="449" spans="2:8" x14ac:dyDescent="0.25">
      <c r="B449" s="266" t="str">
        <f t="shared" si="13"/>
        <v>S09072</v>
      </c>
      <c r="C449" s="266"/>
      <c r="D449" s="278">
        <f t="shared" ca="1" si="12"/>
        <v>0</v>
      </c>
      <c r="E449" s="267"/>
      <c r="F449" s="277" t="s">
        <v>672</v>
      </c>
      <c r="G449" s="268"/>
      <c r="H449" s="269"/>
    </row>
    <row r="450" spans="2:8" x14ac:dyDescent="0.25">
      <c r="B450" s="266" t="str">
        <f t="shared" si="13"/>
        <v>S09072</v>
      </c>
      <c r="C450" s="266"/>
      <c r="D450" s="278">
        <f t="shared" ca="1" si="12"/>
        <v>43080.22</v>
      </c>
      <c r="E450" s="267"/>
      <c r="F450" s="277" t="s">
        <v>143</v>
      </c>
      <c r="G450" s="268"/>
      <c r="H450" s="269"/>
    </row>
    <row r="451" spans="2:8" x14ac:dyDescent="0.25">
      <c r="B451" s="266" t="str">
        <f t="shared" si="13"/>
        <v>S09072</v>
      </c>
      <c r="C451" s="266"/>
      <c r="D451" s="278">
        <f t="shared" ca="1" si="12"/>
        <v>0</v>
      </c>
      <c r="E451" s="267"/>
      <c r="F451" s="277" t="s">
        <v>65</v>
      </c>
      <c r="G451" s="268"/>
      <c r="H451" s="269"/>
    </row>
    <row r="452" spans="2:8" x14ac:dyDescent="0.25">
      <c r="B452" s="266" t="str">
        <f t="shared" si="13"/>
        <v>S09072</v>
      </c>
      <c r="C452" s="266"/>
      <c r="D452" s="278">
        <f t="shared" ca="1" si="12"/>
        <v>0</v>
      </c>
      <c r="E452" s="267"/>
      <c r="F452" s="277" t="s">
        <v>67</v>
      </c>
      <c r="G452" s="268"/>
      <c r="H452" s="269"/>
    </row>
    <row r="453" spans="2:8" x14ac:dyDescent="0.25">
      <c r="B453" s="266" t="str">
        <f t="shared" si="13"/>
        <v>S09072</v>
      </c>
      <c r="C453" s="266"/>
      <c r="D453" s="278">
        <f t="shared" ca="1" si="12"/>
        <v>0</v>
      </c>
      <c r="E453" s="267"/>
      <c r="F453" s="277" t="s">
        <v>69</v>
      </c>
      <c r="G453" s="268"/>
      <c r="H453" s="269"/>
    </row>
    <row r="454" spans="2:8" x14ac:dyDescent="0.25">
      <c r="B454" s="266" t="str">
        <f t="shared" si="13"/>
        <v>S09072</v>
      </c>
      <c r="C454" s="266"/>
      <c r="D454" s="278">
        <f t="shared" ref="D454:D517" ca="1" si="14">+SUMIF(INDIRECT($B454&amp;"!$A$7:$A$600"),$F454,INDIRECT($B454&amp;"!$j$7:$j$600"))+SUMIF(INDIRECT($B454&amp;"!$B$7:$B$600"),$F454,INDIRECT($B454&amp;"!$j$7:$j$600"))</f>
        <v>0</v>
      </c>
      <c r="E454" s="267"/>
      <c r="F454" s="277" t="s">
        <v>71</v>
      </c>
      <c r="G454" s="268"/>
      <c r="H454" s="269"/>
    </row>
    <row r="455" spans="2:8" x14ac:dyDescent="0.25">
      <c r="B455" s="266" t="str">
        <f t="shared" si="13"/>
        <v>S09072</v>
      </c>
      <c r="C455" s="266"/>
      <c r="D455" s="278">
        <f t="shared" ca="1" si="14"/>
        <v>0</v>
      </c>
      <c r="E455" s="267"/>
      <c r="F455" s="277" t="s">
        <v>73</v>
      </c>
      <c r="G455" s="268"/>
      <c r="H455" s="269"/>
    </row>
    <row r="456" spans="2:8" x14ac:dyDescent="0.25">
      <c r="B456" s="266" t="str">
        <f t="shared" si="13"/>
        <v>S09072</v>
      </c>
      <c r="C456" s="266"/>
      <c r="D456" s="278">
        <f t="shared" ca="1" si="14"/>
        <v>0</v>
      </c>
      <c r="E456" s="267"/>
      <c r="F456" s="277" t="s">
        <v>75</v>
      </c>
      <c r="G456" s="268"/>
      <c r="H456" s="269"/>
    </row>
    <row r="457" spans="2:8" x14ac:dyDescent="0.25">
      <c r="B457" s="266" t="str">
        <f t="shared" si="13"/>
        <v>S09072</v>
      </c>
      <c r="C457" s="266"/>
      <c r="D457" s="278">
        <f t="shared" ca="1" si="14"/>
        <v>0</v>
      </c>
      <c r="E457" s="267"/>
      <c r="F457" s="277" t="s">
        <v>77</v>
      </c>
      <c r="G457" s="268"/>
      <c r="H457" s="269"/>
    </row>
    <row r="458" spans="2:8" x14ac:dyDescent="0.25">
      <c r="B458" s="266" t="str">
        <f t="shared" si="13"/>
        <v>S09072</v>
      </c>
      <c r="C458" s="266"/>
      <c r="D458" s="278">
        <f t="shared" ca="1" si="14"/>
        <v>0</v>
      </c>
      <c r="E458" s="267"/>
      <c r="F458" s="277" t="s">
        <v>79</v>
      </c>
      <c r="G458" s="268"/>
      <c r="H458" s="269"/>
    </row>
    <row r="459" spans="2:8" x14ac:dyDescent="0.25">
      <c r="B459" s="266" t="str">
        <f t="shared" si="13"/>
        <v>S09072</v>
      </c>
      <c r="C459" s="266"/>
      <c r="D459" s="278">
        <f t="shared" ca="1" si="14"/>
        <v>0</v>
      </c>
      <c r="E459" s="267"/>
      <c r="F459" s="277" t="s">
        <v>83</v>
      </c>
      <c r="G459" s="268"/>
      <c r="H459" s="269"/>
    </row>
    <row r="460" spans="2:8" x14ac:dyDescent="0.25">
      <c r="B460" s="266" t="str">
        <f t="shared" si="13"/>
        <v>S09072</v>
      </c>
      <c r="C460" s="266"/>
      <c r="D460" s="278">
        <f t="shared" ca="1" si="14"/>
        <v>0</v>
      </c>
      <c r="E460" s="267"/>
      <c r="F460" s="277" t="s">
        <v>63</v>
      </c>
      <c r="G460" s="268"/>
      <c r="H460" s="269"/>
    </row>
    <row r="461" spans="2:8" x14ac:dyDescent="0.25">
      <c r="B461" s="266" t="str">
        <f t="shared" si="13"/>
        <v>S09072</v>
      </c>
      <c r="C461" s="266"/>
      <c r="D461" s="278">
        <f t="shared" ca="1" si="14"/>
        <v>0</v>
      </c>
      <c r="E461" s="267"/>
      <c r="F461" s="277" t="s">
        <v>62</v>
      </c>
      <c r="G461" s="268"/>
      <c r="H461" s="269"/>
    </row>
    <row r="462" spans="2:8" x14ac:dyDescent="0.25">
      <c r="B462" s="266" t="str">
        <f t="shared" si="13"/>
        <v>S09072</v>
      </c>
      <c r="C462" s="266"/>
      <c r="D462" s="278">
        <f t="shared" ca="1" si="14"/>
        <v>0</v>
      </c>
      <c r="E462" s="267"/>
      <c r="F462" s="277" t="s">
        <v>81</v>
      </c>
      <c r="G462" s="268"/>
      <c r="H462" s="269"/>
    </row>
    <row r="463" spans="2:8" x14ac:dyDescent="0.25">
      <c r="B463" s="266" t="str">
        <f t="shared" si="13"/>
        <v>S09072</v>
      </c>
      <c r="C463" s="266"/>
      <c r="D463" s="278">
        <f t="shared" ca="1" si="14"/>
        <v>41273.47</v>
      </c>
      <c r="E463" s="267"/>
      <c r="F463" s="277" t="s">
        <v>102</v>
      </c>
      <c r="G463" s="268"/>
      <c r="H463" s="269"/>
    </row>
    <row r="464" spans="2:8" x14ac:dyDescent="0.25">
      <c r="B464" s="266" t="str">
        <f t="shared" si="13"/>
        <v>S09072</v>
      </c>
      <c r="C464" s="266"/>
      <c r="D464" s="278">
        <f t="shared" ca="1" si="14"/>
        <v>-11275.07</v>
      </c>
      <c r="E464" s="267"/>
      <c r="F464" s="277" t="s">
        <v>104</v>
      </c>
      <c r="G464" s="268"/>
      <c r="H464" s="269"/>
    </row>
    <row r="465" spans="2:8" x14ac:dyDescent="0.25">
      <c r="B465" s="266" t="str">
        <f t="shared" si="13"/>
        <v>S09072</v>
      </c>
      <c r="C465" s="266"/>
      <c r="D465" s="278">
        <f t="shared" ca="1" si="14"/>
        <v>0</v>
      </c>
      <c r="E465" s="267"/>
      <c r="F465" s="277" t="s">
        <v>138</v>
      </c>
      <c r="G465" s="268"/>
      <c r="H465" s="269"/>
    </row>
    <row r="466" spans="2:8" x14ac:dyDescent="0.25">
      <c r="B466" s="266" t="str">
        <f t="shared" si="13"/>
        <v>S09072</v>
      </c>
      <c r="C466" s="266"/>
      <c r="D466" s="278">
        <f t="shared" ca="1" si="14"/>
        <v>0</v>
      </c>
      <c r="E466" s="267"/>
      <c r="F466" s="277" t="s">
        <v>673</v>
      </c>
      <c r="G466" s="268"/>
      <c r="H466" s="269"/>
    </row>
    <row r="467" spans="2:8" ht="15.75" thickBot="1" x14ac:dyDescent="0.3">
      <c r="B467" s="271" t="str">
        <f>B466</f>
        <v>S09072</v>
      </c>
      <c r="C467" s="271"/>
      <c r="D467" s="278">
        <f t="shared" ca="1" si="14"/>
        <v>0</v>
      </c>
      <c r="E467" s="272"/>
      <c r="F467" s="277" t="s">
        <v>140</v>
      </c>
      <c r="G467" s="273"/>
      <c r="H467" s="274"/>
    </row>
    <row r="468" spans="2:8" x14ac:dyDescent="0.25">
      <c r="B468" s="260" t="s">
        <v>726</v>
      </c>
      <c r="C468" s="261"/>
      <c r="D468" s="278">
        <f t="shared" ca="1" si="14"/>
        <v>0</v>
      </c>
      <c r="E468" s="262"/>
      <c r="F468" s="275" t="s">
        <v>638</v>
      </c>
      <c r="G468" s="263"/>
      <c r="H468" s="264"/>
    </row>
    <row r="469" spans="2:8" x14ac:dyDescent="0.25">
      <c r="B469" s="266" t="str">
        <f t="shared" ref="B469:B532" si="15">B468</f>
        <v>S09073</v>
      </c>
      <c r="C469" s="266"/>
      <c r="D469" s="278">
        <f t="shared" ca="1" si="14"/>
        <v>0</v>
      </c>
      <c r="E469" s="267"/>
      <c r="F469" s="276" t="s">
        <v>639</v>
      </c>
      <c r="G469" s="268"/>
      <c r="H469" s="269"/>
    </row>
    <row r="470" spans="2:8" x14ac:dyDescent="0.25">
      <c r="B470" s="266" t="str">
        <f t="shared" si="15"/>
        <v>S09073</v>
      </c>
      <c r="C470" s="266"/>
      <c r="D470" s="278">
        <f t="shared" ca="1" si="14"/>
        <v>0</v>
      </c>
      <c r="E470" s="267"/>
      <c r="F470" s="277" t="s">
        <v>640</v>
      </c>
      <c r="G470" s="268"/>
      <c r="H470" s="269"/>
    </row>
    <row r="471" spans="2:8" x14ac:dyDescent="0.25">
      <c r="B471" s="266" t="str">
        <f t="shared" si="15"/>
        <v>S09073</v>
      </c>
      <c r="C471" s="266"/>
      <c r="D471" s="278">
        <f t="shared" ca="1" si="14"/>
        <v>0</v>
      </c>
      <c r="E471" s="267"/>
      <c r="F471" s="277" t="s">
        <v>641</v>
      </c>
      <c r="G471" s="268"/>
      <c r="H471" s="269"/>
    </row>
    <row r="472" spans="2:8" x14ac:dyDescent="0.25">
      <c r="B472" s="266" t="str">
        <f t="shared" si="15"/>
        <v>S09073</v>
      </c>
      <c r="C472" s="266"/>
      <c r="D472" s="278">
        <f t="shared" ca="1" si="14"/>
        <v>0</v>
      </c>
      <c r="E472" s="267"/>
      <c r="F472" s="277" t="s">
        <v>642</v>
      </c>
      <c r="G472" s="268"/>
      <c r="H472" s="269"/>
    </row>
    <row r="473" spans="2:8" x14ac:dyDescent="0.25">
      <c r="B473" s="266" t="str">
        <f t="shared" si="15"/>
        <v>S09073</v>
      </c>
      <c r="C473" s="266"/>
      <c r="D473" s="278">
        <f t="shared" ca="1" si="14"/>
        <v>0</v>
      </c>
      <c r="E473" s="267"/>
      <c r="F473" s="277" t="s">
        <v>643</v>
      </c>
      <c r="G473" s="268"/>
      <c r="H473" s="269"/>
    </row>
    <row r="474" spans="2:8" x14ac:dyDescent="0.25">
      <c r="B474" s="266" t="str">
        <f t="shared" si="15"/>
        <v>S09073</v>
      </c>
      <c r="C474" s="266"/>
      <c r="D474" s="278">
        <f t="shared" ca="1" si="14"/>
        <v>0</v>
      </c>
      <c r="E474" s="267"/>
      <c r="F474" s="277" t="s">
        <v>644</v>
      </c>
      <c r="G474" s="268"/>
      <c r="H474" s="269"/>
    </row>
    <row r="475" spans="2:8" x14ac:dyDescent="0.25">
      <c r="B475" s="266" t="str">
        <f t="shared" si="15"/>
        <v>S09073</v>
      </c>
      <c r="C475" s="266"/>
      <c r="D475" s="278">
        <f t="shared" ca="1" si="14"/>
        <v>0</v>
      </c>
      <c r="E475" s="267"/>
      <c r="F475" s="277" t="s">
        <v>645</v>
      </c>
      <c r="G475" s="268"/>
      <c r="H475" s="269"/>
    </row>
    <row r="476" spans="2:8" x14ac:dyDescent="0.25">
      <c r="B476" s="266" t="str">
        <f t="shared" si="15"/>
        <v>S09073</v>
      </c>
      <c r="C476" s="266"/>
      <c r="D476" s="278">
        <f t="shared" ca="1" si="14"/>
        <v>0</v>
      </c>
      <c r="E476" s="267"/>
      <c r="F476" s="277" t="s">
        <v>170</v>
      </c>
      <c r="G476" s="268"/>
      <c r="H476" s="269"/>
    </row>
    <row r="477" spans="2:8" x14ac:dyDescent="0.25">
      <c r="B477" s="266" t="str">
        <f t="shared" si="15"/>
        <v>S09073</v>
      </c>
      <c r="C477" s="266"/>
      <c r="D477" s="278">
        <f t="shared" ca="1" si="14"/>
        <v>6</v>
      </c>
      <c r="E477" s="267"/>
      <c r="F477" s="277" t="s">
        <v>124</v>
      </c>
      <c r="G477" s="268"/>
      <c r="H477" s="269"/>
    </row>
    <row r="478" spans="2:8" x14ac:dyDescent="0.25">
      <c r="B478" s="266" t="str">
        <f t="shared" si="15"/>
        <v>S09073</v>
      </c>
      <c r="C478" s="266"/>
      <c r="D478" s="278">
        <f t="shared" ca="1" si="14"/>
        <v>0</v>
      </c>
      <c r="E478" s="267"/>
      <c r="F478" s="277" t="s">
        <v>130</v>
      </c>
      <c r="G478" s="268"/>
      <c r="H478" s="269"/>
    </row>
    <row r="479" spans="2:8" x14ac:dyDescent="0.25">
      <c r="B479" s="266" t="str">
        <f t="shared" si="15"/>
        <v>S09073</v>
      </c>
      <c r="C479" s="266"/>
      <c r="D479" s="278">
        <f t="shared" ca="1" si="14"/>
        <v>221</v>
      </c>
      <c r="E479" s="267"/>
      <c r="F479" s="277" t="s">
        <v>122</v>
      </c>
      <c r="G479" s="268"/>
      <c r="H479" s="269"/>
    </row>
    <row r="480" spans="2:8" x14ac:dyDescent="0.25">
      <c r="B480" s="266" t="str">
        <f t="shared" si="15"/>
        <v>S09073</v>
      </c>
      <c r="C480" s="266"/>
      <c r="D480" s="278">
        <f t="shared" ca="1" si="14"/>
        <v>1280</v>
      </c>
      <c r="E480" s="267"/>
      <c r="F480" s="277" t="s">
        <v>126</v>
      </c>
      <c r="G480" s="268"/>
      <c r="H480" s="269"/>
    </row>
    <row r="481" spans="2:8" x14ac:dyDescent="0.25">
      <c r="B481" s="266" t="str">
        <f t="shared" si="15"/>
        <v>S09073</v>
      </c>
      <c r="C481" s="266"/>
      <c r="D481" s="278">
        <f t="shared" ca="1" si="14"/>
        <v>0</v>
      </c>
      <c r="E481" s="267"/>
      <c r="F481" s="277" t="s">
        <v>128</v>
      </c>
      <c r="G481" s="268"/>
      <c r="H481" s="269"/>
    </row>
    <row r="482" spans="2:8" x14ac:dyDescent="0.25">
      <c r="B482" s="266" t="str">
        <f t="shared" si="15"/>
        <v>S09073</v>
      </c>
      <c r="C482" s="266"/>
      <c r="D482" s="278">
        <f t="shared" ca="1" si="14"/>
        <v>0</v>
      </c>
      <c r="E482" s="267"/>
      <c r="F482" s="277" t="s">
        <v>171</v>
      </c>
      <c r="G482" s="268"/>
      <c r="H482" s="269"/>
    </row>
    <row r="483" spans="2:8" x14ac:dyDescent="0.25">
      <c r="B483" s="266" t="str">
        <f t="shared" si="15"/>
        <v>S09073</v>
      </c>
      <c r="C483" s="266"/>
      <c r="D483" s="278">
        <f t="shared" ca="1" si="14"/>
        <v>0</v>
      </c>
      <c r="E483" s="267"/>
      <c r="F483" s="277" t="s">
        <v>134</v>
      </c>
      <c r="G483" s="268"/>
      <c r="H483" s="269"/>
    </row>
    <row r="484" spans="2:8" x14ac:dyDescent="0.25">
      <c r="B484" s="266" t="str">
        <f t="shared" si="15"/>
        <v>S09073</v>
      </c>
      <c r="C484" s="266"/>
      <c r="D484" s="278">
        <f t="shared" ca="1" si="14"/>
        <v>0</v>
      </c>
      <c r="E484" s="267"/>
      <c r="F484" s="277" t="s">
        <v>168</v>
      </c>
      <c r="G484" s="268"/>
      <c r="H484" s="269"/>
    </row>
    <row r="485" spans="2:8" x14ac:dyDescent="0.25">
      <c r="B485" s="266" t="str">
        <f t="shared" si="15"/>
        <v>S09073</v>
      </c>
      <c r="C485" s="266"/>
      <c r="D485" s="278">
        <f t="shared" ca="1" si="14"/>
        <v>3279.0600000000004</v>
      </c>
      <c r="E485" s="267"/>
      <c r="F485" s="277" t="s">
        <v>89</v>
      </c>
      <c r="G485" s="268"/>
      <c r="H485" s="269"/>
    </row>
    <row r="486" spans="2:8" x14ac:dyDescent="0.25">
      <c r="B486" s="266" t="str">
        <f t="shared" si="15"/>
        <v>S09073</v>
      </c>
      <c r="C486" s="266"/>
      <c r="D486" s="278">
        <f t="shared" ca="1" si="14"/>
        <v>-29916.84</v>
      </c>
      <c r="E486" s="267"/>
      <c r="F486" s="277" t="s">
        <v>95</v>
      </c>
      <c r="G486" s="268"/>
      <c r="H486" s="269"/>
    </row>
    <row r="487" spans="2:8" x14ac:dyDescent="0.25">
      <c r="B487" s="266" t="str">
        <f t="shared" si="15"/>
        <v>S09073</v>
      </c>
      <c r="C487" s="266"/>
      <c r="D487" s="278">
        <f t="shared" ca="1" si="14"/>
        <v>82146.84</v>
      </c>
      <c r="E487" s="267"/>
      <c r="F487" s="277" t="s">
        <v>87</v>
      </c>
      <c r="G487" s="268"/>
      <c r="H487" s="269"/>
    </row>
    <row r="488" spans="2:8" x14ac:dyDescent="0.25">
      <c r="B488" s="266" t="str">
        <f t="shared" si="15"/>
        <v>S09073</v>
      </c>
      <c r="C488" s="266"/>
      <c r="D488" s="278">
        <f t="shared" ca="1" si="14"/>
        <v>209817.60000000001</v>
      </c>
      <c r="E488" s="267"/>
      <c r="F488" s="277" t="s">
        <v>91</v>
      </c>
      <c r="G488" s="268"/>
      <c r="H488" s="269"/>
    </row>
    <row r="489" spans="2:8" x14ac:dyDescent="0.25">
      <c r="B489" s="266" t="str">
        <f t="shared" si="15"/>
        <v>S09073</v>
      </c>
      <c r="C489" s="266"/>
      <c r="D489" s="278">
        <f t="shared" ca="1" si="14"/>
        <v>0</v>
      </c>
      <c r="E489" s="267"/>
      <c r="F489" s="277" t="s">
        <v>93</v>
      </c>
      <c r="G489" s="268"/>
      <c r="H489" s="269"/>
    </row>
    <row r="490" spans="2:8" x14ac:dyDescent="0.25">
      <c r="B490" s="266" t="str">
        <f t="shared" si="15"/>
        <v>S09073</v>
      </c>
      <c r="C490" s="266"/>
      <c r="D490" s="278">
        <f t="shared" ca="1" si="14"/>
        <v>0</v>
      </c>
      <c r="E490" s="267"/>
      <c r="F490" s="277" t="s">
        <v>169</v>
      </c>
      <c r="G490" s="268"/>
      <c r="H490" s="269"/>
    </row>
    <row r="491" spans="2:8" x14ac:dyDescent="0.25">
      <c r="B491" s="266" t="str">
        <f t="shared" si="15"/>
        <v>S09073</v>
      </c>
      <c r="C491" s="266"/>
      <c r="D491" s="278">
        <f t="shared" ca="1" si="14"/>
        <v>1825.99</v>
      </c>
      <c r="E491" s="267"/>
      <c r="F491" s="277" t="s">
        <v>646</v>
      </c>
      <c r="G491" s="268"/>
      <c r="H491" s="269"/>
    </row>
    <row r="492" spans="2:8" x14ac:dyDescent="0.25">
      <c r="B492" s="266" t="str">
        <f t="shared" si="15"/>
        <v>S09073</v>
      </c>
      <c r="C492" s="266"/>
      <c r="D492" s="278">
        <f t="shared" ca="1" si="14"/>
        <v>20</v>
      </c>
      <c r="E492" s="267"/>
      <c r="F492" s="277" t="s">
        <v>99</v>
      </c>
      <c r="G492" s="268"/>
      <c r="H492" s="269"/>
    </row>
    <row r="493" spans="2:8" x14ac:dyDescent="0.25">
      <c r="B493" s="266" t="str">
        <f t="shared" si="15"/>
        <v>S09073</v>
      </c>
      <c r="C493" s="266"/>
      <c r="D493" s="278">
        <f t="shared" ca="1" si="14"/>
        <v>70266.040000000008</v>
      </c>
      <c r="E493" s="267"/>
      <c r="F493" s="277" t="s">
        <v>660</v>
      </c>
      <c r="G493" s="268"/>
      <c r="H493" s="269"/>
    </row>
    <row r="494" spans="2:8" x14ac:dyDescent="0.25">
      <c r="B494" s="266" t="str">
        <f t="shared" si="15"/>
        <v>S09073</v>
      </c>
      <c r="C494" s="266"/>
      <c r="D494" s="278">
        <f t="shared" ca="1" si="14"/>
        <v>12472.29</v>
      </c>
      <c r="E494" s="267"/>
      <c r="F494" s="277" t="s">
        <v>653</v>
      </c>
      <c r="G494" s="268"/>
      <c r="H494" s="269"/>
    </row>
    <row r="495" spans="2:8" x14ac:dyDescent="0.25">
      <c r="B495" s="266" t="str">
        <f t="shared" si="15"/>
        <v>S09073</v>
      </c>
      <c r="C495" s="266"/>
      <c r="D495" s="278">
        <f t="shared" ca="1" si="14"/>
        <v>19431.690000000002</v>
      </c>
      <c r="E495" s="267"/>
      <c r="F495" s="277" t="s">
        <v>662</v>
      </c>
      <c r="G495" s="268"/>
      <c r="H495" s="269"/>
    </row>
    <row r="496" spans="2:8" x14ac:dyDescent="0.25">
      <c r="B496" s="266" t="str">
        <f t="shared" si="15"/>
        <v>S09073</v>
      </c>
      <c r="C496" s="266"/>
      <c r="D496" s="278">
        <f t="shared" ca="1" si="14"/>
        <v>13701.37</v>
      </c>
      <c r="E496" s="267"/>
      <c r="F496" s="277" t="s">
        <v>647</v>
      </c>
      <c r="G496" s="268"/>
      <c r="H496" s="269"/>
    </row>
    <row r="497" spans="2:8" x14ac:dyDescent="0.25">
      <c r="B497" s="266" t="str">
        <f t="shared" si="15"/>
        <v>S09073</v>
      </c>
      <c r="C497" s="266"/>
      <c r="D497" s="278">
        <f t="shared" ca="1" si="14"/>
        <v>8107.62</v>
      </c>
      <c r="E497" s="267"/>
      <c r="F497" s="277" t="s">
        <v>648</v>
      </c>
      <c r="G497" s="268"/>
      <c r="H497" s="269"/>
    </row>
    <row r="498" spans="2:8" x14ac:dyDescent="0.25">
      <c r="B498" s="266" t="str">
        <f t="shared" si="15"/>
        <v>S09073</v>
      </c>
      <c r="C498" s="266"/>
      <c r="D498" s="278">
        <f t="shared" ca="1" si="14"/>
        <v>202.99</v>
      </c>
      <c r="E498" s="267"/>
      <c r="F498" s="277" t="s">
        <v>649</v>
      </c>
      <c r="G498" s="268"/>
      <c r="H498" s="269"/>
    </row>
    <row r="499" spans="2:8" x14ac:dyDescent="0.25">
      <c r="B499" s="266" t="str">
        <f t="shared" si="15"/>
        <v>S09073</v>
      </c>
      <c r="C499" s="266"/>
      <c r="D499" s="278">
        <f t="shared" ca="1" si="14"/>
        <v>-37.03</v>
      </c>
      <c r="E499" s="267"/>
      <c r="F499" s="277" t="s">
        <v>107</v>
      </c>
      <c r="G499" s="268"/>
      <c r="H499" s="269"/>
    </row>
    <row r="500" spans="2:8" x14ac:dyDescent="0.25">
      <c r="B500" s="266" t="str">
        <f t="shared" si="15"/>
        <v>S09073</v>
      </c>
      <c r="C500" s="266"/>
      <c r="D500" s="278">
        <f t="shared" ca="1" si="14"/>
        <v>0</v>
      </c>
      <c r="E500" s="267"/>
      <c r="F500" s="277" t="s">
        <v>656</v>
      </c>
      <c r="G500" s="268"/>
      <c r="H500" s="269"/>
    </row>
    <row r="501" spans="2:8" x14ac:dyDescent="0.25">
      <c r="B501" s="266" t="str">
        <f t="shared" si="15"/>
        <v>S09073</v>
      </c>
      <c r="C501" s="266"/>
      <c r="D501" s="278">
        <f t="shared" ca="1" si="14"/>
        <v>903.26</v>
      </c>
      <c r="E501" s="267"/>
      <c r="F501" s="277" t="s">
        <v>654</v>
      </c>
      <c r="G501" s="268"/>
      <c r="H501" s="269"/>
    </row>
    <row r="502" spans="2:8" x14ac:dyDescent="0.25">
      <c r="B502" s="266" t="str">
        <f t="shared" si="15"/>
        <v>S09073</v>
      </c>
      <c r="C502" s="266"/>
      <c r="D502" s="278">
        <f t="shared" ca="1" si="14"/>
        <v>4767.8</v>
      </c>
      <c r="E502" s="267"/>
      <c r="F502" s="277" t="s">
        <v>655</v>
      </c>
      <c r="G502" s="268"/>
      <c r="H502" s="269"/>
    </row>
    <row r="503" spans="2:8" x14ac:dyDescent="0.25">
      <c r="B503" s="266" t="str">
        <f t="shared" si="15"/>
        <v>S09073</v>
      </c>
      <c r="C503" s="266"/>
      <c r="D503" s="278">
        <f t="shared" ca="1" si="14"/>
        <v>71406.53</v>
      </c>
      <c r="E503" s="267"/>
      <c r="F503" s="277" t="s">
        <v>713</v>
      </c>
      <c r="G503" s="268"/>
      <c r="H503" s="269"/>
    </row>
    <row r="504" spans="2:8" x14ac:dyDescent="0.25">
      <c r="B504" s="266" t="str">
        <f t="shared" si="15"/>
        <v>S09073</v>
      </c>
      <c r="C504" s="266"/>
      <c r="D504" s="278">
        <f t="shared" ca="1" si="14"/>
        <v>13869</v>
      </c>
      <c r="E504" s="267"/>
      <c r="F504" s="277" t="s">
        <v>650</v>
      </c>
      <c r="G504" s="268"/>
      <c r="H504" s="269"/>
    </row>
    <row r="505" spans="2:8" x14ac:dyDescent="0.25">
      <c r="B505" s="266" t="str">
        <f t="shared" si="15"/>
        <v>S09073</v>
      </c>
      <c r="C505" s="266"/>
      <c r="D505" s="278">
        <f t="shared" ca="1" si="14"/>
        <v>1862.46</v>
      </c>
      <c r="E505" s="267"/>
      <c r="F505" s="277" t="s">
        <v>652</v>
      </c>
      <c r="G505" s="268"/>
      <c r="H505" s="269"/>
    </row>
    <row r="506" spans="2:8" x14ac:dyDescent="0.25">
      <c r="B506" s="266" t="str">
        <f t="shared" si="15"/>
        <v>S09073</v>
      </c>
      <c r="C506" s="266"/>
      <c r="D506" s="278">
        <f t="shared" ca="1" si="14"/>
        <v>1066</v>
      </c>
      <c r="E506" s="267"/>
      <c r="F506" s="277" t="s">
        <v>651</v>
      </c>
      <c r="G506" s="268"/>
      <c r="H506" s="269"/>
    </row>
    <row r="507" spans="2:8" x14ac:dyDescent="0.25">
      <c r="B507" s="266" t="str">
        <f t="shared" si="15"/>
        <v>S09073</v>
      </c>
      <c r="C507" s="266"/>
      <c r="D507" s="278">
        <f t="shared" ca="1" si="14"/>
        <v>22036.910000000003</v>
      </c>
      <c r="E507" s="267"/>
      <c r="F507" s="277" t="s">
        <v>106</v>
      </c>
      <c r="G507" s="268"/>
      <c r="H507" s="269"/>
    </row>
    <row r="508" spans="2:8" x14ac:dyDescent="0.25">
      <c r="B508" s="266" t="str">
        <f t="shared" si="15"/>
        <v>S09073</v>
      </c>
      <c r="C508" s="266"/>
      <c r="D508" s="278">
        <f t="shared" ca="1" si="14"/>
        <v>18901.72</v>
      </c>
      <c r="E508" s="267"/>
      <c r="F508" s="277" t="s">
        <v>712</v>
      </c>
      <c r="G508" s="268"/>
      <c r="H508" s="269"/>
    </row>
    <row r="509" spans="2:8" x14ac:dyDescent="0.25">
      <c r="B509" s="266" t="str">
        <f t="shared" si="15"/>
        <v>S09073</v>
      </c>
      <c r="C509" s="266"/>
      <c r="D509" s="278">
        <f t="shared" ca="1" si="14"/>
        <v>0</v>
      </c>
      <c r="E509" s="267"/>
      <c r="F509" s="277" t="s">
        <v>111</v>
      </c>
      <c r="G509" s="268"/>
      <c r="H509" s="269"/>
    </row>
    <row r="510" spans="2:8" x14ac:dyDescent="0.25">
      <c r="B510" s="266" t="str">
        <f t="shared" si="15"/>
        <v>S09073</v>
      </c>
      <c r="C510" s="266"/>
      <c r="D510" s="278">
        <f t="shared" ca="1" si="14"/>
        <v>673.87</v>
      </c>
      <c r="E510" s="267"/>
      <c r="F510" s="277" t="s">
        <v>113</v>
      </c>
      <c r="G510" s="268"/>
      <c r="H510" s="269"/>
    </row>
    <row r="511" spans="2:8" x14ac:dyDescent="0.25">
      <c r="B511" s="266" t="str">
        <f t="shared" si="15"/>
        <v>S09073</v>
      </c>
      <c r="C511" s="266"/>
      <c r="D511" s="278">
        <f t="shared" ca="1" si="14"/>
        <v>0</v>
      </c>
      <c r="E511" s="267"/>
      <c r="F511" s="277" t="s">
        <v>115</v>
      </c>
      <c r="G511" s="268"/>
      <c r="H511" s="269"/>
    </row>
    <row r="512" spans="2:8" x14ac:dyDescent="0.25">
      <c r="B512" s="266" t="str">
        <f t="shared" si="15"/>
        <v>S09073</v>
      </c>
      <c r="C512" s="266"/>
      <c r="D512" s="278">
        <f t="shared" ca="1" si="14"/>
        <v>37083.03</v>
      </c>
      <c r="E512" s="267"/>
      <c r="F512" s="277" t="s">
        <v>117</v>
      </c>
      <c r="G512" s="268"/>
      <c r="H512" s="269"/>
    </row>
    <row r="513" spans="2:8" x14ac:dyDescent="0.25">
      <c r="B513" s="266" t="str">
        <f t="shared" si="15"/>
        <v>S09073</v>
      </c>
      <c r="C513" s="266"/>
      <c r="D513" s="278">
        <f t="shared" ca="1" si="14"/>
        <v>0</v>
      </c>
      <c r="E513" s="267"/>
      <c r="F513" s="277" t="s">
        <v>157</v>
      </c>
      <c r="G513" s="268"/>
      <c r="H513" s="269"/>
    </row>
    <row r="514" spans="2:8" x14ac:dyDescent="0.25">
      <c r="B514" s="266" t="str">
        <f t="shared" si="15"/>
        <v>S09073</v>
      </c>
      <c r="C514" s="266"/>
      <c r="D514" s="278">
        <f t="shared" ca="1" si="14"/>
        <v>51816.66</v>
      </c>
      <c r="E514" s="267"/>
      <c r="F514" s="277" t="s">
        <v>142</v>
      </c>
      <c r="G514" s="268"/>
      <c r="H514" s="269"/>
    </row>
    <row r="515" spans="2:8" x14ac:dyDescent="0.25">
      <c r="B515" s="266" t="str">
        <f t="shared" si="15"/>
        <v>S09073</v>
      </c>
      <c r="C515" s="266"/>
      <c r="D515" s="278">
        <f t="shared" ca="1" si="14"/>
        <v>14569.66</v>
      </c>
      <c r="E515" s="267"/>
      <c r="F515" s="277" t="s">
        <v>672</v>
      </c>
      <c r="G515" s="268"/>
      <c r="H515" s="269"/>
    </row>
    <row r="516" spans="2:8" x14ac:dyDescent="0.25">
      <c r="B516" s="266" t="str">
        <f t="shared" si="15"/>
        <v>S09073</v>
      </c>
      <c r="C516" s="266"/>
      <c r="D516" s="278">
        <f t="shared" ca="1" si="14"/>
        <v>55451.25</v>
      </c>
      <c r="E516" s="267"/>
      <c r="F516" s="277" t="s">
        <v>143</v>
      </c>
      <c r="G516" s="268"/>
      <c r="H516" s="269"/>
    </row>
    <row r="517" spans="2:8" x14ac:dyDescent="0.25">
      <c r="B517" s="266" t="str">
        <f t="shared" si="15"/>
        <v>S09073</v>
      </c>
      <c r="C517" s="266"/>
      <c r="D517" s="278">
        <f t="shared" ca="1" si="14"/>
        <v>0</v>
      </c>
      <c r="E517" s="267"/>
      <c r="F517" s="277" t="s">
        <v>65</v>
      </c>
      <c r="G517" s="268"/>
      <c r="H517" s="269"/>
    </row>
    <row r="518" spans="2:8" x14ac:dyDescent="0.25">
      <c r="B518" s="266" t="str">
        <f t="shared" si="15"/>
        <v>S09073</v>
      </c>
      <c r="C518" s="266"/>
      <c r="D518" s="278">
        <f t="shared" ref="D518:D581" ca="1" si="16">+SUMIF(INDIRECT($B518&amp;"!$A$7:$A$600"),$F518,INDIRECT($B518&amp;"!$j$7:$j$600"))+SUMIF(INDIRECT($B518&amp;"!$B$7:$B$600"),$F518,INDIRECT($B518&amp;"!$j$7:$j$600"))</f>
        <v>0</v>
      </c>
      <c r="E518" s="267"/>
      <c r="F518" s="277" t="s">
        <v>67</v>
      </c>
      <c r="G518" s="268"/>
      <c r="H518" s="269"/>
    </row>
    <row r="519" spans="2:8" x14ac:dyDescent="0.25">
      <c r="B519" s="266" t="str">
        <f t="shared" si="15"/>
        <v>S09073</v>
      </c>
      <c r="C519" s="266"/>
      <c r="D519" s="278">
        <f t="shared" ca="1" si="16"/>
        <v>0</v>
      </c>
      <c r="E519" s="267"/>
      <c r="F519" s="277" t="s">
        <v>69</v>
      </c>
      <c r="G519" s="268"/>
      <c r="H519" s="269"/>
    </row>
    <row r="520" spans="2:8" x14ac:dyDescent="0.25">
      <c r="B520" s="266" t="str">
        <f t="shared" si="15"/>
        <v>S09073</v>
      </c>
      <c r="C520" s="266"/>
      <c r="D520" s="278">
        <f t="shared" ca="1" si="16"/>
        <v>0</v>
      </c>
      <c r="E520" s="267"/>
      <c r="F520" s="277" t="s">
        <v>71</v>
      </c>
      <c r="G520" s="268"/>
      <c r="H520" s="269"/>
    </row>
    <row r="521" spans="2:8" x14ac:dyDescent="0.25">
      <c r="B521" s="266" t="str">
        <f t="shared" si="15"/>
        <v>S09073</v>
      </c>
      <c r="C521" s="266"/>
      <c r="D521" s="278">
        <f t="shared" ca="1" si="16"/>
        <v>0</v>
      </c>
      <c r="E521" s="267"/>
      <c r="F521" s="277" t="s">
        <v>73</v>
      </c>
      <c r="G521" s="268"/>
      <c r="H521" s="269"/>
    </row>
    <row r="522" spans="2:8" x14ac:dyDescent="0.25">
      <c r="B522" s="266" t="str">
        <f t="shared" si="15"/>
        <v>S09073</v>
      </c>
      <c r="C522" s="266"/>
      <c r="D522" s="278">
        <f t="shared" ca="1" si="16"/>
        <v>0</v>
      </c>
      <c r="E522" s="267"/>
      <c r="F522" s="277" t="s">
        <v>75</v>
      </c>
      <c r="G522" s="268"/>
      <c r="H522" s="269"/>
    </row>
    <row r="523" spans="2:8" x14ac:dyDescent="0.25">
      <c r="B523" s="266" t="str">
        <f t="shared" si="15"/>
        <v>S09073</v>
      </c>
      <c r="C523" s="266"/>
      <c r="D523" s="278">
        <f t="shared" ca="1" si="16"/>
        <v>0</v>
      </c>
      <c r="E523" s="267"/>
      <c r="F523" s="277" t="s">
        <v>77</v>
      </c>
      <c r="G523" s="268"/>
      <c r="H523" s="269"/>
    </row>
    <row r="524" spans="2:8" x14ac:dyDescent="0.25">
      <c r="B524" s="266" t="str">
        <f t="shared" si="15"/>
        <v>S09073</v>
      </c>
      <c r="C524" s="266"/>
      <c r="D524" s="278">
        <f t="shared" ca="1" si="16"/>
        <v>0</v>
      </c>
      <c r="E524" s="267"/>
      <c r="F524" s="277" t="s">
        <v>79</v>
      </c>
      <c r="G524" s="268"/>
      <c r="H524" s="269"/>
    </row>
    <row r="525" spans="2:8" x14ac:dyDescent="0.25">
      <c r="B525" s="266" t="str">
        <f t="shared" si="15"/>
        <v>S09073</v>
      </c>
      <c r="C525" s="266"/>
      <c r="D525" s="278">
        <f t="shared" ca="1" si="16"/>
        <v>0</v>
      </c>
      <c r="E525" s="267"/>
      <c r="F525" s="277" t="s">
        <v>83</v>
      </c>
      <c r="G525" s="268"/>
      <c r="H525" s="269"/>
    </row>
    <row r="526" spans="2:8" x14ac:dyDescent="0.25">
      <c r="B526" s="266" t="str">
        <f t="shared" si="15"/>
        <v>S09073</v>
      </c>
      <c r="C526" s="266"/>
      <c r="D526" s="278">
        <f t="shared" ca="1" si="16"/>
        <v>0</v>
      </c>
      <c r="E526" s="267"/>
      <c r="F526" s="277" t="s">
        <v>63</v>
      </c>
      <c r="G526" s="268"/>
      <c r="H526" s="269"/>
    </row>
    <row r="527" spans="2:8" x14ac:dyDescent="0.25">
      <c r="B527" s="266" t="str">
        <f t="shared" si="15"/>
        <v>S09073</v>
      </c>
      <c r="C527" s="266"/>
      <c r="D527" s="278">
        <f t="shared" ca="1" si="16"/>
        <v>0</v>
      </c>
      <c r="E527" s="267"/>
      <c r="F527" s="277" t="s">
        <v>62</v>
      </c>
      <c r="G527" s="268"/>
      <c r="H527" s="269"/>
    </row>
    <row r="528" spans="2:8" x14ac:dyDescent="0.25">
      <c r="B528" s="266" t="str">
        <f t="shared" si="15"/>
        <v>S09073</v>
      </c>
      <c r="C528" s="266"/>
      <c r="D528" s="278">
        <f t="shared" ca="1" si="16"/>
        <v>0</v>
      </c>
      <c r="E528" s="267"/>
      <c r="F528" s="277" t="s">
        <v>81</v>
      </c>
      <c r="G528" s="268"/>
      <c r="H528" s="269"/>
    </row>
    <row r="529" spans="2:8" x14ac:dyDescent="0.25">
      <c r="B529" s="266" t="str">
        <f t="shared" si="15"/>
        <v>S09073</v>
      </c>
      <c r="C529" s="266"/>
      <c r="D529" s="278">
        <f t="shared" ca="1" si="16"/>
        <v>53957.11</v>
      </c>
      <c r="E529" s="267"/>
      <c r="F529" s="277" t="s">
        <v>102</v>
      </c>
      <c r="G529" s="268"/>
      <c r="H529" s="269"/>
    </row>
    <row r="530" spans="2:8" x14ac:dyDescent="0.25">
      <c r="B530" s="266" t="str">
        <f t="shared" si="15"/>
        <v>S09073</v>
      </c>
      <c r="C530" s="266"/>
      <c r="D530" s="278">
        <f t="shared" ca="1" si="16"/>
        <v>-3075.61</v>
      </c>
      <c r="E530" s="267"/>
      <c r="F530" s="277" t="s">
        <v>104</v>
      </c>
      <c r="G530" s="268"/>
      <c r="H530" s="269"/>
    </row>
    <row r="531" spans="2:8" x14ac:dyDescent="0.25">
      <c r="B531" s="266" t="str">
        <f t="shared" si="15"/>
        <v>S09073</v>
      </c>
      <c r="C531" s="266"/>
      <c r="D531" s="278">
        <f t="shared" ca="1" si="16"/>
        <v>0</v>
      </c>
      <c r="E531" s="267"/>
      <c r="F531" s="277" t="s">
        <v>138</v>
      </c>
      <c r="G531" s="268"/>
      <c r="H531" s="269"/>
    </row>
    <row r="532" spans="2:8" x14ac:dyDescent="0.25">
      <c r="B532" s="266" t="str">
        <f t="shared" si="15"/>
        <v>S09073</v>
      </c>
      <c r="C532" s="266"/>
      <c r="D532" s="278">
        <f t="shared" ca="1" si="16"/>
        <v>0</v>
      </c>
      <c r="E532" s="267"/>
      <c r="F532" s="277" t="s">
        <v>673</v>
      </c>
      <c r="G532" s="268"/>
      <c r="H532" s="269"/>
    </row>
    <row r="533" spans="2:8" ht="15.75" thickBot="1" x14ac:dyDescent="0.3">
      <c r="B533" s="271" t="str">
        <f>B532</f>
        <v>S09073</v>
      </c>
      <c r="C533" s="271"/>
      <c r="D533" s="278">
        <f t="shared" ca="1" si="16"/>
        <v>0</v>
      </c>
      <c r="E533" s="272"/>
      <c r="F533" s="277" t="s">
        <v>140</v>
      </c>
      <c r="G533" s="273"/>
      <c r="H533" s="274"/>
    </row>
    <row r="534" spans="2:8" x14ac:dyDescent="0.25">
      <c r="B534" s="260" t="s">
        <v>727</v>
      </c>
      <c r="C534" s="261"/>
      <c r="D534" s="278">
        <f t="shared" ca="1" si="16"/>
        <v>0</v>
      </c>
      <c r="E534" s="262"/>
      <c r="F534" s="275" t="s">
        <v>638</v>
      </c>
      <c r="G534" s="263"/>
      <c r="H534" s="264"/>
    </row>
    <row r="535" spans="2:8" x14ac:dyDescent="0.25">
      <c r="B535" s="266" t="str">
        <f t="shared" ref="B535:B598" si="17">B534</f>
        <v>S09074</v>
      </c>
      <c r="C535" s="266"/>
      <c r="D535" s="278">
        <f t="shared" ca="1" si="16"/>
        <v>0</v>
      </c>
      <c r="E535" s="267"/>
      <c r="F535" s="276" t="s">
        <v>639</v>
      </c>
      <c r="G535" s="268"/>
      <c r="H535" s="269"/>
    </row>
    <row r="536" spans="2:8" x14ac:dyDescent="0.25">
      <c r="B536" s="266" t="str">
        <f t="shared" si="17"/>
        <v>S09074</v>
      </c>
      <c r="C536" s="266"/>
      <c r="D536" s="278">
        <f t="shared" ca="1" si="16"/>
        <v>0</v>
      </c>
      <c r="E536" s="267"/>
      <c r="F536" s="277" t="s">
        <v>640</v>
      </c>
      <c r="G536" s="268"/>
      <c r="H536" s="269"/>
    </row>
    <row r="537" spans="2:8" x14ac:dyDescent="0.25">
      <c r="B537" s="266" t="str">
        <f t="shared" si="17"/>
        <v>S09074</v>
      </c>
      <c r="C537" s="266"/>
      <c r="D537" s="278">
        <f t="shared" ca="1" si="16"/>
        <v>0</v>
      </c>
      <c r="E537" s="267"/>
      <c r="F537" s="277" t="s">
        <v>641</v>
      </c>
      <c r="G537" s="268"/>
      <c r="H537" s="269"/>
    </row>
    <row r="538" spans="2:8" x14ac:dyDescent="0.25">
      <c r="B538" s="266" t="str">
        <f t="shared" si="17"/>
        <v>S09074</v>
      </c>
      <c r="C538" s="266"/>
      <c r="D538" s="278">
        <f t="shared" ca="1" si="16"/>
        <v>0</v>
      </c>
      <c r="E538" s="267"/>
      <c r="F538" s="277" t="s">
        <v>642</v>
      </c>
      <c r="G538" s="268"/>
      <c r="H538" s="269"/>
    </row>
    <row r="539" spans="2:8" x14ac:dyDescent="0.25">
      <c r="B539" s="266" t="str">
        <f t="shared" si="17"/>
        <v>S09074</v>
      </c>
      <c r="C539" s="266"/>
      <c r="D539" s="278">
        <f t="shared" ca="1" si="16"/>
        <v>0</v>
      </c>
      <c r="E539" s="267"/>
      <c r="F539" s="277" t="s">
        <v>643</v>
      </c>
      <c r="G539" s="268"/>
      <c r="H539" s="269"/>
    </row>
    <row r="540" spans="2:8" x14ac:dyDescent="0.25">
      <c r="B540" s="266" t="str">
        <f t="shared" si="17"/>
        <v>S09074</v>
      </c>
      <c r="C540" s="266"/>
      <c r="D540" s="278">
        <f t="shared" ca="1" si="16"/>
        <v>0</v>
      </c>
      <c r="E540" s="267"/>
      <c r="F540" s="277" t="s">
        <v>644</v>
      </c>
      <c r="G540" s="268"/>
      <c r="H540" s="269"/>
    </row>
    <row r="541" spans="2:8" x14ac:dyDescent="0.25">
      <c r="B541" s="266" t="str">
        <f t="shared" si="17"/>
        <v>S09074</v>
      </c>
      <c r="C541" s="266"/>
      <c r="D541" s="278">
        <f t="shared" ca="1" si="16"/>
        <v>0</v>
      </c>
      <c r="E541" s="267"/>
      <c r="F541" s="277" t="s">
        <v>645</v>
      </c>
      <c r="G541" s="268"/>
      <c r="H541" s="269"/>
    </row>
    <row r="542" spans="2:8" x14ac:dyDescent="0.25">
      <c r="B542" s="266" t="str">
        <f t="shared" si="17"/>
        <v>S09074</v>
      </c>
      <c r="C542" s="266"/>
      <c r="D542" s="278">
        <f t="shared" ca="1" si="16"/>
        <v>0</v>
      </c>
      <c r="E542" s="267"/>
      <c r="F542" s="277" t="s">
        <v>170</v>
      </c>
      <c r="G542" s="268"/>
      <c r="H542" s="269"/>
    </row>
    <row r="543" spans="2:8" x14ac:dyDescent="0.25">
      <c r="B543" s="266" t="str">
        <f t="shared" si="17"/>
        <v>S09074</v>
      </c>
      <c r="C543" s="266"/>
      <c r="D543" s="278">
        <f t="shared" ca="1" si="16"/>
        <v>263</v>
      </c>
      <c r="E543" s="267"/>
      <c r="F543" s="277" t="s">
        <v>124</v>
      </c>
      <c r="G543" s="268"/>
      <c r="H543" s="269"/>
    </row>
    <row r="544" spans="2:8" x14ac:dyDescent="0.25">
      <c r="B544" s="266" t="str">
        <f t="shared" si="17"/>
        <v>S09074</v>
      </c>
      <c r="C544" s="266"/>
      <c r="D544" s="278">
        <f t="shared" ca="1" si="16"/>
        <v>0</v>
      </c>
      <c r="E544" s="267"/>
      <c r="F544" s="277" t="s">
        <v>130</v>
      </c>
      <c r="G544" s="268"/>
      <c r="H544" s="269"/>
    </row>
    <row r="545" spans="2:8" x14ac:dyDescent="0.25">
      <c r="B545" s="266" t="str">
        <f t="shared" si="17"/>
        <v>S09074</v>
      </c>
      <c r="C545" s="266"/>
      <c r="D545" s="278">
        <f t="shared" ca="1" si="16"/>
        <v>279</v>
      </c>
      <c r="E545" s="267"/>
      <c r="F545" s="277" t="s">
        <v>122</v>
      </c>
      <c r="G545" s="268"/>
      <c r="H545" s="269"/>
    </row>
    <row r="546" spans="2:8" x14ac:dyDescent="0.25">
      <c r="B546" s="266" t="str">
        <f t="shared" si="17"/>
        <v>S09074</v>
      </c>
      <c r="C546" s="266"/>
      <c r="D546" s="278">
        <f t="shared" ca="1" si="16"/>
        <v>1043</v>
      </c>
      <c r="E546" s="267"/>
      <c r="F546" s="277" t="s">
        <v>126</v>
      </c>
      <c r="G546" s="268"/>
      <c r="H546" s="269"/>
    </row>
    <row r="547" spans="2:8" x14ac:dyDescent="0.25">
      <c r="B547" s="266" t="str">
        <f t="shared" si="17"/>
        <v>S09074</v>
      </c>
      <c r="C547" s="266"/>
      <c r="D547" s="278">
        <f t="shared" ca="1" si="16"/>
        <v>0</v>
      </c>
      <c r="E547" s="267"/>
      <c r="F547" s="277" t="s">
        <v>128</v>
      </c>
      <c r="G547" s="268"/>
      <c r="H547" s="269"/>
    </row>
    <row r="548" spans="2:8" x14ac:dyDescent="0.25">
      <c r="B548" s="266" t="str">
        <f t="shared" si="17"/>
        <v>S09074</v>
      </c>
      <c r="C548" s="266"/>
      <c r="D548" s="278">
        <f t="shared" ca="1" si="16"/>
        <v>0</v>
      </c>
      <c r="E548" s="267"/>
      <c r="F548" s="277" t="s">
        <v>171</v>
      </c>
      <c r="G548" s="268"/>
      <c r="H548" s="269"/>
    </row>
    <row r="549" spans="2:8" x14ac:dyDescent="0.25">
      <c r="B549" s="266" t="str">
        <f t="shared" si="17"/>
        <v>S09074</v>
      </c>
      <c r="C549" s="266"/>
      <c r="D549" s="278">
        <f t="shared" ca="1" si="16"/>
        <v>232</v>
      </c>
      <c r="E549" s="267"/>
      <c r="F549" s="277" t="s">
        <v>134</v>
      </c>
      <c r="G549" s="268"/>
      <c r="H549" s="269"/>
    </row>
    <row r="550" spans="2:8" x14ac:dyDescent="0.25">
      <c r="B550" s="266" t="str">
        <f t="shared" si="17"/>
        <v>S09074</v>
      </c>
      <c r="C550" s="266"/>
      <c r="D550" s="278">
        <f t="shared" ca="1" si="16"/>
        <v>0</v>
      </c>
      <c r="E550" s="267"/>
      <c r="F550" s="277" t="s">
        <v>168</v>
      </c>
      <c r="G550" s="268"/>
      <c r="H550" s="269"/>
    </row>
    <row r="551" spans="2:8" x14ac:dyDescent="0.25">
      <c r="B551" s="266" t="str">
        <f t="shared" si="17"/>
        <v>S09074</v>
      </c>
      <c r="C551" s="266"/>
      <c r="D551" s="278">
        <f t="shared" ca="1" si="16"/>
        <v>158038.79999999996</v>
      </c>
      <c r="E551" s="267"/>
      <c r="F551" s="277" t="s">
        <v>89</v>
      </c>
      <c r="G551" s="268"/>
      <c r="H551" s="269"/>
    </row>
    <row r="552" spans="2:8" x14ac:dyDescent="0.25">
      <c r="B552" s="266" t="str">
        <f t="shared" si="17"/>
        <v>S09074</v>
      </c>
      <c r="C552" s="266"/>
      <c r="D552" s="278">
        <f t="shared" ca="1" si="16"/>
        <v>-14826.97</v>
      </c>
      <c r="E552" s="267"/>
      <c r="F552" s="277" t="s">
        <v>95</v>
      </c>
      <c r="G552" s="268"/>
      <c r="H552" s="269"/>
    </row>
    <row r="553" spans="2:8" x14ac:dyDescent="0.25">
      <c r="B553" s="266" t="str">
        <f t="shared" si="17"/>
        <v>S09074</v>
      </c>
      <c r="C553" s="266"/>
      <c r="D553" s="278">
        <f t="shared" ca="1" si="16"/>
        <v>81232.35000000002</v>
      </c>
      <c r="E553" s="267"/>
      <c r="F553" s="277" t="s">
        <v>87</v>
      </c>
      <c r="G553" s="268"/>
      <c r="H553" s="269"/>
    </row>
    <row r="554" spans="2:8" x14ac:dyDescent="0.25">
      <c r="B554" s="266" t="str">
        <f t="shared" si="17"/>
        <v>S09074</v>
      </c>
      <c r="C554" s="266"/>
      <c r="D554" s="278">
        <f t="shared" ca="1" si="16"/>
        <v>193340.90000000002</v>
      </c>
      <c r="E554" s="267"/>
      <c r="F554" s="277" t="s">
        <v>91</v>
      </c>
      <c r="G554" s="268"/>
      <c r="H554" s="269"/>
    </row>
    <row r="555" spans="2:8" x14ac:dyDescent="0.25">
      <c r="B555" s="266" t="str">
        <f t="shared" si="17"/>
        <v>S09074</v>
      </c>
      <c r="C555" s="266"/>
      <c r="D555" s="278">
        <f t="shared" ca="1" si="16"/>
        <v>0</v>
      </c>
      <c r="E555" s="267"/>
      <c r="F555" s="277" t="s">
        <v>93</v>
      </c>
      <c r="G555" s="268"/>
      <c r="H555" s="269"/>
    </row>
    <row r="556" spans="2:8" x14ac:dyDescent="0.25">
      <c r="B556" s="266" t="str">
        <f t="shared" si="17"/>
        <v>S09074</v>
      </c>
      <c r="C556" s="266"/>
      <c r="D556" s="278">
        <f t="shared" ca="1" si="16"/>
        <v>0</v>
      </c>
      <c r="E556" s="267"/>
      <c r="F556" s="277" t="s">
        <v>169</v>
      </c>
      <c r="G556" s="268"/>
      <c r="H556" s="269"/>
    </row>
    <row r="557" spans="2:8" x14ac:dyDescent="0.25">
      <c r="B557" s="266" t="str">
        <f t="shared" si="17"/>
        <v>S09074</v>
      </c>
      <c r="C557" s="266"/>
      <c r="D557" s="278">
        <f t="shared" ca="1" si="16"/>
        <v>20575.379999999997</v>
      </c>
      <c r="E557" s="267"/>
      <c r="F557" s="277" t="s">
        <v>646</v>
      </c>
      <c r="G557" s="268"/>
      <c r="H557" s="269"/>
    </row>
    <row r="558" spans="2:8" x14ac:dyDescent="0.25">
      <c r="B558" s="266" t="str">
        <f t="shared" si="17"/>
        <v>S09074</v>
      </c>
      <c r="C558" s="266"/>
      <c r="D558" s="278">
        <f t="shared" ca="1" si="16"/>
        <v>42663</v>
      </c>
      <c r="E558" s="267"/>
      <c r="F558" s="277" t="s">
        <v>99</v>
      </c>
      <c r="G558" s="268"/>
      <c r="H558" s="269"/>
    </row>
    <row r="559" spans="2:8" x14ac:dyDescent="0.25">
      <c r="B559" s="266" t="str">
        <f t="shared" si="17"/>
        <v>S09074</v>
      </c>
      <c r="C559" s="266"/>
      <c r="D559" s="278">
        <f t="shared" ca="1" si="16"/>
        <v>130995.74999999999</v>
      </c>
      <c r="E559" s="267"/>
      <c r="F559" s="277" t="s">
        <v>660</v>
      </c>
      <c r="G559" s="268"/>
      <c r="H559" s="269"/>
    </row>
    <row r="560" spans="2:8" x14ac:dyDescent="0.25">
      <c r="B560" s="266" t="str">
        <f t="shared" si="17"/>
        <v>S09074</v>
      </c>
      <c r="C560" s="266"/>
      <c r="D560" s="278">
        <f t="shared" ca="1" si="16"/>
        <v>11517.79</v>
      </c>
      <c r="E560" s="267"/>
      <c r="F560" s="277" t="s">
        <v>653</v>
      </c>
      <c r="G560" s="268"/>
      <c r="H560" s="269"/>
    </row>
    <row r="561" spans="2:8" x14ac:dyDescent="0.25">
      <c r="B561" s="266" t="str">
        <f t="shared" si="17"/>
        <v>S09074</v>
      </c>
      <c r="C561" s="266"/>
      <c r="D561" s="278">
        <f t="shared" ca="1" si="16"/>
        <v>20476.38</v>
      </c>
      <c r="E561" s="267"/>
      <c r="F561" s="277" t="s">
        <v>662</v>
      </c>
      <c r="G561" s="268"/>
      <c r="H561" s="269"/>
    </row>
    <row r="562" spans="2:8" x14ac:dyDescent="0.25">
      <c r="B562" s="266" t="str">
        <f t="shared" si="17"/>
        <v>S09074</v>
      </c>
      <c r="C562" s="266"/>
      <c r="D562" s="278">
        <f t="shared" ca="1" si="16"/>
        <v>15434.499999999998</v>
      </c>
      <c r="E562" s="267"/>
      <c r="F562" s="277" t="s">
        <v>647</v>
      </c>
      <c r="G562" s="268"/>
      <c r="H562" s="269"/>
    </row>
    <row r="563" spans="2:8" x14ac:dyDescent="0.25">
      <c r="B563" s="266" t="str">
        <f t="shared" si="17"/>
        <v>S09074</v>
      </c>
      <c r="C563" s="266"/>
      <c r="D563" s="278">
        <f t="shared" ca="1" si="16"/>
        <v>10303.48</v>
      </c>
      <c r="E563" s="267"/>
      <c r="F563" s="277" t="s">
        <v>648</v>
      </c>
      <c r="G563" s="268"/>
      <c r="H563" s="269"/>
    </row>
    <row r="564" spans="2:8" x14ac:dyDescent="0.25">
      <c r="B564" s="266" t="str">
        <f t="shared" si="17"/>
        <v>S09074</v>
      </c>
      <c r="C564" s="266"/>
      <c r="D564" s="278">
        <f t="shared" ca="1" si="16"/>
        <v>143.77000000000001</v>
      </c>
      <c r="E564" s="267"/>
      <c r="F564" s="277" t="s">
        <v>649</v>
      </c>
      <c r="G564" s="268"/>
      <c r="H564" s="269"/>
    </row>
    <row r="565" spans="2:8" x14ac:dyDescent="0.25">
      <c r="B565" s="266" t="str">
        <f t="shared" si="17"/>
        <v>S09074</v>
      </c>
      <c r="C565" s="266"/>
      <c r="D565" s="278">
        <f t="shared" ca="1" si="16"/>
        <v>-27669.260000000002</v>
      </c>
      <c r="E565" s="267"/>
      <c r="F565" s="277" t="s">
        <v>107</v>
      </c>
      <c r="G565" s="268"/>
      <c r="H565" s="269"/>
    </row>
    <row r="566" spans="2:8" x14ac:dyDescent="0.25">
      <c r="B566" s="266" t="str">
        <f t="shared" si="17"/>
        <v>S09074</v>
      </c>
      <c r="C566" s="266"/>
      <c r="D566" s="278">
        <f t="shared" ca="1" si="16"/>
        <v>0</v>
      </c>
      <c r="E566" s="267"/>
      <c r="F566" s="277" t="s">
        <v>656</v>
      </c>
      <c r="G566" s="268"/>
      <c r="H566" s="269"/>
    </row>
    <row r="567" spans="2:8" x14ac:dyDescent="0.25">
      <c r="B567" s="266" t="str">
        <f t="shared" si="17"/>
        <v>S09074</v>
      </c>
      <c r="C567" s="266"/>
      <c r="D567" s="278">
        <f t="shared" ca="1" si="16"/>
        <v>3463.48</v>
      </c>
      <c r="E567" s="267"/>
      <c r="F567" s="277" t="s">
        <v>654</v>
      </c>
      <c r="G567" s="268"/>
      <c r="H567" s="269"/>
    </row>
    <row r="568" spans="2:8" x14ac:dyDescent="0.25">
      <c r="B568" s="266" t="str">
        <f t="shared" si="17"/>
        <v>S09074</v>
      </c>
      <c r="C568" s="266"/>
      <c r="D568" s="278">
        <f t="shared" ca="1" si="16"/>
        <v>8328.7000000000007</v>
      </c>
      <c r="E568" s="267"/>
      <c r="F568" s="277" t="s">
        <v>655</v>
      </c>
      <c r="G568" s="268"/>
      <c r="H568" s="269"/>
    </row>
    <row r="569" spans="2:8" x14ac:dyDescent="0.25">
      <c r="B569" s="266" t="str">
        <f t="shared" si="17"/>
        <v>S09074</v>
      </c>
      <c r="C569" s="266"/>
      <c r="D569" s="278">
        <f t="shared" ca="1" si="16"/>
        <v>73185.399999999994</v>
      </c>
      <c r="E569" s="267"/>
      <c r="F569" s="277" t="s">
        <v>713</v>
      </c>
      <c r="G569" s="268"/>
      <c r="H569" s="269"/>
    </row>
    <row r="570" spans="2:8" x14ac:dyDescent="0.25">
      <c r="B570" s="266" t="str">
        <f t="shared" si="17"/>
        <v>S09074</v>
      </c>
      <c r="C570" s="266"/>
      <c r="D570" s="278">
        <f t="shared" ca="1" si="16"/>
        <v>38556.199999999997</v>
      </c>
      <c r="E570" s="267"/>
      <c r="F570" s="277" t="s">
        <v>650</v>
      </c>
      <c r="G570" s="268"/>
      <c r="H570" s="269"/>
    </row>
    <row r="571" spans="2:8" x14ac:dyDescent="0.25">
      <c r="B571" s="266" t="str">
        <f t="shared" si="17"/>
        <v>S09074</v>
      </c>
      <c r="C571" s="266"/>
      <c r="D571" s="278">
        <f t="shared" ca="1" si="16"/>
        <v>14722.630000000001</v>
      </c>
      <c r="E571" s="267"/>
      <c r="F571" s="277" t="s">
        <v>652</v>
      </c>
      <c r="G571" s="268"/>
      <c r="H571" s="269"/>
    </row>
    <row r="572" spans="2:8" x14ac:dyDescent="0.25">
      <c r="B572" s="266" t="str">
        <f t="shared" si="17"/>
        <v>S09074</v>
      </c>
      <c r="C572" s="266"/>
      <c r="D572" s="278">
        <f t="shared" ca="1" si="16"/>
        <v>1050.26</v>
      </c>
      <c r="E572" s="267"/>
      <c r="F572" s="277" t="s">
        <v>651</v>
      </c>
      <c r="G572" s="268"/>
      <c r="H572" s="269"/>
    </row>
    <row r="573" spans="2:8" x14ac:dyDescent="0.25">
      <c r="B573" s="266" t="str">
        <f t="shared" si="17"/>
        <v>S09074</v>
      </c>
      <c r="C573" s="266"/>
      <c r="D573" s="278">
        <f t="shared" ca="1" si="16"/>
        <v>29394.17</v>
      </c>
      <c r="E573" s="267"/>
      <c r="F573" s="277" t="s">
        <v>106</v>
      </c>
      <c r="G573" s="268"/>
      <c r="H573" s="269"/>
    </row>
    <row r="574" spans="2:8" x14ac:dyDescent="0.25">
      <c r="B574" s="266" t="str">
        <f t="shared" si="17"/>
        <v>S09074</v>
      </c>
      <c r="C574" s="266"/>
      <c r="D574" s="278">
        <f t="shared" ca="1" si="16"/>
        <v>32994.239999999998</v>
      </c>
      <c r="E574" s="267"/>
      <c r="F574" s="277" t="s">
        <v>712</v>
      </c>
      <c r="G574" s="268"/>
      <c r="H574" s="269"/>
    </row>
    <row r="575" spans="2:8" x14ac:dyDescent="0.25">
      <c r="B575" s="266" t="str">
        <f t="shared" si="17"/>
        <v>S09074</v>
      </c>
      <c r="C575" s="266"/>
      <c r="D575" s="278">
        <f t="shared" ca="1" si="16"/>
        <v>0</v>
      </c>
      <c r="E575" s="267"/>
      <c r="F575" s="277" t="s">
        <v>111</v>
      </c>
      <c r="G575" s="268"/>
      <c r="H575" s="269"/>
    </row>
    <row r="576" spans="2:8" x14ac:dyDescent="0.25">
      <c r="B576" s="266" t="str">
        <f t="shared" si="17"/>
        <v>S09074</v>
      </c>
      <c r="C576" s="266"/>
      <c r="D576" s="278">
        <f t="shared" ca="1" si="16"/>
        <v>3049.44</v>
      </c>
      <c r="E576" s="267"/>
      <c r="F576" s="277" t="s">
        <v>113</v>
      </c>
      <c r="G576" s="268"/>
      <c r="H576" s="269"/>
    </row>
    <row r="577" spans="2:8" x14ac:dyDescent="0.25">
      <c r="B577" s="266" t="str">
        <f t="shared" si="17"/>
        <v>S09074</v>
      </c>
      <c r="C577" s="266"/>
      <c r="D577" s="278">
        <f t="shared" ca="1" si="16"/>
        <v>0</v>
      </c>
      <c r="E577" s="267"/>
      <c r="F577" s="277" t="s">
        <v>115</v>
      </c>
      <c r="G577" s="268"/>
      <c r="H577" s="269"/>
    </row>
    <row r="578" spans="2:8" x14ac:dyDescent="0.25">
      <c r="B578" s="266" t="str">
        <f t="shared" si="17"/>
        <v>S09074</v>
      </c>
      <c r="C578" s="266"/>
      <c r="D578" s="278">
        <f t="shared" ca="1" si="16"/>
        <v>53114.73</v>
      </c>
      <c r="E578" s="267"/>
      <c r="F578" s="277" t="s">
        <v>117</v>
      </c>
      <c r="G578" s="268"/>
      <c r="H578" s="269"/>
    </row>
    <row r="579" spans="2:8" x14ac:dyDescent="0.25">
      <c r="B579" s="266" t="str">
        <f t="shared" si="17"/>
        <v>S09074</v>
      </c>
      <c r="C579" s="266"/>
      <c r="D579" s="278">
        <f t="shared" ca="1" si="16"/>
        <v>0</v>
      </c>
      <c r="E579" s="267"/>
      <c r="F579" s="277" t="s">
        <v>157</v>
      </c>
      <c r="G579" s="268"/>
      <c r="H579" s="269"/>
    </row>
    <row r="580" spans="2:8" x14ac:dyDescent="0.25">
      <c r="B580" s="266" t="str">
        <f t="shared" si="17"/>
        <v>S09074</v>
      </c>
      <c r="C580" s="266"/>
      <c r="D580" s="278">
        <f t="shared" ca="1" si="16"/>
        <v>126885.93999999999</v>
      </c>
      <c r="E580" s="267"/>
      <c r="F580" s="277" t="s">
        <v>142</v>
      </c>
      <c r="G580" s="268"/>
      <c r="H580" s="269"/>
    </row>
    <row r="581" spans="2:8" x14ac:dyDescent="0.25">
      <c r="B581" s="266" t="str">
        <f t="shared" si="17"/>
        <v>S09074</v>
      </c>
      <c r="C581" s="266"/>
      <c r="D581" s="278">
        <f t="shared" ca="1" si="16"/>
        <v>0</v>
      </c>
      <c r="E581" s="267"/>
      <c r="F581" s="277" t="s">
        <v>672</v>
      </c>
      <c r="G581" s="268"/>
      <c r="H581" s="269"/>
    </row>
    <row r="582" spans="2:8" x14ac:dyDescent="0.25">
      <c r="B582" s="266" t="str">
        <f t="shared" si="17"/>
        <v>S09074</v>
      </c>
      <c r="C582" s="266"/>
      <c r="D582" s="278">
        <f t="shared" ref="D582:D645" ca="1" si="18">+SUMIF(INDIRECT($B582&amp;"!$A$7:$A$600"),$F582,INDIRECT($B582&amp;"!$j$7:$j$600"))+SUMIF(INDIRECT($B582&amp;"!$B$7:$B$600"),$F582,INDIRECT($B582&amp;"!$j$7:$j$600"))</f>
        <v>69457.91</v>
      </c>
      <c r="E582" s="267"/>
      <c r="F582" s="277" t="s">
        <v>143</v>
      </c>
      <c r="G582" s="268"/>
      <c r="H582" s="269"/>
    </row>
    <row r="583" spans="2:8" x14ac:dyDescent="0.25">
      <c r="B583" s="266" t="str">
        <f t="shared" si="17"/>
        <v>S09074</v>
      </c>
      <c r="C583" s="266"/>
      <c r="D583" s="278">
        <f t="shared" ca="1" si="18"/>
        <v>0</v>
      </c>
      <c r="E583" s="267"/>
      <c r="F583" s="277" t="s">
        <v>65</v>
      </c>
      <c r="G583" s="268"/>
      <c r="H583" s="269"/>
    </row>
    <row r="584" spans="2:8" x14ac:dyDescent="0.25">
      <c r="B584" s="266" t="str">
        <f t="shared" si="17"/>
        <v>S09074</v>
      </c>
      <c r="C584" s="266"/>
      <c r="D584" s="278">
        <f t="shared" ca="1" si="18"/>
        <v>0</v>
      </c>
      <c r="E584" s="267"/>
      <c r="F584" s="277" t="s">
        <v>67</v>
      </c>
      <c r="G584" s="268"/>
      <c r="H584" s="269"/>
    </row>
    <row r="585" spans="2:8" x14ac:dyDescent="0.25">
      <c r="B585" s="266" t="str">
        <f t="shared" si="17"/>
        <v>S09074</v>
      </c>
      <c r="C585" s="266"/>
      <c r="D585" s="278">
        <f t="shared" ca="1" si="18"/>
        <v>0</v>
      </c>
      <c r="E585" s="267"/>
      <c r="F585" s="277" t="s">
        <v>69</v>
      </c>
      <c r="G585" s="268"/>
      <c r="H585" s="269"/>
    </row>
    <row r="586" spans="2:8" x14ac:dyDescent="0.25">
      <c r="B586" s="266" t="str">
        <f t="shared" si="17"/>
        <v>S09074</v>
      </c>
      <c r="C586" s="266"/>
      <c r="D586" s="278">
        <f t="shared" ca="1" si="18"/>
        <v>0</v>
      </c>
      <c r="E586" s="267"/>
      <c r="F586" s="277" t="s">
        <v>71</v>
      </c>
      <c r="G586" s="268"/>
      <c r="H586" s="269"/>
    </row>
    <row r="587" spans="2:8" x14ac:dyDescent="0.25">
      <c r="B587" s="266" t="str">
        <f t="shared" si="17"/>
        <v>S09074</v>
      </c>
      <c r="C587" s="266"/>
      <c r="D587" s="278">
        <f t="shared" ca="1" si="18"/>
        <v>0</v>
      </c>
      <c r="E587" s="267"/>
      <c r="F587" s="277" t="s">
        <v>73</v>
      </c>
      <c r="G587" s="268"/>
      <c r="H587" s="269"/>
    </row>
    <row r="588" spans="2:8" x14ac:dyDescent="0.25">
      <c r="B588" s="266" t="str">
        <f t="shared" si="17"/>
        <v>S09074</v>
      </c>
      <c r="C588" s="266"/>
      <c r="D588" s="278">
        <f t="shared" ca="1" si="18"/>
        <v>0</v>
      </c>
      <c r="E588" s="267"/>
      <c r="F588" s="277" t="s">
        <v>75</v>
      </c>
      <c r="G588" s="268"/>
      <c r="H588" s="269"/>
    </row>
    <row r="589" spans="2:8" x14ac:dyDescent="0.25">
      <c r="B589" s="266" t="str">
        <f t="shared" si="17"/>
        <v>S09074</v>
      </c>
      <c r="C589" s="266"/>
      <c r="D589" s="278">
        <f t="shared" ca="1" si="18"/>
        <v>0</v>
      </c>
      <c r="E589" s="267"/>
      <c r="F589" s="277" t="s">
        <v>77</v>
      </c>
      <c r="G589" s="268"/>
      <c r="H589" s="269"/>
    </row>
    <row r="590" spans="2:8" x14ac:dyDescent="0.25">
      <c r="B590" s="266" t="str">
        <f t="shared" si="17"/>
        <v>S09074</v>
      </c>
      <c r="C590" s="266"/>
      <c r="D590" s="278">
        <f t="shared" ca="1" si="18"/>
        <v>0</v>
      </c>
      <c r="E590" s="267"/>
      <c r="F590" s="277" t="s">
        <v>79</v>
      </c>
      <c r="G590" s="268"/>
      <c r="H590" s="269"/>
    </row>
    <row r="591" spans="2:8" x14ac:dyDescent="0.25">
      <c r="B591" s="266" t="str">
        <f t="shared" si="17"/>
        <v>S09074</v>
      </c>
      <c r="C591" s="266"/>
      <c r="D591" s="278">
        <f t="shared" ca="1" si="18"/>
        <v>0</v>
      </c>
      <c r="E591" s="267"/>
      <c r="F591" s="277" t="s">
        <v>83</v>
      </c>
      <c r="G591" s="268"/>
      <c r="H591" s="269"/>
    </row>
    <row r="592" spans="2:8" x14ac:dyDescent="0.25">
      <c r="B592" s="266" t="str">
        <f t="shared" si="17"/>
        <v>S09074</v>
      </c>
      <c r="C592" s="266"/>
      <c r="D592" s="278">
        <f t="shared" ca="1" si="18"/>
        <v>0</v>
      </c>
      <c r="E592" s="267"/>
      <c r="F592" s="277" t="s">
        <v>63</v>
      </c>
      <c r="G592" s="268"/>
      <c r="H592" s="269"/>
    </row>
    <row r="593" spans="2:8" x14ac:dyDescent="0.25">
      <c r="B593" s="266" t="str">
        <f t="shared" si="17"/>
        <v>S09074</v>
      </c>
      <c r="C593" s="266"/>
      <c r="D593" s="278">
        <f t="shared" ca="1" si="18"/>
        <v>0</v>
      </c>
      <c r="E593" s="267"/>
      <c r="F593" s="277" t="s">
        <v>62</v>
      </c>
      <c r="G593" s="268"/>
      <c r="H593" s="269"/>
    </row>
    <row r="594" spans="2:8" x14ac:dyDescent="0.25">
      <c r="B594" s="266" t="str">
        <f t="shared" si="17"/>
        <v>S09074</v>
      </c>
      <c r="C594" s="266"/>
      <c r="D594" s="278">
        <f t="shared" ca="1" si="18"/>
        <v>0</v>
      </c>
      <c r="E594" s="267"/>
      <c r="F594" s="277" t="s">
        <v>81</v>
      </c>
      <c r="G594" s="268"/>
      <c r="H594" s="269"/>
    </row>
    <row r="595" spans="2:8" x14ac:dyDescent="0.25">
      <c r="B595" s="266" t="str">
        <f t="shared" si="17"/>
        <v>S09074</v>
      </c>
      <c r="C595" s="266"/>
      <c r="D595" s="278">
        <f t="shared" ca="1" si="18"/>
        <v>142264.49</v>
      </c>
      <c r="E595" s="267"/>
      <c r="F595" s="277" t="s">
        <v>102</v>
      </c>
      <c r="G595" s="268"/>
      <c r="H595" s="269"/>
    </row>
    <row r="596" spans="2:8" x14ac:dyDescent="0.25">
      <c r="B596" s="266" t="str">
        <f t="shared" si="17"/>
        <v>S09074</v>
      </c>
      <c r="C596" s="266"/>
      <c r="D596" s="278">
        <f t="shared" ca="1" si="18"/>
        <v>-85240.25</v>
      </c>
      <c r="E596" s="267"/>
      <c r="F596" s="277" t="s">
        <v>104</v>
      </c>
      <c r="G596" s="268"/>
      <c r="H596" s="269"/>
    </row>
    <row r="597" spans="2:8" x14ac:dyDescent="0.25">
      <c r="B597" s="266" t="str">
        <f t="shared" si="17"/>
        <v>S09074</v>
      </c>
      <c r="C597" s="266"/>
      <c r="D597" s="278">
        <f t="shared" ca="1" si="18"/>
        <v>0</v>
      </c>
      <c r="E597" s="267"/>
      <c r="F597" s="277" t="s">
        <v>138</v>
      </c>
      <c r="G597" s="268"/>
      <c r="H597" s="269"/>
    </row>
    <row r="598" spans="2:8" x14ac:dyDescent="0.25">
      <c r="B598" s="266" t="str">
        <f t="shared" si="17"/>
        <v>S09074</v>
      </c>
      <c r="C598" s="266"/>
      <c r="D598" s="278">
        <f t="shared" ca="1" si="18"/>
        <v>0</v>
      </c>
      <c r="E598" s="267"/>
      <c r="F598" s="277" t="s">
        <v>673</v>
      </c>
      <c r="G598" s="268"/>
      <c r="H598" s="269"/>
    </row>
    <row r="599" spans="2:8" ht="15.75" thickBot="1" x14ac:dyDescent="0.3">
      <c r="B599" s="271" t="str">
        <f>B598</f>
        <v>S09074</v>
      </c>
      <c r="C599" s="271"/>
      <c r="D599" s="278">
        <f t="shared" ca="1" si="18"/>
        <v>0</v>
      </c>
      <c r="E599" s="272"/>
      <c r="F599" s="277" t="s">
        <v>140</v>
      </c>
      <c r="G599" s="273"/>
      <c r="H599" s="274"/>
    </row>
    <row r="600" spans="2:8" x14ac:dyDescent="0.25">
      <c r="B600" s="260" t="s">
        <v>732</v>
      </c>
      <c r="C600" s="261"/>
      <c r="D600" s="278">
        <f t="shared" ca="1" si="18"/>
        <v>0</v>
      </c>
      <c r="E600" s="262"/>
      <c r="F600" s="275" t="s">
        <v>638</v>
      </c>
      <c r="G600" s="263"/>
      <c r="H600" s="264"/>
    </row>
    <row r="601" spans="2:8" x14ac:dyDescent="0.25">
      <c r="B601" s="266" t="str">
        <f t="shared" ref="B601:B664" si="19">B600</f>
        <v>S09075</v>
      </c>
      <c r="C601" s="266"/>
      <c r="D601" s="278">
        <f t="shared" ca="1" si="18"/>
        <v>0</v>
      </c>
      <c r="E601" s="267"/>
      <c r="F601" s="276" t="s">
        <v>639</v>
      </c>
      <c r="G601" s="268"/>
      <c r="H601" s="269"/>
    </row>
    <row r="602" spans="2:8" x14ac:dyDescent="0.25">
      <c r="B602" s="266" t="str">
        <f t="shared" si="19"/>
        <v>S09075</v>
      </c>
      <c r="C602" s="266"/>
      <c r="D602" s="278">
        <f t="shared" ca="1" si="18"/>
        <v>0</v>
      </c>
      <c r="E602" s="267"/>
      <c r="F602" s="277" t="s">
        <v>640</v>
      </c>
      <c r="G602" s="268"/>
      <c r="H602" s="269"/>
    </row>
    <row r="603" spans="2:8" x14ac:dyDescent="0.25">
      <c r="B603" s="266" t="str">
        <f t="shared" si="19"/>
        <v>S09075</v>
      </c>
      <c r="C603" s="266"/>
      <c r="D603" s="278">
        <f t="shared" ca="1" si="18"/>
        <v>0</v>
      </c>
      <c r="E603" s="267"/>
      <c r="F603" s="277" t="s">
        <v>641</v>
      </c>
      <c r="G603" s="268"/>
      <c r="H603" s="269"/>
    </row>
    <row r="604" spans="2:8" x14ac:dyDescent="0.25">
      <c r="B604" s="266" t="str">
        <f t="shared" si="19"/>
        <v>S09075</v>
      </c>
      <c r="C604" s="266"/>
      <c r="D604" s="278">
        <f t="shared" ca="1" si="18"/>
        <v>0</v>
      </c>
      <c r="E604" s="267"/>
      <c r="F604" s="277" t="s">
        <v>642</v>
      </c>
      <c r="G604" s="268"/>
      <c r="H604" s="269"/>
    </row>
    <row r="605" spans="2:8" x14ac:dyDescent="0.25">
      <c r="B605" s="266" t="str">
        <f t="shared" si="19"/>
        <v>S09075</v>
      </c>
      <c r="C605" s="266"/>
      <c r="D605" s="278">
        <f t="shared" ca="1" si="18"/>
        <v>0</v>
      </c>
      <c r="E605" s="267"/>
      <c r="F605" s="277" t="s">
        <v>643</v>
      </c>
      <c r="G605" s="268"/>
      <c r="H605" s="269"/>
    </row>
    <row r="606" spans="2:8" x14ac:dyDescent="0.25">
      <c r="B606" s="266" t="str">
        <f t="shared" si="19"/>
        <v>S09075</v>
      </c>
      <c r="C606" s="266"/>
      <c r="D606" s="278">
        <f t="shared" ca="1" si="18"/>
        <v>0</v>
      </c>
      <c r="E606" s="267"/>
      <c r="F606" s="277" t="s">
        <v>644</v>
      </c>
      <c r="G606" s="268"/>
      <c r="H606" s="269"/>
    </row>
    <row r="607" spans="2:8" x14ac:dyDescent="0.25">
      <c r="B607" s="266" t="str">
        <f t="shared" si="19"/>
        <v>S09075</v>
      </c>
      <c r="C607" s="266"/>
      <c r="D607" s="278">
        <f t="shared" ca="1" si="18"/>
        <v>0</v>
      </c>
      <c r="E607" s="267"/>
      <c r="F607" s="277" t="s">
        <v>645</v>
      </c>
      <c r="G607" s="268"/>
      <c r="H607" s="269"/>
    </row>
    <row r="608" spans="2:8" x14ac:dyDescent="0.25">
      <c r="B608" s="266" t="str">
        <f t="shared" si="19"/>
        <v>S09075</v>
      </c>
      <c r="C608" s="266"/>
      <c r="D608" s="278">
        <f t="shared" ca="1" si="18"/>
        <v>0</v>
      </c>
      <c r="E608" s="267"/>
      <c r="F608" s="277" t="s">
        <v>170</v>
      </c>
      <c r="G608" s="268"/>
      <c r="H608" s="269"/>
    </row>
    <row r="609" spans="2:8" x14ac:dyDescent="0.25">
      <c r="B609" s="266" t="str">
        <f t="shared" si="19"/>
        <v>S09075</v>
      </c>
      <c r="C609" s="266"/>
      <c r="D609" s="278">
        <f t="shared" ca="1" si="18"/>
        <v>93</v>
      </c>
      <c r="E609" s="267"/>
      <c r="F609" s="277" t="s">
        <v>124</v>
      </c>
      <c r="G609" s="268"/>
      <c r="H609" s="269"/>
    </row>
    <row r="610" spans="2:8" x14ac:dyDescent="0.25">
      <c r="B610" s="266" t="str">
        <f t="shared" si="19"/>
        <v>S09075</v>
      </c>
      <c r="C610" s="266"/>
      <c r="D610" s="278">
        <f t="shared" ca="1" si="18"/>
        <v>0</v>
      </c>
      <c r="E610" s="267"/>
      <c r="F610" s="277" t="s">
        <v>130</v>
      </c>
      <c r="G610" s="268"/>
      <c r="H610" s="269"/>
    </row>
    <row r="611" spans="2:8" x14ac:dyDescent="0.25">
      <c r="B611" s="266" t="str">
        <f t="shared" si="19"/>
        <v>S09075</v>
      </c>
      <c r="C611" s="266"/>
      <c r="D611" s="278">
        <f t="shared" ca="1" si="18"/>
        <v>562</v>
      </c>
      <c r="E611" s="267"/>
      <c r="F611" s="277" t="s">
        <v>122</v>
      </c>
      <c r="G611" s="268"/>
      <c r="H611" s="269"/>
    </row>
    <row r="612" spans="2:8" x14ac:dyDescent="0.25">
      <c r="B612" s="266" t="str">
        <f t="shared" si="19"/>
        <v>S09075</v>
      </c>
      <c r="C612" s="266"/>
      <c r="D612" s="278">
        <f t="shared" ca="1" si="18"/>
        <v>971</v>
      </c>
      <c r="E612" s="267"/>
      <c r="F612" s="277" t="s">
        <v>126</v>
      </c>
      <c r="G612" s="268"/>
      <c r="H612" s="269"/>
    </row>
    <row r="613" spans="2:8" x14ac:dyDescent="0.25">
      <c r="B613" s="266" t="str">
        <f t="shared" si="19"/>
        <v>S09075</v>
      </c>
      <c r="C613" s="266"/>
      <c r="D613" s="278">
        <f t="shared" ca="1" si="18"/>
        <v>0</v>
      </c>
      <c r="E613" s="267"/>
      <c r="F613" s="277" t="s">
        <v>128</v>
      </c>
      <c r="G613" s="268"/>
      <c r="H613" s="269"/>
    </row>
    <row r="614" spans="2:8" x14ac:dyDescent="0.25">
      <c r="B614" s="266" t="str">
        <f t="shared" si="19"/>
        <v>S09075</v>
      </c>
      <c r="C614" s="266"/>
      <c r="D614" s="278">
        <f t="shared" ca="1" si="18"/>
        <v>0</v>
      </c>
      <c r="E614" s="267"/>
      <c r="F614" s="277" t="s">
        <v>171</v>
      </c>
      <c r="G614" s="268"/>
      <c r="H614" s="269"/>
    </row>
    <row r="615" spans="2:8" x14ac:dyDescent="0.25">
      <c r="B615" s="266" t="str">
        <f t="shared" si="19"/>
        <v>S09075</v>
      </c>
      <c r="C615" s="266"/>
      <c r="D615" s="278">
        <f t="shared" ca="1" si="18"/>
        <v>383</v>
      </c>
      <c r="E615" s="267"/>
      <c r="F615" s="277" t="s">
        <v>134</v>
      </c>
      <c r="G615" s="268"/>
      <c r="H615" s="269"/>
    </row>
    <row r="616" spans="2:8" x14ac:dyDescent="0.25">
      <c r="B616" s="266" t="str">
        <f t="shared" si="19"/>
        <v>S09075</v>
      </c>
      <c r="C616" s="266"/>
      <c r="D616" s="278">
        <f t="shared" ca="1" si="18"/>
        <v>0</v>
      </c>
      <c r="E616" s="267"/>
      <c r="F616" s="277" t="s">
        <v>168</v>
      </c>
      <c r="G616" s="268"/>
      <c r="H616" s="269"/>
    </row>
    <row r="617" spans="2:8" x14ac:dyDescent="0.25">
      <c r="B617" s="266" t="str">
        <f t="shared" si="19"/>
        <v>S09075</v>
      </c>
      <c r="C617" s="266"/>
      <c r="D617" s="278">
        <f t="shared" ca="1" si="18"/>
        <v>39377.079999999994</v>
      </c>
      <c r="E617" s="267"/>
      <c r="F617" s="277" t="s">
        <v>89</v>
      </c>
      <c r="G617" s="268"/>
      <c r="H617" s="269"/>
    </row>
    <row r="618" spans="2:8" x14ac:dyDescent="0.25">
      <c r="B618" s="266" t="str">
        <f t="shared" si="19"/>
        <v>S09075</v>
      </c>
      <c r="C618" s="266"/>
      <c r="D618" s="278">
        <f t="shared" ca="1" si="18"/>
        <v>-21362.89</v>
      </c>
      <c r="E618" s="267"/>
      <c r="F618" s="277" t="s">
        <v>95</v>
      </c>
      <c r="G618" s="268"/>
      <c r="H618" s="269"/>
    </row>
    <row r="619" spans="2:8" x14ac:dyDescent="0.25">
      <c r="B619" s="266" t="str">
        <f t="shared" si="19"/>
        <v>S09075</v>
      </c>
      <c r="C619" s="266"/>
      <c r="D619" s="278">
        <f t="shared" ca="1" si="18"/>
        <v>120610.72</v>
      </c>
      <c r="E619" s="267"/>
      <c r="F619" s="277" t="s">
        <v>87</v>
      </c>
      <c r="G619" s="268"/>
      <c r="H619" s="269"/>
    </row>
    <row r="620" spans="2:8" x14ac:dyDescent="0.25">
      <c r="B620" s="266" t="str">
        <f t="shared" si="19"/>
        <v>S09075</v>
      </c>
      <c r="C620" s="266"/>
      <c r="D620" s="278">
        <f t="shared" ca="1" si="18"/>
        <v>176340.13</v>
      </c>
      <c r="E620" s="267"/>
      <c r="F620" s="277" t="s">
        <v>91</v>
      </c>
      <c r="G620" s="268"/>
      <c r="H620" s="269"/>
    </row>
    <row r="621" spans="2:8" x14ac:dyDescent="0.25">
      <c r="B621" s="266" t="str">
        <f t="shared" si="19"/>
        <v>S09075</v>
      </c>
      <c r="C621" s="266"/>
      <c r="D621" s="278">
        <f t="shared" ca="1" si="18"/>
        <v>0</v>
      </c>
      <c r="E621" s="267"/>
      <c r="F621" s="277" t="s">
        <v>93</v>
      </c>
      <c r="G621" s="268"/>
      <c r="H621" s="269"/>
    </row>
    <row r="622" spans="2:8" x14ac:dyDescent="0.25">
      <c r="B622" s="266" t="str">
        <f t="shared" si="19"/>
        <v>S09075</v>
      </c>
      <c r="C622" s="266"/>
      <c r="D622" s="278">
        <f t="shared" ca="1" si="18"/>
        <v>0</v>
      </c>
      <c r="E622" s="267"/>
      <c r="F622" s="277" t="s">
        <v>169</v>
      </c>
      <c r="G622" s="268"/>
      <c r="H622" s="269"/>
    </row>
    <row r="623" spans="2:8" x14ac:dyDescent="0.25">
      <c r="B623" s="266" t="str">
        <f t="shared" si="19"/>
        <v>S09075</v>
      </c>
      <c r="C623" s="266"/>
      <c r="D623" s="278">
        <f t="shared" ca="1" si="18"/>
        <v>26355.1</v>
      </c>
      <c r="E623" s="267"/>
      <c r="F623" s="277" t="s">
        <v>646</v>
      </c>
      <c r="G623" s="268"/>
      <c r="H623" s="269"/>
    </row>
    <row r="624" spans="2:8" x14ac:dyDescent="0.25">
      <c r="B624" s="266" t="str">
        <f t="shared" si="19"/>
        <v>S09075</v>
      </c>
      <c r="C624" s="266"/>
      <c r="D624" s="278">
        <f t="shared" ca="1" si="18"/>
        <v>69273.899999999994</v>
      </c>
      <c r="E624" s="267"/>
      <c r="F624" s="277" t="s">
        <v>99</v>
      </c>
      <c r="G624" s="268"/>
      <c r="H624" s="269"/>
    </row>
    <row r="625" spans="2:8" x14ac:dyDescent="0.25">
      <c r="B625" s="266" t="str">
        <f t="shared" si="19"/>
        <v>S09075</v>
      </c>
      <c r="C625" s="266"/>
      <c r="D625" s="278">
        <f t="shared" ca="1" si="18"/>
        <v>143060.13</v>
      </c>
      <c r="E625" s="267"/>
      <c r="F625" s="277" t="s">
        <v>660</v>
      </c>
      <c r="G625" s="268"/>
      <c r="H625" s="269"/>
    </row>
    <row r="626" spans="2:8" x14ac:dyDescent="0.25">
      <c r="B626" s="266" t="str">
        <f t="shared" si="19"/>
        <v>S09075</v>
      </c>
      <c r="C626" s="266"/>
      <c r="D626" s="278">
        <f t="shared" ca="1" si="18"/>
        <v>19611.62</v>
      </c>
      <c r="E626" s="267"/>
      <c r="F626" s="277" t="s">
        <v>653</v>
      </c>
      <c r="G626" s="268"/>
      <c r="H626" s="269"/>
    </row>
    <row r="627" spans="2:8" x14ac:dyDescent="0.25">
      <c r="B627" s="266" t="str">
        <f t="shared" si="19"/>
        <v>S09075</v>
      </c>
      <c r="C627" s="266"/>
      <c r="D627" s="278">
        <f t="shared" ca="1" si="18"/>
        <v>27829.97</v>
      </c>
      <c r="E627" s="267"/>
      <c r="F627" s="277" t="s">
        <v>662</v>
      </c>
      <c r="G627" s="268"/>
      <c r="H627" s="269"/>
    </row>
    <row r="628" spans="2:8" x14ac:dyDescent="0.25">
      <c r="B628" s="266" t="str">
        <f t="shared" si="19"/>
        <v>S09075</v>
      </c>
      <c r="C628" s="266"/>
      <c r="D628" s="278">
        <f t="shared" ca="1" si="18"/>
        <v>24724.1</v>
      </c>
      <c r="E628" s="267"/>
      <c r="F628" s="277" t="s">
        <v>647</v>
      </c>
      <c r="G628" s="268"/>
      <c r="H628" s="269"/>
    </row>
    <row r="629" spans="2:8" x14ac:dyDescent="0.25">
      <c r="B629" s="266" t="str">
        <f t="shared" si="19"/>
        <v>S09075</v>
      </c>
      <c r="C629" s="266"/>
      <c r="D629" s="278">
        <f t="shared" ca="1" si="18"/>
        <v>9648.1999999999989</v>
      </c>
      <c r="E629" s="267"/>
      <c r="F629" s="277" t="s">
        <v>648</v>
      </c>
      <c r="G629" s="268"/>
      <c r="H629" s="269"/>
    </row>
    <row r="630" spans="2:8" x14ac:dyDescent="0.25">
      <c r="B630" s="266" t="str">
        <f t="shared" si="19"/>
        <v>S09075</v>
      </c>
      <c r="C630" s="266"/>
      <c r="D630" s="278">
        <f t="shared" ca="1" si="18"/>
        <v>768.9</v>
      </c>
      <c r="E630" s="267"/>
      <c r="F630" s="277" t="s">
        <v>649</v>
      </c>
      <c r="G630" s="268"/>
      <c r="H630" s="269"/>
    </row>
    <row r="631" spans="2:8" x14ac:dyDescent="0.25">
      <c r="B631" s="266" t="str">
        <f t="shared" si="19"/>
        <v>S09075</v>
      </c>
      <c r="C631" s="266"/>
      <c r="D631" s="278">
        <f t="shared" ca="1" si="18"/>
        <v>-2367.58</v>
      </c>
      <c r="E631" s="267"/>
      <c r="F631" s="277" t="s">
        <v>107</v>
      </c>
      <c r="G631" s="268"/>
      <c r="H631" s="269"/>
    </row>
    <row r="632" spans="2:8" x14ac:dyDescent="0.25">
      <c r="B632" s="266" t="str">
        <f t="shared" si="19"/>
        <v>S09075</v>
      </c>
      <c r="C632" s="266"/>
      <c r="D632" s="278">
        <f t="shared" ca="1" si="18"/>
        <v>0</v>
      </c>
      <c r="E632" s="267"/>
      <c r="F632" s="277" t="s">
        <v>656</v>
      </c>
      <c r="G632" s="268"/>
      <c r="H632" s="269"/>
    </row>
    <row r="633" spans="2:8" x14ac:dyDescent="0.25">
      <c r="B633" s="266" t="str">
        <f t="shared" si="19"/>
        <v>S09075</v>
      </c>
      <c r="C633" s="266"/>
      <c r="D633" s="278">
        <f t="shared" ca="1" si="18"/>
        <v>2518.85</v>
      </c>
      <c r="E633" s="267"/>
      <c r="F633" s="277" t="s">
        <v>654</v>
      </c>
      <c r="G633" s="268"/>
      <c r="H633" s="269"/>
    </row>
    <row r="634" spans="2:8" x14ac:dyDescent="0.25">
      <c r="B634" s="266" t="str">
        <f t="shared" si="19"/>
        <v>S09075</v>
      </c>
      <c r="C634" s="266"/>
      <c r="D634" s="278">
        <f t="shared" ca="1" si="18"/>
        <v>8519.369999999999</v>
      </c>
      <c r="E634" s="267"/>
      <c r="F634" s="277" t="s">
        <v>655</v>
      </c>
      <c r="G634" s="268"/>
      <c r="H634" s="269"/>
    </row>
    <row r="635" spans="2:8" x14ac:dyDescent="0.25">
      <c r="B635" s="266" t="str">
        <f t="shared" si="19"/>
        <v>S09075</v>
      </c>
      <c r="C635" s="266"/>
      <c r="D635" s="278">
        <f t="shared" ca="1" si="18"/>
        <v>85737.44</v>
      </c>
      <c r="E635" s="267"/>
      <c r="F635" s="277" t="s">
        <v>713</v>
      </c>
      <c r="G635" s="268"/>
      <c r="H635" s="269"/>
    </row>
    <row r="636" spans="2:8" x14ac:dyDescent="0.25">
      <c r="B636" s="266" t="str">
        <f t="shared" si="19"/>
        <v>S09075</v>
      </c>
      <c r="C636" s="266"/>
      <c r="D636" s="278">
        <f t="shared" ca="1" si="18"/>
        <v>23280.400000000001</v>
      </c>
      <c r="E636" s="267"/>
      <c r="F636" s="277" t="s">
        <v>650</v>
      </c>
      <c r="G636" s="268"/>
      <c r="H636" s="269"/>
    </row>
    <row r="637" spans="2:8" x14ac:dyDescent="0.25">
      <c r="B637" s="266" t="str">
        <f t="shared" si="19"/>
        <v>S09075</v>
      </c>
      <c r="C637" s="266"/>
      <c r="D637" s="278">
        <f t="shared" ca="1" si="18"/>
        <v>4347.92</v>
      </c>
      <c r="E637" s="267"/>
      <c r="F637" s="277" t="s">
        <v>652</v>
      </c>
      <c r="G637" s="268"/>
      <c r="H637" s="269"/>
    </row>
    <row r="638" spans="2:8" x14ac:dyDescent="0.25">
      <c r="B638" s="266" t="str">
        <f t="shared" si="19"/>
        <v>S09075</v>
      </c>
      <c r="C638" s="266"/>
      <c r="D638" s="278">
        <f t="shared" ca="1" si="18"/>
        <v>573.5</v>
      </c>
      <c r="E638" s="267"/>
      <c r="F638" s="277" t="s">
        <v>651</v>
      </c>
      <c r="G638" s="268"/>
      <c r="H638" s="269"/>
    </row>
    <row r="639" spans="2:8" x14ac:dyDescent="0.25">
      <c r="B639" s="266" t="str">
        <f t="shared" si="19"/>
        <v>S09075</v>
      </c>
      <c r="C639" s="266"/>
      <c r="D639" s="278">
        <f t="shared" ca="1" si="18"/>
        <v>21952.489999999998</v>
      </c>
      <c r="E639" s="267"/>
      <c r="F639" s="277" t="s">
        <v>106</v>
      </c>
      <c r="G639" s="268"/>
      <c r="H639" s="269"/>
    </row>
    <row r="640" spans="2:8" x14ac:dyDescent="0.25">
      <c r="B640" s="266" t="str">
        <f t="shared" si="19"/>
        <v>S09075</v>
      </c>
      <c r="C640" s="266"/>
      <c r="D640" s="278">
        <f t="shared" ca="1" si="18"/>
        <v>29087.379999999997</v>
      </c>
      <c r="E640" s="267"/>
      <c r="F640" s="277" t="s">
        <v>712</v>
      </c>
      <c r="G640" s="268"/>
      <c r="H640" s="269"/>
    </row>
    <row r="641" spans="2:8" x14ac:dyDescent="0.25">
      <c r="B641" s="266" t="str">
        <f t="shared" si="19"/>
        <v>S09075</v>
      </c>
      <c r="C641" s="266"/>
      <c r="D641" s="278">
        <f t="shared" ca="1" si="18"/>
        <v>0</v>
      </c>
      <c r="E641" s="267"/>
      <c r="F641" s="277" t="s">
        <v>111</v>
      </c>
      <c r="G641" s="268"/>
      <c r="H641" s="269"/>
    </row>
    <row r="642" spans="2:8" x14ac:dyDescent="0.25">
      <c r="B642" s="266" t="str">
        <f t="shared" si="19"/>
        <v>S09075</v>
      </c>
      <c r="C642" s="266"/>
      <c r="D642" s="278">
        <f t="shared" ca="1" si="18"/>
        <v>3436.92</v>
      </c>
      <c r="E642" s="267"/>
      <c r="F642" s="277" t="s">
        <v>113</v>
      </c>
      <c r="G642" s="268"/>
      <c r="H642" s="269"/>
    </row>
    <row r="643" spans="2:8" x14ac:dyDescent="0.25">
      <c r="B643" s="266" t="str">
        <f t="shared" si="19"/>
        <v>S09075</v>
      </c>
      <c r="C643" s="266"/>
      <c r="D643" s="278">
        <f t="shared" ca="1" si="18"/>
        <v>0</v>
      </c>
      <c r="E643" s="267"/>
      <c r="F643" s="277" t="s">
        <v>115</v>
      </c>
      <c r="G643" s="268"/>
      <c r="H643" s="269"/>
    </row>
    <row r="644" spans="2:8" x14ac:dyDescent="0.25">
      <c r="B644" s="266" t="str">
        <f t="shared" si="19"/>
        <v>S09075</v>
      </c>
      <c r="C644" s="266"/>
      <c r="D644" s="278">
        <f t="shared" ca="1" si="18"/>
        <v>46246.49</v>
      </c>
      <c r="E644" s="267"/>
      <c r="F644" s="277" t="s">
        <v>117</v>
      </c>
      <c r="G644" s="268"/>
      <c r="H644" s="269"/>
    </row>
    <row r="645" spans="2:8" x14ac:dyDescent="0.25">
      <c r="B645" s="266" t="str">
        <f t="shared" si="19"/>
        <v>S09075</v>
      </c>
      <c r="C645" s="266"/>
      <c r="D645" s="278">
        <f t="shared" ca="1" si="18"/>
        <v>0</v>
      </c>
      <c r="E645" s="267"/>
      <c r="F645" s="277" t="s">
        <v>157</v>
      </c>
      <c r="G645" s="268"/>
      <c r="H645" s="269"/>
    </row>
    <row r="646" spans="2:8" x14ac:dyDescent="0.25">
      <c r="B646" s="266" t="str">
        <f t="shared" si="19"/>
        <v>S09075</v>
      </c>
      <c r="C646" s="266"/>
      <c r="D646" s="278">
        <f t="shared" ref="D646:D709" ca="1" si="20">+SUMIF(INDIRECT($B646&amp;"!$A$7:$A$600"),$F646,INDIRECT($B646&amp;"!$j$7:$j$600"))+SUMIF(INDIRECT($B646&amp;"!$B$7:$B$600"),$F646,INDIRECT($B646&amp;"!$j$7:$j$600"))</f>
        <v>134998.75</v>
      </c>
      <c r="E646" s="267"/>
      <c r="F646" s="277" t="s">
        <v>142</v>
      </c>
      <c r="G646" s="268"/>
      <c r="H646" s="269"/>
    </row>
    <row r="647" spans="2:8" x14ac:dyDescent="0.25">
      <c r="B647" s="266" t="str">
        <f t="shared" si="19"/>
        <v>S09075</v>
      </c>
      <c r="C647" s="266"/>
      <c r="D647" s="278">
        <f t="shared" ca="1" si="20"/>
        <v>0</v>
      </c>
      <c r="E647" s="267"/>
      <c r="F647" s="277" t="s">
        <v>672</v>
      </c>
      <c r="G647" s="268"/>
      <c r="H647" s="269"/>
    </row>
    <row r="648" spans="2:8" x14ac:dyDescent="0.25">
      <c r="B648" s="266" t="str">
        <f t="shared" si="19"/>
        <v>S09075</v>
      </c>
      <c r="C648" s="266"/>
      <c r="D648" s="278">
        <f t="shared" ca="1" si="20"/>
        <v>70288.350000000006</v>
      </c>
      <c r="E648" s="267"/>
      <c r="F648" s="277" t="s">
        <v>143</v>
      </c>
      <c r="G648" s="268"/>
      <c r="H648" s="269"/>
    </row>
    <row r="649" spans="2:8" x14ac:dyDescent="0.25">
      <c r="B649" s="266" t="str">
        <f t="shared" si="19"/>
        <v>S09075</v>
      </c>
      <c r="C649" s="266"/>
      <c r="D649" s="278">
        <f t="shared" ca="1" si="20"/>
        <v>0</v>
      </c>
      <c r="E649" s="267"/>
      <c r="F649" s="277" t="s">
        <v>65</v>
      </c>
      <c r="G649" s="268"/>
      <c r="H649" s="269"/>
    </row>
    <row r="650" spans="2:8" x14ac:dyDescent="0.25">
      <c r="B650" s="266" t="str">
        <f t="shared" si="19"/>
        <v>S09075</v>
      </c>
      <c r="C650" s="266"/>
      <c r="D650" s="278">
        <f t="shared" ca="1" si="20"/>
        <v>0</v>
      </c>
      <c r="E650" s="267"/>
      <c r="F650" s="277" t="s">
        <v>67</v>
      </c>
      <c r="G650" s="268"/>
      <c r="H650" s="269"/>
    </row>
    <row r="651" spans="2:8" x14ac:dyDescent="0.25">
      <c r="B651" s="266" t="str">
        <f t="shared" si="19"/>
        <v>S09075</v>
      </c>
      <c r="C651" s="266"/>
      <c r="D651" s="278">
        <f t="shared" ca="1" si="20"/>
        <v>0</v>
      </c>
      <c r="E651" s="267"/>
      <c r="F651" s="277" t="s">
        <v>69</v>
      </c>
      <c r="G651" s="268"/>
      <c r="H651" s="269"/>
    </row>
    <row r="652" spans="2:8" x14ac:dyDescent="0.25">
      <c r="B652" s="266" t="str">
        <f t="shared" si="19"/>
        <v>S09075</v>
      </c>
      <c r="C652" s="266"/>
      <c r="D652" s="278">
        <f t="shared" ca="1" si="20"/>
        <v>0</v>
      </c>
      <c r="E652" s="267"/>
      <c r="F652" s="277" t="s">
        <v>71</v>
      </c>
      <c r="G652" s="268"/>
      <c r="H652" s="269"/>
    </row>
    <row r="653" spans="2:8" x14ac:dyDescent="0.25">
      <c r="B653" s="266" t="str">
        <f t="shared" si="19"/>
        <v>S09075</v>
      </c>
      <c r="C653" s="266"/>
      <c r="D653" s="278">
        <f t="shared" ca="1" si="20"/>
        <v>0</v>
      </c>
      <c r="E653" s="267"/>
      <c r="F653" s="277" t="s">
        <v>73</v>
      </c>
      <c r="G653" s="268"/>
      <c r="H653" s="269"/>
    </row>
    <row r="654" spans="2:8" x14ac:dyDescent="0.25">
      <c r="B654" s="266" t="str">
        <f t="shared" si="19"/>
        <v>S09075</v>
      </c>
      <c r="C654" s="266"/>
      <c r="D654" s="278">
        <f t="shared" ca="1" si="20"/>
        <v>0</v>
      </c>
      <c r="E654" s="267"/>
      <c r="F654" s="277" t="s">
        <v>75</v>
      </c>
      <c r="G654" s="268"/>
      <c r="H654" s="269"/>
    </row>
    <row r="655" spans="2:8" x14ac:dyDescent="0.25">
      <c r="B655" s="266" t="str">
        <f t="shared" si="19"/>
        <v>S09075</v>
      </c>
      <c r="C655" s="266"/>
      <c r="D655" s="278">
        <f t="shared" ca="1" si="20"/>
        <v>0</v>
      </c>
      <c r="E655" s="267"/>
      <c r="F655" s="277" t="s">
        <v>77</v>
      </c>
      <c r="G655" s="268"/>
      <c r="H655" s="269"/>
    </row>
    <row r="656" spans="2:8" x14ac:dyDescent="0.25">
      <c r="B656" s="266" t="str">
        <f t="shared" si="19"/>
        <v>S09075</v>
      </c>
      <c r="C656" s="266"/>
      <c r="D656" s="278">
        <f t="shared" ca="1" si="20"/>
        <v>0</v>
      </c>
      <c r="E656" s="267"/>
      <c r="F656" s="277" t="s">
        <v>79</v>
      </c>
      <c r="G656" s="268"/>
      <c r="H656" s="269"/>
    </row>
    <row r="657" spans="2:8" x14ac:dyDescent="0.25">
      <c r="B657" s="266" t="str">
        <f t="shared" si="19"/>
        <v>S09075</v>
      </c>
      <c r="C657" s="266"/>
      <c r="D657" s="278">
        <f t="shared" ca="1" si="20"/>
        <v>0</v>
      </c>
      <c r="E657" s="267"/>
      <c r="F657" s="277" t="s">
        <v>83</v>
      </c>
      <c r="G657" s="268"/>
      <c r="H657" s="269"/>
    </row>
    <row r="658" spans="2:8" x14ac:dyDescent="0.25">
      <c r="B658" s="266" t="str">
        <f t="shared" si="19"/>
        <v>S09075</v>
      </c>
      <c r="C658" s="266"/>
      <c r="D658" s="278">
        <f t="shared" ca="1" si="20"/>
        <v>0</v>
      </c>
      <c r="E658" s="267"/>
      <c r="F658" s="277" t="s">
        <v>63</v>
      </c>
      <c r="G658" s="268"/>
      <c r="H658" s="269"/>
    </row>
    <row r="659" spans="2:8" x14ac:dyDescent="0.25">
      <c r="B659" s="266" t="str">
        <f t="shared" si="19"/>
        <v>S09075</v>
      </c>
      <c r="C659" s="266"/>
      <c r="D659" s="278">
        <f t="shared" ca="1" si="20"/>
        <v>0</v>
      </c>
      <c r="E659" s="267"/>
      <c r="F659" s="277" t="s">
        <v>62</v>
      </c>
      <c r="G659" s="268"/>
      <c r="H659" s="269"/>
    </row>
    <row r="660" spans="2:8" x14ac:dyDescent="0.25">
      <c r="B660" s="266" t="str">
        <f t="shared" si="19"/>
        <v>S09075</v>
      </c>
      <c r="C660" s="266"/>
      <c r="D660" s="278">
        <f t="shared" ca="1" si="20"/>
        <v>0</v>
      </c>
      <c r="E660" s="267"/>
      <c r="F660" s="277" t="s">
        <v>81</v>
      </c>
      <c r="G660" s="268"/>
      <c r="H660" s="269"/>
    </row>
    <row r="661" spans="2:8" x14ac:dyDescent="0.25">
      <c r="B661" s="266" t="str">
        <f t="shared" si="19"/>
        <v>S09075</v>
      </c>
      <c r="C661" s="266"/>
      <c r="D661" s="278">
        <f t="shared" ca="1" si="20"/>
        <v>75970.87</v>
      </c>
      <c r="E661" s="267"/>
      <c r="F661" s="277" t="s">
        <v>102</v>
      </c>
      <c r="G661" s="268"/>
      <c r="H661" s="269"/>
    </row>
    <row r="662" spans="2:8" x14ac:dyDescent="0.25">
      <c r="B662" s="266" t="str">
        <f t="shared" si="19"/>
        <v>S09075</v>
      </c>
      <c r="C662" s="266"/>
      <c r="D662" s="278">
        <f t="shared" ca="1" si="20"/>
        <v>-29284.26</v>
      </c>
      <c r="E662" s="267"/>
      <c r="F662" s="277" t="s">
        <v>104</v>
      </c>
      <c r="G662" s="268"/>
      <c r="H662" s="269"/>
    </row>
    <row r="663" spans="2:8" x14ac:dyDescent="0.25">
      <c r="B663" s="266" t="str">
        <f t="shared" si="19"/>
        <v>S09075</v>
      </c>
      <c r="C663" s="266"/>
      <c r="D663" s="278">
        <f t="shared" ca="1" si="20"/>
        <v>0</v>
      </c>
      <c r="E663" s="267"/>
      <c r="F663" s="277" t="s">
        <v>138</v>
      </c>
      <c r="G663" s="268"/>
      <c r="H663" s="269"/>
    </row>
    <row r="664" spans="2:8" x14ac:dyDescent="0.25">
      <c r="B664" s="266" t="str">
        <f t="shared" si="19"/>
        <v>S09075</v>
      </c>
      <c r="C664" s="266"/>
      <c r="D664" s="278">
        <f t="shared" ca="1" si="20"/>
        <v>0</v>
      </c>
      <c r="E664" s="267"/>
      <c r="F664" s="277" t="s">
        <v>673</v>
      </c>
      <c r="G664" s="268"/>
      <c r="H664" s="269"/>
    </row>
    <row r="665" spans="2:8" ht="15.75" thickBot="1" x14ac:dyDescent="0.3">
      <c r="B665" s="271" t="str">
        <f>B664</f>
        <v>S09075</v>
      </c>
      <c r="C665" s="271"/>
      <c r="D665" s="278">
        <f t="shared" ca="1" si="20"/>
        <v>0</v>
      </c>
      <c r="E665" s="272"/>
      <c r="F665" s="277" t="s">
        <v>140</v>
      </c>
      <c r="G665" s="273"/>
      <c r="H665" s="274"/>
    </row>
    <row r="666" spans="2:8" x14ac:dyDescent="0.25">
      <c r="B666" s="260" t="s">
        <v>733</v>
      </c>
      <c r="C666" s="261"/>
      <c r="D666" s="278">
        <f t="shared" ca="1" si="20"/>
        <v>0</v>
      </c>
      <c r="E666" s="262"/>
      <c r="F666" s="275" t="s">
        <v>638</v>
      </c>
      <c r="G666" s="263"/>
      <c r="H666" s="264"/>
    </row>
    <row r="667" spans="2:8" x14ac:dyDescent="0.25">
      <c r="B667" s="266" t="str">
        <f t="shared" ref="B667:B730" si="21">B666</f>
        <v>S09076</v>
      </c>
      <c r="C667" s="266"/>
      <c r="D667" s="278">
        <f t="shared" ca="1" si="20"/>
        <v>0</v>
      </c>
      <c r="E667" s="267"/>
      <c r="F667" s="276" t="s">
        <v>639</v>
      </c>
      <c r="G667" s="268"/>
      <c r="H667" s="269"/>
    </row>
    <row r="668" spans="2:8" x14ac:dyDescent="0.25">
      <c r="B668" s="266" t="str">
        <f t="shared" si="21"/>
        <v>S09076</v>
      </c>
      <c r="C668" s="266"/>
      <c r="D668" s="278">
        <f t="shared" ca="1" si="20"/>
        <v>0</v>
      </c>
      <c r="E668" s="267"/>
      <c r="F668" s="277" t="s">
        <v>640</v>
      </c>
      <c r="G668" s="268"/>
      <c r="H668" s="269"/>
    </row>
    <row r="669" spans="2:8" x14ac:dyDescent="0.25">
      <c r="B669" s="266" t="str">
        <f t="shared" si="21"/>
        <v>S09076</v>
      </c>
      <c r="C669" s="266"/>
      <c r="D669" s="278">
        <f t="shared" ca="1" si="20"/>
        <v>0</v>
      </c>
      <c r="E669" s="267"/>
      <c r="F669" s="277" t="s">
        <v>641</v>
      </c>
      <c r="G669" s="268"/>
      <c r="H669" s="269"/>
    </row>
    <row r="670" spans="2:8" x14ac:dyDescent="0.25">
      <c r="B670" s="266" t="str">
        <f t="shared" si="21"/>
        <v>S09076</v>
      </c>
      <c r="C670" s="266"/>
      <c r="D670" s="278">
        <f t="shared" ca="1" si="20"/>
        <v>0</v>
      </c>
      <c r="E670" s="267"/>
      <c r="F670" s="277" t="s">
        <v>642</v>
      </c>
      <c r="G670" s="268"/>
      <c r="H670" s="269"/>
    </row>
    <row r="671" spans="2:8" x14ac:dyDescent="0.25">
      <c r="B671" s="266" t="str">
        <f t="shared" si="21"/>
        <v>S09076</v>
      </c>
      <c r="C671" s="266"/>
      <c r="D671" s="278">
        <f t="shared" ca="1" si="20"/>
        <v>0</v>
      </c>
      <c r="E671" s="267"/>
      <c r="F671" s="277" t="s">
        <v>643</v>
      </c>
      <c r="G671" s="268"/>
      <c r="H671" s="269"/>
    </row>
    <row r="672" spans="2:8" x14ac:dyDescent="0.25">
      <c r="B672" s="266" t="str">
        <f t="shared" si="21"/>
        <v>S09076</v>
      </c>
      <c r="C672" s="266"/>
      <c r="D672" s="278">
        <f t="shared" ca="1" si="20"/>
        <v>0</v>
      </c>
      <c r="E672" s="267"/>
      <c r="F672" s="277" t="s">
        <v>644</v>
      </c>
      <c r="G672" s="268"/>
      <c r="H672" s="269"/>
    </row>
    <row r="673" spans="2:8" x14ac:dyDescent="0.25">
      <c r="B673" s="266" t="str">
        <f t="shared" si="21"/>
        <v>S09076</v>
      </c>
      <c r="C673" s="266"/>
      <c r="D673" s="278">
        <f t="shared" ca="1" si="20"/>
        <v>0</v>
      </c>
      <c r="E673" s="267"/>
      <c r="F673" s="277" t="s">
        <v>645</v>
      </c>
      <c r="G673" s="268"/>
      <c r="H673" s="269"/>
    </row>
    <row r="674" spans="2:8" x14ac:dyDescent="0.25">
      <c r="B674" s="266" t="str">
        <f t="shared" si="21"/>
        <v>S09076</v>
      </c>
      <c r="C674" s="266"/>
      <c r="D674" s="278">
        <f t="shared" ca="1" si="20"/>
        <v>0</v>
      </c>
      <c r="E674" s="267"/>
      <c r="F674" s="277" t="s">
        <v>170</v>
      </c>
      <c r="G674" s="268"/>
      <c r="H674" s="269"/>
    </row>
    <row r="675" spans="2:8" x14ac:dyDescent="0.25">
      <c r="B675" s="266" t="str">
        <f t="shared" si="21"/>
        <v>S09076</v>
      </c>
      <c r="C675" s="266"/>
      <c r="D675" s="278">
        <f t="shared" ca="1" si="20"/>
        <v>2</v>
      </c>
      <c r="E675" s="267"/>
      <c r="F675" s="277" t="s">
        <v>124</v>
      </c>
      <c r="G675" s="268"/>
      <c r="H675" s="269"/>
    </row>
    <row r="676" spans="2:8" x14ac:dyDescent="0.25">
      <c r="B676" s="266" t="str">
        <f t="shared" si="21"/>
        <v>S09076</v>
      </c>
      <c r="C676" s="266"/>
      <c r="D676" s="278">
        <f t="shared" ca="1" si="20"/>
        <v>0</v>
      </c>
      <c r="E676" s="267"/>
      <c r="F676" s="277" t="s">
        <v>130</v>
      </c>
      <c r="G676" s="268"/>
      <c r="H676" s="269"/>
    </row>
    <row r="677" spans="2:8" x14ac:dyDescent="0.25">
      <c r="B677" s="266" t="str">
        <f t="shared" si="21"/>
        <v>S09076</v>
      </c>
      <c r="C677" s="266"/>
      <c r="D677" s="278">
        <f t="shared" ca="1" si="20"/>
        <v>19</v>
      </c>
      <c r="E677" s="267"/>
      <c r="F677" s="277" t="s">
        <v>122</v>
      </c>
      <c r="G677" s="268"/>
      <c r="H677" s="269"/>
    </row>
    <row r="678" spans="2:8" x14ac:dyDescent="0.25">
      <c r="B678" s="266" t="str">
        <f t="shared" si="21"/>
        <v>S09076</v>
      </c>
      <c r="C678" s="266"/>
      <c r="D678" s="278">
        <f t="shared" ca="1" si="20"/>
        <v>988</v>
      </c>
      <c r="E678" s="267"/>
      <c r="F678" s="277" t="s">
        <v>126</v>
      </c>
      <c r="G678" s="268"/>
      <c r="H678" s="269"/>
    </row>
    <row r="679" spans="2:8" x14ac:dyDescent="0.25">
      <c r="B679" s="266" t="str">
        <f t="shared" si="21"/>
        <v>S09076</v>
      </c>
      <c r="C679" s="266"/>
      <c r="D679" s="278">
        <f t="shared" ca="1" si="20"/>
        <v>0</v>
      </c>
      <c r="E679" s="267"/>
      <c r="F679" s="277" t="s">
        <v>128</v>
      </c>
      <c r="G679" s="268"/>
      <c r="H679" s="269"/>
    </row>
    <row r="680" spans="2:8" x14ac:dyDescent="0.25">
      <c r="B680" s="266" t="str">
        <f t="shared" si="21"/>
        <v>S09076</v>
      </c>
      <c r="C680" s="266"/>
      <c r="D680" s="278">
        <f t="shared" ca="1" si="20"/>
        <v>0</v>
      </c>
      <c r="E680" s="267"/>
      <c r="F680" s="277" t="s">
        <v>171</v>
      </c>
      <c r="G680" s="268"/>
      <c r="H680" s="269"/>
    </row>
    <row r="681" spans="2:8" x14ac:dyDescent="0.25">
      <c r="B681" s="266" t="str">
        <f t="shared" si="21"/>
        <v>S09076</v>
      </c>
      <c r="C681" s="266"/>
      <c r="D681" s="278">
        <f t="shared" ca="1" si="20"/>
        <v>186</v>
      </c>
      <c r="E681" s="267"/>
      <c r="F681" s="277" t="s">
        <v>134</v>
      </c>
      <c r="G681" s="268"/>
      <c r="H681" s="269"/>
    </row>
    <row r="682" spans="2:8" x14ac:dyDescent="0.25">
      <c r="B682" s="266" t="str">
        <f t="shared" si="21"/>
        <v>S09076</v>
      </c>
      <c r="C682" s="266"/>
      <c r="D682" s="278">
        <f t="shared" ca="1" si="20"/>
        <v>0</v>
      </c>
      <c r="E682" s="267"/>
      <c r="F682" s="277" t="s">
        <v>168</v>
      </c>
      <c r="G682" s="268"/>
      <c r="H682" s="269"/>
    </row>
    <row r="683" spans="2:8" x14ac:dyDescent="0.25">
      <c r="B683" s="266" t="str">
        <f t="shared" si="21"/>
        <v>S09076</v>
      </c>
      <c r="C683" s="266"/>
      <c r="D683" s="278">
        <f t="shared" ca="1" si="20"/>
        <v>5684.18</v>
      </c>
      <c r="E683" s="267"/>
      <c r="F683" s="277" t="s">
        <v>89</v>
      </c>
      <c r="G683" s="268"/>
      <c r="H683" s="269"/>
    </row>
    <row r="684" spans="2:8" x14ac:dyDescent="0.25">
      <c r="B684" s="266" t="str">
        <f t="shared" si="21"/>
        <v>S09076</v>
      </c>
      <c r="C684" s="266"/>
      <c r="D684" s="278">
        <f t="shared" ca="1" si="20"/>
        <v>-167.13</v>
      </c>
      <c r="E684" s="267"/>
      <c r="F684" s="277" t="s">
        <v>95</v>
      </c>
      <c r="G684" s="268"/>
      <c r="H684" s="269"/>
    </row>
    <row r="685" spans="2:8" x14ac:dyDescent="0.25">
      <c r="B685" s="266" t="str">
        <f t="shared" si="21"/>
        <v>S09076</v>
      </c>
      <c r="C685" s="266"/>
      <c r="D685" s="278">
        <f t="shared" ca="1" si="20"/>
        <v>6.0400000000000063</v>
      </c>
      <c r="E685" s="267"/>
      <c r="F685" s="277" t="s">
        <v>87</v>
      </c>
      <c r="G685" s="268"/>
      <c r="H685" s="269"/>
    </row>
    <row r="686" spans="2:8" x14ac:dyDescent="0.25">
      <c r="B686" s="266" t="str">
        <f t="shared" si="21"/>
        <v>S09076</v>
      </c>
      <c r="C686" s="266"/>
      <c r="D686" s="278">
        <f t="shared" ca="1" si="20"/>
        <v>176380.70999999996</v>
      </c>
      <c r="E686" s="267"/>
      <c r="F686" s="277" t="s">
        <v>91</v>
      </c>
      <c r="G686" s="268"/>
      <c r="H686" s="269"/>
    </row>
    <row r="687" spans="2:8" x14ac:dyDescent="0.25">
      <c r="B687" s="266" t="str">
        <f t="shared" si="21"/>
        <v>S09076</v>
      </c>
      <c r="C687" s="266"/>
      <c r="D687" s="278">
        <f t="shared" ca="1" si="20"/>
        <v>0</v>
      </c>
      <c r="E687" s="267"/>
      <c r="F687" s="277" t="s">
        <v>93</v>
      </c>
      <c r="G687" s="268"/>
      <c r="H687" s="269"/>
    </row>
    <row r="688" spans="2:8" x14ac:dyDescent="0.25">
      <c r="B688" s="266" t="str">
        <f t="shared" si="21"/>
        <v>S09076</v>
      </c>
      <c r="C688" s="266"/>
      <c r="D688" s="278">
        <f t="shared" ca="1" si="20"/>
        <v>0</v>
      </c>
      <c r="E688" s="267"/>
      <c r="F688" s="277" t="s">
        <v>169</v>
      </c>
      <c r="G688" s="268"/>
      <c r="H688" s="269"/>
    </row>
    <row r="689" spans="2:8" x14ac:dyDescent="0.25">
      <c r="B689" s="266" t="str">
        <f t="shared" si="21"/>
        <v>S09076</v>
      </c>
      <c r="C689" s="266"/>
      <c r="D689" s="278">
        <f t="shared" ca="1" si="20"/>
        <v>16277.64</v>
      </c>
      <c r="E689" s="267"/>
      <c r="F689" s="277" t="s">
        <v>646</v>
      </c>
      <c r="G689" s="268"/>
      <c r="H689" s="269"/>
    </row>
    <row r="690" spans="2:8" x14ac:dyDescent="0.25">
      <c r="B690" s="266" t="str">
        <f t="shared" si="21"/>
        <v>S09076</v>
      </c>
      <c r="C690" s="266"/>
      <c r="D690" s="278">
        <f t="shared" ca="1" si="20"/>
        <v>31173.040000000001</v>
      </c>
      <c r="E690" s="267"/>
      <c r="F690" s="277" t="s">
        <v>99</v>
      </c>
      <c r="G690" s="268"/>
      <c r="H690" s="269"/>
    </row>
    <row r="691" spans="2:8" x14ac:dyDescent="0.25">
      <c r="B691" s="266" t="str">
        <f t="shared" si="21"/>
        <v>S09076</v>
      </c>
      <c r="C691" s="266"/>
      <c r="D691" s="278">
        <f t="shared" ca="1" si="20"/>
        <v>111026.51999999999</v>
      </c>
      <c r="E691" s="267"/>
      <c r="F691" s="277" t="s">
        <v>660</v>
      </c>
      <c r="G691" s="268"/>
      <c r="H691" s="269"/>
    </row>
    <row r="692" spans="2:8" x14ac:dyDescent="0.25">
      <c r="B692" s="266" t="str">
        <f t="shared" si="21"/>
        <v>S09076</v>
      </c>
      <c r="C692" s="266"/>
      <c r="D692" s="278">
        <f t="shared" ca="1" si="20"/>
        <v>14822.62</v>
      </c>
      <c r="E692" s="267"/>
      <c r="F692" s="277" t="s">
        <v>653</v>
      </c>
      <c r="G692" s="268"/>
      <c r="H692" s="269"/>
    </row>
    <row r="693" spans="2:8" x14ac:dyDescent="0.25">
      <c r="B693" s="266" t="str">
        <f t="shared" si="21"/>
        <v>S09076</v>
      </c>
      <c r="C693" s="266"/>
      <c r="D693" s="278">
        <f t="shared" ca="1" si="20"/>
        <v>16310.840000000002</v>
      </c>
      <c r="E693" s="267"/>
      <c r="F693" s="277" t="s">
        <v>662</v>
      </c>
      <c r="G693" s="268"/>
      <c r="H693" s="269"/>
    </row>
    <row r="694" spans="2:8" x14ac:dyDescent="0.25">
      <c r="B694" s="266" t="str">
        <f t="shared" si="21"/>
        <v>S09076</v>
      </c>
      <c r="C694" s="266"/>
      <c r="D694" s="278">
        <f t="shared" ca="1" si="20"/>
        <v>9636.39</v>
      </c>
      <c r="E694" s="267"/>
      <c r="F694" s="277" t="s">
        <v>647</v>
      </c>
      <c r="G694" s="268"/>
      <c r="H694" s="269"/>
    </row>
    <row r="695" spans="2:8" x14ac:dyDescent="0.25">
      <c r="B695" s="266" t="str">
        <f t="shared" si="21"/>
        <v>S09076</v>
      </c>
      <c r="C695" s="266"/>
      <c r="D695" s="278">
        <f t="shared" ca="1" si="20"/>
        <v>7431.2400000000007</v>
      </c>
      <c r="E695" s="267"/>
      <c r="F695" s="277" t="s">
        <v>648</v>
      </c>
      <c r="G695" s="268"/>
      <c r="H695" s="269"/>
    </row>
    <row r="696" spans="2:8" x14ac:dyDescent="0.25">
      <c r="B696" s="266" t="str">
        <f t="shared" si="21"/>
        <v>S09076</v>
      </c>
      <c r="C696" s="266"/>
      <c r="D696" s="278">
        <f t="shared" ca="1" si="20"/>
        <v>213.52</v>
      </c>
      <c r="E696" s="267"/>
      <c r="F696" s="277" t="s">
        <v>649</v>
      </c>
      <c r="G696" s="268"/>
      <c r="H696" s="269"/>
    </row>
    <row r="697" spans="2:8" x14ac:dyDescent="0.25">
      <c r="B697" s="266" t="str">
        <f t="shared" si="21"/>
        <v>S09076</v>
      </c>
      <c r="C697" s="266"/>
      <c r="D697" s="278">
        <f t="shared" ca="1" si="20"/>
        <v>-1924.88</v>
      </c>
      <c r="E697" s="267"/>
      <c r="F697" s="277" t="s">
        <v>107</v>
      </c>
      <c r="G697" s="268"/>
      <c r="H697" s="269"/>
    </row>
    <row r="698" spans="2:8" x14ac:dyDescent="0.25">
      <c r="B698" s="266" t="str">
        <f t="shared" si="21"/>
        <v>S09076</v>
      </c>
      <c r="C698" s="266"/>
      <c r="D698" s="278">
        <f t="shared" ca="1" si="20"/>
        <v>0</v>
      </c>
      <c r="E698" s="267"/>
      <c r="F698" s="277" t="s">
        <v>656</v>
      </c>
      <c r="G698" s="268"/>
      <c r="H698" s="269"/>
    </row>
    <row r="699" spans="2:8" x14ac:dyDescent="0.25">
      <c r="B699" s="266" t="str">
        <f t="shared" si="21"/>
        <v>S09076</v>
      </c>
      <c r="C699" s="266"/>
      <c r="D699" s="278">
        <f t="shared" ca="1" si="20"/>
        <v>1335.36</v>
      </c>
      <c r="E699" s="267"/>
      <c r="F699" s="277" t="s">
        <v>654</v>
      </c>
      <c r="G699" s="268"/>
      <c r="H699" s="269"/>
    </row>
    <row r="700" spans="2:8" x14ac:dyDescent="0.25">
      <c r="B700" s="266" t="str">
        <f t="shared" si="21"/>
        <v>S09076</v>
      </c>
      <c r="C700" s="266"/>
      <c r="D700" s="278">
        <f t="shared" ca="1" si="20"/>
        <v>4273.0599999999995</v>
      </c>
      <c r="E700" s="267"/>
      <c r="F700" s="277" t="s">
        <v>655</v>
      </c>
      <c r="G700" s="268"/>
      <c r="H700" s="269"/>
    </row>
    <row r="701" spans="2:8" x14ac:dyDescent="0.25">
      <c r="B701" s="266" t="str">
        <f t="shared" si="21"/>
        <v>S09076</v>
      </c>
      <c r="C701" s="266"/>
      <c r="D701" s="278">
        <f t="shared" ca="1" si="20"/>
        <v>42976.27</v>
      </c>
      <c r="E701" s="267"/>
      <c r="F701" s="277" t="s">
        <v>713</v>
      </c>
      <c r="G701" s="268"/>
      <c r="H701" s="269"/>
    </row>
    <row r="702" spans="2:8" x14ac:dyDescent="0.25">
      <c r="B702" s="266" t="str">
        <f t="shared" si="21"/>
        <v>S09076</v>
      </c>
      <c r="C702" s="266"/>
      <c r="D702" s="278">
        <f t="shared" ca="1" si="20"/>
        <v>12016.970000000001</v>
      </c>
      <c r="E702" s="267"/>
      <c r="F702" s="277" t="s">
        <v>650</v>
      </c>
      <c r="G702" s="268"/>
      <c r="H702" s="269"/>
    </row>
    <row r="703" spans="2:8" x14ac:dyDescent="0.25">
      <c r="B703" s="266" t="str">
        <f t="shared" si="21"/>
        <v>S09076</v>
      </c>
      <c r="C703" s="266"/>
      <c r="D703" s="278">
        <f t="shared" ca="1" si="20"/>
        <v>1388.71</v>
      </c>
      <c r="E703" s="267"/>
      <c r="F703" s="277" t="s">
        <v>652</v>
      </c>
      <c r="G703" s="268"/>
      <c r="H703" s="269"/>
    </row>
    <row r="704" spans="2:8" x14ac:dyDescent="0.25">
      <c r="B704" s="266" t="str">
        <f t="shared" si="21"/>
        <v>S09076</v>
      </c>
      <c r="C704" s="266"/>
      <c r="D704" s="278">
        <f t="shared" ca="1" si="20"/>
        <v>1018.17</v>
      </c>
      <c r="E704" s="267"/>
      <c r="F704" s="277" t="s">
        <v>651</v>
      </c>
      <c r="G704" s="268"/>
      <c r="H704" s="269"/>
    </row>
    <row r="705" spans="2:8" x14ac:dyDescent="0.25">
      <c r="B705" s="266" t="str">
        <f t="shared" si="21"/>
        <v>S09076</v>
      </c>
      <c r="C705" s="266"/>
      <c r="D705" s="278">
        <f t="shared" ca="1" si="20"/>
        <v>18738.25</v>
      </c>
      <c r="E705" s="267"/>
      <c r="F705" s="277" t="s">
        <v>106</v>
      </c>
      <c r="G705" s="268"/>
      <c r="H705" s="269"/>
    </row>
    <row r="706" spans="2:8" x14ac:dyDescent="0.25">
      <c r="B706" s="266" t="str">
        <f t="shared" si="21"/>
        <v>S09076</v>
      </c>
      <c r="C706" s="266"/>
      <c r="D706" s="278">
        <f t="shared" ca="1" si="20"/>
        <v>16144.880000000001</v>
      </c>
      <c r="E706" s="267"/>
      <c r="F706" s="277" t="s">
        <v>712</v>
      </c>
      <c r="G706" s="268"/>
      <c r="H706" s="269"/>
    </row>
    <row r="707" spans="2:8" x14ac:dyDescent="0.25">
      <c r="B707" s="266" t="str">
        <f t="shared" si="21"/>
        <v>S09076</v>
      </c>
      <c r="C707" s="266"/>
      <c r="D707" s="278">
        <f t="shared" ca="1" si="20"/>
        <v>0</v>
      </c>
      <c r="E707" s="267"/>
      <c r="F707" s="277" t="s">
        <v>111</v>
      </c>
      <c r="G707" s="268"/>
      <c r="H707" s="269"/>
    </row>
    <row r="708" spans="2:8" x14ac:dyDescent="0.25">
      <c r="B708" s="266" t="str">
        <f t="shared" si="21"/>
        <v>S09076</v>
      </c>
      <c r="C708" s="266"/>
      <c r="D708" s="278">
        <f t="shared" ca="1" si="20"/>
        <v>1410.05</v>
      </c>
      <c r="E708" s="267"/>
      <c r="F708" s="277" t="s">
        <v>113</v>
      </c>
      <c r="G708" s="268"/>
      <c r="H708" s="269"/>
    </row>
    <row r="709" spans="2:8" x14ac:dyDescent="0.25">
      <c r="B709" s="266" t="str">
        <f t="shared" si="21"/>
        <v>S09076</v>
      </c>
      <c r="C709" s="266"/>
      <c r="D709" s="278">
        <f t="shared" ca="1" si="20"/>
        <v>0</v>
      </c>
      <c r="E709" s="267"/>
      <c r="F709" s="277" t="s">
        <v>115</v>
      </c>
      <c r="G709" s="268"/>
      <c r="H709" s="269"/>
    </row>
    <row r="710" spans="2:8" x14ac:dyDescent="0.25">
      <c r="B710" s="266" t="str">
        <f t="shared" si="21"/>
        <v>S09076</v>
      </c>
      <c r="C710" s="266"/>
      <c r="D710" s="278">
        <f t="shared" ref="D710:D731" ca="1" si="22">+SUMIF(INDIRECT($B710&amp;"!$A$7:$A$600"),$F710,INDIRECT($B710&amp;"!$j$7:$j$600"))+SUMIF(INDIRECT($B710&amp;"!$B$7:$B$600"),$F710,INDIRECT($B710&amp;"!$j$7:$j$600"))</f>
        <v>45083.040000000001</v>
      </c>
      <c r="E710" s="267"/>
      <c r="F710" s="277" t="s">
        <v>117</v>
      </c>
      <c r="G710" s="268"/>
      <c r="H710" s="269"/>
    </row>
    <row r="711" spans="2:8" x14ac:dyDescent="0.25">
      <c r="B711" s="266" t="str">
        <f t="shared" si="21"/>
        <v>S09076</v>
      </c>
      <c r="C711" s="266"/>
      <c r="D711" s="278">
        <f t="shared" ca="1" si="22"/>
        <v>0</v>
      </c>
      <c r="E711" s="267"/>
      <c r="F711" s="277" t="s">
        <v>157</v>
      </c>
      <c r="G711" s="268"/>
      <c r="H711" s="269"/>
    </row>
    <row r="712" spans="2:8" x14ac:dyDescent="0.25">
      <c r="B712" s="266" t="str">
        <f t="shared" si="21"/>
        <v>S09076</v>
      </c>
      <c r="C712" s="266"/>
      <c r="D712" s="278">
        <f t="shared" ca="1" si="22"/>
        <v>54059.409999999996</v>
      </c>
      <c r="E712" s="267"/>
      <c r="F712" s="277" t="s">
        <v>142</v>
      </c>
      <c r="G712" s="268"/>
      <c r="H712" s="269"/>
    </row>
    <row r="713" spans="2:8" x14ac:dyDescent="0.25">
      <c r="B713" s="266" t="str">
        <f t="shared" si="21"/>
        <v>S09076</v>
      </c>
      <c r="C713" s="266"/>
      <c r="D713" s="278">
        <f t="shared" ca="1" si="22"/>
        <v>53289.79</v>
      </c>
      <c r="E713" s="267"/>
      <c r="F713" s="277" t="s">
        <v>672</v>
      </c>
      <c r="G713" s="268"/>
      <c r="H713" s="269"/>
    </row>
    <row r="714" spans="2:8" x14ac:dyDescent="0.25">
      <c r="B714" s="266" t="str">
        <f t="shared" si="21"/>
        <v>S09076</v>
      </c>
      <c r="C714" s="266"/>
      <c r="D714" s="278">
        <f t="shared" ca="1" si="22"/>
        <v>43032.93</v>
      </c>
      <c r="E714" s="267"/>
      <c r="F714" s="277" t="s">
        <v>143</v>
      </c>
      <c r="G714" s="268"/>
      <c r="H714" s="269"/>
    </row>
    <row r="715" spans="2:8" x14ac:dyDescent="0.25">
      <c r="B715" s="266" t="str">
        <f t="shared" si="21"/>
        <v>S09076</v>
      </c>
      <c r="C715" s="266"/>
      <c r="D715" s="278">
        <f t="shared" ca="1" si="22"/>
        <v>0</v>
      </c>
      <c r="E715" s="267"/>
      <c r="F715" s="277" t="s">
        <v>65</v>
      </c>
      <c r="G715" s="268"/>
      <c r="H715" s="269"/>
    </row>
    <row r="716" spans="2:8" x14ac:dyDescent="0.25">
      <c r="B716" s="266" t="str">
        <f t="shared" si="21"/>
        <v>S09076</v>
      </c>
      <c r="C716" s="266"/>
      <c r="D716" s="278">
        <f t="shared" ca="1" si="22"/>
        <v>0</v>
      </c>
      <c r="E716" s="267"/>
      <c r="F716" s="277" t="s">
        <v>67</v>
      </c>
      <c r="G716" s="268"/>
      <c r="H716" s="269"/>
    </row>
    <row r="717" spans="2:8" x14ac:dyDescent="0.25">
      <c r="B717" s="266" t="str">
        <f t="shared" si="21"/>
        <v>S09076</v>
      </c>
      <c r="C717" s="266"/>
      <c r="D717" s="278">
        <f t="shared" ca="1" si="22"/>
        <v>0</v>
      </c>
      <c r="E717" s="267"/>
      <c r="F717" s="277" t="s">
        <v>69</v>
      </c>
      <c r="G717" s="268"/>
      <c r="H717" s="269"/>
    </row>
    <row r="718" spans="2:8" x14ac:dyDescent="0.25">
      <c r="B718" s="266" t="str">
        <f t="shared" si="21"/>
        <v>S09076</v>
      </c>
      <c r="C718" s="266"/>
      <c r="D718" s="278">
        <f t="shared" ca="1" si="22"/>
        <v>0</v>
      </c>
      <c r="E718" s="267"/>
      <c r="F718" s="279" t="s">
        <v>71</v>
      </c>
      <c r="G718" s="268"/>
      <c r="H718" s="269"/>
    </row>
    <row r="719" spans="2:8" x14ac:dyDescent="0.25">
      <c r="B719" s="266" t="str">
        <f t="shared" si="21"/>
        <v>S09076</v>
      </c>
      <c r="C719" s="266"/>
      <c r="D719" s="278">
        <f t="shared" ca="1" si="22"/>
        <v>0</v>
      </c>
      <c r="E719" s="267"/>
      <c r="F719" s="279" t="s">
        <v>73</v>
      </c>
      <c r="G719" s="268"/>
      <c r="H719" s="269"/>
    </row>
    <row r="720" spans="2:8" x14ac:dyDescent="0.25">
      <c r="B720" s="266" t="str">
        <f t="shared" si="21"/>
        <v>S09076</v>
      </c>
      <c r="C720" s="266"/>
      <c r="D720" s="278">
        <f t="shared" ca="1" si="22"/>
        <v>0</v>
      </c>
      <c r="E720" s="267"/>
      <c r="F720" s="279" t="s">
        <v>75</v>
      </c>
      <c r="G720" s="268"/>
      <c r="H720" s="269"/>
    </row>
    <row r="721" spans="2:8" x14ac:dyDescent="0.25">
      <c r="B721" s="266" t="str">
        <f t="shared" si="21"/>
        <v>S09076</v>
      </c>
      <c r="C721" s="266"/>
      <c r="D721" s="278">
        <f t="shared" ca="1" si="22"/>
        <v>0</v>
      </c>
      <c r="E721" s="267"/>
      <c r="F721" s="279" t="s">
        <v>77</v>
      </c>
      <c r="G721" s="268"/>
      <c r="H721" s="269"/>
    </row>
    <row r="722" spans="2:8" x14ac:dyDescent="0.25">
      <c r="B722" s="266" t="str">
        <f t="shared" si="21"/>
        <v>S09076</v>
      </c>
      <c r="C722" s="266"/>
      <c r="D722" s="278">
        <f t="shared" ca="1" si="22"/>
        <v>0</v>
      </c>
      <c r="E722" s="267"/>
      <c r="F722" s="279" t="s">
        <v>79</v>
      </c>
      <c r="G722" s="268"/>
      <c r="H722" s="269"/>
    </row>
    <row r="723" spans="2:8" x14ac:dyDescent="0.25">
      <c r="B723" s="266" t="str">
        <f t="shared" si="21"/>
        <v>S09076</v>
      </c>
      <c r="C723" s="266"/>
      <c r="D723" s="278">
        <f t="shared" ca="1" si="22"/>
        <v>0</v>
      </c>
      <c r="E723" s="267"/>
      <c r="F723" s="279" t="s">
        <v>83</v>
      </c>
      <c r="G723" s="268"/>
      <c r="H723" s="269"/>
    </row>
    <row r="724" spans="2:8" x14ac:dyDescent="0.25">
      <c r="B724" s="266" t="str">
        <f t="shared" si="21"/>
        <v>S09076</v>
      </c>
      <c r="C724" s="266"/>
      <c r="D724" s="278">
        <f t="shared" ca="1" si="22"/>
        <v>0</v>
      </c>
      <c r="E724" s="267"/>
      <c r="F724" s="279" t="s">
        <v>63</v>
      </c>
      <c r="G724" s="268"/>
      <c r="H724" s="269"/>
    </row>
    <row r="725" spans="2:8" x14ac:dyDescent="0.25">
      <c r="B725" s="266" t="str">
        <f t="shared" si="21"/>
        <v>S09076</v>
      </c>
      <c r="C725" s="266"/>
      <c r="D725" s="278">
        <f t="shared" ca="1" si="22"/>
        <v>0</v>
      </c>
      <c r="E725" s="267"/>
      <c r="F725" s="279" t="s">
        <v>62</v>
      </c>
      <c r="G725" s="268"/>
      <c r="H725" s="269"/>
    </row>
    <row r="726" spans="2:8" x14ac:dyDescent="0.25">
      <c r="B726" s="266" t="str">
        <f t="shared" si="21"/>
        <v>S09076</v>
      </c>
      <c r="C726" s="266"/>
      <c r="D726" s="278">
        <f t="shared" ca="1" si="22"/>
        <v>0</v>
      </c>
      <c r="E726" s="267"/>
      <c r="F726" s="279" t="s">
        <v>81</v>
      </c>
      <c r="G726" s="268"/>
      <c r="H726" s="269"/>
    </row>
    <row r="727" spans="2:8" x14ac:dyDescent="0.25">
      <c r="B727" s="266" t="str">
        <f t="shared" si="21"/>
        <v>S09076</v>
      </c>
      <c r="C727" s="266"/>
      <c r="D727" s="278">
        <f t="shared" ca="1" si="22"/>
        <v>32712.439999999995</v>
      </c>
      <c r="E727" s="267"/>
      <c r="F727" s="279" t="s">
        <v>102</v>
      </c>
      <c r="G727" s="268"/>
      <c r="H727" s="269"/>
    </row>
    <row r="728" spans="2:8" x14ac:dyDescent="0.25">
      <c r="B728" s="266" t="str">
        <f t="shared" si="21"/>
        <v>S09076</v>
      </c>
      <c r="C728" s="266"/>
      <c r="D728" s="278">
        <f t="shared" ca="1" si="22"/>
        <v>-10606.51</v>
      </c>
      <c r="E728" s="267"/>
      <c r="F728" s="279" t="s">
        <v>104</v>
      </c>
      <c r="G728" s="268"/>
      <c r="H728" s="269"/>
    </row>
    <row r="729" spans="2:8" x14ac:dyDescent="0.25">
      <c r="B729" s="266" t="str">
        <f t="shared" si="21"/>
        <v>S09076</v>
      </c>
      <c r="C729" s="266"/>
      <c r="D729" s="278">
        <f t="shared" ca="1" si="22"/>
        <v>0</v>
      </c>
      <c r="E729" s="267"/>
      <c r="F729" s="279" t="s">
        <v>138</v>
      </c>
      <c r="G729" s="268"/>
      <c r="H729" s="269"/>
    </row>
    <row r="730" spans="2:8" x14ac:dyDescent="0.25">
      <c r="B730" s="266" t="str">
        <f t="shared" si="21"/>
        <v>S09076</v>
      </c>
      <c r="C730" s="266"/>
      <c r="D730" s="278">
        <f t="shared" ca="1" si="22"/>
        <v>0</v>
      </c>
      <c r="E730" s="267"/>
      <c r="F730" s="279" t="s">
        <v>673</v>
      </c>
      <c r="G730" s="268"/>
      <c r="H730" s="269"/>
    </row>
    <row r="731" spans="2:8" ht="15.75" thickBot="1" x14ac:dyDescent="0.3">
      <c r="B731" s="271" t="str">
        <f>B730</f>
        <v>S09076</v>
      </c>
      <c r="C731" s="271"/>
      <c r="D731" s="278">
        <f t="shared" ca="1" si="22"/>
        <v>0</v>
      </c>
      <c r="E731" s="272"/>
      <c r="F731" s="280" t="s">
        <v>140</v>
      </c>
      <c r="G731" s="273"/>
      <c r="H731" s="274"/>
    </row>
  </sheetData>
  <pageMargins left="0.7" right="0.7" top="0.75" bottom="0.75" header="0.3" footer="0.3"/>
  <pageSetup orientation="portrait" r:id="rId1"/>
  <customProperties>
    <customPr name="EpmWorksheetKeyString_GUID" r:id="rId2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 tint="0.79998168889431442"/>
  </sheetPr>
  <dimension ref="A1:T455"/>
  <sheetViews>
    <sheetView zoomScale="60" zoomScaleNormal="60" workbookViewId="0">
      <pane xSplit="3" ySplit="5" topLeftCell="D6" activePane="bottomRight" state="frozen"/>
      <selection activeCell="C1" sqref="C1:Q453"/>
      <selection pane="topRight" activeCell="C1" sqref="C1:Q453"/>
      <selection pane="bottomLeft" activeCell="C1" sqref="C1:Q453"/>
      <selection pane="bottomRight" activeCell="D6" sqref="D6"/>
    </sheetView>
  </sheetViews>
  <sheetFormatPr defaultColWidth="8.85546875" defaultRowHeight="18" x14ac:dyDescent="0.25"/>
  <cols>
    <col min="1" max="1" width="29.42578125" style="245" bestFit="1" customWidth="1"/>
    <col min="2" max="2" width="27.28515625" style="248" bestFit="1" customWidth="1"/>
    <col min="3" max="3" width="57.28515625" style="285" customWidth="1"/>
    <col min="4" max="4" width="2.7109375" style="285" customWidth="1"/>
    <col min="5" max="17" width="21.7109375" style="285" customWidth="1"/>
    <col min="18" max="18" width="15.5703125" style="214" bestFit="1" customWidth="1"/>
    <col min="19" max="19" width="9" style="214" bestFit="1" customWidth="1"/>
    <col min="20" max="20" width="16.5703125" style="214" bestFit="1" customWidth="1"/>
    <col min="21" max="16384" width="8.85546875" style="214"/>
  </cols>
  <sheetData>
    <row r="1" spans="1:20" x14ac:dyDescent="0.25">
      <c r="E1" s="215"/>
      <c r="F1" s="215"/>
      <c r="G1" s="215"/>
      <c r="H1" s="215"/>
      <c r="I1" s="215"/>
      <c r="J1" s="216" t="s">
        <v>1197</v>
      </c>
      <c r="K1" s="215"/>
      <c r="L1" s="215"/>
      <c r="M1" s="215"/>
      <c r="N1" s="215"/>
      <c r="O1" s="215"/>
      <c r="P1" s="215"/>
      <c r="Q1" s="215"/>
      <c r="R1" s="285"/>
      <c r="S1" s="285"/>
      <c r="T1" s="285"/>
    </row>
    <row r="2" spans="1:20" x14ac:dyDescent="0.25">
      <c r="E2" s="215"/>
      <c r="F2" s="215"/>
      <c r="G2" s="215"/>
      <c r="H2" s="215"/>
      <c r="I2" s="215"/>
      <c r="J2" s="217" t="s">
        <v>760</v>
      </c>
      <c r="K2" s="215"/>
      <c r="L2" s="215"/>
      <c r="M2" s="215"/>
      <c r="N2" s="215"/>
      <c r="O2" s="215"/>
      <c r="P2" s="215"/>
      <c r="Q2" s="215"/>
      <c r="R2" s="285"/>
      <c r="S2" s="285"/>
      <c r="T2" s="285"/>
    </row>
    <row r="3" spans="1:20" x14ac:dyDescent="0.25">
      <c r="D3" s="286"/>
      <c r="E3" s="215"/>
      <c r="F3" s="215"/>
      <c r="G3" s="215"/>
      <c r="H3" s="215"/>
      <c r="I3" s="215"/>
      <c r="J3" s="218">
        <v>2022</v>
      </c>
      <c r="K3" s="215"/>
      <c r="L3" s="215"/>
      <c r="M3" s="215"/>
      <c r="N3" s="215"/>
      <c r="O3" s="215"/>
      <c r="P3" s="215"/>
      <c r="Q3" s="215"/>
      <c r="R3" s="285"/>
      <c r="S3" s="285"/>
      <c r="T3" s="285"/>
    </row>
    <row r="4" spans="1:20" x14ac:dyDescent="0.25">
      <c r="D4" s="286"/>
      <c r="E4" s="215"/>
      <c r="F4" s="215"/>
      <c r="G4" s="215"/>
      <c r="H4" s="215"/>
      <c r="I4" s="215"/>
      <c r="J4" s="216"/>
      <c r="K4" s="215"/>
      <c r="L4" s="215"/>
      <c r="M4" s="215"/>
      <c r="N4" s="215"/>
      <c r="O4" s="215"/>
      <c r="P4" s="215"/>
      <c r="Q4" s="215"/>
      <c r="R4" s="285"/>
      <c r="S4" s="285"/>
      <c r="T4" s="285"/>
    </row>
    <row r="5" spans="1:20" ht="18.75" x14ac:dyDescent="0.3">
      <c r="A5" s="246" t="s">
        <v>1259</v>
      </c>
      <c r="B5" s="249" t="s">
        <v>1260</v>
      </c>
      <c r="E5" s="219" t="s">
        <v>761</v>
      </c>
      <c r="F5" s="219" t="s">
        <v>762</v>
      </c>
      <c r="G5" s="219" t="s">
        <v>763</v>
      </c>
      <c r="H5" s="219" t="s">
        <v>764</v>
      </c>
      <c r="I5" s="219" t="s">
        <v>185</v>
      </c>
      <c r="J5" s="219" t="s">
        <v>765</v>
      </c>
      <c r="K5" s="219" t="s">
        <v>766</v>
      </c>
      <c r="L5" s="219" t="s">
        <v>767</v>
      </c>
      <c r="M5" s="219" t="s">
        <v>768</v>
      </c>
      <c r="N5" s="219" t="s">
        <v>769</v>
      </c>
      <c r="O5" s="219" t="s">
        <v>770</v>
      </c>
      <c r="P5" s="219" t="s">
        <v>771</v>
      </c>
      <c r="Q5" s="219" t="s">
        <v>772</v>
      </c>
      <c r="R5" s="285"/>
      <c r="S5" s="285"/>
      <c r="T5" s="285"/>
    </row>
    <row r="6" spans="1:20" x14ac:dyDescent="0.25">
      <c r="A6" s="245" t="str">
        <f>IFERROR(VLOOKUP($C6,Account_Mapping!$A:$C,2,0),"")</f>
        <v/>
      </c>
      <c r="B6" s="248" t="str">
        <f>IFERROR(VLOOKUP($C6,Account_Mapping!$A:$C,3,0),"")</f>
        <v/>
      </c>
      <c r="C6" s="285" t="s">
        <v>193</v>
      </c>
      <c r="E6" s="215">
        <v>31</v>
      </c>
      <c r="F6" s="215">
        <v>28</v>
      </c>
      <c r="G6" s="215">
        <v>31</v>
      </c>
      <c r="H6" s="215">
        <v>30</v>
      </c>
      <c r="I6" s="215">
        <v>31</v>
      </c>
      <c r="J6" s="215">
        <v>30</v>
      </c>
      <c r="K6" s="215">
        <v>0</v>
      </c>
      <c r="L6" s="215">
        <v>0</v>
      </c>
      <c r="M6" s="215">
        <v>0</v>
      </c>
      <c r="N6" s="215">
        <v>0</v>
      </c>
      <c r="O6" s="215">
        <v>0</v>
      </c>
      <c r="P6" s="215">
        <v>0</v>
      </c>
      <c r="Q6" s="215">
        <v>181</v>
      </c>
      <c r="R6" s="285"/>
      <c r="S6" s="285"/>
      <c r="T6" s="285"/>
    </row>
    <row r="7" spans="1:20" x14ac:dyDescent="0.25">
      <c r="A7" s="245" t="str">
        <f>IFERROR(VLOOKUP($C7,Account_Mapping!$A:$C,2,0),"")</f>
        <v/>
      </c>
      <c r="B7" s="248" t="str">
        <f>IFERROR(VLOOKUP($C7,Account_Mapping!$A:$C,3,0),"")</f>
        <v/>
      </c>
      <c r="E7" s="215"/>
      <c r="F7" s="215"/>
      <c r="G7" s="215"/>
      <c r="H7" s="215"/>
      <c r="I7" s="215"/>
      <c r="J7" s="215"/>
      <c r="K7" s="215"/>
      <c r="L7" s="215"/>
      <c r="M7" s="215"/>
      <c r="N7" s="215"/>
      <c r="O7" s="215"/>
      <c r="P7" s="215"/>
      <c r="Q7" s="215"/>
      <c r="R7" s="285"/>
      <c r="S7" s="285"/>
      <c r="T7" s="285"/>
    </row>
    <row r="8" spans="1:20" x14ac:dyDescent="0.25">
      <c r="A8" s="245" t="str">
        <f>IFERROR(VLOOKUP($C8,Account_Mapping!$A:$C,2,0),"")</f>
        <v/>
      </c>
      <c r="B8" s="248" t="str">
        <f>IFERROR(VLOOKUP($C8,Account_Mapping!$A:$C,3,0),"")</f>
        <v/>
      </c>
      <c r="C8" s="287" t="s">
        <v>773</v>
      </c>
      <c r="D8" s="287"/>
      <c r="E8" s="220">
        <v>61.258064516129032</v>
      </c>
      <c r="F8" s="220">
        <v>63.178571428571431</v>
      </c>
      <c r="G8" s="220">
        <v>59.612903225806448</v>
      </c>
      <c r="H8" s="220">
        <v>61.633333333333333</v>
      </c>
      <c r="I8" s="220">
        <v>59.193548387096776</v>
      </c>
      <c r="J8" s="220">
        <v>55.666666666666664</v>
      </c>
      <c r="K8" s="220" t="e">
        <v>#DIV/0!</v>
      </c>
      <c r="L8" s="220" t="e">
        <v>#DIV/0!</v>
      </c>
      <c r="M8" s="220" t="e">
        <v>#DIV/0!</v>
      </c>
      <c r="N8" s="220" t="e">
        <v>#DIV/0!</v>
      </c>
      <c r="O8" s="220" t="e">
        <v>#DIV/0!</v>
      </c>
      <c r="P8" s="220" t="e">
        <v>#DIV/0!</v>
      </c>
      <c r="Q8" s="221" t="s">
        <v>774</v>
      </c>
      <c r="R8" s="285"/>
      <c r="S8" s="285"/>
      <c r="T8" s="285"/>
    </row>
    <row r="9" spans="1:20" x14ac:dyDescent="0.25">
      <c r="A9" s="245" t="str">
        <f>IFERROR(VLOOKUP($C9,Account_Mapping!$A:$C,2,0),"")</f>
        <v/>
      </c>
      <c r="B9" s="248" t="str">
        <f>IFERROR(VLOOKUP($C9,Account_Mapping!$A:$C,3,0),"")</f>
        <v/>
      </c>
      <c r="E9" s="222"/>
      <c r="F9" s="222"/>
      <c r="G9" s="222"/>
      <c r="H9" s="222"/>
      <c r="I9" s="222"/>
      <c r="J9" s="222"/>
      <c r="K9" s="222"/>
      <c r="L9" s="222"/>
      <c r="M9" s="222"/>
      <c r="N9" s="222"/>
      <c r="O9" s="222"/>
      <c r="P9" s="222"/>
      <c r="Q9" s="221"/>
      <c r="R9" s="285"/>
      <c r="S9" s="285"/>
      <c r="T9" s="285"/>
    </row>
    <row r="10" spans="1:20" x14ac:dyDescent="0.25">
      <c r="A10" s="245" t="str">
        <f>IFERROR(VLOOKUP($C10,Account_Mapping!$A:$C,2,0),"")</f>
        <v/>
      </c>
      <c r="B10" s="248" t="str">
        <f>IFERROR(VLOOKUP($C10,Account_Mapping!$A:$C,3,0),"")</f>
        <v/>
      </c>
      <c r="C10" s="287" t="s">
        <v>775</v>
      </c>
      <c r="E10" s="222"/>
      <c r="F10" s="222"/>
      <c r="G10" s="222"/>
      <c r="H10" s="222"/>
      <c r="I10" s="222"/>
      <c r="J10" s="222"/>
      <c r="K10" s="222"/>
      <c r="L10" s="222"/>
      <c r="M10" s="222"/>
      <c r="N10" s="222"/>
      <c r="O10" s="222"/>
      <c r="P10" s="222"/>
      <c r="Q10" s="221"/>
      <c r="R10" s="285"/>
      <c r="S10" s="285"/>
      <c r="T10" s="285"/>
    </row>
    <row r="11" spans="1:20" x14ac:dyDescent="0.25">
      <c r="A11" s="245" t="str">
        <f>IFERROR(VLOOKUP($C11,Account_Mapping!$A:$C,2,0),"")</f>
        <v>PD_Private</v>
      </c>
      <c r="B11" s="248">
        <f>IFERROR(VLOOKUP($C11,Account_Mapping!$A:$C,3,0),"")</f>
        <v>0</v>
      </c>
      <c r="C11" s="285" t="s">
        <v>776</v>
      </c>
      <c r="E11" s="215">
        <v>563</v>
      </c>
      <c r="F11" s="215">
        <v>518</v>
      </c>
      <c r="G11" s="215">
        <v>570</v>
      </c>
      <c r="H11" s="215">
        <v>606</v>
      </c>
      <c r="I11" s="215">
        <v>578</v>
      </c>
      <c r="J11" s="215">
        <v>469</v>
      </c>
      <c r="K11" s="215">
        <v>0</v>
      </c>
      <c r="L11" s="215">
        <v>0</v>
      </c>
      <c r="M11" s="215">
        <v>0</v>
      </c>
      <c r="N11" s="215">
        <v>0</v>
      </c>
      <c r="O11" s="215">
        <v>0</v>
      </c>
      <c r="P11" s="215">
        <v>0</v>
      </c>
      <c r="Q11" s="215">
        <v>3304</v>
      </c>
      <c r="R11" s="285"/>
      <c r="S11" s="285"/>
      <c r="T11" s="285"/>
    </row>
    <row r="12" spans="1:20" x14ac:dyDescent="0.25">
      <c r="A12" s="245" t="str">
        <f>IFERROR(VLOOKUP($C12,Account_Mapping!$A:$C,2,0),"")</f>
        <v>PD_Comm_Ins</v>
      </c>
      <c r="B12" s="248">
        <f>IFERROR(VLOOKUP($C12,Account_Mapping!$A:$C,3,0),"")</f>
        <v>0</v>
      </c>
      <c r="C12" s="285" t="s">
        <v>777</v>
      </c>
      <c r="E12" s="215">
        <v>0</v>
      </c>
      <c r="F12" s="215">
        <v>0</v>
      </c>
      <c r="G12" s="215">
        <v>0</v>
      </c>
      <c r="H12" s="215">
        <v>0</v>
      </c>
      <c r="I12" s="215">
        <v>0</v>
      </c>
      <c r="J12" s="215">
        <v>0</v>
      </c>
      <c r="K12" s="215">
        <v>0</v>
      </c>
      <c r="L12" s="215">
        <v>0</v>
      </c>
      <c r="M12" s="215">
        <v>0</v>
      </c>
      <c r="N12" s="215">
        <v>0</v>
      </c>
      <c r="O12" s="215">
        <v>0</v>
      </c>
      <c r="P12" s="215">
        <v>0</v>
      </c>
      <c r="Q12" s="215">
        <v>0</v>
      </c>
      <c r="R12" s="285"/>
      <c r="S12" s="285"/>
      <c r="T12" s="285"/>
    </row>
    <row r="13" spans="1:20" x14ac:dyDescent="0.25">
      <c r="A13" s="245" t="str">
        <f>IFERROR(VLOOKUP($C13,Account_Mapping!$A:$C,2,0),"")</f>
        <v>PD_Medicaid</v>
      </c>
      <c r="B13" s="248">
        <f>IFERROR(VLOOKUP($C13,Account_Mapping!$A:$C,3,0),"")</f>
        <v>0</v>
      </c>
      <c r="C13" s="285" t="s">
        <v>778</v>
      </c>
      <c r="E13" s="215">
        <v>934</v>
      </c>
      <c r="F13" s="215">
        <v>834</v>
      </c>
      <c r="G13" s="215">
        <v>902</v>
      </c>
      <c r="H13" s="215">
        <v>831</v>
      </c>
      <c r="I13" s="215">
        <v>788</v>
      </c>
      <c r="J13" s="215">
        <v>705</v>
      </c>
      <c r="K13" s="215">
        <v>0</v>
      </c>
      <c r="L13" s="215">
        <v>0</v>
      </c>
      <c r="M13" s="215">
        <v>0</v>
      </c>
      <c r="N13" s="215">
        <v>0</v>
      </c>
      <c r="O13" s="215">
        <v>0</v>
      </c>
      <c r="P13" s="215">
        <v>0</v>
      </c>
      <c r="Q13" s="215">
        <v>4994</v>
      </c>
      <c r="R13" s="285"/>
      <c r="S13" s="285"/>
      <c r="T13" s="285"/>
    </row>
    <row r="14" spans="1:20" x14ac:dyDescent="0.25">
      <c r="A14" s="245" t="str">
        <f>IFERROR(VLOOKUP($C14,Account_Mapping!$A:$C,2,0),"")</f>
        <v>PD_Medicaid</v>
      </c>
      <c r="B14" s="248">
        <f>IFERROR(VLOOKUP($C14,Account_Mapping!$A:$C,3,0),"")</f>
        <v>0</v>
      </c>
      <c r="C14" s="285" t="s">
        <v>779</v>
      </c>
      <c r="E14" s="215">
        <v>9</v>
      </c>
      <c r="F14" s="215">
        <v>17</v>
      </c>
      <c r="G14" s="215">
        <v>31</v>
      </c>
      <c r="H14" s="215">
        <v>3</v>
      </c>
      <c r="I14" s="215">
        <v>0</v>
      </c>
      <c r="J14" s="215">
        <v>0</v>
      </c>
      <c r="K14" s="215">
        <v>0</v>
      </c>
      <c r="L14" s="215">
        <v>0</v>
      </c>
      <c r="M14" s="215">
        <v>0</v>
      </c>
      <c r="N14" s="215">
        <v>0</v>
      </c>
      <c r="O14" s="215">
        <v>0</v>
      </c>
      <c r="P14" s="215">
        <v>0</v>
      </c>
      <c r="Q14" s="215">
        <v>60</v>
      </c>
      <c r="R14" s="285"/>
      <c r="S14" s="285"/>
      <c r="T14" s="285"/>
    </row>
    <row r="15" spans="1:20" x14ac:dyDescent="0.25">
      <c r="A15" s="245" t="str">
        <f>IFERROR(VLOOKUP($C15,Account_Mapping!$A:$C,2,0),"")</f>
        <v>PD_Medicaid</v>
      </c>
      <c r="B15" s="248">
        <f>IFERROR(VLOOKUP($C15,Account_Mapping!$A:$C,3,0),"")</f>
        <v>0</v>
      </c>
      <c r="C15" s="285" t="s">
        <v>780</v>
      </c>
      <c r="E15" s="215">
        <v>0</v>
      </c>
      <c r="F15" s="215">
        <v>0</v>
      </c>
      <c r="G15" s="215">
        <v>0</v>
      </c>
      <c r="H15" s="215">
        <v>0</v>
      </c>
      <c r="I15" s="215">
        <v>0</v>
      </c>
      <c r="J15" s="215">
        <v>0</v>
      </c>
      <c r="K15" s="215">
        <v>0</v>
      </c>
      <c r="L15" s="215">
        <v>0</v>
      </c>
      <c r="M15" s="215">
        <v>0</v>
      </c>
      <c r="N15" s="215">
        <v>0</v>
      </c>
      <c r="O15" s="215">
        <v>0</v>
      </c>
      <c r="P15" s="215">
        <v>0</v>
      </c>
      <c r="Q15" s="215">
        <v>0</v>
      </c>
      <c r="R15" s="285"/>
      <c r="S15" s="285"/>
      <c r="T15" s="285"/>
    </row>
    <row r="16" spans="1:20" x14ac:dyDescent="0.25">
      <c r="A16" s="245" t="str">
        <f>IFERROR(VLOOKUP($C16,Account_Mapping!$A:$C,2,0),"")</f>
        <v>PD_Medicare</v>
      </c>
      <c r="B16" s="248">
        <f>IFERROR(VLOOKUP($C16,Account_Mapping!$A:$C,3,0),"")</f>
        <v>0</v>
      </c>
      <c r="C16" s="285" t="s">
        <v>781</v>
      </c>
      <c r="E16" s="215">
        <v>89</v>
      </c>
      <c r="F16" s="215">
        <v>112</v>
      </c>
      <c r="G16" s="215">
        <v>79</v>
      </c>
      <c r="H16" s="215">
        <v>79</v>
      </c>
      <c r="I16" s="215">
        <v>151</v>
      </c>
      <c r="J16" s="215">
        <v>136</v>
      </c>
      <c r="K16" s="215">
        <v>0</v>
      </c>
      <c r="L16" s="215">
        <v>0</v>
      </c>
      <c r="M16" s="215">
        <v>0</v>
      </c>
      <c r="N16" s="215">
        <v>0</v>
      </c>
      <c r="O16" s="215">
        <v>0</v>
      </c>
      <c r="P16" s="215">
        <v>0</v>
      </c>
      <c r="Q16" s="215">
        <v>646</v>
      </c>
      <c r="R16" s="285"/>
      <c r="S16" s="285"/>
      <c r="T16" s="285"/>
    </row>
    <row r="17" spans="1:20" x14ac:dyDescent="0.25">
      <c r="A17" s="245" t="str">
        <f>IFERROR(VLOOKUP($C17,Account_Mapping!$A:$C,2,0),"")</f>
        <v>PD_Other</v>
      </c>
      <c r="B17" s="248">
        <f>IFERROR(VLOOKUP($C17,Account_Mapping!$A:$C,3,0),"")</f>
        <v>0</v>
      </c>
      <c r="C17" s="285" t="s">
        <v>782</v>
      </c>
      <c r="E17" s="215">
        <v>56</v>
      </c>
      <c r="F17" s="215">
        <v>64</v>
      </c>
      <c r="G17" s="215">
        <v>18</v>
      </c>
      <c r="H17" s="215">
        <v>90</v>
      </c>
      <c r="I17" s="215">
        <v>87</v>
      </c>
      <c r="J17" s="215">
        <v>116</v>
      </c>
      <c r="K17" s="215">
        <v>0</v>
      </c>
      <c r="L17" s="215">
        <v>0</v>
      </c>
      <c r="M17" s="215">
        <v>0</v>
      </c>
      <c r="N17" s="215">
        <v>0</v>
      </c>
      <c r="O17" s="215">
        <v>0</v>
      </c>
      <c r="P17" s="215">
        <v>0</v>
      </c>
      <c r="Q17" s="215">
        <v>431</v>
      </c>
      <c r="R17" s="285"/>
      <c r="S17" s="285"/>
      <c r="T17" s="285"/>
    </row>
    <row r="18" spans="1:20" x14ac:dyDescent="0.25">
      <c r="A18" s="245" t="str">
        <f>IFERROR(VLOOKUP($C18,Account_Mapping!$A:$C,2,0),"")</f>
        <v>PD_Other</v>
      </c>
      <c r="B18" s="248">
        <f>IFERROR(VLOOKUP($C18,Account_Mapping!$A:$C,3,0),"")</f>
        <v>0</v>
      </c>
      <c r="C18" s="285" t="s">
        <v>783</v>
      </c>
      <c r="E18" s="215">
        <v>0</v>
      </c>
      <c r="F18" s="215">
        <v>0</v>
      </c>
      <c r="G18" s="215">
        <v>0</v>
      </c>
      <c r="H18" s="215">
        <v>0</v>
      </c>
      <c r="I18" s="215">
        <v>0</v>
      </c>
      <c r="J18" s="215">
        <v>0</v>
      </c>
      <c r="K18" s="215">
        <v>0</v>
      </c>
      <c r="L18" s="215">
        <v>0</v>
      </c>
      <c r="M18" s="215">
        <v>0</v>
      </c>
      <c r="N18" s="215">
        <v>0</v>
      </c>
      <c r="O18" s="215">
        <v>0</v>
      </c>
      <c r="P18" s="215">
        <v>0</v>
      </c>
      <c r="Q18" s="215">
        <v>0</v>
      </c>
      <c r="R18" s="285"/>
      <c r="S18" s="285"/>
      <c r="T18" s="285"/>
    </row>
    <row r="19" spans="1:20" x14ac:dyDescent="0.25">
      <c r="A19" s="245" t="str">
        <f>IFERROR(VLOOKUP($C19,Account_Mapping!$A:$C,2,0),"")</f>
        <v>PD_Other</v>
      </c>
      <c r="B19" s="248">
        <f>IFERROR(VLOOKUP($C19,Account_Mapping!$A:$C,3,0),"")</f>
        <v>0</v>
      </c>
      <c r="C19" s="285" t="s">
        <v>784</v>
      </c>
      <c r="E19" s="215">
        <v>0</v>
      </c>
      <c r="F19" s="215">
        <v>0</v>
      </c>
      <c r="G19" s="215">
        <v>0</v>
      </c>
      <c r="H19" s="215">
        <v>0</v>
      </c>
      <c r="I19" s="215">
        <v>0</v>
      </c>
      <c r="J19" s="215">
        <v>0</v>
      </c>
      <c r="K19" s="215">
        <v>0</v>
      </c>
      <c r="L19" s="215">
        <v>0</v>
      </c>
      <c r="M19" s="215">
        <v>0</v>
      </c>
      <c r="N19" s="215">
        <v>0</v>
      </c>
      <c r="O19" s="215">
        <v>0</v>
      </c>
      <c r="P19" s="215">
        <v>0</v>
      </c>
      <c r="Q19" s="215">
        <v>0</v>
      </c>
      <c r="R19" s="285"/>
      <c r="S19" s="285"/>
      <c r="T19" s="285"/>
    </row>
    <row r="20" spans="1:20" x14ac:dyDescent="0.25">
      <c r="A20" s="245" t="str">
        <f>IFERROR(VLOOKUP($C20,Account_Mapping!$A:$C,2,0),"")</f>
        <v>PD_Other</v>
      </c>
      <c r="B20" s="248">
        <f>IFERROR(VLOOKUP($C20,Account_Mapping!$A:$C,3,0),"")</f>
        <v>0</v>
      </c>
      <c r="C20" s="285" t="s">
        <v>785</v>
      </c>
      <c r="E20" s="215">
        <v>248</v>
      </c>
      <c r="F20" s="215">
        <v>224</v>
      </c>
      <c r="G20" s="215">
        <v>248</v>
      </c>
      <c r="H20" s="215">
        <v>240</v>
      </c>
      <c r="I20" s="215">
        <v>231</v>
      </c>
      <c r="J20" s="215">
        <v>244</v>
      </c>
      <c r="K20" s="215">
        <v>0</v>
      </c>
      <c r="L20" s="215">
        <v>0</v>
      </c>
      <c r="M20" s="215">
        <v>0</v>
      </c>
      <c r="N20" s="215">
        <v>0</v>
      </c>
      <c r="O20" s="215">
        <v>0</v>
      </c>
      <c r="P20" s="215">
        <v>0</v>
      </c>
      <c r="Q20" s="215">
        <v>1435</v>
      </c>
      <c r="R20" s="285"/>
      <c r="S20" s="285"/>
      <c r="T20" s="285"/>
    </row>
    <row r="21" spans="1:20" x14ac:dyDescent="0.25">
      <c r="A21" s="245" t="str">
        <f>IFERROR(VLOOKUP($C21,Account_Mapping!$A:$C,2,0),"")</f>
        <v>PD_Veterans</v>
      </c>
      <c r="B21" s="248">
        <f>IFERROR(VLOOKUP($C21,Account_Mapping!$A:$C,3,0),"")</f>
        <v>0</v>
      </c>
      <c r="C21" s="285" t="s">
        <v>786</v>
      </c>
      <c r="E21" s="215">
        <v>0</v>
      </c>
      <c r="F21" s="215">
        <v>0</v>
      </c>
      <c r="G21" s="215">
        <v>0</v>
      </c>
      <c r="H21" s="215">
        <v>0</v>
      </c>
      <c r="I21" s="215">
        <v>0</v>
      </c>
      <c r="J21" s="215">
        <v>0</v>
      </c>
      <c r="K21" s="215">
        <v>0</v>
      </c>
      <c r="L21" s="215">
        <v>0</v>
      </c>
      <c r="M21" s="215">
        <v>0</v>
      </c>
      <c r="N21" s="215">
        <v>0</v>
      </c>
      <c r="O21" s="215">
        <v>0</v>
      </c>
      <c r="P21" s="215">
        <v>0</v>
      </c>
      <c r="Q21" s="215">
        <v>0</v>
      </c>
      <c r="R21" s="285"/>
      <c r="S21" s="285"/>
      <c r="T21" s="285"/>
    </row>
    <row r="22" spans="1:20" x14ac:dyDescent="0.25">
      <c r="A22" s="245" t="str">
        <f>IFERROR(VLOOKUP($C22,Account_Mapping!$A:$C,2,0),"")</f>
        <v>PD_Other</v>
      </c>
      <c r="B22" s="248">
        <f>IFERROR(VLOOKUP($C22,Account_Mapping!$A:$C,3,0),"")</f>
        <v>0</v>
      </c>
      <c r="C22" s="285" t="s">
        <v>787</v>
      </c>
      <c r="E22" s="215">
        <v>0</v>
      </c>
      <c r="F22" s="215">
        <v>0</v>
      </c>
      <c r="G22" s="215">
        <v>0</v>
      </c>
      <c r="H22" s="215">
        <v>0</v>
      </c>
      <c r="I22" s="215">
        <v>0</v>
      </c>
      <c r="J22" s="215">
        <v>0</v>
      </c>
      <c r="K22" s="215">
        <v>0</v>
      </c>
      <c r="L22" s="215">
        <v>0</v>
      </c>
      <c r="M22" s="215">
        <v>0</v>
      </c>
      <c r="N22" s="215">
        <v>0</v>
      </c>
      <c r="O22" s="215">
        <v>0</v>
      </c>
      <c r="P22" s="215">
        <v>0</v>
      </c>
      <c r="Q22" s="215">
        <v>0</v>
      </c>
      <c r="R22" s="285"/>
      <c r="S22" s="285"/>
      <c r="T22" s="285"/>
    </row>
    <row r="23" spans="1:20" ht="18.75" thickBot="1" x14ac:dyDescent="0.3">
      <c r="A23" s="245" t="str">
        <f>IFERROR(VLOOKUP($C23,Account_Mapping!$A:$C,2,0),"")</f>
        <v/>
      </c>
      <c r="B23" s="248" t="str">
        <f>IFERROR(VLOOKUP($C23,Account_Mapping!$A:$C,3,0),"")</f>
        <v/>
      </c>
      <c r="C23" s="285" t="s">
        <v>788</v>
      </c>
      <c r="E23" s="223">
        <v>1899</v>
      </c>
      <c r="F23" s="223">
        <v>1769</v>
      </c>
      <c r="G23" s="223">
        <v>1848</v>
      </c>
      <c r="H23" s="223">
        <v>1849</v>
      </c>
      <c r="I23" s="223">
        <v>1835</v>
      </c>
      <c r="J23" s="223">
        <v>1670</v>
      </c>
      <c r="K23" s="223">
        <v>0</v>
      </c>
      <c r="L23" s="223">
        <v>0</v>
      </c>
      <c r="M23" s="223">
        <v>0</v>
      </c>
      <c r="N23" s="223">
        <v>0</v>
      </c>
      <c r="O23" s="223">
        <v>0</v>
      </c>
      <c r="P23" s="223">
        <v>0</v>
      </c>
      <c r="Q23" s="223">
        <v>10870</v>
      </c>
      <c r="R23" s="291"/>
      <c r="S23" s="291"/>
      <c r="T23" s="285"/>
    </row>
    <row r="24" spans="1:20" ht="18.75" thickTop="1" x14ac:dyDescent="0.25">
      <c r="A24" s="245" t="str">
        <f>IFERROR(VLOOKUP($C24,Account_Mapping!$A:$C,2,0),"")</f>
        <v/>
      </c>
      <c r="B24" s="248" t="str">
        <f>IFERROR(VLOOKUP($C24,Account_Mapping!$A:$C,3,0),"")</f>
        <v/>
      </c>
      <c r="C24" s="285" t="s">
        <v>789</v>
      </c>
      <c r="E24" s="215"/>
      <c r="F24" s="215"/>
      <c r="G24" s="215"/>
      <c r="H24" s="215"/>
      <c r="I24" s="215"/>
      <c r="J24" s="215"/>
      <c r="K24" s="215"/>
      <c r="L24" s="215"/>
      <c r="M24" s="215"/>
      <c r="N24" s="215"/>
      <c r="O24" s="215"/>
      <c r="P24" s="215"/>
      <c r="Q24" s="215"/>
      <c r="R24" s="285"/>
      <c r="S24" s="285"/>
      <c r="T24" s="285"/>
    </row>
    <row r="25" spans="1:20" x14ac:dyDescent="0.25">
      <c r="A25" s="245" t="str">
        <f>IFERROR(VLOOKUP($C25,Account_Mapping!$A:$C,2,0),"")</f>
        <v/>
      </c>
      <c r="B25" s="248" t="str">
        <f>IFERROR(VLOOKUP($C25,Account_Mapping!$A:$C,3,0),"")</f>
        <v/>
      </c>
      <c r="C25" s="287" t="s">
        <v>790</v>
      </c>
      <c r="E25" s="215"/>
      <c r="F25" s="215"/>
      <c r="G25" s="215"/>
      <c r="H25" s="215"/>
      <c r="I25" s="215"/>
      <c r="J25" s="215"/>
      <c r="K25" s="215"/>
      <c r="L25" s="215"/>
      <c r="M25" s="215"/>
      <c r="N25" s="215"/>
      <c r="O25" s="215"/>
      <c r="P25" s="215"/>
      <c r="Q25" s="215"/>
      <c r="R25" s="285"/>
      <c r="S25" s="285"/>
      <c r="T25" s="285"/>
    </row>
    <row r="26" spans="1:20" x14ac:dyDescent="0.25">
      <c r="A26" s="245" t="str">
        <f>IFERROR(VLOOKUP($C26,Account_Mapping!$A:$C,2,0),"")</f>
        <v/>
      </c>
      <c r="B26" s="248" t="str">
        <f>IFERROR(VLOOKUP($C26,Account_Mapping!$A:$C,3,0),"")</f>
        <v/>
      </c>
      <c r="C26" s="285" t="s">
        <v>791</v>
      </c>
      <c r="E26" s="215">
        <v>328944.31</v>
      </c>
      <c r="F26" s="215">
        <v>315148.79999999999</v>
      </c>
      <c r="G26" s="215">
        <v>319981.88999999996</v>
      </c>
      <c r="H26" s="215">
        <v>323232.65000000002</v>
      </c>
      <c r="I26" s="215">
        <v>343242.58</v>
      </c>
      <c r="J26" s="215">
        <v>312115.15000000002</v>
      </c>
      <c r="K26" s="215">
        <v>0</v>
      </c>
      <c r="L26" s="215">
        <v>0</v>
      </c>
      <c r="M26" s="215">
        <v>0</v>
      </c>
      <c r="N26" s="215">
        <v>0</v>
      </c>
      <c r="O26" s="215">
        <v>0</v>
      </c>
      <c r="P26" s="215">
        <v>0</v>
      </c>
      <c r="Q26" s="215">
        <v>1942665.38</v>
      </c>
      <c r="R26" s="291"/>
      <c r="S26" s="285"/>
      <c r="T26" s="285"/>
    </row>
    <row r="27" spans="1:20" x14ac:dyDescent="0.25">
      <c r="A27" s="245" t="str">
        <f>IFERROR(VLOOKUP($C27,Account_Mapping!$A:$C,2,0),"")</f>
        <v/>
      </c>
      <c r="B27" s="248" t="str">
        <f>IFERROR(VLOOKUP($C27,Account_Mapping!$A:$C,3,0),"")</f>
        <v/>
      </c>
      <c r="C27" s="285" t="s">
        <v>792</v>
      </c>
      <c r="E27" s="215">
        <v>9044.5800000000017</v>
      </c>
      <c r="F27" s="215">
        <v>4194.8600000000006</v>
      </c>
      <c r="G27" s="215">
        <v>5214.74</v>
      </c>
      <c r="H27" s="215">
        <v>10750.43</v>
      </c>
      <c r="I27" s="215">
        <v>3620.2000000000021</v>
      </c>
      <c r="J27" s="215">
        <v>8935.090000000002</v>
      </c>
      <c r="K27" s="215">
        <v>0</v>
      </c>
      <c r="L27" s="215">
        <v>0</v>
      </c>
      <c r="M27" s="215">
        <v>0</v>
      </c>
      <c r="N27" s="215">
        <v>0</v>
      </c>
      <c r="O27" s="215">
        <v>0</v>
      </c>
      <c r="P27" s="215">
        <v>0</v>
      </c>
      <c r="Q27" s="215">
        <v>41759.900000000009</v>
      </c>
      <c r="R27" s="291"/>
      <c r="S27" s="285"/>
      <c r="T27" s="285"/>
    </row>
    <row r="28" spans="1:20" x14ac:dyDescent="0.25">
      <c r="A28" s="245" t="str">
        <f>IFERROR(VLOOKUP($C28,Account_Mapping!$A:$C,2,0),"")</f>
        <v/>
      </c>
      <c r="B28" s="248" t="str">
        <f>IFERROR(VLOOKUP($C28,Account_Mapping!$A:$C,3,0),"")</f>
        <v/>
      </c>
      <c r="C28" s="285" t="s">
        <v>793</v>
      </c>
      <c r="E28" s="215">
        <v>19.120000000000005</v>
      </c>
      <c r="F28" s="215">
        <v>-2202.04</v>
      </c>
      <c r="G28" s="215">
        <v>-680.62</v>
      </c>
      <c r="H28" s="215">
        <v>-477.95</v>
      </c>
      <c r="I28" s="215">
        <v>-1474.62</v>
      </c>
      <c r="J28" s="215">
        <v>431.65999999999997</v>
      </c>
      <c r="K28" s="215">
        <v>0</v>
      </c>
      <c r="L28" s="215">
        <v>0</v>
      </c>
      <c r="M28" s="215">
        <v>0</v>
      </c>
      <c r="N28" s="215">
        <v>0</v>
      </c>
      <c r="O28" s="215">
        <v>0</v>
      </c>
      <c r="P28" s="215">
        <v>0</v>
      </c>
      <c r="Q28" s="215">
        <v>-4384.45</v>
      </c>
      <c r="R28" s="291"/>
      <c r="S28" s="285"/>
      <c r="T28" s="285"/>
    </row>
    <row r="29" spans="1:20" ht="18.75" thickBot="1" x14ac:dyDescent="0.3">
      <c r="A29" s="245" t="str">
        <f>IFERROR(VLOOKUP($C29,Account_Mapping!$A:$C,2,0),"")</f>
        <v/>
      </c>
      <c r="B29" s="248" t="str">
        <f>IFERROR(VLOOKUP($C29,Account_Mapping!$A:$C,3,0),"")</f>
        <v/>
      </c>
      <c r="C29" s="285" t="s">
        <v>794</v>
      </c>
      <c r="E29" s="225">
        <v>338008.01</v>
      </c>
      <c r="F29" s="225">
        <v>317141.62</v>
      </c>
      <c r="G29" s="225">
        <v>324516.00999999995</v>
      </c>
      <c r="H29" s="225">
        <v>333505.13</v>
      </c>
      <c r="I29" s="225">
        <v>345388.16000000003</v>
      </c>
      <c r="J29" s="225">
        <v>321481.90000000002</v>
      </c>
      <c r="K29" s="225">
        <v>0</v>
      </c>
      <c r="L29" s="225">
        <v>0</v>
      </c>
      <c r="M29" s="225">
        <v>0</v>
      </c>
      <c r="N29" s="225">
        <v>0</v>
      </c>
      <c r="O29" s="225">
        <v>0</v>
      </c>
      <c r="P29" s="225">
        <v>0</v>
      </c>
      <c r="Q29" s="225">
        <v>1980040.8299999998</v>
      </c>
      <c r="R29" s="291"/>
      <c r="S29" s="291"/>
      <c r="T29" s="290"/>
    </row>
    <row r="30" spans="1:20" ht="18.75" thickTop="1" x14ac:dyDescent="0.25">
      <c r="A30" s="245" t="str">
        <f>IFERROR(VLOOKUP($C30,Account_Mapping!$A:$C,2,0),"")</f>
        <v/>
      </c>
      <c r="B30" s="248" t="str">
        <f>IFERROR(VLOOKUP($C30,Account_Mapping!$A:$C,3,0),"")</f>
        <v/>
      </c>
      <c r="E30" s="221"/>
      <c r="F30" s="221"/>
      <c r="G30" s="221"/>
      <c r="H30" s="221"/>
      <c r="I30" s="221"/>
      <c r="J30" s="221"/>
      <c r="K30" s="221"/>
      <c r="L30" s="221"/>
      <c r="M30" s="221"/>
      <c r="N30" s="221"/>
      <c r="O30" s="221"/>
      <c r="P30" s="221"/>
      <c r="Q30" s="221"/>
      <c r="R30" s="285"/>
      <c r="S30" s="285"/>
      <c r="T30" s="285"/>
    </row>
    <row r="31" spans="1:20" x14ac:dyDescent="0.25">
      <c r="A31" s="245" t="str">
        <f>IFERROR(VLOOKUP($C31,Account_Mapping!$A:$C,2,0),"")</f>
        <v/>
      </c>
      <c r="B31" s="248" t="str">
        <f>IFERROR(VLOOKUP($C31,Account_Mapping!$A:$C,3,0),"")</f>
        <v/>
      </c>
      <c r="C31" s="287" t="s">
        <v>795</v>
      </c>
      <c r="E31" s="215"/>
      <c r="F31" s="215"/>
      <c r="G31" s="215"/>
      <c r="H31" s="215"/>
      <c r="I31" s="215"/>
      <c r="J31" s="215"/>
      <c r="K31" s="215"/>
      <c r="L31" s="215"/>
      <c r="M31" s="215"/>
      <c r="N31" s="215"/>
      <c r="O31" s="215"/>
      <c r="P31" s="215"/>
      <c r="Q31" s="215"/>
      <c r="R31" s="285"/>
      <c r="S31" s="285"/>
      <c r="T31" s="285"/>
    </row>
    <row r="32" spans="1:20" x14ac:dyDescent="0.25">
      <c r="A32" s="245" t="str">
        <f>IFERROR(VLOOKUP($C32,Account_Mapping!$A:$C,2,0),"")</f>
        <v/>
      </c>
      <c r="B32" s="248" t="str">
        <f>IFERROR(VLOOKUP($C32,Account_Mapping!$A:$C,3,0),"")</f>
        <v/>
      </c>
      <c r="C32" s="285" t="s">
        <v>796</v>
      </c>
      <c r="E32" s="215">
        <v>138290.79999999999</v>
      </c>
      <c r="F32" s="215">
        <v>123456.04999999999</v>
      </c>
      <c r="G32" s="215">
        <v>144420.52000000002</v>
      </c>
      <c r="H32" s="215">
        <v>138602.27999999997</v>
      </c>
      <c r="I32" s="215">
        <v>149159.35</v>
      </c>
      <c r="J32" s="215">
        <v>161081.69</v>
      </c>
      <c r="K32" s="215">
        <v>0</v>
      </c>
      <c r="L32" s="215">
        <v>0</v>
      </c>
      <c r="M32" s="215">
        <v>0</v>
      </c>
      <c r="N32" s="215">
        <v>0</v>
      </c>
      <c r="O32" s="215">
        <v>0</v>
      </c>
      <c r="P32" s="215">
        <v>0</v>
      </c>
      <c r="Q32" s="215">
        <v>855010.69</v>
      </c>
      <c r="R32" s="291"/>
      <c r="S32" s="285"/>
      <c r="T32" s="285"/>
    </row>
    <row r="33" spans="1:20" x14ac:dyDescent="0.25">
      <c r="A33" s="245" t="str">
        <f>IFERROR(VLOOKUP($C33,Account_Mapping!$A:$C,2,0),"")</f>
        <v/>
      </c>
      <c r="B33" s="248" t="str">
        <f>IFERROR(VLOOKUP($C33,Account_Mapping!$A:$C,3,0),"")</f>
        <v/>
      </c>
      <c r="C33" s="285" t="s">
        <v>797</v>
      </c>
      <c r="E33" s="215">
        <v>29245.86</v>
      </c>
      <c r="F33" s="215">
        <v>27722.040000000005</v>
      </c>
      <c r="G33" s="215">
        <v>35643.53</v>
      </c>
      <c r="H33" s="215">
        <v>29617.719999999998</v>
      </c>
      <c r="I33" s="215">
        <v>33960.109999999993</v>
      </c>
      <c r="J33" s="215">
        <v>32331.880000000005</v>
      </c>
      <c r="K33" s="215">
        <v>0</v>
      </c>
      <c r="L33" s="215">
        <v>0</v>
      </c>
      <c r="M33" s="215">
        <v>0</v>
      </c>
      <c r="N33" s="215">
        <v>0</v>
      </c>
      <c r="O33" s="215">
        <v>0</v>
      </c>
      <c r="P33" s="215">
        <v>0</v>
      </c>
      <c r="Q33" s="215">
        <v>188521.14</v>
      </c>
      <c r="R33" s="291"/>
      <c r="S33" s="285"/>
      <c r="T33" s="285"/>
    </row>
    <row r="34" spans="1:20" x14ac:dyDescent="0.25">
      <c r="A34" s="245" t="str">
        <f>IFERROR(VLOOKUP($C34,Account_Mapping!$A:$C,2,0),"")</f>
        <v/>
      </c>
      <c r="B34" s="248" t="str">
        <f>IFERROR(VLOOKUP($C34,Account_Mapping!$A:$C,3,0),"")</f>
        <v/>
      </c>
      <c r="C34" s="285" t="s">
        <v>792</v>
      </c>
      <c r="E34" s="215">
        <v>16040.62</v>
      </c>
      <c r="F34" s="215">
        <v>13803.42</v>
      </c>
      <c r="G34" s="215">
        <v>16492.100000000002</v>
      </c>
      <c r="H34" s="215">
        <v>20346.879999999997</v>
      </c>
      <c r="I34" s="215">
        <v>25452.06</v>
      </c>
      <c r="J34" s="215">
        <v>29201.440000000002</v>
      </c>
      <c r="K34" s="215">
        <v>0</v>
      </c>
      <c r="L34" s="215">
        <v>0</v>
      </c>
      <c r="M34" s="215">
        <v>0</v>
      </c>
      <c r="N34" s="215">
        <v>0</v>
      </c>
      <c r="O34" s="215">
        <v>0</v>
      </c>
      <c r="P34" s="215">
        <v>0</v>
      </c>
      <c r="Q34" s="215">
        <v>121336.51999999999</v>
      </c>
      <c r="R34" s="291"/>
      <c r="S34" s="285"/>
      <c r="T34" s="285"/>
    </row>
    <row r="35" spans="1:20" x14ac:dyDescent="0.25">
      <c r="A35" s="245" t="str">
        <f>IFERROR(VLOOKUP($C35,Account_Mapping!$A:$C,2,0),"")</f>
        <v/>
      </c>
      <c r="B35" s="248" t="str">
        <f>IFERROR(VLOOKUP($C35,Account_Mapping!$A:$C,3,0),"")</f>
        <v/>
      </c>
      <c r="C35" s="285" t="s">
        <v>798</v>
      </c>
      <c r="E35" s="215">
        <v>6718.28</v>
      </c>
      <c r="F35" s="215">
        <v>6405.68</v>
      </c>
      <c r="G35" s="215">
        <v>6784.8</v>
      </c>
      <c r="H35" s="215">
        <v>7785.84</v>
      </c>
      <c r="I35" s="215">
        <v>7384.6900000000005</v>
      </c>
      <c r="J35" s="215">
        <v>6287.3399999999992</v>
      </c>
      <c r="K35" s="215">
        <v>0</v>
      </c>
      <c r="L35" s="215">
        <v>0</v>
      </c>
      <c r="M35" s="215">
        <v>0</v>
      </c>
      <c r="N35" s="215">
        <v>0</v>
      </c>
      <c r="O35" s="215">
        <v>0</v>
      </c>
      <c r="P35" s="215">
        <v>0</v>
      </c>
      <c r="Q35" s="215">
        <v>41366.629999999997</v>
      </c>
      <c r="R35" s="291"/>
      <c r="S35" s="285"/>
      <c r="T35" s="285"/>
    </row>
    <row r="36" spans="1:20" x14ac:dyDescent="0.25">
      <c r="A36" s="245" t="str">
        <f>IFERROR(VLOOKUP($C36,Account_Mapping!$A:$C,2,0),"")</f>
        <v/>
      </c>
      <c r="B36" s="248" t="str">
        <f>IFERROR(VLOOKUP($C36,Account_Mapping!$A:$C,3,0),"")</f>
        <v/>
      </c>
      <c r="C36" s="285" t="s">
        <v>799</v>
      </c>
      <c r="E36" s="215">
        <v>13585.129999999997</v>
      </c>
      <c r="F36" s="215">
        <v>11663.649999999998</v>
      </c>
      <c r="G36" s="215">
        <v>11815.15</v>
      </c>
      <c r="H36" s="215">
        <v>12070.08</v>
      </c>
      <c r="I36" s="215">
        <v>12385.05</v>
      </c>
      <c r="J36" s="215">
        <v>10008.91</v>
      </c>
      <c r="K36" s="215">
        <v>0</v>
      </c>
      <c r="L36" s="215">
        <v>0</v>
      </c>
      <c r="M36" s="215">
        <v>0</v>
      </c>
      <c r="N36" s="215">
        <v>0</v>
      </c>
      <c r="O36" s="215">
        <v>0</v>
      </c>
      <c r="P36" s="215">
        <v>0</v>
      </c>
      <c r="Q36" s="215">
        <v>71527.97</v>
      </c>
      <c r="R36" s="291"/>
      <c r="S36" s="285"/>
      <c r="T36" s="285"/>
    </row>
    <row r="37" spans="1:20" x14ac:dyDescent="0.25">
      <c r="A37" s="245" t="str">
        <f>IFERROR(VLOOKUP($C37,Account_Mapping!$A:$C,2,0),"")</f>
        <v/>
      </c>
      <c r="B37" s="248" t="str">
        <f>IFERROR(VLOOKUP($C37,Account_Mapping!$A:$C,3,0),"")</f>
        <v/>
      </c>
      <c r="C37" s="285" t="s">
        <v>800</v>
      </c>
      <c r="E37" s="215">
        <v>21363.64</v>
      </c>
      <c r="F37" s="215">
        <v>17824.16</v>
      </c>
      <c r="G37" s="215">
        <v>22506.21</v>
      </c>
      <c r="H37" s="215">
        <v>27108.01</v>
      </c>
      <c r="I37" s="215">
        <v>25186.800000000003</v>
      </c>
      <c r="J37" s="215">
        <v>26054.62</v>
      </c>
      <c r="K37" s="215">
        <v>0</v>
      </c>
      <c r="L37" s="215">
        <v>0</v>
      </c>
      <c r="M37" s="215">
        <v>0</v>
      </c>
      <c r="N37" s="215">
        <v>0</v>
      </c>
      <c r="O37" s="215">
        <v>0</v>
      </c>
      <c r="P37" s="215">
        <v>0</v>
      </c>
      <c r="Q37" s="215">
        <v>140043.44</v>
      </c>
      <c r="R37" s="291"/>
      <c r="S37" s="285"/>
      <c r="T37" s="285"/>
    </row>
    <row r="38" spans="1:20" x14ac:dyDescent="0.25">
      <c r="A38" s="245" t="str">
        <f>IFERROR(VLOOKUP($C38,Account_Mapping!$A:$C,2,0),"")</f>
        <v/>
      </c>
      <c r="B38" s="248" t="str">
        <f>IFERROR(VLOOKUP($C38,Account_Mapping!$A:$C,3,0),"")</f>
        <v/>
      </c>
      <c r="C38" s="285" t="s">
        <v>801</v>
      </c>
      <c r="E38" s="215">
        <v>71929.16</v>
      </c>
      <c r="F38" s="215">
        <v>69413.539999999994</v>
      </c>
      <c r="G38" s="215">
        <v>77219.55</v>
      </c>
      <c r="H38" s="215">
        <v>70874.76999999999</v>
      </c>
      <c r="I38" s="215">
        <v>88155.569999999978</v>
      </c>
      <c r="J38" s="215">
        <v>70718.539999999994</v>
      </c>
      <c r="K38" s="215">
        <v>0</v>
      </c>
      <c r="L38" s="215">
        <v>0</v>
      </c>
      <c r="M38" s="215">
        <v>0</v>
      </c>
      <c r="N38" s="215">
        <v>0</v>
      </c>
      <c r="O38" s="215">
        <v>0</v>
      </c>
      <c r="P38" s="215">
        <v>0</v>
      </c>
      <c r="Q38" s="215">
        <v>448311.12999999995</v>
      </c>
      <c r="R38" s="291"/>
      <c r="S38" s="285"/>
      <c r="T38" s="285"/>
    </row>
    <row r="39" spans="1:20" x14ac:dyDescent="0.25">
      <c r="A39" s="245" t="str">
        <f>IFERROR(VLOOKUP($C39,Account_Mapping!$A:$C,2,0),"")</f>
        <v/>
      </c>
      <c r="B39" s="248" t="str">
        <f>IFERROR(VLOOKUP($C39,Account_Mapping!$A:$C,3,0),"")</f>
        <v/>
      </c>
      <c r="C39" s="285" t="s">
        <v>802</v>
      </c>
      <c r="E39" s="215">
        <v>74405.23</v>
      </c>
      <c r="F39" s="215">
        <v>73825.73</v>
      </c>
      <c r="G39" s="215">
        <v>80020.569999999992</v>
      </c>
      <c r="H39" s="215">
        <v>77176.22</v>
      </c>
      <c r="I39" s="215">
        <v>77297.599999999991</v>
      </c>
      <c r="J39" s="215">
        <v>77708.499999999985</v>
      </c>
      <c r="K39" s="215">
        <v>0</v>
      </c>
      <c r="L39" s="215">
        <v>0</v>
      </c>
      <c r="M39" s="215">
        <v>0</v>
      </c>
      <c r="N39" s="215">
        <v>0</v>
      </c>
      <c r="O39" s="215">
        <v>0</v>
      </c>
      <c r="P39" s="215">
        <v>0</v>
      </c>
      <c r="Q39" s="215">
        <v>460433.85</v>
      </c>
      <c r="R39" s="291"/>
      <c r="S39" s="285"/>
      <c r="T39" s="285"/>
    </row>
    <row r="40" spans="1:20" ht="18.75" thickBot="1" x14ac:dyDescent="0.3">
      <c r="A40" s="245" t="str">
        <f>IFERROR(VLOOKUP($C40,Account_Mapping!$A:$C,2,0),"")</f>
        <v/>
      </c>
      <c r="B40" s="248" t="str">
        <f>IFERROR(VLOOKUP($C40,Account_Mapping!$A:$C,3,0),"")</f>
        <v/>
      </c>
      <c r="C40" s="285" t="s">
        <v>803</v>
      </c>
      <c r="E40" s="225">
        <v>371578.72</v>
      </c>
      <c r="F40" s="225">
        <v>344114.26999999996</v>
      </c>
      <c r="G40" s="225">
        <v>394902.43</v>
      </c>
      <c r="H40" s="225">
        <v>383581.79999999993</v>
      </c>
      <c r="I40" s="225">
        <v>418981.23</v>
      </c>
      <c r="J40" s="225">
        <v>413392.92</v>
      </c>
      <c r="K40" s="225">
        <v>0</v>
      </c>
      <c r="L40" s="225">
        <v>0</v>
      </c>
      <c r="M40" s="225">
        <v>0</v>
      </c>
      <c r="N40" s="225">
        <v>0</v>
      </c>
      <c r="O40" s="225">
        <v>0</v>
      </c>
      <c r="P40" s="225">
        <v>0</v>
      </c>
      <c r="Q40" s="225">
        <v>2326551.3699999996</v>
      </c>
      <c r="R40" s="291"/>
      <c r="S40" s="291"/>
      <c r="T40" s="285"/>
    </row>
    <row r="41" spans="1:20" ht="19.5" thickTop="1" thickBot="1" x14ac:dyDescent="0.3">
      <c r="A41" s="245" t="str">
        <f>IFERROR(VLOOKUP($C41,Account_Mapping!$A:$C,2,0),"")</f>
        <v/>
      </c>
      <c r="B41" s="248" t="str">
        <f>IFERROR(VLOOKUP($C41,Account_Mapping!$A:$C,3,0),"")</f>
        <v/>
      </c>
      <c r="C41" s="287" t="s">
        <v>804</v>
      </c>
      <c r="D41" s="287"/>
      <c r="E41" s="227">
        <v>-33570.709999999963</v>
      </c>
      <c r="F41" s="227">
        <v>-26972.649999999965</v>
      </c>
      <c r="G41" s="227">
        <v>-70386.420000000042</v>
      </c>
      <c r="H41" s="227">
        <v>-50076.669999999925</v>
      </c>
      <c r="I41" s="227">
        <v>-73593.069999999949</v>
      </c>
      <c r="J41" s="227">
        <v>-91911.01999999996</v>
      </c>
      <c r="K41" s="227">
        <v>0</v>
      </c>
      <c r="L41" s="227">
        <v>0</v>
      </c>
      <c r="M41" s="227">
        <v>0</v>
      </c>
      <c r="N41" s="227">
        <v>0</v>
      </c>
      <c r="O41" s="227">
        <v>0</v>
      </c>
      <c r="P41" s="227">
        <v>0</v>
      </c>
      <c r="Q41" s="227">
        <v>-346510.5399999998</v>
      </c>
      <c r="R41" s="291"/>
      <c r="S41" s="291"/>
      <c r="T41" s="290"/>
    </row>
    <row r="42" spans="1:20" ht="18.75" thickTop="1" x14ac:dyDescent="0.25">
      <c r="A42" s="245" t="str">
        <f>IFERROR(VLOOKUP($C42,Account_Mapping!$A:$C,2,0),"")</f>
        <v/>
      </c>
      <c r="B42" s="248" t="str">
        <f>IFERROR(VLOOKUP($C42,Account_Mapping!$A:$C,3,0),"")</f>
        <v/>
      </c>
      <c r="E42" s="215"/>
      <c r="F42" s="215"/>
      <c r="G42" s="215"/>
      <c r="H42" s="215"/>
      <c r="I42" s="215"/>
      <c r="J42" s="216"/>
      <c r="K42" s="215"/>
      <c r="L42" s="215"/>
      <c r="M42" s="215"/>
      <c r="N42" s="215"/>
      <c r="O42" s="215"/>
      <c r="P42" s="215"/>
      <c r="Q42" s="215"/>
      <c r="R42" s="285"/>
      <c r="S42" s="285"/>
      <c r="T42" s="285"/>
    </row>
    <row r="43" spans="1:20" x14ac:dyDescent="0.25">
      <c r="A43" s="245" t="str">
        <f>IFERROR(VLOOKUP($C43,Account_Mapping!$A:$C,2,0),"")</f>
        <v/>
      </c>
      <c r="B43" s="248" t="str">
        <f>IFERROR(VLOOKUP($C43,Account_Mapping!$A:$C,3,0),"")</f>
        <v/>
      </c>
      <c r="C43" s="285" t="s">
        <v>109</v>
      </c>
      <c r="E43" s="215">
        <v>55257.830000000038</v>
      </c>
      <c r="F43" s="215">
        <v>60982.990000000034</v>
      </c>
      <c r="G43" s="215">
        <v>23740.019999999953</v>
      </c>
      <c r="H43" s="215">
        <v>41790.060000000078</v>
      </c>
      <c r="I43" s="215">
        <v>18563.120000000054</v>
      </c>
      <c r="J43" s="217">
        <v>-1242.9399999999659</v>
      </c>
      <c r="K43" s="215">
        <v>0</v>
      </c>
      <c r="L43" s="215">
        <v>0</v>
      </c>
      <c r="M43" s="215">
        <v>0</v>
      </c>
      <c r="N43" s="215">
        <v>0</v>
      </c>
      <c r="O43" s="215">
        <v>0</v>
      </c>
      <c r="P43" s="215">
        <v>0</v>
      </c>
      <c r="Q43" s="215">
        <v>199091.08000000025</v>
      </c>
      <c r="R43" s="285"/>
      <c r="S43" s="285"/>
      <c r="T43" s="285"/>
    </row>
    <row r="44" spans="1:20" x14ac:dyDescent="0.25">
      <c r="A44" s="245" t="str">
        <f>IFERROR(VLOOKUP($C44,Account_Mapping!$A:$C,2,0),"")</f>
        <v/>
      </c>
      <c r="B44" s="248" t="str">
        <f>IFERROR(VLOOKUP($C44,Account_Mapping!$A:$C,3,0),"")</f>
        <v/>
      </c>
      <c r="D44" s="286"/>
      <c r="E44" s="215"/>
      <c r="F44" s="215"/>
      <c r="G44" s="215"/>
      <c r="H44" s="215"/>
      <c r="I44" s="215"/>
      <c r="J44" s="218" t="s">
        <v>1197</v>
      </c>
      <c r="K44" s="215"/>
      <c r="L44" s="215"/>
      <c r="M44" s="215"/>
      <c r="N44" s="215"/>
      <c r="O44" s="215"/>
      <c r="P44" s="215"/>
      <c r="Q44" s="215"/>
      <c r="R44" s="285"/>
      <c r="S44" s="285"/>
      <c r="T44" s="285"/>
    </row>
    <row r="45" spans="1:20" x14ac:dyDescent="0.25">
      <c r="A45" s="245" t="str">
        <f>IFERROR(VLOOKUP($C45,Account_Mapping!$A:$C,2,0),"")</f>
        <v/>
      </c>
      <c r="B45" s="248" t="str">
        <f>IFERROR(VLOOKUP($C45,Account_Mapping!$A:$C,3,0),"")</f>
        <v/>
      </c>
      <c r="D45" s="286"/>
      <c r="E45" s="215"/>
      <c r="F45" s="215"/>
      <c r="G45" s="215"/>
      <c r="H45" s="215"/>
      <c r="I45" s="215"/>
      <c r="J45" s="216" t="s">
        <v>805</v>
      </c>
      <c r="K45" s="215"/>
      <c r="L45" s="215"/>
      <c r="M45" s="215"/>
      <c r="N45" s="215"/>
      <c r="O45" s="215"/>
      <c r="P45" s="215"/>
      <c r="Q45" s="215"/>
      <c r="R45" s="285"/>
      <c r="S45" s="285"/>
      <c r="T45" s="285"/>
    </row>
    <row r="46" spans="1:20" x14ac:dyDescent="0.25">
      <c r="A46" s="245" t="str">
        <f>IFERROR(VLOOKUP($C46,Account_Mapping!$A:$C,2,0),"")</f>
        <v/>
      </c>
      <c r="B46" s="248" t="str">
        <f>IFERROR(VLOOKUP($C46,Account_Mapping!$A:$C,3,0),"")</f>
        <v/>
      </c>
      <c r="E46" s="219"/>
      <c r="F46" s="219"/>
      <c r="G46" s="219"/>
      <c r="H46" s="219"/>
      <c r="I46" s="219"/>
      <c r="J46" s="219">
        <v>2022</v>
      </c>
      <c r="K46" s="219"/>
      <c r="L46" s="219"/>
      <c r="M46" s="219"/>
      <c r="N46" s="219"/>
      <c r="O46" s="219"/>
      <c r="P46" s="219"/>
      <c r="Q46" s="219"/>
      <c r="R46" s="285"/>
      <c r="S46" s="285"/>
      <c r="T46" s="285"/>
    </row>
    <row r="47" spans="1:20" x14ac:dyDescent="0.25">
      <c r="A47" s="245" t="str">
        <f>IFERROR(VLOOKUP($C47,Account_Mapping!$A:$C,2,0),"")</f>
        <v/>
      </c>
      <c r="B47" s="248" t="str">
        <f>IFERROR(VLOOKUP($C47,Account_Mapping!$A:$C,3,0),"")</f>
        <v/>
      </c>
      <c r="E47" s="215"/>
      <c r="F47" s="215"/>
      <c r="G47" s="215"/>
      <c r="H47" s="215"/>
      <c r="I47" s="215"/>
      <c r="J47" s="215"/>
      <c r="K47" s="215"/>
      <c r="L47" s="215"/>
      <c r="M47" s="215"/>
      <c r="N47" s="215"/>
      <c r="O47" s="215"/>
      <c r="P47" s="215"/>
      <c r="Q47" s="215"/>
      <c r="R47" s="285"/>
      <c r="S47" s="285"/>
      <c r="T47" s="285"/>
    </row>
    <row r="48" spans="1:20" x14ac:dyDescent="0.25">
      <c r="A48" s="245" t="str">
        <f>IFERROR(VLOOKUP($C48,Account_Mapping!$A:$C,2,0),"")</f>
        <v/>
      </c>
      <c r="B48" s="248" t="str">
        <f>IFERROR(VLOOKUP($C48,Account_Mapping!$A:$C,3,0),"")</f>
        <v/>
      </c>
      <c r="D48" s="228"/>
      <c r="E48" s="215" t="s">
        <v>761</v>
      </c>
      <c r="F48" s="215" t="s">
        <v>762</v>
      </c>
      <c r="G48" s="215" t="s">
        <v>763</v>
      </c>
      <c r="H48" s="215" t="s">
        <v>764</v>
      </c>
      <c r="I48" s="215" t="s">
        <v>185</v>
      </c>
      <c r="J48" s="215" t="s">
        <v>765</v>
      </c>
      <c r="K48" s="215" t="s">
        <v>766</v>
      </c>
      <c r="L48" s="215" t="s">
        <v>767</v>
      </c>
      <c r="M48" s="215" t="s">
        <v>768</v>
      </c>
      <c r="N48" s="215" t="s">
        <v>769</v>
      </c>
      <c r="O48" s="215" t="s">
        <v>770</v>
      </c>
      <c r="P48" s="215" t="s">
        <v>771</v>
      </c>
      <c r="Q48" s="215" t="s">
        <v>772</v>
      </c>
      <c r="R48" s="285"/>
      <c r="S48" s="285"/>
      <c r="T48" s="285"/>
    </row>
    <row r="49" spans="1:20" x14ac:dyDescent="0.25">
      <c r="A49" s="245" t="str">
        <f>IFERROR(VLOOKUP($C49,Account_Mapping!$A:$C,2,0),"")</f>
        <v/>
      </c>
      <c r="B49" s="248" t="str">
        <f>IFERROR(VLOOKUP($C49,Account_Mapping!$A:$C,3,0),"")</f>
        <v/>
      </c>
      <c r="C49" s="285" t="s">
        <v>806</v>
      </c>
      <c r="D49" s="228"/>
      <c r="E49" s="215"/>
      <c r="F49" s="215"/>
      <c r="G49" s="215"/>
      <c r="H49" s="215"/>
      <c r="I49" s="215"/>
      <c r="J49" s="215"/>
      <c r="K49" s="215"/>
      <c r="L49" s="215"/>
      <c r="M49" s="215"/>
      <c r="N49" s="215"/>
      <c r="O49" s="215"/>
      <c r="P49" s="215"/>
      <c r="Q49" s="215"/>
      <c r="R49" s="285"/>
      <c r="S49" s="285"/>
      <c r="T49" s="285"/>
    </row>
    <row r="50" spans="1:20" x14ac:dyDescent="0.25">
      <c r="A50" s="245" t="str">
        <f>IFERROR(VLOOKUP($C50,Account_Mapping!$A:$C,2,0),"")</f>
        <v>REV_Medicaid</v>
      </c>
      <c r="B50" s="248">
        <f>IFERROR(VLOOKUP($C50,Account_Mapping!$A:$C,3,0),"")</f>
        <v>0</v>
      </c>
      <c r="C50" s="285" t="s">
        <v>807</v>
      </c>
      <c r="D50" s="228"/>
      <c r="E50" s="215">
        <v>191105.18</v>
      </c>
      <c r="F50" s="215">
        <v>141229.56</v>
      </c>
      <c r="G50" s="215">
        <v>152744.68</v>
      </c>
      <c r="H50" s="215">
        <v>140721.54</v>
      </c>
      <c r="I50" s="215">
        <v>181024.26</v>
      </c>
      <c r="J50" s="215">
        <v>119384.7</v>
      </c>
      <c r="K50" s="215">
        <v>0</v>
      </c>
      <c r="L50" s="215">
        <v>0</v>
      </c>
      <c r="M50" s="215">
        <v>0</v>
      </c>
      <c r="N50" s="215">
        <v>0</v>
      </c>
      <c r="O50" s="215">
        <v>0</v>
      </c>
      <c r="P50" s="215">
        <v>0</v>
      </c>
      <c r="Q50" s="215">
        <v>926209.91999999993</v>
      </c>
      <c r="R50" s="285"/>
      <c r="S50" s="285"/>
      <c r="T50" s="285"/>
    </row>
    <row r="51" spans="1:20" x14ac:dyDescent="0.25">
      <c r="A51" s="245" t="str">
        <f>IFERROR(VLOOKUP($C51,Account_Mapping!$A:$C,2,0),"")</f>
        <v>REV_Medicaid</v>
      </c>
      <c r="B51" s="248">
        <f>IFERROR(VLOOKUP($C51,Account_Mapping!$A:$C,3,0),"")</f>
        <v>0</v>
      </c>
      <c r="C51" s="285" t="s">
        <v>808</v>
      </c>
      <c r="D51" s="228"/>
      <c r="E51" s="215">
        <v>-16906.45</v>
      </c>
      <c r="F51" s="215">
        <v>3550.86</v>
      </c>
      <c r="G51" s="215">
        <v>5249.54</v>
      </c>
      <c r="H51" s="215">
        <v>598.02</v>
      </c>
      <c r="I51" s="215">
        <v>-47434.34</v>
      </c>
      <c r="J51" s="215">
        <v>-16015.06</v>
      </c>
      <c r="K51" s="215">
        <v>0</v>
      </c>
      <c r="L51" s="215">
        <v>0</v>
      </c>
      <c r="M51" s="215">
        <v>0</v>
      </c>
      <c r="N51" s="215">
        <v>0</v>
      </c>
      <c r="O51" s="215">
        <v>0</v>
      </c>
      <c r="P51" s="215">
        <v>0</v>
      </c>
      <c r="Q51" s="215">
        <v>-70957.429999999993</v>
      </c>
      <c r="R51" s="285"/>
      <c r="S51" s="285"/>
      <c r="T51" s="285"/>
    </row>
    <row r="52" spans="1:20" x14ac:dyDescent="0.25">
      <c r="A52" s="245" t="str">
        <f>IFERROR(VLOOKUP($C52,Account_Mapping!$A:$C,2,0),"")</f>
        <v>REV_MCA_Mgd_Care</v>
      </c>
      <c r="B52" s="248">
        <f>IFERROR(VLOOKUP($C52,Account_Mapping!$A:$C,3,0),"")</f>
        <v>0</v>
      </c>
      <c r="C52" s="285" t="s">
        <v>809</v>
      </c>
      <c r="D52" s="228"/>
      <c r="E52" s="215">
        <v>0</v>
      </c>
      <c r="F52" s="215">
        <v>0</v>
      </c>
      <c r="G52" s="215">
        <v>0</v>
      </c>
      <c r="H52" s="215">
        <v>0</v>
      </c>
      <c r="I52" s="215">
        <v>0</v>
      </c>
      <c r="J52" s="215">
        <v>0</v>
      </c>
      <c r="K52" s="215">
        <v>0</v>
      </c>
      <c r="L52" s="215">
        <v>0</v>
      </c>
      <c r="M52" s="215">
        <v>0</v>
      </c>
      <c r="N52" s="215">
        <v>0</v>
      </c>
      <c r="O52" s="215">
        <v>0</v>
      </c>
      <c r="P52" s="215">
        <v>0</v>
      </c>
      <c r="Q52" s="215">
        <v>0</v>
      </c>
      <c r="R52" s="285"/>
      <c r="S52" s="285"/>
      <c r="T52" s="285"/>
    </row>
    <row r="53" spans="1:20" x14ac:dyDescent="0.25">
      <c r="A53" s="245" t="str">
        <f>IFERROR(VLOOKUP($C53,Account_Mapping!$A:$C,2,0),"")</f>
        <v>REV_MCA_Mgd_Care</v>
      </c>
      <c r="B53" s="248">
        <f>IFERROR(VLOOKUP($C53,Account_Mapping!$A:$C,3,0),"")</f>
        <v>0</v>
      </c>
      <c r="C53" s="285" t="s">
        <v>810</v>
      </c>
      <c r="D53" s="228"/>
      <c r="E53" s="215">
        <v>0</v>
      </c>
      <c r="F53" s="215">
        <v>0</v>
      </c>
      <c r="G53" s="215">
        <v>0</v>
      </c>
      <c r="H53" s="215">
        <v>0</v>
      </c>
      <c r="I53" s="215">
        <v>0</v>
      </c>
      <c r="J53" s="215">
        <v>0</v>
      </c>
      <c r="K53" s="215">
        <v>0</v>
      </c>
      <c r="L53" s="215">
        <v>0</v>
      </c>
      <c r="M53" s="215">
        <v>0</v>
      </c>
      <c r="N53" s="215">
        <v>0</v>
      </c>
      <c r="O53" s="215">
        <v>0</v>
      </c>
      <c r="P53" s="215">
        <v>0</v>
      </c>
      <c r="Q53" s="215">
        <v>0</v>
      </c>
      <c r="R53" s="285"/>
      <c r="S53" s="285"/>
      <c r="T53" s="285"/>
    </row>
    <row r="54" spans="1:20" x14ac:dyDescent="0.25">
      <c r="A54" s="245" t="str">
        <f>IFERROR(VLOOKUP($C54,Account_Mapping!$A:$C,2,0),"")</f>
        <v>REV_MCA_Mgd_Care</v>
      </c>
      <c r="B54" s="248">
        <f>IFERROR(VLOOKUP($C54,Account_Mapping!$A:$C,3,0),"")</f>
        <v>0</v>
      </c>
      <c r="C54" s="285" t="s">
        <v>811</v>
      </c>
      <c r="D54" s="228"/>
      <c r="E54" s="215">
        <v>0</v>
      </c>
      <c r="F54" s="215">
        <v>0</v>
      </c>
      <c r="G54" s="215">
        <v>0</v>
      </c>
      <c r="H54" s="215">
        <v>0</v>
      </c>
      <c r="I54" s="215">
        <v>0</v>
      </c>
      <c r="J54" s="215">
        <v>0</v>
      </c>
      <c r="K54" s="215">
        <v>0</v>
      </c>
      <c r="L54" s="215">
        <v>0</v>
      </c>
      <c r="M54" s="215">
        <v>0</v>
      </c>
      <c r="N54" s="215">
        <v>0</v>
      </c>
      <c r="O54" s="215">
        <v>0</v>
      </c>
      <c r="P54" s="215">
        <v>0</v>
      </c>
      <c r="Q54" s="215">
        <v>0</v>
      </c>
      <c r="R54" s="285"/>
      <c r="S54" s="285"/>
      <c r="T54" s="285"/>
    </row>
    <row r="55" spans="1:20" x14ac:dyDescent="0.25">
      <c r="A55" s="245" t="str">
        <f>IFERROR(VLOOKUP($C55,Account_Mapping!$A:$C,2,0),"")</f>
        <v>REV_Medicaid</v>
      </c>
      <c r="B55" s="248" t="str">
        <f>IFERROR(VLOOKUP($C55,Account_Mapping!$A:$C,3,0),"")</f>
        <v>REV_Ancillary</v>
      </c>
      <c r="C55" s="285" t="s">
        <v>812</v>
      </c>
      <c r="D55" s="228"/>
      <c r="E55" s="215">
        <v>0</v>
      </c>
      <c r="F55" s="215">
        <v>0</v>
      </c>
      <c r="G55" s="215">
        <v>0</v>
      </c>
      <c r="H55" s="215">
        <v>0</v>
      </c>
      <c r="I55" s="215">
        <v>0</v>
      </c>
      <c r="J55" s="215">
        <v>0</v>
      </c>
      <c r="K55" s="215">
        <v>0</v>
      </c>
      <c r="L55" s="215">
        <v>0</v>
      </c>
      <c r="M55" s="215">
        <v>0</v>
      </c>
      <c r="N55" s="215">
        <v>0</v>
      </c>
      <c r="O55" s="215">
        <v>0</v>
      </c>
      <c r="P55" s="215">
        <v>0</v>
      </c>
      <c r="Q55" s="215">
        <v>0</v>
      </c>
      <c r="R55" s="285"/>
      <c r="S55" s="285"/>
      <c r="T55" s="285"/>
    </row>
    <row r="56" spans="1:20" x14ac:dyDescent="0.25">
      <c r="A56" s="245" t="str">
        <f>IFERROR(VLOOKUP($C56,Account_Mapping!$A:$C,2,0),"")</f>
        <v>REV_Medicaid</v>
      </c>
      <c r="B56" s="248" t="str">
        <f>IFERROR(VLOOKUP($C56,Account_Mapping!$A:$C,3,0),"")</f>
        <v>REV_Cont_Allow</v>
      </c>
      <c r="C56" s="285" t="s">
        <v>813</v>
      </c>
      <c r="D56" s="228"/>
      <c r="E56" s="215">
        <v>0</v>
      </c>
      <c r="F56" s="215">
        <v>0</v>
      </c>
      <c r="G56" s="215">
        <v>0</v>
      </c>
      <c r="H56" s="215">
        <v>0</v>
      </c>
      <c r="I56" s="215">
        <v>0</v>
      </c>
      <c r="J56" s="215">
        <v>0</v>
      </c>
      <c r="K56" s="215">
        <v>0</v>
      </c>
      <c r="L56" s="215">
        <v>0</v>
      </c>
      <c r="M56" s="215">
        <v>0</v>
      </c>
      <c r="N56" s="215">
        <v>0</v>
      </c>
      <c r="O56" s="215">
        <v>0</v>
      </c>
      <c r="P56" s="215">
        <v>0</v>
      </c>
      <c r="Q56" s="215">
        <v>0</v>
      </c>
      <c r="R56" s="285"/>
      <c r="S56" s="285"/>
      <c r="T56" s="285"/>
    </row>
    <row r="57" spans="1:20" x14ac:dyDescent="0.25">
      <c r="A57" s="245" t="str">
        <f>IFERROR(VLOOKUP($C57,Account_Mapping!$A:$C,2,0),"")</f>
        <v>REV_Medicaid</v>
      </c>
      <c r="B57" s="248">
        <f>IFERROR(VLOOKUP($C57,Account_Mapping!$A:$C,3,0),"")</f>
        <v>0</v>
      </c>
      <c r="C57" s="285" t="s">
        <v>814</v>
      </c>
      <c r="D57" s="228"/>
      <c r="E57" s="215">
        <v>0</v>
      </c>
      <c r="F57" s="215">
        <v>0</v>
      </c>
      <c r="G57" s="215">
        <v>0</v>
      </c>
      <c r="H57" s="215">
        <v>0</v>
      </c>
      <c r="I57" s="215">
        <v>0</v>
      </c>
      <c r="J57" s="215">
        <v>0</v>
      </c>
      <c r="K57" s="215">
        <v>0</v>
      </c>
      <c r="L57" s="215">
        <v>0</v>
      </c>
      <c r="M57" s="215">
        <v>0</v>
      </c>
      <c r="N57" s="215">
        <v>0</v>
      </c>
      <c r="O57" s="215">
        <v>0</v>
      </c>
      <c r="P57" s="215">
        <v>0</v>
      </c>
      <c r="Q57" s="215">
        <v>0</v>
      </c>
      <c r="R57" s="285"/>
      <c r="S57" s="285"/>
      <c r="T57" s="285"/>
    </row>
    <row r="58" spans="1:20" x14ac:dyDescent="0.25">
      <c r="A58" s="245" t="str">
        <f>IFERROR(VLOOKUP($C58,Account_Mapping!$A:$C,2,0),"")</f>
        <v>REV_Medicaid</v>
      </c>
      <c r="B58" s="248">
        <f>IFERROR(VLOOKUP($C58,Account_Mapping!$A:$C,3,0),"")</f>
        <v>0</v>
      </c>
      <c r="C58" s="285" t="s">
        <v>815</v>
      </c>
      <c r="D58" s="228"/>
      <c r="E58" s="215">
        <v>558</v>
      </c>
      <c r="F58" s="215">
        <v>504</v>
      </c>
      <c r="G58" s="215">
        <v>558</v>
      </c>
      <c r="H58" s="215">
        <v>540</v>
      </c>
      <c r="I58" s="215">
        <v>558</v>
      </c>
      <c r="J58" s="215">
        <v>540</v>
      </c>
      <c r="K58" s="215">
        <v>0</v>
      </c>
      <c r="L58" s="215">
        <v>0</v>
      </c>
      <c r="M58" s="215">
        <v>0</v>
      </c>
      <c r="N58" s="215">
        <v>0</v>
      </c>
      <c r="O58" s="215">
        <v>0</v>
      </c>
      <c r="P58" s="215">
        <v>0</v>
      </c>
      <c r="Q58" s="215">
        <v>3258</v>
      </c>
      <c r="R58" s="285"/>
      <c r="S58" s="285"/>
      <c r="T58" s="285"/>
    </row>
    <row r="59" spans="1:20" x14ac:dyDescent="0.25">
      <c r="A59" s="245" t="str">
        <f>IFERROR(VLOOKUP($C59,Account_Mapping!$A:$C,2,0),"")</f>
        <v>REV_Medicaid</v>
      </c>
      <c r="B59" s="248">
        <f>IFERROR(VLOOKUP($C59,Account_Mapping!$A:$C,3,0),"")</f>
        <v>0</v>
      </c>
      <c r="C59" s="285" t="s">
        <v>816</v>
      </c>
      <c r="D59" s="228"/>
      <c r="E59" s="215">
        <v>0</v>
      </c>
      <c r="F59" s="215">
        <v>0</v>
      </c>
      <c r="G59" s="215">
        <v>0</v>
      </c>
      <c r="H59" s="215">
        <v>0</v>
      </c>
      <c r="I59" s="215">
        <v>0</v>
      </c>
      <c r="J59" s="215">
        <v>-1.2</v>
      </c>
      <c r="K59" s="215">
        <v>0</v>
      </c>
      <c r="L59" s="215">
        <v>0</v>
      </c>
      <c r="M59" s="215">
        <v>0</v>
      </c>
      <c r="N59" s="215">
        <v>0</v>
      </c>
      <c r="O59" s="215">
        <v>0</v>
      </c>
      <c r="P59" s="215">
        <v>0</v>
      </c>
      <c r="Q59" s="215">
        <v>-1.2</v>
      </c>
      <c r="R59" s="285"/>
      <c r="S59" s="285"/>
      <c r="T59" s="285"/>
    </row>
    <row r="60" spans="1:20" x14ac:dyDescent="0.25">
      <c r="A60" s="245" t="str">
        <f>IFERROR(VLOOKUP($C60,Account_Mapping!$A:$C,2,0),"")</f>
        <v>REV_Medicaid</v>
      </c>
      <c r="B60" s="248">
        <f>IFERROR(VLOOKUP($C60,Account_Mapping!$A:$C,3,0),"")</f>
        <v>0</v>
      </c>
      <c r="C60" s="285" t="s">
        <v>817</v>
      </c>
      <c r="D60" s="228"/>
      <c r="E60" s="215">
        <v>0</v>
      </c>
      <c r="F60" s="215">
        <v>0</v>
      </c>
      <c r="G60" s="215">
        <v>0</v>
      </c>
      <c r="H60" s="215">
        <v>0</v>
      </c>
      <c r="I60" s="215">
        <v>0</v>
      </c>
      <c r="J60" s="215">
        <v>0</v>
      </c>
      <c r="K60" s="215">
        <v>0</v>
      </c>
      <c r="L60" s="215">
        <v>0</v>
      </c>
      <c r="M60" s="215">
        <v>0</v>
      </c>
      <c r="N60" s="215">
        <v>0</v>
      </c>
      <c r="O60" s="215">
        <v>0</v>
      </c>
      <c r="P60" s="215">
        <v>0</v>
      </c>
      <c r="Q60" s="215">
        <v>0</v>
      </c>
      <c r="R60" s="285"/>
      <c r="S60" s="285"/>
      <c r="T60" s="285"/>
    </row>
    <row r="61" spans="1:20" x14ac:dyDescent="0.25">
      <c r="A61" s="245" t="str">
        <f>IFERROR(VLOOKUP($C61,Account_Mapping!$A:$C,2,0),"")</f>
        <v>REV_Medicaid</v>
      </c>
      <c r="B61" s="248">
        <f>IFERROR(VLOOKUP($C61,Account_Mapping!$A:$C,3,0),"")</f>
        <v>0</v>
      </c>
      <c r="C61" s="285" t="s">
        <v>818</v>
      </c>
      <c r="D61" s="228"/>
      <c r="E61" s="215">
        <v>-134.55000000000001</v>
      </c>
      <c r="F61" s="215">
        <v>0</v>
      </c>
      <c r="G61" s="215">
        <v>134.55000000000001</v>
      </c>
      <c r="H61" s="215">
        <v>0</v>
      </c>
      <c r="I61" s="215">
        <v>0</v>
      </c>
      <c r="J61" s="215">
        <v>0</v>
      </c>
      <c r="K61" s="215">
        <v>0</v>
      </c>
      <c r="L61" s="215">
        <v>0</v>
      </c>
      <c r="M61" s="215">
        <v>0</v>
      </c>
      <c r="N61" s="215">
        <v>0</v>
      </c>
      <c r="O61" s="215">
        <v>0</v>
      </c>
      <c r="P61" s="215">
        <v>0</v>
      </c>
      <c r="Q61" s="215">
        <v>0</v>
      </c>
      <c r="R61" s="285"/>
      <c r="S61" s="285"/>
      <c r="T61" s="285"/>
    </row>
    <row r="62" spans="1:20" x14ac:dyDescent="0.25">
      <c r="A62" s="245" t="str">
        <f>IFERROR(VLOOKUP($C62,Account_Mapping!$A:$C,2,0),"")</f>
        <v>T_OTHER_OP_EXO</v>
      </c>
      <c r="B62" s="248">
        <f>IFERROR(VLOOKUP($C62,Account_Mapping!$A:$C,3,0),"")</f>
        <v>0</v>
      </c>
      <c r="C62" s="285" t="s">
        <v>819</v>
      </c>
      <c r="D62" s="228"/>
      <c r="E62" s="215">
        <v>0</v>
      </c>
      <c r="F62" s="215">
        <v>0</v>
      </c>
      <c r="G62" s="215">
        <v>0</v>
      </c>
      <c r="H62" s="215">
        <v>0</v>
      </c>
      <c r="I62" s="215">
        <v>0</v>
      </c>
      <c r="J62" s="215">
        <v>0</v>
      </c>
      <c r="K62" s="215">
        <v>0</v>
      </c>
      <c r="L62" s="215">
        <v>0</v>
      </c>
      <c r="M62" s="215">
        <v>0</v>
      </c>
      <c r="N62" s="215">
        <v>0</v>
      </c>
      <c r="O62" s="215">
        <v>0</v>
      </c>
      <c r="P62" s="215">
        <v>0</v>
      </c>
      <c r="Q62" s="215">
        <v>0</v>
      </c>
      <c r="R62" s="285"/>
      <c r="S62" s="285"/>
      <c r="T62" s="285"/>
    </row>
    <row r="63" spans="1:20" x14ac:dyDescent="0.25">
      <c r="A63" s="245" t="str">
        <f>IFERROR(VLOOKUP($C63,Account_Mapping!$A:$C,2,0),"")</f>
        <v>REV_Medicare</v>
      </c>
      <c r="B63" s="248">
        <f>IFERROR(VLOOKUP($C63,Account_Mapping!$A:$C,3,0),"")</f>
        <v>0</v>
      </c>
      <c r="C63" s="285" t="s">
        <v>820</v>
      </c>
      <c r="D63" s="228"/>
      <c r="E63" s="215">
        <v>35600</v>
      </c>
      <c r="F63" s="215">
        <v>44800</v>
      </c>
      <c r="G63" s="215">
        <v>31600</v>
      </c>
      <c r="H63" s="215">
        <v>31600</v>
      </c>
      <c r="I63" s="215">
        <v>60400</v>
      </c>
      <c r="J63" s="215">
        <v>54400</v>
      </c>
      <c r="K63" s="215">
        <v>0</v>
      </c>
      <c r="L63" s="215">
        <v>0</v>
      </c>
      <c r="M63" s="215">
        <v>0</v>
      </c>
      <c r="N63" s="215">
        <v>0</v>
      </c>
      <c r="O63" s="215">
        <v>0</v>
      </c>
      <c r="P63" s="215">
        <v>0</v>
      </c>
      <c r="Q63" s="215">
        <v>258400</v>
      </c>
      <c r="R63" s="285"/>
      <c r="S63" s="285"/>
      <c r="T63" s="285"/>
    </row>
    <row r="64" spans="1:20" x14ac:dyDescent="0.25">
      <c r="A64" s="245" t="str">
        <f>IFERROR(VLOOKUP($C64,Account_Mapping!$A:$C,2,0),"")</f>
        <v>REV_Medicare</v>
      </c>
      <c r="B64" s="248">
        <f>IFERROR(VLOOKUP($C64,Account_Mapping!$A:$C,3,0),"")</f>
        <v>0</v>
      </c>
      <c r="C64" s="285" t="s">
        <v>821</v>
      </c>
      <c r="D64" s="228"/>
      <c r="E64" s="215">
        <v>7521.15</v>
      </c>
      <c r="F64" s="215">
        <v>6977.97</v>
      </c>
      <c r="G64" s="215">
        <v>7311.83</v>
      </c>
      <c r="H64" s="215">
        <v>10514.63</v>
      </c>
      <c r="I64" s="215">
        <v>15045.83</v>
      </c>
      <c r="J64" s="215">
        <v>14596.98</v>
      </c>
      <c r="K64" s="215">
        <v>0</v>
      </c>
      <c r="L64" s="215">
        <v>0</v>
      </c>
      <c r="M64" s="215">
        <v>0</v>
      </c>
      <c r="N64" s="215">
        <v>0</v>
      </c>
      <c r="O64" s="215">
        <v>0</v>
      </c>
      <c r="P64" s="215">
        <v>0</v>
      </c>
      <c r="Q64" s="215">
        <v>61968.39</v>
      </c>
      <c r="R64" s="285"/>
      <c r="S64" s="285"/>
      <c r="T64" s="285"/>
    </row>
    <row r="65" spans="1:20" x14ac:dyDescent="0.25">
      <c r="A65" s="245" t="str">
        <f>IFERROR(VLOOKUP($C65,Account_Mapping!$A:$C,2,0),"")</f>
        <v>REV_Medicare</v>
      </c>
      <c r="B65" s="248" t="str">
        <f>IFERROR(VLOOKUP($C65,Account_Mapping!$A:$C,3,0),"")</f>
        <v>REV_Ancillary</v>
      </c>
      <c r="C65" s="285" t="s">
        <v>822</v>
      </c>
      <c r="D65" s="228"/>
      <c r="E65" s="215">
        <v>7068.31</v>
      </c>
      <c r="F65" s="215">
        <v>8865.33</v>
      </c>
      <c r="G65" s="215">
        <v>7838.32</v>
      </c>
      <c r="H65" s="215">
        <v>6219.71</v>
      </c>
      <c r="I65" s="215">
        <v>12703.2</v>
      </c>
      <c r="J65" s="215">
        <v>11517.08</v>
      </c>
      <c r="K65" s="215">
        <v>0</v>
      </c>
      <c r="L65" s="215">
        <v>0</v>
      </c>
      <c r="M65" s="215">
        <v>0</v>
      </c>
      <c r="N65" s="215">
        <v>0</v>
      </c>
      <c r="O65" s="215">
        <v>0</v>
      </c>
      <c r="P65" s="215">
        <v>0</v>
      </c>
      <c r="Q65" s="215">
        <v>54211.95</v>
      </c>
      <c r="R65" s="285"/>
      <c r="S65" s="285"/>
      <c r="T65" s="285"/>
    </row>
    <row r="66" spans="1:20" x14ac:dyDescent="0.25">
      <c r="A66" s="245" t="str">
        <f>IFERROR(VLOOKUP($C66,Account_Mapping!$A:$C,2,0),"")</f>
        <v>REV_Medicare</v>
      </c>
      <c r="B66" s="248" t="str">
        <f>IFERROR(VLOOKUP($C66,Account_Mapping!$A:$C,3,0),"")</f>
        <v>REV_Ancillary</v>
      </c>
      <c r="C66" s="285" t="s">
        <v>823</v>
      </c>
      <c r="D66" s="228"/>
      <c r="E66" s="215">
        <v>4975.28</v>
      </c>
      <c r="F66" s="215">
        <v>7888.6</v>
      </c>
      <c r="G66" s="215">
        <v>7268.68</v>
      </c>
      <c r="H66" s="215">
        <v>6551.66</v>
      </c>
      <c r="I66" s="215">
        <v>8926.25</v>
      </c>
      <c r="J66" s="215">
        <v>7760.68</v>
      </c>
      <c r="K66" s="215">
        <v>0</v>
      </c>
      <c r="L66" s="215">
        <v>0</v>
      </c>
      <c r="M66" s="215">
        <v>0</v>
      </c>
      <c r="N66" s="215">
        <v>0</v>
      </c>
      <c r="O66" s="215">
        <v>0</v>
      </c>
      <c r="P66" s="215">
        <v>0</v>
      </c>
      <c r="Q66" s="215">
        <v>43371.15</v>
      </c>
      <c r="R66" s="285"/>
      <c r="S66" s="285"/>
      <c r="T66" s="285"/>
    </row>
    <row r="67" spans="1:20" x14ac:dyDescent="0.25">
      <c r="A67" s="245" t="str">
        <f>IFERROR(VLOOKUP($C67,Account_Mapping!$A:$C,2,0),"")</f>
        <v>REV_Medicare</v>
      </c>
      <c r="B67" s="248" t="str">
        <f>IFERROR(VLOOKUP($C67,Account_Mapping!$A:$C,3,0),"")</f>
        <v>REV_Ancillary</v>
      </c>
      <c r="C67" s="285" t="s">
        <v>824</v>
      </c>
      <c r="D67" s="228"/>
      <c r="E67" s="215">
        <v>0</v>
      </c>
      <c r="F67" s="215">
        <v>0</v>
      </c>
      <c r="G67" s="215">
        <v>0</v>
      </c>
      <c r="H67" s="215">
        <v>0</v>
      </c>
      <c r="I67" s="215">
        <v>3405.4</v>
      </c>
      <c r="J67" s="215">
        <v>3609.67</v>
      </c>
      <c r="K67" s="215">
        <v>0</v>
      </c>
      <c r="L67" s="215">
        <v>0</v>
      </c>
      <c r="M67" s="215">
        <v>0</v>
      </c>
      <c r="N67" s="215">
        <v>0</v>
      </c>
      <c r="O67" s="215">
        <v>0</v>
      </c>
      <c r="P67" s="215">
        <v>0</v>
      </c>
      <c r="Q67" s="215">
        <v>7015.07</v>
      </c>
      <c r="R67" s="285"/>
      <c r="S67" s="285"/>
      <c r="T67" s="285"/>
    </row>
    <row r="68" spans="1:20" x14ac:dyDescent="0.25">
      <c r="A68" s="245" t="str">
        <f>IFERROR(VLOOKUP($C68,Account_Mapping!$A:$C,2,0),"")</f>
        <v>REV_Medicare</v>
      </c>
      <c r="B68" s="248" t="str">
        <f>IFERROR(VLOOKUP($C68,Account_Mapping!$A:$C,3,0),"")</f>
        <v>REV_Ancillary</v>
      </c>
      <c r="C68" s="285" t="s">
        <v>825</v>
      </c>
      <c r="D68" s="228"/>
      <c r="E68" s="215">
        <v>0</v>
      </c>
      <c r="F68" s="215">
        <v>0</v>
      </c>
      <c r="G68" s="215">
        <v>0</v>
      </c>
      <c r="H68" s="215">
        <v>0</v>
      </c>
      <c r="I68" s="215">
        <v>0</v>
      </c>
      <c r="J68" s="215">
        <v>0</v>
      </c>
      <c r="K68" s="215">
        <v>0</v>
      </c>
      <c r="L68" s="215">
        <v>0</v>
      </c>
      <c r="M68" s="215">
        <v>0</v>
      </c>
      <c r="N68" s="215">
        <v>0</v>
      </c>
      <c r="O68" s="215">
        <v>0</v>
      </c>
      <c r="P68" s="215">
        <v>0</v>
      </c>
      <c r="Q68" s="215">
        <v>0</v>
      </c>
      <c r="R68" s="285"/>
      <c r="S68" s="285"/>
      <c r="T68" s="285"/>
    </row>
    <row r="69" spans="1:20" x14ac:dyDescent="0.25">
      <c r="A69" s="245" t="str">
        <f>IFERROR(VLOOKUP($C69,Account_Mapping!$A:$C,2,0),"")</f>
        <v>REV_Medicare</v>
      </c>
      <c r="B69" s="248" t="str">
        <f>IFERROR(VLOOKUP($C69,Account_Mapping!$A:$C,3,0),"")</f>
        <v>REV_Ancillary</v>
      </c>
      <c r="C69" s="285" t="s">
        <v>826</v>
      </c>
      <c r="D69" s="228"/>
      <c r="E69" s="215">
        <v>1883.63</v>
      </c>
      <c r="F69" s="215">
        <v>1439.29</v>
      </c>
      <c r="G69" s="215">
        <v>2456.73</v>
      </c>
      <c r="H69" s="215">
        <v>4034.4</v>
      </c>
      <c r="I69" s="215">
        <v>3701.58</v>
      </c>
      <c r="J69" s="215">
        <v>5418.21</v>
      </c>
      <c r="K69" s="215">
        <v>0</v>
      </c>
      <c r="L69" s="215">
        <v>0</v>
      </c>
      <c r="M69" s="215">
        <v>0</v>
      </c>
      <c r="N69" s="215">
        <v>0</v>
      </c>
      <c r="O69" s="215">
        <v>0</v>
      </c>
      <c r="P69" s="215">
        <v>0</v>
      </c>
      <c r="Q69" s="215">
        <v>18933.84</v>
      </c>
      <c r="R69" s="285"/>
      <c r="S69" s="285"/>
      <c r="T69" s="285"/>
    </row>
    <row r="70" spans="1:20" x14ac:dyDescent="0.25">
      <c r="A70" s="245" t="str">
        <f>IFERROR(VLOOKUP($C70,Account_Mapping!$A:$C,2,0),"")</f>
        <v>REV_Medicare</v>
      </c>
      <c r="B70" s="248" t="str">
        <f>IFERROR(VLOOKUP($C70,Account_Mapping!$A:$C,3,0),"")</f>
        <v>REV_Ancillary</v>
      </c>
      <c r="C70" s="285" t="s">
        <v>827</v>
      </c>
      <c r="D70" s="228"/>
      <c r="E70" s="215">
        <v>0</v>
      </c>
      <c r="F70" s="215">
        <v>0</v>
      </c>
      <c r="G70" s="215">
        <v>0</v>
      </c>
      <c r="H70" s="215">
        <v>0</v>
      </c>
      <c r="I70" s="215">
        <v>0</v>
      </c>
      <c r="J70" s="215">
        <v>0</v>
      </c>
      <c r="K70" s="215">
        <v>0</v>
      </c>
      <c r="L70" s="215">
        <v>0</v>
      </c>
      <c r="M70" s="215">
        <v>0</v>
      </c>
      <c r="N70" s="215">
        <v>0</v>
      </c>
      <c r="O70" s="215">
        <v>0</v>
      </c>
      <c r="P70" s="215">
        <v>0</v>
      </c>
      <c r="Q70" s="215">
        <v>0</v>
      </c>
      <c r="R70" s="285"/>
      <c r="S70" s="285"/>
      <c r="T70" s="285"/>
    </row>
    <row r="71" spans="1:20" x14ac:dyDescent="0.25">
      <c r="A71" s="245" t="str">
        <f>IFERROR(VLOOKUP($C71,Account_Mapping!$A:$C,2,0),"")</f>
        <v>REV_Medicare</v>
      </c>
      <c r="B71" s="248" t="str">
        <f>IFERROR(VLOOKUP($C71,Account_Mapping!$A:$C,3,0),"")</f>
        <v>REV_Ancillary</v>
      </c>
      <c r="C71" s="285" t="s">
        <v>828</v>
      </c>
      <c r="D71" s="228"/>
      <c r="E71" s="215">
        <v>0</v>
      </c>
      <c r="F71" s="215">
        <v>0</v>
      </c>
      <c r="G71" s="215">
        <v>0</v>
      </c>
      <c r="H71" s="215">
        <v>0</v>
      </c>
      <c r="I71" s="215">
        <v>0</v>
      </c>
      <c r="J71" s="215">
        <v>0</v>
      </c>
      <c r="K71" s="215">
        <v>0</v>
      </c>
      <c r="L71" s="215">
        <v>0</v>
      </c>
      <c r="M71" s="215">
        <v>0</v>
      </c>
      <c r="N71" s="215">
        <v>0</v>
      </c>
      <c r="O71" s="215">
        <v>0</v>
      </c>
      <c r="P71" s="215">
        <v>0</v>
      </c>
      <c r="Q71" s="215">
        <v>0</v>
      </c>
      <c r="R71" s="285"/>
      <c r="S71" s="285"/>
      <c r="T71" s="285"/>
    </row>
    <row r="72" spans="1:20" x14ac:dyDescent="0.25">
      <c r="A72" s="245" t="str">
        <f>IFERROR(VLOOKUP($C72,Account_Mapping!$A:$C,2,0),"")</f>
        <v>REV_Medicare</v>
      </c>
      <c r="B72" s="248" t="str">
        <f>IFERROR(VLOOKUP($C72,Account_Mapping!$A:$C,3,0),"")</f>
        <v>REV_Ancillary</v>
      </c>
      <c r="C72" s="285" t="s">
        <v>829</v>
      </c>
      <c r="D72" s="228"/>
      <c r="E72" s="215">
        <v>0</v>
      </c>
      <c r="F72" s="215">
        <v>0</v>
      </c>
      <c r="G72" s="215">
        <v>0</v>
      </c>
      <c r="H72" s="215">
        <v>0</v>
      </c>
      <c r="I72" s="215">
        <v>0</v>
      </c>
      <c r="J72" s="215">
        <v>0</v>
      </c>
      <c r="K72" s="215">
        <v>0</v>
      </c>
      <c r="L72" s="215">
        <v>0</v>
      </c>
      <c r="M72" s="215">
        <v>0</v>
      </c>
      <c r="N72" s="215">
        <v>0</v>
      </c>
      <c r="O72" s="215">
        <v>0</v>
      </c>
      <c r="P72" s="215">
        <v>0</v>
      </c>
      <c r="Q72" s="215">
        <v>0</v>
      </c>
      <c r="R72" s="285"/>
      <c r="S72" s="285"/>
      <c r="T72" s="285"/>
    </row>
    <row r="73" spans="1:20" x14ac:dyDescent="0.25">
      <c r="A73" s="245" t="str">
        <f>IFERROR(VLOOKUP($C73,Account_Mapping!$A:$C,2,0),"")</f>
        <v>REV_Medicare</v>
      </c>
      <c r="B73" s="248" t="str">
        <f>IFERROR(VLOOKUP($C73,Account_Mapping!$A:$C,3,0),"")</f>
        <v>REV_Ancillary</v>
      </c>
      <c r="C73" s="285" t="s">
        <v>830</v>
      </c>
      <c r="D73" s="228"/>
      <c r="E73" s="215">
        <v>108</v>
      </c>
      <c r="F73" s="215">
        <v>216</v>
      </c>
      <c r="G73" s="215">
        <v>0</v>
      </c>
      <c r="H73" s="215">
        <v>0</v>
      </c>
      <c r="I73" s="215">
        <v>540</v>
      </c>
      <c r="J73" s="215">
        <v>0</v>
      </c>
      <c r="K73" s="215">
        <v>0</v>
      </c>
      <c r="L73" s="215">
        <v>0</v>
      </c>
      <c r="M73" s="215">
        <v>0</v>
      </c>
      <c r="N73" s="215">
        <v>0</v>
      </c>
      <c r="O73" s="215">
        <v>0</v>
      </c>
      <c r="P73" s="215">
        <v>0</v>
      </c>
      <c r="Q73" s="215">
        <v>864</v>
      </c>
      <c r="R73" s="285"/>
      <c r="S73" s="285"/>
      <c r="T73" s="285"/>
    </row>
    <row r="74" spans="1:20" x14ac:dyDescent="0.25">
      <c r="A74" s="245" t="str">
        <f>IFERROR(VLOOKUP($C74,Account_Mapping!$A:$C,2,0),"")</f>
        <v>REV_Medicare</v>
      </c>
      <c r="B74" s="248" t="str">
        <f>IFERROR(VLOOKUP($C74,Account_Mapping!$A:$C,3,0),"")</f>
        <v>REV_Ancillary</v>
      </c>
      <c r="C74" s="285" t="s">
        <v>831</v>
      </c>
      <c r="D74" s="228"/>
      <c r="E74" s="215">
        <v>0</v>
      </c>
      <c r="F74" s="215">
        <v>0</v>
      </c>
      <c r="G74" s="215">
        <v>0</v>
      </c>
      <c r="H74" s="215">
        <v>0</v>
      </c>
      <c r="I74" s="215">
        <v>0</v>
      </c>
      <c r="J74" s="215">
        <v>0</v>
      </c>
      <c r="K74" s="215">
        <v>0</v>
      </c>
      <c r="L74" s="215">
        <v>0</v>
      </c>
      <c r="M74" s="215">
        <v>0</v>
      </c>
      <c r="N74" s="215">
        <v>0</v>
      </c>
      <c r="O74" s="215">
        <v>0</v>
      </c>
      <c r="P74" s="215">
        <v>0</v>
      </c>
      <c r="Q74" s="215">
        <v>0</v>
      </c>
      <c r="R74" s="285"/>
      <c r="S74" s="285"/>
      <c r="T74" s="285"/>
    </row>
    <row r="75" spans="1:20" x14ac:dyDescent="0.25">
      <c r="A75" s="245" t="str">
        <f>IFERROR(VLOOKUP($C75,Account_Mapping!$A:$C,2,0),"")</f>
        <v>REV_Medicare</v>
      </c>
      <c r="B75" s="248" t="str">
        <f>IFERROR(VLOOKUP($C75,Account_Mapping!$A:$C,3,0),"")</f>
        <v>REV_Ancillary</v>
      </c>
      <c r="C75" s="285" t="s">
        <v>832</v>
      </c>
      <c r="D75" s="228"/>
      <c r="E75" s="215">
        <v>56.25</v>
      </c>
      <c r="F75" s="215">
        <v>112.5</v>
      </c>
      <c r="G75" s="215">
        <v>0</v>
      </c>
      <c r="H75" s="215">
        <v>960.57</v>
      </c>
      <c r="I75" s="215">
        <v>330.37</v>
      </c>
      <c r="J75" s="215">
        <v>144</v>
      </c>
      <c r="K75" s="215">
        <v>0</v>
      </c>
      <c r="L75" s="215">
        <v>0</v>
      </c>
      <c r="M75" s="215">
        <v>0</v>
      </c>
      <c r="N75" s="215">
        <v>0</v>
      </c>
      <c r="O75" s="215">
        <v>0</v>
      </c>
      <c r="P75" s="215">
        <v>0</v>
      </c>
      <c r="Q75" s="215">
        <v>1603.69</v>
      </c>
      <c r="R75" s="285"/>
      <c r="S75" s="285"/>
      <c r="T75" s="285"/>
    </row>
    <row r="76" spans="1:20" x14ac:dyDescent="0.25">
      <c r="A76" s="245" t="str">
        <f>IFERROR(VLOOKUP($C76,Account_Mapping!$A:$C,2,0),"")</f>
        <v>REV_Medicare</v>
      </c>
      <c r="B76" s="248" t="str">
        <f>IFERROR(VLOOKUP($C76,Account_Mapping!$A:$C,3,0),"")</f>
        <v>REV_Ancillary</v>
      </c>
      <c r="C76" s="285" t="s">
        <v>833</v>
      </c>
      <c r="D76" s="228"/>
      <c r="E76" s="215">
        <v>0</v>
      </c>
      <c r="F76" s="215">
        <v>0</v>
      </c>
      <c r="G76" s="215">
        <v>0</v>
      </c>
      <c r="H76" s="215">
        <v>0</v>
      </c>
      <c r="I76" s="215">
        <v>0</v>
      </c>
      <c r="J76" s="215">
        <v>0</v>
      </c>
      <c r="K76" s="215">
        <v>0</v>
      </c>
      <c r="L76" s="215">
        <v>0</v>
      </c>
      <c r="M76" s="215">
        <v>0</v>
      </c>
      <c r="N76" s="215">
        <v>0</v>
      </c>
      <c r="O76" s="215">
        <v>0</v>
      </c>
      <c r="P76" s="215">
        <v>0</v>
      </c>
      <c r="Q76" s="215">
        <v>0</v>
      </c>
      <c r="R76" s="285"/>
      <c r="S76" s="285"/>
      <c r="T76" s="285"/>
    </row>
    <row r="77" spans="1:20" x14ac:dyDescent="0.25">
      <c r="A77" s="245" t="str">
        <f>IFERROR(VLOOKUP($C77,Account_Mapping!$A:$C,2,0),"")</f>
        <v>REV_Medicare</v>
      </c>
      <c r="B77" s="248" t="str">
        <f>IFERROR(VLOOKUP($C77,Account_Mapping!$A:$C,3,0),"")</f>
        <v>REV_Ancillary</v>
      </c>
      <c r="C77" s="285" t="s">
        <v>1277</v>
      </c>
      <c r="D77" s="228"/>
      <c r="E77" s="215">
        <v>2400</v>
      </c>
      <c r="F77" s="215">
        <v>2400</v>
      </c>
      <c r="G77" s="215">
        <v>2400</v>
      </c>
      <c r="H77" s="215">
        <v>2388</v>
      </c>
      <c r="I77" s="215">
        <v>2226</v>
      </c>
      <c r="J77" s="215">
        <v>3564</v>
      </c>
      <c r="K77" s="215">
        <v>0</v>
      </c>
      <c r="L77" s="215">
        <v>0</v>
      </c>
      <c r="M77" s="215">
        <v>0</v>
      </c>
      <c r="N77" s="215">
        <v>0</v>
      </c>
      <c r="O77" s="215">
        <v>0</v>
      </c>
      <c r="P77" s="215">
        <v>0</v>
      </c>
      <c r="Q77" s="215">
        <v>15378</v>
      </c>
      <c r="R77" s="285"/>
      <c r="S77" s="285"/>
      <c r="T77" s="285"/>
    </row>
    <row r="78" spans="1:20" x14ac:dyDescent="0.25">
      <c r="A78" s="245" t="str">
        <f>IFERROR(VLOOKUP($C78,Account_Mapping!$A:$C,2,0),"")</f>
        <v>REV_Medicare</v>
      </c>
      <c r="B78" s="248" t="str">
        <f>IFERROR(VLOOKUP($C78,Account_Mapping!$A:$C,3,0),"")</f>
        <v>REV_Cont_Allow</v>
      </c>
      <c r="C78" s="285" t="s">
        <v>835</v>
      </c>
      <c r="D78" s="228"/>
      <c r="E78" s="215">
        <v>-14091.47</v>
      </c>
      <c r="F78" s="215">
        <v>-18521.72</v>
      </c>
      <c r="G78" s="215">
        <v>-17563.73</v>
      </c>
      <c r="H78" s="215">
        <v>-17766.34</v>
      </c>
      <c r="I78" s="215">
        <v>-29606.799999999999</v>
      </c>
      <c r="J78" s="215">
        <v>-28449.64</v>
      </c>
      <c r="K78" s="215">
        <v>0</v>
      </c>
      <c r="L78" s="215">
        <v>0</v>
      </c>
      <c r="M78" s="215">
        <v>0</v>
      </c>
      <c r="N78" s="215">
        <v>0</v>
      </c>
      <c r="O78" s="215">
        <v>0</v>
      </c>
      <c r="P78" s="215">
        <v>0</v>
      </c>
      <c r="Q78" s="215">
        <v>-125999.7</v>
      </c>
      <c r="R78" s="285"/>
      <c r="S78" s="285"/>
      <c r="T78" s="285"/>
    </row>
    <row r="79" spans="1:20" x14ac:dyDescent="0.25">
      <c r="A79" s="245" t="str">
        <f>IFERROR(VLOOKUP($C79,Account_Mapping!$A:$C,2,0),"")</f>
        <v>REV_Medicare</v>
      </c>
      <c r="B79" s="248" t="str">
        <f>IFERROR(VLOOKUP($C79,Account_Mapping!$A:$C,3,0),"")</f>
        <v>REV_Cont_Allow</v>
      </c>
      <c r="C79" s="285" t="s">
        <v>836</v>
      </c>
      <c r="D79" s="228"/>
      <c r="E79" s="215">
        <v>-0.06</v>
      </c>
      <c r="F79" s="215">
        <v>-0.17</v>
      </c>
      <c r="G79" s="215">
        <v>-5848.51</v>
      </c>
      <c r="H79" s="215">
        <v>3710.49</v>
      </c>
      <c r="I79" s="215">
        <v>-0.23</v>
      </c>
      <c r="J79" s="215">
        <v>-0.36</v>
      </c>
      <c r="K79" s="215">
        <v>0</v>
      </c>
      <c r="L79" s="215">
        <v>0</v>
      </c>
      <c r="M79" s="215">
        <v>0</v>
      </c>
      <c r="N79" s="215">
        <v>0</v>
      </c>
      <c r="O79" s="215">
        <v>0</v>
      </c>
      <c r="P79" s="215">
        <v>0</v>
      </c>
      <c r="Q79" s="215">
        <v>-2138.84</v>
      </c>
      <c r="R79" s="285"/>
      <c r="S79" s="285"/>
      <c r="T79" s="285"/>
    </row>
    <row r="80" spans="1:20" x14ac:dyDescent="0.25">
      <c r="A80" s="245" t="str">
        <f>IFERROR(VLOOKUP($C80,Account_Mapping!$A:$C,2,0),"")</f>
        <v>REV_Medicare</v>
      </c>
      <c r="B80" s="248">
        <f>IFERROR(VLOOKUP($C80,Account_Mapping!$A:$C,3,0),"")</f>
        <v>0</v>
      </c>
      <c r="C80" s="285" t="s">
        <v>837</v>
      </c>
      <c r="D80" s="228"/>
      <c r="E80" s="215">
        <v>0</v>
      </c>
      <c r="F80" s="215">
        <v>0</v>
      </c>
      <c r="G80" s="215">
        <v>0</v>
      </c>
      <c r="H80" s="215">
        <v>-37.520000000000003</v>
      </c>
      <c r="I80" s="215">
        <v>-266.39999999999998</v>
      </c>
      <c r="J80" s="215">
        <v>-731.11</v>
      </c>
      <c r="K80" s="215">
        <v>0</v>
      </c>
      <c r="L80" s="215">
        <v>0</v>
      </c>
      <c r="M80" s="215">
        <v>0</v>
      </c>
      <c r="N80" s="215">
        <v>0</v>
      </c>
      <c r="O80" s="215">
        <v>0</v>
      </c>
      <c r="P80" s="215">
        <v>0</v>
      </c>
      <c r="Q80" s="215">
        <v>-1035.03</v>
      </c>
      <c r="R80" s="285"/>
      <c r="S80" s="285"/>
      <c r="T80" s="285"/>
    </row>
    <row r="81" spans="1:20" x14ac:dyDescent="0.25">
      <c r="A81" s="245" t="str">
        <f>IFERROR(VLOOKUP($C81,Account_Mapping!$A:$C,2,0),"")</f>
        <v>REV_Medicare</v>
      </c>
      <c r="B81" s="248">
        <f>IFERROR(VLOOKUP($C81,Account_Mapping!$A:$C,3,0),"")</f>
        <v>0</v>
      </c>
      <c r="C81" s="285" t="s">
        <v>1281</v>
      </c>
      <c r="D81" s="228"/>
      <c r="E81" s="215">
        <v>0</v>
      </c>
      <c r="F81" s="215">
        <v>0</v>
      </c>
      <c r="G81" s="215">
        <v>0</v>
      </c>
      <c r="H81" s="215">
        <v>0</v>
      </c>
      <c r="I81" s="215">
        <v>0</v>
      </c>
      <c r="J81" s="215">
        <v>0</v>
      </c>
      <c r="K81" s="215">
        <v>0</v>
      </c>
      <c r="L81" s="215">
        <v>0</v>
      </c>
      <c r="M81" s="215">
        <v>0</v>
      </c>
      <c r="N81" s="215">
        <v>0</v>
      </c>
      <c r="O81" s="215">
        <v>0</v>
      </c>
      <c r="P81" s="215">
        <v>0</v>
      </c>
      <c r="Q81" s="215">
        <v>0</v>
      </c>
      <c r="R81" s="285"/>
      <c r="S81" s="285"/>
      <c r="T81" s="285"/>
    </row>
    <row r="82" spans="1:20" x14ac:dyDescent="0.25">
      <c r="A82" s="245" t="str">
        <f>IFERROR(VLOOKUP($C82,Account_Mapping!$A:$C,2,0),"")</f>
        <v>REV_Private</v>
      </c>
      <c r="B82" s="248">
        <f>IFERROR(VLOOKUP($C82,Account_Mapping!$A:$C,3,0),"")</f>
        <v>0</v>
      </c>
      <c r="C82" s="285" t="s">
        <v>839</v>
      </c>
      <c r="D82" s="228"/>
      <c r="E82" s="215">
        <v>79478</v>
      </c>
      <c r="F82" s="215">
        <v>86912</v>
      </c>
      <c r="G82" s="215">
        <v>95719</v>
      </c>
      <c r="H82" s="215">
        <v>103957</v>
      </c>
      <c r="I82" s="215">
        <v>97512</v>
      </c>
      <c r="J82" s="215">
        <v>96273</v>
      </c>
      <c r="K82" s="215">
        <v>0</v>
      </c>
      <c r="L82" s="215">
        <v>0</v>
      </c>
      <c r="M82" s="215">
        <v>0</v>
      </c>
      <c r="N82" s="215">
        <v>0</v>
      </c>
      <c r="O82" s="215">
        <v>0</v>
      </c>
      <c r="P82" s="215">
        <v>0</v>
      </c>
      <c r="Q82" s="215">
        <v>559851</v>
      </c>
      <c r="R82" s="285"/>
      <c r="S82" s="285"/>
      <c r="T82" s="285"/>
    </row>
    <row r="83" spans="1:20" x14ac:dyDescent="0.25">
      <c r="A83" s="245" t="str">
        <f>IFERROR(VLOOKUP($C83,Account_Mapping!$A:$C,2,0),"")</f>
        <v>REV_Comm_Ins</v>
      </c>
      <c r="B83" s="248">
        <f>IFERROR(VLOOKUP($C83,Account_Mapping!$A:$C,3,0),"")</f>
        <v>0</v>
      </c>
      <c r="C83" s="285" t="s">
        <v>840</v>
      </c>
      <c r="D83" s="228"/>
      <c r="E83" s="215">
        <v>0</v>
      </c>
      <c r="F83" s="215">
        <v>0</v>
      </c>
      <c r="G83" s="215">
        <v>0</v>
      </c>
      <c r="H83" s="215">
        <v>0</v>
      </c>
      <c r="I83" s="215">
        <v>0</v>
      </c>
      <c r="J83" s="215">
        <v>0</v>
      </c>
      <c r="K83" s="215">
        <v>0</v>
      </c>
      <c r="L83" s="215">
        <v>0</v>
      </c>
      <c r="M83" s="215">
        <v>0</v>
      </c>
      <c r="N83" s="215">
        <v>0</v>
      </c>
      <c r="O83" s="215">
        <v>0</v>
      </c>
      <c r="P83" s="215">
        <v>0</v>
      </c>
      <c r="Q83" s="215">
        <v>0</v>
      </c>
      <c r="R83" s="285"/>
      <c r="S83" s="285"/>
      <c r="T83" s="285"/>
    </row>
    <row r="84" spans="1:20" x14ac:dyDescent="0.25">
      <c r="A84" s="245" t="str">
        <f>IFERROR(VLOOKUP($C84,Account_Mapping!$A:$C,2,0),"")</f>
        <v>REV_Comm_Ins</v>
      </c>
      <c r="B84" s="248">
        <f>IFERROR(VLOOKUP($C84,Account_Mapping!$A:$C,3,0),"")</f>
        <v>0</v>
      </c>
      <c r="C84" s="285" t="s">
        <v>841</v>
      </c>
      <c r="D84" s="228"/>
      <c r="E84" s="215">
        <v>0</v>
      </c>
      <c r="F84" s="215">
        <v>269</v>
      </c>
      <c r="G84" s="215">
        <v>7212.5</v>
      </c>
      <c r="H84" s="215">
        <v>-6151.2</v>
      </c>
      <c r="I84" s="215">
        <v>920</v>
      </c>
      <c r="J84" s="215">
        <v>360</v>
      </c>
      <c r="K84" s="215">
        <v>0</v>
      </c>
      <c r="L84" s="215">
        <v>0</v>
      </c>
      <c r="M84" s="215">
        <v>0</v>
      </c>
      <c r="N84" s="215">
        <v>0</v>
      </c>
      <c r="O84" s="215">
        <v>0</v>
      </c>
      <c r="P84" s="215">
        <v>0</v>
      </c>
      <c r="Q84" s="215">
        <v>2610.3000000000002</v>
      </c>
      <c r="R84" s="285"/>
      <c r="S84" s="285"/>
      <c r="T84" s="285"/>
    </row>
    <row r="85" spans="1:20" x14ac:dyDescent="0.25">
      <c r="A85" s="245" t="str">
        <f>IFERROR(VLOOKUP($C85,Account_Mapping!$A:$C,2,0),"")</f>
        <v>REV_Private</v>
      </c>
      <c r="B85" s="248" t="str">
        <f>IFERROR(VLOOKUP($C85,Account_Mapping!$A:$C,3,0),"")</f>
        <v>REV_Ancillary</v>
      </c>
      <c r="C85" s="285" t="s">
        <v>842</v>
      </c>
      <c r="D85" s="228"/>
      <c r="E85" s="215">
        <v>0</v>
      </c>
      <c r="F85" s="215">
        <v>0</v>
      </c>
      <c r="G85" s="215">
        <v>0</v>
      </c>
      <c r="H85" s="215">
        <v>891.69</v>
      </c>
      <c r="I85" s="215">
        <v>0</v>
      </c>
      <c r="J85" s="215">
        <v>0</v>
      </c>
      <c r="K85" s="215">
        <v>0</v>
      </c>
      <c r="L85" s="215">
        <v>0</v>
      </c>
      <c r="M85" s="215">
        <v>0</v>
      </c>
      <c r="N85" s="215">
        <v>0</v>
      </c>
      <c r="O85" s="215">
        <v>0</v>
      </c>
      <c r="P85" s="215">
        <v>0</v>
      </c>
      <c r="Q85" s="215">
        <v>891.69</v>
      </c>
      <c r="R85" s="285"/>
      <c r="S85" s="285"/>
      <c r="T85" s="285"/>
    </row>
    <row r="86" spans="1:20" x14ac:dyDescent="0.25">
      <c r="A86" s="245" t="str">
        <f>IFERROR(VLOOKUP($C86,Account_Mapping!$A:$C,2,0),"")</f>
        <v>REV_Private</v>
      </c>
      <c r="B86" s="248" t="str">
        <f>IFERROR(VLOOKUP($C86,Account_Mapping!$A:$C,3,0),"")</f>
        <v>REV_Ancillary</v>
      </c>
      <c r="C86" s="285" t="s">
        <v>1283</v>
      </c>
      <c r="D86" s="228"/>
      <c r="E86" s="215">
        <v>0</v>
      </c>
      <c r="F86" s="215">
        <v>0</v>
      </c>
      <c r="G86" s="215">
        <v>0</v>
      </c>
      <c r="H86" s="215">
        <v>0</v>
      </c>
      <c r="I86" s="215">
        <v>0</v>
      </c>
      <c r="J86" s="215">
        <v>0</v>
      </c>
      <c r="K86" s="215">
        <v>0</v>
      </c>
      <c r="L86" s="215">
        <v>0</v>
      </c>
      <c r="M86" s="215">
        <v>0</v>
      </c>
      <c r="N86" s="215">
        <v>0</v>
      </c>
      <c r="O86" s="215">
        <v>0</v>
      </c>
      <c r="P86" s="215">
        <v>0</v>
      </c>
      <c r="Q86" s="215">
        <v>0</v>
      </c>
      <c r="R86" s="285"/>
      <c r="S86" s="285"/>
      <c r="T86" s="285"/>
    </row>
    <row r="87" spans="1:20" x14ac:dyDescent="0.25">
      <c r="A87" s="245" t="str">
        <f>IFERROR(VLOOKUP($C87,Account_Mapping!$A:$C,2,0),"")</f>
        <v>REV_Private</v>
      </c>
      <c r="B87" s="248" t="str">
        <f>IFERROR(VLOOKUP($C87,Account_Mapping!$A:$C,3,0),"")</f>
        <v>REV_Ancillary</v>
      </c>
      <c r="C87" s="285" t="s">
        <v>844</v>
      </c>
      <c r="D87" s="228"/>
      <c r="E87" s="215">
        <v>0</v>
      </c>
      <c r="F87" s="215">
        <v>0</v>
      </c>
      <c r="G87" s="215">
        <v>0</v>
      </c>
      <c r="H87" s="215">
        <v>0</v>
      </c>
      <c r="I87" s="215">
        <v>0</v>
      </c>
      <c r="J87" s="215">
        <v>0</v>
      </c>
      <c r="K87" s="215">
        <v>0</v>
      </c>
      <c r="L87" s="215">
        <v>0</v>
      </c>
      <c r="M87" s="215">
        <v>0</v>
      </c>
      <c r="N87" s="215">
        <v>0</v>
      </c>
      <c r="O87" s="215">
        <v>0</v>
      </c>
      <c r="P87" s="215">
        <v>0</v>
      </c>
      <c r="Q87" s="215">
        <v>0</v>
      </c>
      <c r="R87" s="285"/>
      <c r="S87" s="285"/>
      <c r="T87" s="285"/>
    </row>
    <row r="88" spans="1:20" x14ac:dyDescent="0.25">
      <c r="A88" s="245" t="str">
        <f>IFERROR(VLOOKUP($C88,Account_Mapping!$A:$C,2,0),"")</f>
        <v>REV_Private</v>
      </c>
      <c r="B88" s="248">
        <f>IFERROR(VLOOKUP($C88,Account_Mapping!$A:$C,3,0),"")</f>
        <v>0</v>
      </c>
      <c r="C88" s="285" t="s">
        <v>1268</v>
      </c>
      <c r="D88" s="228"/>
      <c r="E88" s="215">
        <v>0</v>
      </c>
      <c r="F88" s="215">
        <v>0</v>
      </c>
      <c r="G88" s="215">
        <v>0</v>
      </c>
      <c r="H88" s="215">
        <v>0</v>
      </c>
      <c r="I88" s="215">
        <v>0</v>
      </c>
      <c r="J88" s="215">
        <v>0</v>
      </c>
      <c r="K88" s="215">
        <v>0</v>
      </c>
      <c r="L88" s="215">
        <v>0</v>
      </c>
      <c r="M88" s="215">
        <v>0</v>
      </c>
      <c r="N88" s="215">
        <v>0</v>
      </c>
      <c r="O88" s="215">
        <v>0</v>
      </c>
      <c r="P88" s="215">
        <v>0</v>
      </c>
      <c r="Q88" s="215">
        <v>0</v>
      </c>
      <c r="R88" s="285"/>
      <c r="S88" s="285"/>
      <c r="T88" s="285"/>
    </row>
    <row r="89" spans="1:20" x14ac:dyDescent="0.25">
      <c r="A89" s="245" t="str">
        <f>IFERROR(VLOOKUP($C89,Account_Mapping!$A:$C,2,0),"")</f>
        <v>REV_Private</v>
      </c>
      <c r="B89" s="248">
        <f>IFERROR(VLOOKUP($C89,Account_Mapping!$A:$C,3,0),"")</f>
        <v>0</v>
      </c>
      <c r="C89" s="285" t="s">
        <v>1269</v>
      </c>
      <c r="D89" s="228"/>
      <c r="E89" s="215">
        <v>0</v>
      </c>
      <c r="F89" s="215">
        <v>0</v>
      </c>
      <c r="G89" s="215">
        <v>0</v>
      </c>
      <c r="H89" s="215">
        <v>0</v>
      </c>
      <c r="I89" s="215">
        <v>0</v>
      </c>
      <c r="J89" s="215">
        <v>0</v>
      </c>
      <c r="K89" s="215">
        <v>0</v>
      </c>
      <c r="L89" s="215">
        <v>0</v>
      </c>
      <c r="M89" s="215">
        <v>0</v>
      </c>
      <c r="N89" s="215">
        <v>0</v>
      </c>
      <c r="O89" s="215">
        <v>0</v>
      </c>
      <c r="P89" s="215">
        <v>0</v>
      </c>
      <c r="Q89" s="215">
        <v>0</v>
      </c>
      <c r="R89" s="285"/>
      <c r="S89" s="285"/>
      <c r="T89" s="285"/>
    </row>
    <row r="90" spans="1:20" x14ac:dyDescent="0.25">
      <c r="A90" s="245" t="str">
        <f>IFERROR(VLOOKUP($C90,Account_Mapping!$A:$C,2,0),"")</f>
        <v>REV_Other</v>
      </c>
      <c r="B90" s="248">
        <f>IFERROR(VLOOKUP($C90,Account_Mapping!$A:$C,3,0),"")</f>
        <v>0</v>
      </c>
      <c r="C90" s="285" t="s">
        <v>847</v>
      </c>
      <c r="D90" s="228"/>
      <c r="E90" s="215">
        <v>19840</v>
      </c>
      <c r="F90" s="215">
        <v>17920</v>
      </c>
      <c r="G90" s="215">
        <v>19840</v>
      </c>
      <c r="H90" s="215">
        <v>19200</v>
      </c>
      <c r="I90" s="215">
        <v>18480</v>
      </c>
      <c r="J90" s="215">
        <v>19520</v>
      </c>
      <c r="K90" s="215">
        <v>0</v>
      </c>
      <c r="L90" s="215">
        <v>0</v>
      </c>
      <c r="M90" s="215">
        <v>0</v>
      </c>
      <c r="N90" s="215">
        <v>0</v>
      </c>
      <c r="O90" s="215">
        <v>0</v>
      </c>
      <c r="P90" s="215">
        <v>0</v>
      </c>
      <c r="Q90" s="215">
        <v>114800</v>
      </c>
      <c r="R90" s="285"/>
      <c r="S90" s="285"/>
      <c r="T90" s="285"/>
    </row>
    <row r="91" spans="1:20" x14ac:dyDescent="0.25">
      <c r="A91" s="245" t="str">
        <f>IFERROR(VLOOKUP($C91,Account_Mapping!$A:$C,2,0),"")</f>
        <v>REV_Other</v>
      </c>
      <c r="B91" s="248">
        <f>IFERROR(VLOOKUP($C91,Account_Mapping!$A:$C,3,0),"")</f>
        <v>0</v>
      </c>
      <c r="C91" s="285" t="s">
        <v>848</v>
      </c>
      <c r="D91" s="228"/>
      <c r="E91" s="215">
        <v>0</v>
      </c>
      <c r="F91" s="215">
        <v>0</v>
      </c>
      <c r="G91" s="215">
        <v>0</v>
      </c>
      <c r="H91" s="215">
        <v>0</v>
      </c>
      <c r="I91" s="215">
        <v>0</v>
      </c>
      <c r="J91" s="215">
        <v>0</v>
      </c>
      <c r="K91" s="215">
        <v>0</v>
      </c>
      <c r="L91" s="215">
        <v>0</v>
      </c>
      <c r="M91" s="215">
        <v>0</v>
      </c>
      <c r="N91" s="215">
        <v>0</v>
      </c>
      <c r="O91" s="215">
        <v>0</v>
      </c>
      <c r="P91" s="215">
        <v>0</v>
      </c>
      <c r="Q91" s="215">
        <v>0</v>
      </c>
      <c r="R91" s="285"/>
      <c r="S91" s="285"/>
      <c r="T91" s="285"/>
    </row>
    <row r="92" spans="1:20" x14ac:dyDescent="0.25">
      <c r="A92" s="245" t="str">
        <f>IFERROR(VLOOKUP($C92,Account_Mapping!$A:$C,2,0),"")</f>
        <v>REV_Other</v>
      </c>
      <c r="B92" s="248">
        <f>IFERROR(VLOOKUP($C92,Account_Mapping!$A:$C,3,0),"")</f>
        <v>0</v>
      </c>
      <c r="C92" s="285" t="s">
        <v>849</v>
      </c>
      <c r="D92" s="228"/>
      <c r="E92" s="215">
        <v>0</v>
      </c>
      <c r="F92" s="215">
        <v>0</v>
      </c>
      <c r="G92" s="215">
        <v>0</v>
      </c>
      <c r="H92" s="215">
        <v>0</v>
      </c>
      <c r="I92" s="215">
        <v>0</v>
      </c>
      <c r="J92" s="215">
        <v>0</v>
      </c>
      <c r="K92" s="215">
        <v>0</v>
      </c>
      <c r="L92" s="215">
        <v>0</v>
      </c>
      <c r="M92" s="215">
        <v>0</v>
      </c>
      <c r="N92" s="215">
        <v>0</v>
      </c>
      <c r="O92" s="215">
        <v>0</v>
      </c>
      <c r="P92" s="215">
        <v>0</v>
      </c>
      <c r="Q92" s="215">
        <v>0</v>
      </c>
      <c r="R92" s="285"/>
      <c r="S92" s="285"/>
      <c r="T92" s="285"/>
    </row>
    <row r="93" spans="1:20" x14ac:dyDescent="0.25">
      <c r="A93" s="245" t="str">
        <f>IFERROR(VLOOKUP($C93,Account_Mapping!$A:$C,2,0),"")</f>
        <v>REV_Other</v>
      </c>
      <c r="B93" s="248">
        <f>IFERROR(VLOOKUP($C93,Account_Mapping!$A:$C,3,0),"")</f>
        <v>0</v>
      </c>
      <c r="C93" s="285" t="s">
        <v>850</v>
      </c>
      <c r="D93" s="228"/>
      <c r="E93" s="215">
        <v>0</v>
      </c>
      <c r="F93" s="215">
        <v>0</v>
      </c>
      <c r="G93" s="215">
        <v>0</v>
      </c>
      <c r="H93" s="215">
        <v>0</v>
      </c>
      <c r="I93" s="215">
        <v>0</v>
      </c>
      <c r="J93" s="215">
        <v>0</v>
      </c>
      <c r="K93" s="215">
        <v>0</v>
      </c>
      <c r="L93" s="215">
        <v>0</v>
      </c>
      <c r="M93" s="215">
        <v>0</v>
      </c>
      <c r="N93" s="215">
        <v>0</v>
      </c>
      <c r="O93" s="215">
        <v>0</v>
      </c>
      <c r="P93" s="215">
        <v>0</v>
      </c>
      <c r="Q93" s="215">
        <v>0</v>
      </c>
      <c r="R93" s="285"/>
      <c r="S93" s="285"/>
      <c r="T93" s="285"/>
    </row>
    <row r="94" spans="1:20" x14ac:dyDescent="0.25">
      <c r="A94" s="245" t="str">
        <f>IFERROR(VLOOKUP($C94,Account_Mapping!$A:$C,2,0),"")</f>
        <v>REV_Private</v>
      </c>
      <c r="B94" s="248">
        <f>IFERROR(VLOOKUP($C94,Account_Mapping!$A:$C,3,0),"")</f>
        <v>0</v>
      </c>
      <c r="C94" s="285" t="s">
        <v>851</v>
      </c>
      <c r="D94" s="228"/>
      <c r="E94" s="215">
        <v>0</v>
      </c>
      <c r="F94" s="215">
        <v>0</v>
      </c>
      <c r="G94" s="215">
        <v>0</v>
      </c>
      <c r="H94" s="215">
        <v>0</v>
      </c>
      <c r="I94" s="215">
        <v>0</v>
      </c>
      <c r="J94" s="215">
        <v>0</v>
      </c>
      <c r="K94" s="215">
        <v>0</v>
      </c>
      <c r="L94" s="215">
        <v>0</v>
      </c>
      <c r="M94" s="215">
        <v>0</v>
      </c>
      <c r="N94" s="215">
        <v>0</v>
      </c>
      <c r="O94" s="215">
        <v>0</v>
      </c>
      <c r="P94" s="215">
        <v>0</v>
      </c>
      <c r="Q94" s="215">
        <v>0</v>
      </c>
      <c r="R94" s="285"/>
      <c r="S94" s="285"/>
      <c r="T94" s="285"/>
    </row>
    <row r="95" spans="1:20" x14ac:dyDescent="0.25">
      <c r="A95" s="245" t="str">
        <f>IFERROR(VLOOKUP($C95,Account_Mapping!$A:$C,2,0),"")</f>
        <v>REV_Other</v>
      </c>
      <c r="B95" s="248">
        <f>IFERROR(VLOOKUP($C95,Account_Mapping!$A:$C,3,0),"")</f>
        <v>0</v>
      </c>
      <c r="C95" s="285" t="s">
        <v>852</v>
      </c>
      <c r="D95" s="228"/>
      <c r="E95" s="215">
        <v>9483.0400000000009</v>
      </c>
      <c r="F95" s="215">
        <v>10585.58</v>
      </c>
      <c r="G95" s="215">
        <v>3060</v>
      </c>
      <c r="H95" s="215">
        <v>15300</v>
      </c>
      <c r="I95" s="215">
        <v>14777.46</v>
      </c>
      <c r="J95" s="215">
        <v>20224.2</v>
      </c>
      <c r="K95" s="215">
        <v>0</v>
      </c>
      <c r="L95" s="215">
        <v>0</v>
      </c>
      <c r="M95" s="215">
        <v>0</v>
      </c>
      <c r="N95" s="215">
        <v>0</v>
      </c>
      <c r="O95" s="215">
        <v>0</v>
      </c>
      <c r="P95" s="215">
        <v>0</v>
      </c>
      <c r="Q95" s="215">
        <v>73430.28</v>
      </c>
      <c r="R95" s="285"/>
      <c r="S95" s="285"/>
      <c r="T95" s="285"/>
    </row>
    <row r="96" spans="1:20" x14ac:dyDescent="0.25">
      <c r="A96" s="245" t="str">
        <f>IFERROR(VLOOKUP($C96,Account_Mapping!$A:$C,2,0),"")</f>
        <v>REV_Other</v>
      </c>
      <c r="B96" s="248">
        <f>IFERROR(VLOOKUP($C96,Account_Mapping!$A:$C,3,0),"")</f>
        <v>0</v>
      </c>
      <c r="C96" s="285" t="s">
        <v>853</v>
      </c>
      <c r="D96" s="228"/>
      <c r="E96" s="215">
        <v>0</v>
      </c>
      <c r="F96" s="215">
        <v>0</v>
      </c>
      <c r="G96" s="215">
        <v>0</v>
      </c>
      <c r="H96" s="215">
        <v>0</v>
      </c>
      <c r="I96" s="215">
        <v>0</v>
      </c>
      <c r="J96" s="215">
        <v>0</v>
      </c>
      <c r="K96" s="215">
        <v>0</v>
      </c>
      <c r="L96" s="215">
        <v>0</v>
      </c>
      <c r="M96" s="215">
        <v>0</v>
      </c>
      <c r="N96" s="215">
        <v>0</v>
      </c>
      <c r="O96" s="215">
        <v>0</v>
      </c>
      <c r="P96" s="215">
        <v>0</v>
      </c>
      <c r="Q96" s="215">
        <v>0</v>
      </c>
      <c r="R96" s="285"/>
      <c r="S96" s="285"/>
      <c r="T96" s="285"/>
    </row>
    <row r="97" spans="1:20" x14ac:dyDescent="0.25">
      <c r="A97" s="245" t="str">
        <f>IFERROR(VLOOKUP($C97,Account_Mapping!$A:$C,2,0),"")</f>
        <v>REV_Other</v>
      </c>
      <c r="B97" s="248">
        <f>IFERROR(VLOOKUP($C97,Account_Mapping!$A:$C,3,0),"")</f>
        <v>0</v>
      </c>
      <c r="C97" s="285" t="s">
        <v>854</v>
      </c>
      <c r="D97" s="228"/>
      <c r="E97" s="215">
        <v>0</v>
      </c>
      <c r="F97" s="215">
        <v>0</v>
      </c>
      <c r="G97" s="215">
        <v>0.3</v>
      </c>
      <c r="H97" s="215">
        <v>0</v>
      </c>
      <c r="I97" s="215">
        <v>0</v>
      </c>
      <c r="J97" s="215">
        <v>0</v>
      </c>
      <c r="K97" s="215">
        <v>0</v>
      </c>
      <c r="L97" s="215">
        <v>0</v>
      </c>
      <c r="M97" s="215">
        <v>0</v>
      </c>
      <c r="N97" s="215">
        <v>0</v>
      </c>
      <c r="O97" s="215">
        <v>0</v>
      </c>
      <c r="P97" s="215">
        <v>0</v>
      </c>
      <c r="Q97" s="215">
        <v>0.3</v>
      </c>
      <c r="R97" s="285"/>
      <c r="S97" s="285"/>
      <c r="T97" s="285"/>
    </row>
    <row r="98" spans="1:20" x14ac:dyDescent="0.25">
      <c r="A98" s="245" t="str">
        <f>IFERROR(VLOOKUP($C98,Account_Mapping!$A:$C,2,0),"")</f>
        <v>REV_Other</v>
      </c>
      <c r="B98" s="248">
        <f>IFERROR(VLOOKUP($C98,Account_Mapping!$A:$C,3,0),"")</f>
        <v>0</v>
      </c>
      <c r="C98" s="285" t="s">
        <v>855</v>
      </c>
      <c r="D98" s="228"/>
      <c r="E98" s="215">
        <v>0</v>
      </c>
      <c r="F98" s="215">
        <v>0</v>
      </c>
      <c r="G98" s="215">
        <v>0</v>
      </c>
      <c r="H98" s="215">
        <v>0</v>
      </c>
      <c r="I98" s="215">
        <v>0</v>
      </c>
      <c r="J98" s="215">
        <v>0</v>
      </c>
      <c r="K98" s="215">
        <v>0</v>
      </c>
      <c r="L98" s="215">
        <v>0</v>
      </c>
      <c r="M98" s="215">
        <v>0</v>
      </c>
      <c r="N98" s="215">
        <v>0</v>
      </c>
      <c r="O98" s="215">
        <v>0</v>
      </c>
      <c r="P98" s="215">
        <v>0</v>
      </c>
      <c r="Q98" s="215">
        <v>0</v>
      </c>
      <c r="R98" s="285"/>
      <c r="S98" s="285"/>
      <c r="T98" s="285"/>
    </row>
    <row r="99" spans="1:20" x14ac:dyDescent="0.25">
      <c r="A99" s="245" t="str">
        <f>IFERROR(VLOOKUP($C99,Account_Mapping!$A:$C,2,0),"")</f>
        <v>REV_Other</v>
      </c>
      <c r="B99" s="248">
        <f>IFERROR(VLOOKUP($C99,Account_Mapping!$A:$C,3,0),"")</f>
        <v>0</v>
      </c>
      <c r="C99" s="285" t="s">
        <v>856</v>
      </c>
      <c r="D99" s="228"/>
      <c r="E99" s="215">
        <v>0</v>
      </c>
      <c r="F99" s="215">
        <v>0</v>
      </c>
      <c r="G99" s="215">
        <v>0</v>
      </c>
      <c r="H99" s="215">
        <v>0</v>
      </c>
      <c r="I99" s="215">
        <v>0</v>
      </c>
      <c r="J99" s="215">
        <v>0</v>
      </c>
      <c r="K99" s="215">
        <v>0</v>
      </c>
      <c r="L99" s="215">
        <v>0</v>
      </c>
      <c r="M99" s="215">
        <v>0</v>
      </c>
      <c r="N99" s="215">
        <v>0</v>
      </c>
      <c r="O99" s="215">
        <v>0</v>
      </c>
      <c r="P99" s="215">
        <v>0</v>
      </c>
      <c r="Q99" s="215">
        <v>0</v>
      </c>
      <c r="R99" s="285"/>
      <c r="S99" s="285"/>
      <c r="T99" s="285"/>
    </row>
    <row r="100" spans="1:20" x14ac:dyDescent="0.25">
      <c r="A100" s="245" t="str">
        <f>IFERROR(VLOOKUP($C100,Account_Mapping!$A:$C,2,0),"")</f>
        <v>REV_Other</v>
      </c>
      <c r="B100" s="248" t="str">
        <f>IFERROR(VLOOKUP($C100,Account_Mapping!$A:$C,3,0),"")</f>
        <v>REV_Cont_Allow</v>
      </c>
      <c r="C100" s="285" t="s">
        <v>857</v>
      </c>
      <c r="D100" s="228"/>
      <c r="E100" s="215">
        <v>0</v>
      </c>
      <c r="F100" s="215">
        <v>0</v>
      </c>
      <c r="G100" s="215">
        <v>0</v>
      </c>
      <c r="H100" s="215">
        <v>0</v>
      </c>
      <c r="I100" s="215">
        <v>0</v>
      </c>
      <c r="J100" s="215">
        <v>0</v>
      </c>
      <c r="K100" s="215">
        <v>0</v>
      </c>
      <c r="L100" s="215">
        <v>0</v>
      </c>
      <c r="M100" s="215">
        <v>0</v>
      </c>
      <c r="N100" s="215">
        <v>0</v>
      </c>
      <c r="O100" s="215">
        <v>0</v>
      </c>
      <c r="P100" s="215">
        <v>0</v>
      </c>
      <c r="Q100" s="215">
        <v>0</v>
      </c>
      <c r="R100" s="285"/>
      <c r="S100" s="285"/>
      <c r="T100" s="285"/>
    </row>
    <row r="101" spans="1:20" x14ac:dyDescent="0.25">
      <c r="A101" s="245" t="str">
        <f>IFERROR(VLOOKUP($C101,Account_Mapping!$A:$C,2,0),"")</f>
        <v>REV_Other</v>
      </c>
      <c r="B101" s="248" t="str">
        <f>IFERROR(VLOOKUP($C101,Account_Mapping!$A:$C,3,0),"")</f>
        <v>REV_Ancillary</v>
      </c>
      <c r="C101" s="285" t="s">
        <v>858</v>
      </c>
      <c r="D101" s="228"/>
      <c r="E101" s="215">
        <v>0</v>
      </c>
      <c r="F101" s="215">
        <v>0</v>
      </c>
      <c r="G101" s="215">
        <v>0</v>
      </c>
      <c r="H101" s="215">
        <v>0</v>
      </c>
      <c r="I101" s="215">
        <v>0</v>
      </c>
      <c r="J101" s="215">
        <v>0</v>
      </c>
      <c r="K101" s="215">
        <v>0</v>
      </c>
      <c r="L101" s="215">
        <v>0</v>
      </c>
      <c r="M101" s="215">
        <v>0</v>
      </c>
      <c r="N101" s="215">
        <v>0</v>
      </c>
      <c r="O101" s="215">
        <v>0</v>
      </c>
      <c r="P101" s="215">
        <v>0</v>
      </c>
      <c r="Q101" s="215">
        <v>0</v>
      </c>
      <c r="R101" s="285"/>
      <c r="S101" s="285"/>
      <c r="T101" s="285"/>
    </row>
    <row r="102" spans="1:20" x14ac:dyDescent="0.25">
      <c r="A102" s="245" t="str">
        <f>IFERROR(VLOOKUP($C102,Account_Mapping!$A:$C,2,0),"")</f>
        <v>REV_Other</v>
      </c>
      <c r="B102" s="248">
        <f>IFERROR(VLOOKUP($C102,Account_Mapping!$A:$C,3,0),"")</f>
        <v>0</v>
      </c>
      <c r="C102" s="285" t="s">
        <v>859</v>
      </c>
      <c r="D102" s="228"/>
      <c r="E102" s="215">
        <v>0</v>
      </c>
      <c r="F102" s="215">
        <v>0</v>
      </c>
      <c r="G102" s="215">
        <v>0</v>
      </c>
      <c r="H102" s="215">
        <v>0</v>
      </c>
      <c r="I102" s="215">
        <v>0</v>
      </c>
      <c r="J102" s="215">
        <v>0</v>
      </c>
      <c r="K102" s="215">
        <v>0</v>
      </c>
      <c r="L102" s="215">
        <v>0</v>
      </c>
      <c r="M102" s="215">
        <v>0</v>
      </c>
      <c r="N102" s="215">
        <v>0</v>
      </c>
      <c r="O102" s="215">
        <v>0</v>
      </c>
      <c r="P102" s="215">
        <v>0</v>
      </c>
      <c r="Q102" s="215">
        <v>0</v>
      </c>
      <c r="R102" s="285"/>
      <c r="S102" s="285"/>
      <c r="T102" s="285"/>
    </row>
    <row r="103" spans="1:20" x14ac:dyDescent="0.25">
      <c r="A103" s="245" t="str">
        <f>IFERROR(VLOOKUP($C103,Account_Mapping!$A:$C,2,0),"")</f>
        <v>REV_Other</v>
      </c>
      <c r="B103" s="248">
        <f>IFERROR(VLOOKUP($C103,Account_Mapping!$A:$C,3,0),"")</f>
        <v>0</v>
      </c>
      <c r="C103" s="285" t="s">
        <v>860</v>
      </c>
      <c r="D103" s="228"/>
      <c r="E103" s="215">
        <v>0</v>
      </c>
      <c r="F103" s="215">
        <v>0</v>
      </c>
      <c r="G103" s="215">
        <v>0</v>
      </c>
      <c r="H103" s="215">
        <v>0</v>
      </c>
      <c r="I103" s="215">
        <v>0</v>
      </c>
      <c r="J103" s="215">
        <v>0</v>
      </c>
      <c r="K103" s="215">
        <v>0</v>
      </c>
      <c r="L103" s="215">
        <v>0</v>
      </c>
      <c r="M103" s="215">
        <v>0</v>
      </c>
      <c r="N103" s="215">
        <v>0</v>
      </c>
      <c r="O103" s="215">
        <v>0</v>
      </c>
      <c r="P103" s="215">
        <v>0</v>
      </c>
      <c r="Q103" s="215">
        <v>0</v>
      </c>
      <c r="R103" s="285"/>
      <c r="S103" s="285"/>
      <c r="T103" s="285"/>
    </row>
    <row r="104" spans="1:20" x14ac:dyDescent="0.25">
      <c r="A104" s="245" t="str">
        <f>IFERROR(VLOOKUP($C104,Account_Mapping!$A:$C,2,0),"")</f>
        <v>REV_Other</v>
      </c>
      <c r="B104" s="248">
        <f>IFERROR(VLOOKUP($C104,Account_Mapping!$A:$C,3,0),"")</f>
        <v>0</v>
      </c>
      <c r="C104" s="285" t="s">
        <v>861</v>
      </c>
      <c r="D104" s="228"/>
      <c r="E104" s="215">
        <v>0</v>
      </c>
      <c r="F104" s="215">
        <v>0</v>
      </c>
      <c r="G104" s="215">
        <v>0</v>
      </c>
      <c r="H104" s="215">
        <v>0</v>
      </c>
      <c r="I104" s="215">
        <v>0</v>
      </c>
      <c r="J104" s="215">
        <v>0</v>
      </c>
      <c r="K104" s="215">
        <v>0</v>
      </c>
      <c r="L104" s="215">
        <v>0</v>
      </c>
      <c r="M104" s="215">
        <v>0</v>
      </c>
      <c r="N104" s="215">
        <v>0</v>
      </c>
      <c r="O104" s="215">
        <v>0</v>
      </c>
      <c r="P104" s="215">
        <v>0</v>
      </c>
      <c r="Q104" s="215">
        <v>0</v>
      </c>
      <c r="R104" s="285"/>
      <c r="S104" s="285"/>
      <c r="T104" s="285"/>
    </row>
    <row r="105" spans="1:20" x14ac:dyDescent="0.25">
      <c r="A105" s="245" t="str">
        <f>IFERROR(VLOOKUP($C105,Account_Mapping!$A:$C,2,0),"")</f>
        <v>REV_Other</v>
      </c>
      <c r="B105" s="248">
        <f>IFERROR(VLOOKUP($C105,Account_Mapping!$A:$C,3,0),"")</f>
        <v>0</v>
      </c>
      <c r="C105" s="285" t="s">
        <v>862</v>
      </c>
      <c r="D105" s="228"/>
      <c r="E105" s="215">
        <v>0</v>
      </c>
      <c r="F105" s="215">
        <v>0</v>
      </c>
      <c r="G105" s="215">
        <v>0</v>
      </c>
      <c r="H105" s="215">
        <v>0</v>
      </c>
      <c r="I105" s="215">
        <v>0</v>
      </c>
      <c r="J105" s="215">
        <v>0</v>
      </c>
      <c r="K105" s="215">
        <v>0</v>
      </c>
      <c r="L105" s="215">
        <v>0</v>
      </c>
      <c r="M105" s="215">
        <v>0</v>
      </c>
      <c r="N105" s="215">
        <v>0</v>
      </c>
      <c r="O105" s="215">
        <v>0</v>
      </c>
      <c r="P105" s="215">
        <v>0</v>
      </c>
      <c r="Q105" s="215">
        <v>0</v>
      </c>
      <c r="R105" s="285"/>
      <c r="S105" s="285"/>
      <c r="T105" s="285"/>
    </row>
    <row r="106" spans="1:20" x14ac:dyDescent="0.25">
      <c r="A106" s="245" t="str">
        <f>IFERROR(VLOOKUP($C106,Account_Mapping!$A:$C,2,0),"")</f>
        <v>REV_Veterans</v>
      </c>
      <c r="B106" s="248">
        <f>IFERROR(VLOOKUP($C106,Account_Mapping!$A:$C,3,0),"")</f>
        <v>0</v>
      </c>
      <c r="C106" s="285" t="s">
        <v>863</v>
      </c>
      <c r="D106" s="228"/>
      <c r="E106" s="215">
        <v>0</v>
      </c>
      <c r="F106" s="215">
        <v>0</v>
      </c>
      <c r="G106" s="215">
        <v>0</v>
      </c>
      <c r="H106" s="215">
        <v>0</v>
      </c>
      <c r="I106" s="215">
        <v>0</v>
      </c>
      <c r="J106" s="215">
        <v>0</v>
      </c>
      <c r="K106" s="215">
        <v>0</v>
      </c>
      <c r="L106" s="215">
        <v>0</v>
      </c>
      <c r="M106" s="215">
        <v>0</v>
      </c>
      <c r="N106" s="215">
        <v>0</v>
      </c>
      <c r="O106" s="215">
        <v>0</v>
      </c>
      <c r="P106" s="215">
        <v>0</v>
      </c>
      <c r="Q106" s="215">
        <v>0</v>
      </c>
      <c r="R106" s="285"/>
      <c r="S106" s="285"/>
      <c r="T106" s="285"/>
    </row>
    <row r="107" spans="1:20" x14ac:dyDescent="0.25">
      <c r="A107" s="245" t="str">
        <f>IFERROR(VLOOKUP($C107,Account_Mapping!$A:$C,2,0),"")</f>
        <v>REV_Veterans</v>
      </c>
      <c r="B107" s="248">
        <f>IFERROR(VLOOKUP($C107,Account_Mapping!$A:$C,3,0),"")</f>
        <v>0</v>
      </c>
      <c r="C107" s="285" t="s">
        <v>864</v>
      </c>
      <c r="D107" s="228"/>
      <c r="E107" s="215">
        <v>0</v>
      </c>
      <c r="F107" s="215">
        <v>0</v>
      </c>
      <c r="G107" s="215">
        <v>0</v>
      </c>
      <c r="H107" s="215">
        <v>0</v>
      </c>
      <c r="I107" s="215">
        <v>0</v>
      </c>
      <c r="J107" s="215">
        <v>0</v>
      </c>
      <c r="K107" s="215">
        <v>0</v>
      </c>
      <c r="L107" s="215">
        <v>0</v>
      </c>
      <c r="M107" s="215">
        <v>0</v>
      </c>
      <c r="N107" s="215">
        <v>0</v>
      </c>
      <c r="O107" s="215">
        <v>0</v>
      </c>
      <c r="P107" s="215">
        <v>0</v>
      </c>
      <c r="Q107" s="215">
        <v>0</v>
      </c>
      <c r="R107" s="285"/>
      <c r="S107" s="285"/>
      <c r="T107" s="285"/>
    </row>
    <row r="108" spans="1:20" x14ac:dyDescent="0.25">
      <c r="A108" s="245" t="str">
        <f>IFERROR(VLOOKUP($C108,Account_Mapping!$A:$C,2,0),"")</f>
        <v>REV_Veterans</v>
      </c>
      <c r="B108" s="248">
        <f>IFERROR(VLOOKUP($C108,Account_Mapping!$A:$C,3,0),"")</f>
        <v>0</v>
      </c>
      <c r="C108" s="285" t="s">
        <v>865</v>
      </c>
      <c r="D108" s="228"/>
      <c r="E108" s="215">
        <v>0</v>
      </c>
      <c r="F108" s="215">
        <v>0</v>
      </c>
      <c r="G108" s="215">
        <v>0</v>
      </c>
      <c r="H108" s="215">
        <v>0</v>
      </c>
      <c r="I108" s="215">
        <v>0</v>
      </c>
      <c r="J108" s="215">
        <v>0</v>
      </c>
      <c r="K108" s="215">
        <v>0</v>
      </c>
      <c r="L108" s="215">
        <v>0</v>
      </c>
      <c r="M108" s="215">
        <v>0</v>
      </c>
      <c r="N108" s="215">
        <v>0</v>
      </c>
      <c r="O108" s="215">
        <v>0</v>
      </c>
      <c r="P108" s="215">
        <v>0</v>
      </c>
      <c r="Q108" s="215">
        <v>0</v>
      </c>
      <c r="R108" s="285"/>
      <c r="S108" s="285"/>
      <c r="T108" s="285"/>
    </row>
    <row r="109" spans="1:20" x14ac:dyDescent="0.25">
      <c r="A109" s="245" t="str">
        <f>IFERROR(VLOOKUP($C109,Account_Mapping!$A:$C,2,0),"")</f>
        <v>REV_Veterans</v>
      </c>
      <c r="B109" s="248">
        <f>IFERROR(VLOOKUP($C109,Account_Mapping!$A:$C,3,0),"")</f>
        <v>0</v>
      </c>
      <c r="C109" s="285" t="s">
        <v>866</v>
      </c>
      <c r="D109" s="228"/>
      <c r="E109" s="229">
        <v>0</v>
      </c>
      <c r="F109" s="229">
        <v>0</v>
      </c>
      <c r="G109" s="229">
        <v>0</v>
      </c>
      <c r="H109" s="229">
        <v>0</v>
      </c>
      <c r="I109" s="229">
        <v>0</v>
      </c>
      <c r="J109" s="229">
        <v>0</v>
      </c>
      <c r="K109" s="229">
        <v>0</v>
      </c>
      <c r="L109" s="229">
        <v>0</v>
      </c>
      <c r="M109" s="229">
        <v>0</v>
      </c>
      <c r="N109" s="229">
        <v>0</v>
      </c>
      <c r="O109" s="229">
        <v>0</v>
      </c>
      <c r="P109" s="229">
        <v>0</v>
      </c>
      <c r="Q109" s="229">
        <v>0</v>
      </c>
      <c r="R109" s="291"/>
      <c r="S109" s="285"/>
      <c r="T109" s="285"/>
    </row>
    <row r="110" spans="1:20" x14ac:dyDescent="0.25">
      <c r="A110" s="245" t="str">
        <f>IFERROR(VLOOKUP($C110,Account_Mapping!$A:$C,2,0),"")</f>
        <v>REV_Other</v>
      </c>
      <c r="B110" s="248">
        <f>IFERROR(VLOOKUP($C110,Account_Mapping!$A:$C,3,0),"")</f>
        <v>0</v>
      </c>
      <c r="C110" s="285" t="s">
        <v>867</v>
      </c>
      <c r="E110" s="215">
        <v>0</v>
      </c>
      <c r="F110" s="215">
        <v>0</v>
      </c>
      <c r="G110" s="215">
        <v>0</v>
      </c>
      <c r="H110" s="215">
        <v>0</v>
      </c>
      <c r="I110" s="215">
        <v>0</v>
      </c>
      <c r="J110" s="215">
        <v>0</v>
      </c>
      <c r="K110" s="215">
        <v>0</v>
      </c>
      <c r="L110" s="215">
        <v>0</v>
      </c>
      <c r="M110" s="215">
        <v>0</v>
      </c>
      <c r="N110" s="215">
        <v>0</v>
      </c>
      <c r="O110" s="215">
        <v>0</v>
      </c>
      <c r="P110" s="215">
        <v>0</v>
      </c>
      <c r="Q110" s="215">
        <v>0</v>
      </c>
      <c r="R110" s="285"/>
      <c r="S110" s="285"/>
      <c r="T110" s="285"/>
    </row>
    <row r="111" spans="1:20" x14ac:dyDescent="0.25">
      <c r="A111" s="245" t="str">
        <f>IFERROR(VLOOKUP($C111,Account_Mapping!$A:$C,2,0),"")</f>
        <v/>
      </c>
      <c r="B111" s="248" t="str">
        <f>IFERROR(VLOOKUP($C111,Account_Mapping!$A:$C,3,0),"")</f>
        <v/>
      </c>
      <c r="C111" s="285" t="s">
        <v>868</v>
      </c>
      <c r="E111" s="215">
        <v>328944.31</v>
      </c>
      <c r="F111" s="215">
        <v>315148.79999999999</v>
      </c>
      <c r="G111" s="215">
        <v>319981.88999999996</v>
      </c>
      <c r="H111" s="215">
        <v>323232.65000000002</v>
      </c>
      <c r="I111" s="215">
        <v>343242.58</v>
      </c>
      <c r="J111" s="215">
        <v>312115.15000000002</v>
      </c>
      <c r="K111" s="215">
        <v>0</v>
      </c>
      <c r="L111" s="215">
        <v>0</v>
      </c>
      <c r="M111" s="215">
        <v>0</v>
      </c>
      <c r="N111" s="215">
        <v>0</v>
      </c>
      <c r="O111" s="215">
        <v>0</v>
      </c>
      <c r="P111" s="215">
        <v>0</v>
      </c>
      <c r="Q111" s="215">
        <v>1942665.38</v>
      </c>
      <c r="R111" s="285"/>
      <c r="S111" s="285"/>
      <c r="T111" s="285"/>
    </row>
    <row r="112" spans="1:20" x14ac:dyDescent="0.25">
      <c r="A112" s="245" t="str">
        <f>IFERROR(VLOOKUP($C112,Account_Mapping!$A:$C,2,0),"")</f>
        <v/>
      </c>
      <c r="B112" s="248" t="str">
        <f>IFERROR(VLOOKUP($C112,Account_Mapping!$A:$C,3,0),"")</f>
        <v/>
      </c>
      <c r="C112" s="285" t="s">
        <v>789</v>
      </c>
      <c r="D112" s="215"/>
      <c r="E112" s="215"/>
      <c r="F112" s="215"/>
      <c r="G112" s="215"/>
      <c r="H112" s="215"/>
      <c r="I112" s="215"/>
      <c r="J112" s="215"/>
      <c r="K112" s="215"/>
      <c r="L112" s="215"/>
      <c r="M112" s="215"/>
      <c r="N112" s="215"/>
      <c r="O112" s="215"/>
      <c r="P112" s="215"/>
      <c r="Q112" s="215"/>
      <c r="R112" s="285"/>
      <c r="S112" s="285"/>
      <c r="T112" s="285"/>
    </row>
    <row r="113" spans="1:20" x14ac:dyDescent="0.25">
      <c r="A113" s="245" t="str">
        <f>IFERROR(VLOOKUP($C113,Account_Mapping!$A:$C,2,0),"")</f>
        <v/>
      </c>
      <c r="B113" s="248" t="str">
        <f>IFERROR(VLOOKUP($C113,Account_Mapping!$A:$C,3,0),"")</f>
        <v/>
      </c>
      <c r="C113" s="285" t="s">
        <v>869</v>
      </c>
      <c r="D113" s="215"/>
      <c r="E113" s="215"/>
      <c r="F113" s="215"/>
      <c r="G113" s="215"/>
      <c r="H113" s="215"/>
      <c r="I113" s="215"/>
      <c r="J113" s="215"/>
      <c r="K113" s="215"/>
      <c r="L113" s="215"/>
      <c r="M113" s="215"/>
      <c r="N113" s="215"/>
      <c r="O113" s="215"/>
      <c r="P113" s="215"/>
      <c r="Q113" s="215"/>
      <c r="R113" s="285"/>
      <c r="S113" s="285"/>
      <c r="T113" s="285"/>
    </row>
    <row r="114" spans="1:20" x14ac:dyDescent="0.25">
      <c r="A114" s="245" t="str">
        <f>IFERROR(VLOOKUP($C114,Account_Mapping!$A:$C,2,0),"")</f>
        <v>Rev_Medicare_B</v>
      </c>
      <c r="B114" s="248" t="str">
        <f>IFERROR(VLOOKUP($C114,Account_Mapping!$A:$C,3,0),"")</f>
        <v>REV_Ancillary</v>
      </c>
      <c r="C114" s="285" t="s">
        <v>870</v>
      </c>
      <c r="D114" s="215"/>
      <c r="E114" s="215">
        <v>13633.79</v>
      </c>
      <c r="F114" s="215">
        <v>3801.48</v>
      </c>
      <c r="G114" s="215">
        <v>3816.4</v>
      </c>
      <c r="H114" s="215">
        <v>8947.4699999999993</v>
      </c>
      <c r="I114" s="215">
        <v>5848.89</v>
      </c>
      <c r="J114" s="215">
        <v>8059.74</v>
      </c>
      <c r="K114" s="215">
        <v>0</v>
      </c>
      <c r="L114" s="215">
        <v>0</v>
      </c>
      <c r="M114" s="215">
        <v>0</v>
      </c>
      <c r="N114" s="215">
        <v>0</v>
      </c>
      <c r="O114" s="215">
        <v>0</v>
      </c>
      <c r="P114" s="215">
        <v>0</v>
      </c>
      <c r="Q114" s="215">
        <v>44107.77</v>
      </c>
      <c r="R114" s="285"/>
      <c r="S114" s="285"/>
      <c r="T114" s="285"/>
    </row>
    <row r="115" spans="1:20" x14ac:dyDescent="0.25">
      <c r="A115" s="245" t="str">
        <f>IFERROR(VLOOKUP($C115,Account_Mapping!$A:$C,2,0),"")</f>
        <v>Rev_Medicare_B</v>
      </c>
      <c r="B115" s="248" t="str">
        <f>IFERROR(VLOOKUP($C115,Account_Mapping!$A:$C,3,0),"")</f>
        <v>REV_Ancillary</v>
      </c>
      <c r="C115" s="285" t="s">
        <v>871</v>
      </c>
      <c r="D115" s="215"/>
      <c r="E115" s="215">
        <v>1461.77</v>
      </c>
      <c r="F115" s="215">
        <v>2832.02</v>
      </c>
      <c r="G115" s="215">
        <v>4031.37</v>
      </c>
      <c r="H115" s="215">
        <v>6869.19</v>
      </c>
      <c r="I115" s="215">
        <v>3557.74</v>
      </c>
      <c r="J115" s="215">
        <v>3262.5</v>
      </c>
      <c r="K115" s="215">
        <v>0</v>
      </c>
      <c r="L115" s="215">
        <v>0</v>
      </c>
      <c r="M115" s="215">
        <v>0</v>
      </c>
      <c r="N115" s="215">
        <v>0</v>
      </c>
      <c r="O115" s="215">
        <v>0</v>
      </c>
      <c r="P115" s="215">
        <v>0</v>
      </c>
      <c r="Q115" s="215">
        <v>22014.589999999997</v>
      </c>
      <c r="R115" s="285"/>
      <c r="S115" s="285"/>
      <c r="T115" s="285"/>
    </row>
    <row r="116" spans="1:20" x14ac:dyDescent="0.25">
      <c r="A116" s="245" t="str">
        <f>IFERROR(VLOOKUP($C116,Account_Mapping!$A:$C,2,0),"")</f>
        <v>Rev_Medicare_B</v>
      </c>
      <c r="B116" s="248" t="str">
        <f>IFERROR(VLOOKUP($C116,Account_Mapping!$A:$C,3,0),"")</f>
        <v>REV_Ancillary</v>
      </c>
      <c r="C116" s="285" t="s">
        <v>872</v>
      </c>
      <c r="D116" s="215"/>
      <c r="E116" s="215">
        <v>0</v>
      </c>
      <c r="F116" s="215">
        <v>242.6</v>
      </c>
      <c r="G116" s="215">
        <v>0</v>
      </c>
      <c r="H116" s="215">
        <v>0</v>
      </c>
      <c r="I116" s="215">
        <v>848.85</v>
      </c>
      <c r="J116" s="215">
        <v>3762.09</v>
      </c>
      <c r="K116" s="215">
        <v>0</v>
      </c>
      <c r="L116" s="215">
        <v>0</v>
      </c>
      <c r="M116" s="215">
        <v>0</v>
      </c>
      <c r="N116" s="215">
        <v>0</v>
      </c>
      <c r="O116" s="215">
        <v>0</v>
      </c>
      <c r="P116" s="215">
        <v>0</v>
      </c>
      <c r="Q116" s="215">
        <v>4853.54</v>
      </c>
      <c r="R116" s="285"/>
      <c r="S116" s="285"/>
      <c r="T116" s="285"/>
    </row>
    <row r="117" spans="1:20" x14ac:dyDescent="0.25">
      <c r="A117" s="245" t="str">
        <f>IFERROR(VLOOKUP($C117,Account_Mapping!$A:$C,2,0),"")</f>
        <v>Rev_Medicare_B</v>
      </c>
      <c r="B117" s="248" t="str">
        <f>IFERROR(VLOOKUP($C117,Account_Mapping!$A:$C,3,0),"")</f>
        <v>REV_Ancillary</v>
      </c>
      <c r="C117" s="285" t="s">
        <v>1270</v>
      </c>
      <c r="D117" s="215"/>
      <c r="E117" s="215">
        <v>0</v>
      </c>
      <c r="F117" s="215">
        <v>0</v>
      </c>
      <c r="G117" s="215">
        <v>0</v>
      </c>
      <c r="H117" s="215">
        <v>0</v>
      </c>
      <c r="I117" s="215">
        <v>0</v>
      </c>
      <c r="J117" s="215">
        <v>0</v>
      </c>
      <c r="K117" s="215">
        <v>0</v>
      </c>
      <c r="L117" s="215">
        <v>0</v>
      </c>
      <c r="M117" s="215">
        <v>0</v>
      </c>
      <c r="N117" s="215">
        <v>0</v>
      </c>
      <c r="O117" s="215">
        <v>0</v>
      </c>
      <c r="P117" s="215">
        <v>0</v>
      </c>
      <c r="Q117" s="215">
        <v>0</v>
      </c>
      <c r="R117" s="285"/>
      <c r="S117" s="285"/>
      <c r="T117" s="285"/>
    </row>
    <row r="118" spans="1:20" x14ac:dyDescent="0.25">
      <c r="A118" s="245" t="str">
        <f>IFERROR(VLOOKUP($C118,Account_Mapping!$A:$C,2,0),"")</f>
        <v>Rev_Medicare_B</v>
      </c>
      <c r="B118" s="248" t="str">
        <f>IFERROR(VLOOKUP($C118,Account_Mapping!$A:$C,3,0),"")</f>
        <v>REV_Ancillary</v>
      </c>
      <c r="C118" s="285" t="s">
        <v>874</v>
      </c>
      <c r="D118" s="215"/>
      <c r="E118" s="215">
        <v>0</v>
      </c>
      <c r="F118" s="215">
        <v>0</v>
      </c>
      <c r="G118" s="215">
        <v>0</v>
      </c>
      <c r="H118" s="215">
        <v>0</v>
      </c>
      <c r="I118" s="215">
        <v>0</v>
      </c>
      <c r="J118" s="215">
        <v>0</v>
      </c>
      <c r="K118" s="215">
        <v>0</v>
      </c>
      <c r="L118" s="215">
        <v>0</v>
      </c>
      <c r="M118" s="215">
        <v>0</v>
      </c>
      <c r="N118" s="215">
        <v>0</v>
      </c>
      <c r="O118" s="215">
        <v>0</v>
      </c>
      <c r="P118" s="215">
        <v>0</v>
      </c>
      <c r="Q118" s="215">
        <v>0</v>
      </c>
      <c r="R118" s="285"/>
      <c r="S118" s="285"/>
      <c r="T118" s="285"/>
    </row>
    <row r="119" spans="1:20" x14ac:dyDescent="0.25">
      <c r="A119" s="245" t="str">
        <f>IFERROR(VLOOKUP($C119,Account_Mapping!$A:$C,2,0),"")</f>
        <v>Rev_Medicare_B</v>
      </c>
      <c r="B119" s="248" t="str">
        <f>IFERROR(VLOOKUP($C119,Account_Mapping!$A:$C,3,0),"")</f>
        <v>REV_Ancillary</v>
      </c>
      <c r="C119" s="285" t="s">
        <v>875</v>
      </c>
      <c r="D119" s="215"/>
      <c r="E119" s="215">
        <v>0</v>
      </c>
      <c r="F119" s="215">
        <v>0</v>
      </c>
      <c r="G119" s="215">
        <v>0</v>
      </c>
      <c r="H119" s="215">
        <v>0</v>
      </c>
      <c r="I119" s="215">
        <v>0</v>
      </c>
      <c r="J119" s="215">
        <v>0</v>
      </c>
      <c r="K119" s="215">
        <v>0</v>
      </c>
      <c r="L119" s="215">
        <v>0</v>
      </c>
      <c r="M119" s="215">
        <v>0</v>
      </c>
      <c r="N119" s="215">
        <v>0</v>
      </c>
      <c r="O119" s="215">
        <v>0</v>
      </c>
      <c r="P119" s="215">
        <v>0</v>
      </c>
      <c r="Q119" s="215">
        <v>0</v>
      </c>
      <c r="R119" s="285"/>
      <c r="S119" s="285"/>
      <c r="T119" s="285"/>
    </row>
    <row r="120" spans="1:20" x14ac:dyDescent="0.25">
      <c r="A120" s="245" t="str">
        <f>IFERROR(VLOOKUP($C120,Account_Mapping!$A:$C,2,0),"")</f>
        <v>Rev_Medicare_B</v>
      </c>
      <c r="B120" s="248" t="str">
        <f>IFERROR(VLOOKUP($C120,Account_Mapping!$A:$C,3,0),"")</f>
        <v>REV_Ancillary</v>
      </c>
      <c r="C120" s="285" t="s">
        <v>876</v>
      </c>
      <c r="D120" s="215"/>
      <c r="E120" s="215">
        <v>0</v>
      </c>
      <c r="F120" s="215">
        <v>0</v>
      </c>
      <c r="G120" s="215">
        <v>0</v>
      </c>
      <c r="H120" s="215">
        <v>0</v>
      </c>
      <c r="I120" s="215">
        <v>0</v>
      </c>
      <c r="J120" s="215">
        <v>0</v>
      </c>
      <c r="K120" s="215">
        <v>0</v>
      </c>
      <c r="L120" s="215">
        <v>0</v>
      </c>
      <c r="M120" s="215">
        <v>0</v>
      </c>
      <c r="N120" s="215">
        <v>0</v>
      </c>
      <c r="O120" s="215">
        <v>0</v>
      </c>
      <c r="P120" s="215">
        <v>0</v>
      </c>
      <c r="Q120" s="215">
        <v>0</v>
      </c>
      <c r="R120" s="285"/>
      <c r="S120" s="285"/>
      <c r="T120" s="285"/>
    </row>
    <row r="121" spans="1:20" x14ac:dyDescent="0.25">
      <c r="A121" s="245" t="str">
        <f>IFERROR(VLOOKUP($C121,Account_Mapping!$A:$C,2,0),"")</f>
        <v>Rev_Medicare_B</v>
      </c>
      <c r="B121" s="248" t="str">
        <f>IFERROR(VLOOKUP($C121,Account_Mapping!$A:$C,3,0),"")</f>
        <v>REV_Ancillary</v>
      </c>
      <c r="C121" s="285" t="s">
        <v>877</v>
      </c>
      <c r="D121" s="215"/>
      <c r="E121" s="215">
        <v>0</v>
      </c>
      <c r="F121" s="215">
        <v>0</v>
      </c>
      <c r="G121" s="215">
        <v>0</v>
      </c>
      <c r="H121" s="215">
        <v>0</v>
      </c>
      <c r="I121" s="215">
        <v>0</v>
      </c>
      <c r="J121" s="215">
        <v>0</v>
      </c>
      <c r="K121" s="215">
        <v>0</v>
      </c>
      <c r="L121" s="215">
        <v>0</v>
      </c>
      <c r="M121" s="215">
        <v>0</v>
      </c>
      <c r="N121" s="215">
        <v>0</v>
      </c>
      <c r="O121" s="215">
        <v>0</v>
      </c>
      <c r="P121" s="215">
        <v>0</v>
      </c>
      <c r="Q121" s="215">
        <v>0</v>
      </c>
      <c r="R121" s="285"/>
      <c r="S121" s="285"/>
      <c r="T121" s="285"/>
    </row>
    <row r="122" spans="1:20" x14ac:dyDescent="0.25">
      <c r="A122" s="245" t="str">
        <f>IFERROR(VLOOKUP($C122,Account_Mapping!$A:$C,2,0),"")</f>
        <v>Rev_Medicare_B</v>
      </c>
      <c r="B122" s="248" t="str">
        <f>IFERROR(VLOOKUP($C122,Account_Mapping!$A:$C,3,0),"")</f>
        <v>REV_Cont_Allow</v>
      </c>
      <c r="C122" s="285" t="s">
        <v>878</v>
      </c>
      <c r="D122" s="215"/>
      <c r="E122" s="215">
        <v>-6441.83</v>
      </c>
      <c r="F122" s="215">
        <v>-3219.76</v>
      </c>
      <c r="G122" s="215">
        <v>-3698.01</v>
      </c>
      <c r="H122" s="215">
        <v>-7766.11</v>
      </c>
      <c r="I122" s="215">
        <v>-5000.82</v>
      </c>
      <c r="J122" s="215">
        <v>-6609.13</v>
      </c>
      <c r="K122" s="215">
        <v>0</v>
      </c>
      <c r="L122" s="215">
        <v>0</v>
      </c>
      <c r="M122" s="215">
        <v>0</v>
      </c>
      <c r="N122" s="215">
        <v>0</v>
      </c>
      <c r="O122" s="215">
        <v>0</v>
      </c>
      <c r="P122" s="215">
        <v>0</v>
      </c>
      <c r="Q122" s="215">
        <v>-32735.66</v>
      </c>
      <c r="R122" s="285"/>
      <c r="S122" s="285"/>
      <c r="T122" s="285"/>
    </row>
    <row r="123" spans="1:20" x14ac:dyDescent="0.25">
      <c r="A123" s="245" t="str">
        <f>IFERROR(VLOOKUP($C123,Account_Mapping!$A:$C,2,0),"")</f>
        <v>Rev_Medicare_B</v>
      </c>
      <c r="B123" s="248" t="str">
        <f>IFERROR(VLOOKUP($C123,Account_Mapping!$A:$C,3,0),"")</f>
        <v>REV_Cont_Allow</v>
      </c>
      <c r="C123" s="285" t="s">
        <v>879</v>
      </c>
      <c r="D123" s="215"/>
      <c r="E123" s="215">
        <v>-103.75</v>
      </c>
      <c r="F123" s="215">
        <v>-108.96</v>
      </c>
      <c r="G123" s="215">
        <v>-379.12</v>
      </c>
      <c r="H123" s="215">
        <v>-88.23</v>
      </c>
      <c r="I123" s="215">
        <v>6.68</v>
      </c>
      <c r="J123" s="215">
        <v>18.7</v>
      </c>
      <c r="K123" s="215">
        <v>0</v>
      </c>
      <c r="L123" s="215">
        <v>0</v>
      </c>
      <c r="M123" s="215">
        <v>0</v>
      </c>
      <c r="N123" s="215">
        <v>0</v>
      </c>
      <c r="O123" s="215">
        <v>0</v>
      </c>
      <c r="P123" s="215">
        <v>0</v>
      </c>
      <c r="Q123" s="215">
        <v>-654.67999999999995</v>
      </c>
      <c r="R123" s="285"/>
      <c r="S123" s="285"/>
      <c r="T123" s="285"/>
    </row>
    <row r="124" spans="1:20" x14ac:dyDescent="0.25">
      <c r="A124" s="245" t="str">
        <f>IFERROR(VLOOKUP($C124,Account_Mapping!$A:$C,2,0),"")</f>
        <v>Rev_Medicare_B</v>
      </c>
      <c r="B124" s="248">
        <f>IFERROR(VLOOKUP($C124,Account_Mapping!$A:$C,3,0),"")</f>
        <v>0</v>
      </c>
      <c r="C124" s="285" t="s">
        <v>880</v>
      </c>
      <c r="D124" s="215"/>
      <c r="E124" s="215">
        <v>0</v>
      </c>
      <c r="F124" s="215">
        <v>0</v>
      </c>
      <c r="G124" s="215">
        <v>0</v>
      </c>
      <c r="H124" s="215">
        <v>0</v>
      </c>
      <c r="I124" s="215">
        <v>-50.96</v>
      </c>
      <c r="J124" s="215">
        <v>-52.43</v>
      </c>
      <c r="K124" s="215">
        <v>0</v>
      </c>
      <c r="L124" s="215">
        <v>0</v>
      </c>
      <c r="M124" s="215">
        <v>0</v>
      </c>
      <c r="N124" s="215">
        <v>0</v>
      </c>
      <c r="O124" s="215">
        <v>0</v>
      </c>
      <c r="P124" s="215">
        <v>0</v>
      </c>
      <c r="Q124" s="215">
        <v>-103.39</v>
      </c>
      <c r="R124" s="285"/>
      <c r="S124" s="285"/>
      <c r="T124" s="285"/>
    </row>
    <row r="125" spans="1:20" x14ac:dyDescent="0.25">
      <c r="A125" s="245" t="str">
        <f>IFERROR(VLOOKUP($C125,Account_Mapping!$A:$C,2,0),"")</f>
        <v>Rev_Medicare_B</v>
      </c>
      <c r="B125" s="248" t="str">
        <f>IFERROR(VLOOKUP($C125,Account_Mapping!$A:$C,3,0),"")</f>
        <v>REV_Ancillary</v>
      </c>
      <c r="C125" s="285" t="s">
        <v>881</v>
      </c>
      <c r="D125" s="215"/>
      <c r="E125" s="215">
        <v>0</v>
      </c>
      <c r="F125" s="215">
        <v>0</v>
      </c>
      <c r="G125" s="215">
        <v>0</v>
      </c>
      <c r="H125" s="215">
        <v>0</v>
      </c>
      <c r="I125" s="215">
        <v>0</v>
      </c>
      <c r="J125" s="215">
        <v>0</v>
      </c>
      <c r="K125" s="215">
        <v>0</v>
      </c>
      <c r="L125" s="215">
        <v>0</v>
      </c>
      <c r="M125" s="215">
        <v>0</v>
      </c>
      <c r="N125" s="215">
        <v>0</v>
      </c>
      <c r="O125" s="215">
        <v>0</v>
      </c>
      <c r="P125" s="215">
        <v>0</v>
      </c>
      <c r="Q125" s="215">
        <v>0</v>
      </c>
      <c r="R125" s="285"/>
      <c r="S125" s="285"/>
      <c r="T125" s="285"/>
    </row>
    <row r="126" spans="1:20" x14ac:dyDescent="0.25">
      <c r="A126" s="245" t="str">
        <f>IFERROR(VLOOKUP($C126,Account_Mapping!$A:$C,2,0),"")</f>
        <v>Rev_Medicare_B</v>
      </c>
      <c r="B126" s="248" t="str">
        <f>IFERROR(VLOOKUP($C126,Account_Mapping!$A:$C,3,0),"")</f>
        <v>REV_Ancillary</v>
      </c>
      <c r="C126" s="285" t="s">
        <v>1271</v>
      </c>
      <c r="D126" s="215"/>
      <c r="E126" s="215">
        <v>494.6</v>
      </c>
      <c r="F126" s="215">
        <v>1955.94</v>
      </c>
      <c r="G126" s="215">
        <v>2424.27</v>
      </c>
      <c r="H126" s="215">
        <v>1035.67</v>
      </c>
      <c r="I126" s="215">
        <v>570.34</v>
      </c>
      <c r="J126" s="215">
        <v>1304.29</v>
      </c>
      <c r="K126" s="215">
        <v>0</v>
      </c>
      <c r="L126" s="215">
        <v>0</v>
      </c>
      <c r="M126" s="215">
        <v>0</v>
      </c>
      <c r="N126" s="215">
        <v>0</v>
      </c>
      <c r="O126" s="215">
        <v>0</v>
      </c>
      <c r="P126" s="215">
        <v>0</v>
      </c>
      <c r="Q126" s="215">
        <v>7785.11</v>
      </c>
      <c r="R126" s="285"/>
      <c r="S126" s="285"/>
      <c r="T126" s="285"/>
    </row>
    <row r="127" spans="1:20" x14ac:dyDescent="0.25">
      <c r="A127" s="245" t="str">
        <f>IFERROR(VLOOKUP($C127,Account_Mapping!$A:$C,2,0),"")</f>
        <v>Rev_Medicare_B</v>
      </c>
      <c r="B127" s="248" t="str">
        <f>IFERROR(VLOOKUP($C127,Account_Mapping!$A:$C,3,0),"")</f>
        <v>REV_Ancillary</v>
      </c>
      <c r="C127" s="285" t="s">
        <v>1265</v>
      </c>
      <c r="D127" s="215"/>
      <c r="E127" s="215">
        <v>0</v>
      </c>
      <c r="F127" s="215">
        <v>0</v>
      </c>
      <c r="G127" s="215">
        <v>525.77</v>
      </c>
      <c r="H127" s="215">
        <v>486.25</v>
      </c>
      <c r="I127" s="215">
        <v>0</v>
      </c>
      <c r="J127" s="215">
        <v>0</v>
      </c>
      <c r="K127" s="215">
        <v>0</v>
      </c>
      <c r="L127" s="215">
        <v>0</v>
      </c>
      <c r="M127" s="215">
        <v>0</v>
      </c>
      <c r="N127" s="215">
        <v>0</v>
      </c>
      <c r="O127" s="215">
        <v>0</v>
      </c>
      <c r="P127" s="215">
        <v>0</v>
      </c>
      <c r="Q127" s="215">
        <v>1012.02</v>
      </c>
      <c r="R127" s="285"/>
      <c r="S127" s="285"/>
      <c r="T127" s="285"/>
    </row>
    <row r="128" spans="1:20" x14ac:dyDescent="0.25">
      <c r="A128" s="245" t="str">
        <f>IFERROR(VLOOKUP($C128,Account_Mapping!$A:$C,2,0),"")</f>
        <v>Rev_Medicare_B</v>
      </c>
      <c r="B128" s="248" t="str">
        <f>IFERROR(VLOOKUP($C128,Account_Mapping!$A:$C,3,0),"")</f>
        <v>REV_Ancillary</v>
      </c>
      <c r="C128" s="285" t="s">
        <v>1266</v>
      </c>
      <c r="D128" s="215"/>
      <c r="E128" s="215">
        <v>0</v>
      </c>
      <c r="F128" s="215">
        <v>0</v>
      </c>
      <c r="G128" s="215">
        <v>0</v>
      </c>
      <c r="H128" s="215">
        <v>0</v>
      </c>
      <c r="I128" s="215">
        <v>0</v>
      </c>
      <c r="J128" s="215">
        <v>0</v>
      </c>
      <c r="K128" s="215">
        <v>0</v>
      </c>
      <c r="L128" s="215">
        <v>0</v>
      </c>
      <c r="M128" s="215">
        <v>0</v>
      </c>
      <c r="N128" s="215">
        <v>0</v>
      </c>
      <c r="O128" s="215">
        <v>0</v>
      </c>
      <c r="P128" s="215">
        <v>0</v>
      </c>
      <c r="Q128" s="215">
        <v>0</v>
      </c>
      <c r="R128" s="285"/>
      <c r="S128" s="285"/>
      <c r="T128" s="285"/>
    </row>
    <row r="129" spans="1:20" x14ac:dyDescent="0.25">
      <c r="A129" s="245" t="str">
        <f>IFERROR(VLOOKUP($C129,Account_Mapping!$A:$C,2,0),"")</f>
        <v>Rev_Medicare_B</v>
      </c>
      <c r="B129" s="248" t="str">
        <f>IFERROR(VLOOKUP($C129,Account_Mapping!$A:$C,3,0),"")</f>
        <v>REV_Ancillary</v>
      </c>
      <c r="C129" s="285" t="s">
        <v>1267</v>
      </c>
      <c r="D129" s="215"/>
      <c r="E129" s="215">
        <v>0</v>
      </c>
      <c r="F129" s="215">
        <v>-1308.46</v>
      </c>
      <c r="G129" s="215">
        <v>-1505.94</v>
      </c>
      <c r="H129" s="215">
        <v>-420.77</v>
      </c>
      <c r="I129" s="215">
        <v>-2160.52</v>
      </c>
      <c r="J129" s="215">
        <v>-810.67</v>
      </c>
      <c r="K129" s="215">
        <v>0</v>
      </c>
      <c r="L129" s="215">
        <v>0</v>
      </c>
      <c r="M129" s="215">
        <v>0</v>
      </c>
      <c r="N129" s="215">
        <v>0</v>
      </c>
      <c r="O129" s="215">
        <v>0</v>
      </c>
      <c r="P129" s="215">
        <v>0</v>
      </c>
      <c r="Q129" s="215">
        <v>-6206.3600000000006</v>
      </c>
      <c r="R129" s="285"/>
      <c r="S129" s="285"/>
      <c r="T129" s="285"/>
    </row>
    <row r="130" spans="1:20" x14ac:dyDescent="0.25">
      <c r="A130" s="245" t="str">
        <f>IFERROR(VLOOKUP($C130,Account_Mapping!$A:$C,2,0),"")</f>
        <v>REV_Private</v>
      </c>
      <c r="B130" s="248" t="str">
        <f>IFERROR(VLOOKUP($C130,Account_Mapping!$A:$C,3,0),"")</f>
        <v>REV_Ancillary</v>
      </c>
      <c r="C130" s="285" t="s">
        <v>886</v>
      </c>
      <c r="D130" s="215"/>
      <c r="E130" s="215">
        <v>0</v>
      </c>
      <c r="F130" s="215">
        <v>0</v>
      </c>
      <c r="G130" s="215">
        <v>0</v>
      </c>
      <c r="H130" s="215">
        <v>982.38</v>
      </c>
      <c r="I130" s="215">
        <v>0</v>
      </c>
      <c r="J130" s="215">
        <v>0</v>
      </c>
      <c r="K130" s="215">
        <v>0</v>
      </c>
      <c r="L130" s="215">
        <v>0</v>
      </c>
      <c r="M130" s="215">
        <v>0</v>
      </c>
      <c r="N130" s="215">
        <v>0</v>
      </c>
      <c r="O130" s="215">
        <v>0</v>
      </c>
      <c r="P130" s="215">
        <v>0</v>
      </c>
      <c r="Q130" s="215">
        <v>982.38</v>
      </c>
      <c r="R130" s="285"/>
      <c r="S130" s="285"/>
      <c r="T130" s="285"/>
    </row>
    <row r="131" spans="1:20" x14ac:dyDescent="0.25">
      <c r="A131" s="245" t="str">
        <f>IFERROR(VLOOKUP($C131,Account_Mapping!$A:$C,2,0),"")</f>
        <v>REV_Private</v>
      </c>
      <c r="B131" s="248" t="str">
        <f>IFERROR(VLOOKUP($C131,Account_Mapping!$A:$C,3,0),"")</f>
        <v>REV_Ancillary</v>
      </c>
      <c r="C131" s="285" t="s">
        <v>887</v>
      </c>
      <c r="E131" s="229">
        <v>0</v>
      </c>
      <c r="F131" s="229">
        <v>0</v>
      </c>
      <c r="G131" s="229">
        <v>0</v>
      </c>
      <c r="H131" s="229">
        <v>704.58</v>
      </c>
      <c r="I131" s="229">
        <v>0</v>
      </c>
      <c r="J131" s="229">
        <v>0</v>
      </c>
      <c r="K131" s="229">
        <v>0</v>
      </c>
      <c r="L131" s="229">
        <v>0</v>
      </c>
      <c r="M131" s="229">
        <v>0</v>
      </c>
      <c r="N131" s="229">
        <v>0</v>
      </c>
      <c r="O131" s="229">
        <v>0</v>
      </c>
      <c r="P131" s="229">
        <v>0</v>
      </c>
      <c r="Q131" s="229">
        <v>704.58</v>
      </c>
      <c r="R131" s="291"/>
      <c r="S131" s="285"/>
      <c r="T131" s="285"/>
    </row>
    <row r="132" spans="1:20" x14ac:dyDescent="0.25">
      <c r="A132" s="245" t="str">
        <f>IFERROR(VLOOKUP($C132,Account_Mapping!$A:$C,2,0),"")</f>
        <v>REV_Private</v>
      </c>
      <c r="B132" s="248" t="str">
        <f>IFERROR(VLOOKUP($C132,Account_Mapping!$A:$C,3,0),"")</f>
        <v>REV_Ancillary</v>
      </c>
      <c r="C132" s="285" t="s">
        <v>888</v>
      </c>
      <c r="E132" s="215">
        <v>0</v>
      </c>
      <c r="F132" s="215">
        <v>0</v>
      </c>
      <c r="G132" s="215">
        <v>0</v>
      </c>
      <c r="H132" s="215">
        <v>0</v>
      </c>
      <c r="I132" s="215">
        <v>0</v>
      </c>
      <c r="J132" s="215">
        <v>0</v>
      </c>
      <c r="K132" s="215">
        <v>0</v>
      </c>
      <c r="L132" s="215">
        <v>0</v>
      </c>
      <c r="M132" s="215">
        <v>0</v>
      </c>
      <c r="N132" s="215">
        <v>0</v>
      </c>
      <c r="O132" s="215">
        <v>0</v>
      </c>
      <c r="P132" s="215">
        <v>0</v>
      </c>
      <c r="Q132" s="215">
        <v>0</v>
      </c>
      <c r="R132" s="285"/>
      <c r="S132" s="285"/>
      <c r="T132" s="285"/>
    </row>
    <row r="133" spans="1:20" x14ac:dyDescent="0.25">
      <c r="A133" s="245" t="str">
        <f>IFERROR(VLOOKUP($C133,Account_Mapping!$A:$C,2,0),"")</f>
        <v/>
      </c>
      <c r="B133" s="248" t="str">
        <f>IFERROR(VLOOKUP($C133,Account_Mapping!$A:$C,3,0),"")</f>
        <v/>
      </c>
      <c r="C133" s="285" t="s">
        <v>889</v>
      </c>
      <c r="E133" s="215">
        <v>9044.5800000000017</v>
      </c>
      <c r="F133" s="215">
        <v>4194.8599999999997</v>
      </c>
      <c r="G133" s="215">
        <v>5214.74</v>
      </c>
      <c r="H133" s="215">
        <v>10750.43</v>
      </c>
      <c r="I133" s="215">
        <v>3620.2000000000021</v>
      </c>
      <c r="J133" s="215">
        <v>8935.090000000002</v>
      </c>
      <c r="K133" s="215">
        <v>0</v>
      </c>
      <c r="L133" s="215">
        <v>0</v>
      </c>
      <c r="M133" s="215">
        <v>0</v>
      </c>
      <c r="N133" s="215">
        <v>0</v>
      </c>
      <c r="O133" s="215">
        <v>0</v>
      </c>
      <c r="P133" s="215">
        <v>0</v>
      </c>
      <c r="Q133" s="215">
        <v>41759.899999999972</v>
      </c>
      <c r="R133" s="285"/>
      <c r="S133" s="285"/>
      <c r="T133" s="285"/>
    </row>
    <row r="134" spans="1:20" x14ac:dyDescent="0.25">
      <c r="A134" s="245" t="str">
        <f>IFERROR(VLOOKUP($C134,Account_Mapping!$A:$C,2,0),"")</f>
        <v/>
      </c>
      <c r="B134" s="248" t="str">
        <f>IFERROR(VLOOKUP($C134,Account_Mapping!$A:$C,3,0),"")</f>
        <v/>
      </c>
      <c r="C134" s="285" t="s">
        <v>789</v>
      </c>
      <c r="D134" s="215"/>
      <c r="E134" s="215"/>
      <c r="F134" s="215"/>
      <c r="G134" s="215"/>
      <c r="H134" s="215"/>
      <c r="I134" s="215"/>
      <c r="J134" s="215"/>
      <c r="K134" s="215"/>
      <c r="L134" s="215"/>
      <c r="M134" s="215"/>
      <c r="N134" s="215"/>
      <c r="O134" s="215"/>
      <c r="P134" s="215"/>
      <c r="Q134" s="215"/>
      <c r="R134" s="285"/>
      <c r="S134" s="285"/>
      <c r="T134" s="285"/>
    </row>
    <row r="135" spans="1:20" x14ac:dyDescent="0.25">
      <c r="A135" s="245" t="str">
        <f>IFERROR(VLOOKUP($C135,Account_Mapping!$A:$C,2,0),"")</f>
        <v/>
      </c>
      <c r="B135" s="248" t="str">
        <f>IFERROR(VLOOKUP($C135,Account_Mapping!$A:$C,3,0),"")</f>
        <v/>
      </c>
      <c r="C135" s="285" t="s">
        <v>890</v>
      </c>
      <c r="D135" s="215"/>
      <c r="E135" s="215"/>
      <c r="F135" s="215"/>
      <c r="G135" s="215"/>
      <c r="H135" s="215"/>
      <c r="I135" s="215"/>
      <c r="J135" s="215"/>
      <c r="K135" s="215"/>
      <c r="L135" s="215"/>
      <c r="M135" s="215"/>
      <c r="N135" s="215"/>
      <c r="O135" s="215"/>
      <c r="P135" s="215"/>
      <c r="Q135" s="215"/>
      <c r="R135" s="285"/>
      <c r="S135" s="285"/>
      <c r="T135" s="285"/>
    </row>
    <row r="136" spans="1:20" x14ac:dyDescent="0.25">
      <c r="A136" s="245" t="str">
        <f>IFERROR(VLOOKUP($C136,Account_Mapping!$A:$C,2,0),"")</f>
        <v>REV_Other</v>
      </c>
      <c r="B136" s="248" t="str">
        <f>IFERROR(VLOOKUP($C136,Account_Mapping!$A:$C,3,0),"")</f>
        <v>REV_Ancillary</v>
      </c>
      <c r="C136" s="285" t="s">
        <v>891</v>
      </c>
      <c r="D136" s="215"/>
      <c r="E136" s="215">
        <v>0</v>
      </c>
      <c r="F136" s="215">
        <v>0</v>
      </c>
      <c r="G136" s="215">
        <v>0</v>
      </c>
      <c r="H136" s="215">
        <v>0</v>
      </c>
      <c r="I136" s="215">
        <v>0</v>
      </c>
      <c r="J136" s="215">
        <v>0</v>
      </c>
      <c r="K136" s="215">
        <v>0</v>
      </c>
      <c r="L136" s="215">
        <v>0</v>
      </c>
      <c r="M136" s="215">
        <v>0</v>
      </c>
      <c r="N136" s="215">
        <v>0</v>
      </c>
      <c r="O136" s="215">
        <v>0</v>
      </c>
      <c r="P136" s="215">
        <v>0</v>
      </c>
      <c r="Q136" s="215">
        <v>0</v>
      </c>
      <c r="R136" s="285"/>
      <c r="S136" s="285"/>
      <c r="T136" s="285"/>
    </row>
    <row r="137" spans="1:20" x14ac:dyDescent="0.25">
      <c r="A137" s="245" t="str">
        <f>IFERROR(VLOOKUP($C137,Account_Mapping!$A:$C,2,0),"")</f>
        <v>REV_Other</v>
      </c>
      <c r="B137" s="248" t="str">
        <f>IFERROR(VLOOKUP($C137,Account_Mapping!$A:$C,3,0),"")</f>
        <v>REV_Ancillary</v>
      </c>
      <c r="C137" s="285" t="s">
        <v>892</v>
      </c>
      <c r="D137" s="215"/>
      <c r="E137" s="215">
        <v>0</v>
      </c>
      <c r="F137" s="215">
        <v>0</v>
      </c>
      <c r="G137" s="215">
        <v>0</v>
      </c>
      <c r="H137" s="215">
        <v>0</v>
      </c>
      <c r="I137" s="215">
        <v>0</v>
      </c>
      <c r="J137" s="215">
        <v>0</v>
      </c>
      <c r="K137" s="215">
        <v>0</v>
      </c>
      <c r="L137" s="215">
        <v>0</v>
      </c>
      <c r="M137" s="215">
        <v>0</v>
      </c>
      <c r="N137" s="215">
        <v>0</v>
      </c>
      <c r="O137" s="215">
        <v>0</v>
      </c>
      <c r="P137" s="215">
        <v>0</v>
      </c>
      <c r="Q137" s="215">
        <v>0</v>
      </c>
      <c r="R137" s="285"/>
      <c r="S137" s="285"/>
      <c r="T137" s="285"/>
    </row>
    <row r="138" spans="1:20" x14ac:dyDescent="0.25">
      <c r="A138" s="245" t="str">
        <f>IFERROR(VLOOKUP($C138,Account_Mapping!$A:$C,2,0),"")</f>
        <v>REV_Other</v>
      </c>
      <c r="B138" s="248" t="str">
        <f>IFERROR(VLOOKUP($C138,Account_Mapping!$A:$C,3,0),"")</f>
        <v>REV_Ancillary</v>
      </c>
      <c r="C138" s="285" t="s">
        <v>893</v>
      </c>
      <c r="D138" s="215"/>
      <c r="E138" s="215">
        <v>104</v>
      </c>
      <c r="F138" s="215">
        <v>64</v>
      </c>
      <c r="G138" s="215">
        <v>44</v>
      </c>
      <c r="H138" s="215">
        <v>32</v>
      </c>
      <c r="I138" s="215">
        <v>28</v>
      </c>
      <c r="J138" s="215">
        <v>64</v>
      </c>
      <c r="K138" s="215">
        <v>0</v>
      </c>
      <c r="L138" s="215">
        <v>0</v>
      </c>
      <c r="M138" s="215">
        <v>0</v>
      </c>
      <c r="N138" s="215">
        <v>0</v>
      </c>
      <c r="O138" s="215">
        <v>0</v>
      </c>
      <c r="P138" s="215">
        <v>0</v>
      </c>
      <c r="Q138" s="215">
        <v>336</v>
      </c>
      <c r="R138" s="285"/>
      <c r="S138" s="285"/>
      <c r="T138" s="285"/>
    </row>
    <row r="139" spans="1:20" x14ac:dyDescent="0.25">
      <c r="A139" s="245" t="str">
        <f>IFERROR(VLOOKUP($C139,Account_Mapping!$A:$C,2,0),"")</f>
        <v>REV_Other</v>
      </c>
      <c r="B139" s="248" t="str">
        <f>IFERROR(VLOOKUP($C139,Account_Mapping!$A:$C,3,0),"")</f>
        <v>REV_Ancillary</v>
      </c>
      <c r="C139" s="285" t="s">
        <v>894</v>
      </c>
      <c r="D139" s="215"/>
      <c r="E139" s="215">
        <v>0.22</v>
      </c>
      <c r="F139" s="215">
        <v>0</v>
      </c>
      <c r="G139" s="215">
        <v>0</v>
      </c>
      <c r="H139" s="215">
        <v>-0.22</v>
      </c>
      <c r="I139" s="215">
        <v>0</v>
      </c>
      <c r="J139" s="215">
        <v>130.28</v>
      </c>
      <c r="K139" s="215">
        <v>0</v>
      </c>
      <c r="L139" s="215">
        <v>0</v>
      </c>
      <c r="M139" s="215">
        <v>0</v>
      </c>
      <c r="N139" s="215">
        <v>0</v>
      </c>
      <c r="O139" s="215">
        <v>0</v>
      </c>
      <c r="P139" s="215">
        <v>0</v>
      </c>
      <c r="Q139" s="215">
        <v>130.28</v>
      </c>
      <c r="R139" s="285"/>
      <c r="S139" s="285"/>
      <c r="T139" s="285"/>
    </row>
    <row r="140" spans="1:20" x14ac:dyDescent="0.25">
      <c r="A140" s="245" t="str">
        <f>IFERROR(VLOOKUP($C140,Account_Mapping!$A:$C,2,0),"")</f>
        <v>REV_Other</v>
      </c>
      <c r="B140" s="248" t="str">
        <f>IFERROR(VLOOKUP($C140,Account_Mapping!$A:$C,3,0),"")</f>
        <v>REV_Ancillary</v>
      </c>
      <c r="C140" s="285" t="s">
        <v>895</v>
      </c>
      <c r="D140" s="215"/>
      <c r="E140" s="215">
        <v>0</v>
      </c>
      <c r="F140" s="215">
        <v>0</v>
      </c>
      <c r="G140" s="215">
        <v>0</v>
      </c>
      <c r="H140" s="215">
        <v>177.43</v>
      </c>
      <c r="I140" s="215">
        <v>0</v>
      </c>
      <c r="J140" s="215">
        <v>0</v>
      </c>
      <c r="K140" s="215">
        <v>0</v>
      </c>
      <c r="L140" s="215">
        <v>0</v>
      </c>
      <c r="M140" s="215">
        <v>0</v>
      </c>
      <c r="N140" s="215">
        <v>0</v>
      </c>
      <c r="O140" s="215">
        <v>0</v>
      </c>
      <c r="P140" s="215">
        <v>0</v>
      </c>
      <c r="Q140" s="215">
        <v>177.43</v>
      </c>
      <c r="R140" s="285"/>
      <c r="S140" s="285"/>
      <c r="T140" s="285"/>
    </row>
    <row r="141" spans="1:20" x14ac:dyDescent="0.25">
      <c r="A141" s="245" t="str">
        <f>IFERROR(VLOOKUP($C141,Account_Mapping!$A:$C,2,0),"")</f>
        <v>REV_Other</v>
      </c>
      <c r="B141" s="248" t="str">
        <f>IFERROR(VLOOKUP($C141,Account_Mapping!$A:$C,3,0),"")</f>
        <v>REV_Ancillary</v>
      </c>
      <c r="C141" s="285" t="s">
        <v>896</v>
      </c>
      <c r="D141" s="215"/>
      <c r="E141" s="215">
        <v>0</v>
      </c>
      <c r="F141" s="215">
        <v>0</v>
      </c>
      <c r="G141" s="215">
        <v>0</v>
      </c>
      <c r="H141" s="215">
        <v>0</v>
      </c>
      <c r="I141" s="215">
        <v>0</v>
      </c>
      <c r="J141" s="215">
        <v>0</v>
      </c>
      <c r="K141" s="215">
        <v>0</v>
      </c>
      <c r="L141" s="215">
        <v>0</v>
      </c>
      <c r="M141" s="215">
        <v>0</v>
      </c>
      <c r="N141" s="215">
        <v>0</v>
      </c>
      <c r="O141" s="215">
        <v>0</v>
      </c>
      <c r="P141" s="215">
        <v>0</v>
      </c>
      <c r="Q141" s="215">
        <v>0</v>
      </c>
      <c r="R141" s="285"/>
      <c r="S141" s="285"/>
      <c r="T141" s="285"/>
    </row>
    <row r="142" spans="1:20" x14ac:dyDescent="0.25">
      <c r="A142" s="245" t="str">
        <f>IFERROR(VLOOKUP($C142,Account_Mapping!$A:$C,2,0),"")</f>
        <v>T_BAD_DEBT</v>
      </c>
      <c r="B142" s="248">
        <f>IFERROR(VLOOKUP($C142,Account_Mapping!$A:$C,3,0),"")</f>
        <v>0</v>
      </c>
      <c r="C142" s="285" t="s">
        <v>897</v>
      </c>
      <c r="D142" s="215"/>
      <c r="E142" s="215">
        <v>-724.62</v>
      </c>
      <c r="F142" s="215">
        <v>-724.62</v>
      </c>
      <c r="G142" s="215">
        <v>-724.62</v>
      </c>
      <c r="H142" s="215">
        <v>-724.62</v>
      </c>
      <c r="I142" s="215">
        <v>-724.62</v>
      </c>
      <c r="J142" s="215">
        <v>-724.62</v>
      </c>
      <c r="K142" s="215">
        <v>0</v>
      </c>
      <c r="L142" s="215">
        <v>0</v>
      </c>
      <c r="M142" s="215">
        <v>0</v>
      </c>
      <c r="N142" s="215">
        <v>0</v>
      </c>
      <c r="O142" s="215">
        <v>0</v>
      </c>
      <c r="P142" s="215">
        <v>0</v>
      </c>
      <c r="Q142" s="215">
        <v>-4347.72</v>
      </c>
      <c r="R142" s="285"/>
      <c r="S142" s="285"/>
      <c r="T142" s="285"/>
    </row>
    <row r="143" spans="1:20" x14ac:dyDescent="0.25">
      <c r="A143" s="245" t="str">
        <f>IFERROR(VLOOKUP($C143,Account_Mapping!$A:$C,2,0),"")</f>
        <v>T_BAD_DEBT</v>
      </c>
      <c r="B143" s="248">
        <f>IFERROR(VLOOKUP($C143,Account_Mapping!$A:$C,3,0),"")</f>
        <v>0</v>
      </c>
      <c r="C143" s="285" t="s">
        <v>1278</v>
      </c>
      <c r="D143" s="215"/>
      <c r="E143" s="215">
        <v>0</v>
      </c>
      <c r="F143" s="215">
        <v>-2040.5</v>
      </c>
      <c r="G143" s="215">
        <v>0</v>
      </c>
      <c r="H143" s="215">
        <v>0</v>
      </c>
      <c r="I143" s="215">
        <v>-778</v>
      </c>
      <c r="J143" s="215">
        <v>0</v>
      </c>
      <c r="K143" s="215">
        <v>0</v>
      </c>
      <c r="L143" s="215">
        <v>0</v>
      </c>
      <c r="M143" s="215">
        <v>0</v>
      </c>
      <c r="N143" s="215">
        <v>0</v>
      </c>
      <c r="O143" s="215">
        <v>0</v>
      </c>
      <c r="P143" s="215">
        <v>0</v>
      </c>
      <c r="Q143" s="215">
        <v>-2818.5</v>
      </c>
      <c r="R143" s="285"/>
      <c r="S143" s="285"/>
      <c r="T143" s="285"/>
    </row>
    <row r="144" spans="1:20" x14ac:dyDescent="0.25">
      <c r="A144" s="245" t="str">
        <f>IFERROR(VLOOKUP($C144,Account_Mapping!$A:$C,2,0),"")</f>
        <v>T_BAD_DEBT</v>
      </c>
      <c r="B144" s="248">
        <f>IFERROR(VLOOKUP($C144,Account_Mapping!$A:$C,3,0),"")</f>
        <v>0</v>
      </c>
      <c r="C144" s="285" t="s">
        <v>899</v>
      </c>
      <c r="D144" s="215"/>
      <c r="E144" s="215">
        <v>0</v>
      </c>
      <c r="F144" s="215">
        <v>0</v>
      </c>
      <c r="G144" s="215">
        <v>0</v>
      </c>
      <c r="H144" s="215">
        <v>0</v>
      </c>
      <c r="I144" s="215">
        <v>0</v>
      </c>
      <c r="J144" s="215">
        <v>0</v>
      </c>
      <c r="K144" s="215">
        <v>0</v>
      </c>
      <c r="L144" s="215">
        <v>0</v>
      </c>
      <c r="M144" s="215">
        <v>0</v>
      </c>
      <c r="N144" s="215">
        <v>0</v>
      </c>
      <c r="O144" s="215">
        <v>0</v>
      </c>
      <c r="P144" s="215">
        <v>0</v>
      </c>
      <c r="Q144" s="215">
        <v>0</v>
      </c>
      <c r="R144" s="285"/>
      <c r="S144" s="285"/>
      <c r="T144" s="285"/>
    </row>
    <row r="145" spans="1:20" x14ac:dyDescent="0.25">
      <c r="A145" s="245" t="str">
        <f>IFERROR(VLOOKUP($C145,Account_Mapping!$A:$C,2,0),"")</f>
        <v>REV_Other</v>
      </c>
      <c r="B145" s="248">
        <f>IFERROR(VLOOKUP($C145,Account_Mapping!$A:$C,3,0),"")</f>
        <v>0</v>
      </c>
      <c r="C145" s="285" t="s">
        <v>900</v>
      </c>
      <c r="D145" s="215"/>
      <c r="E145" s="215">
        <v>639.52</v>
      </c>
      <c r="F145" s="215">
        <v>499.08</v>
      </c>
      <c r="G145" s="215">
        <v>0</v>
      </c>
      <c r="H145" s="215">
        <v>37.46</v>
      </c>
      <c r="I145" s="215">
        <v>0</v>
      </c>
      <c r="J145" s="215">
        <v>962</v>
      </c>
      <c r="K145" s="215">
        <v>0</v>
      </c>
      <c r="L145" s="215">
        <v>0</v>
      </c>
      <c r="M145" s="215">
        <v>0</v>
      </c>
      <c r="N145" s="215">
        <v>0</v>
      </c>
      <c r="O145" s="215">
        <v>0</v>
      </c>
      <c r="P145" s="215">
        <v>0</v>
      </c>
      <c r="Q145" s="215">
        <v>2138.06</v>
      </c>
      <c r="R145" s="285"/>
      <c r="S145" s="285"/>
      <c r="T145" s="285"/>
    </row>
    <row r="146" spans="1:20" x14ac:dyDescent="0.25">
      <c r="A146" s="245" t="str">
        <f>IFERROR(VLOOKUP($C146,Account_Mapping!$A:$C,2,0),"")</f>
        <v>REV_Other</v>
      </c>
      <c r="B146" s="248" t="str">
        <f>IFERROR(VLOOKUP($C146,Account_Mapping!$A:$C,3,0),"")</f>
        <v>REV_Ancillary</v>
      </c>
      <c r="C146" s="285" t="s">
        <v>901</v>
      </c>
      <c r="E146" s="229">
        <v>0</v>
      </c>
      <c r="F146" s="229">
        <v>0</v>
      </c>
      <c r="G146" s="229">
        <v>0</v>
      </c>
      <c r="H146" s="229">
        <v>0</v>
      </c>
      <c r="I146" s="229">
        <v>0</v>
      </c>
      <c r="J146" s="229">
        <v>0</v>
      </c>
      <c r="K146" s="229">
        <v>0</v>
      </c>
      <c r="L146" s="229">
        <v>0</v>
      </c>
      <c r="M146" s="229">
        <v>0</v>
      </c>
      <c r="N146" s="229">
        <v>0</v>
      </c>
      <c r="O146" s="229">
        <v>0</v>
      </c>
      <c r="P146" s="229">
        <v>0</v>
      </c>
      <c r="Q146" s="229">
        <v>0</v>
      </c>
      <c r="R146" s="291"/>
      <c r="S146" s="285"/>
      <c r="T146" s="285"/>
    </row>
    <row r="147" spans="1:20" x14ac:dyDescent="0.25">
      <c r="A147" s="245" t="str">
        <f>IFERROR(VLOOKUP($C147,Account_Mapping!$A:$C,2,0),"")</f>
        <v>REV_Other</v>
      </c>
      <c r="B147" s="248">
        <f>IFERROR(VLOOKUP($C147,Account_Mapping!$A:$C,3,0),"")</f>
        <v>0</v>
      </c>
      <c r="C147" s="285" t="s">
        <v>1282</v>
      </c>
      <c r="E147" s="215">
        <v>0</v>
      </c>
      <c r="F147" s="215">
        <v>0</v>
      </c>
      <c r="G147" s="215">
        <v>0</v>
      </c>
      <c r="H147" s="215">
        <v>0</v>
      </c>
      <c r="I147" s="215">
        <v>0</v>
      </c>
      <c r="J147" s="215">
        <v>0</v>
      </c>
      <c r="K147" s="215">
        <v>0</v>
      </c>
      <c r="L147" s="215">
        <v>0</v>
      </c>
      <c r="M147" s="215">
        <v>0</v>
      </c>
      <c r="N147" s="215">
        <v>0</v>
      </c>
      <c r="O147" s="215">
        <v>0</v>
      </c>
      <c r="P147" s="215">
        <v>0</v>
      </c>
      <c r="Q147" s="215">
        <v>0</v>
      </c>
      <c r="R147" s="285"/>
      <c r="S147" s="285"/>
      <c r="T147" s="285"/>
    </row>
    <row r="148" spans="1:20" ht="18.75" thickBot="1" x14ac:dyDescent="0.3">
      <c r="A148" s="245" t="str">
        <f>IFERROR(VLOOKUP($C148,Account_Mapping!$A:$C,2,0),"")</f>
        <v/>
      </c>
      <c r="B148" s="248" t="str">
        <f>IFERROR(VLOOKUP($C148,Account_Mapping!$A:$C,3,0),"")</f>
        <v/>
      </c>
      <c r="C148" s="287" t="s">
        <v>903</v>
      </c>
      <c r="D148" s="287"/>
      <c r="E148" s="227">
        <v>19.120000000000005</v>
      </c>
      <c r="F148" s="227">
        <v>-2202.04</v>
      </c>
      <c r="G148" s="227">
        <v>-680.62</v>
      </c>
      <c r="H148" s="227">
        <v>-477.95</v>
      </c>
      <c r="I148" s="227">
        <v>-1474.62</v>
      </c>
      <c r="J148" s="227">
        <v>431.65999999999997</v>
      </c>
      <c r="K148" s="227">
        <v>0</v>
      </c>
      <c r="L148" s="227">
        <v>0</v>
      </c>
      <c r="M148" s="227">
        <v>0</v>
      </c>
      <c r="N148" s="227">
        <v>0</v>
      </c>
      <c r="O148" s="227">
        <v>0</v>
      </c>
      <c r="P148" s="227">
        <v>0</v>
      </c>
      <c r="Q148" s="227">
        <v>-4384.4500000000007</v>
      </c>
      <c r="R148" s="290"/>
      <c r="S148" s="285"/>
      <c r="T148" s="285"/>
    </row>
    <row r="149" spans="1:20" ht="18.75" thickTop="1" x14ac:dyDescent="0.25">
      <c r="A149" s="245" t="str">
        <f>IFERROR(VLOOKUP($C149,Account_Mapping!$A:$C,2,0),"")</f>
        <v/>
      </c>
      <c r="B149" s="248" t="str">
        <f>IFERROR(VLOOKUP($C149,Account_Mapping!$A:$C,3,0),"")</f>
        <v/>
      </c>
      <c r="C149" s="285" t="s">
        <v>789</v>
      </c>
      <c r="E149" s="215"/>
      <c r="F149" s="215"/>
      <c r="G149" s="215"/>
      <c r="H149" s="215"/>
      <c r="I149" s="215"/>
      <c r="J149" s="216"/>
      <c r="K149" s="215"/>
      <c r="L149" s="215"/>
      <c r="M149" s="215"/>
      <c r="N149" s="215"/>
      <c r="O149" s="215"/>
      <c r="P149" s="215"/>
      <c r="Q149" s="215"/>
      <c r="R149" s="285"/>
      <c r="S149" s="285"/>
      <c r="T149" s="285"/>
    </row>
    <row r="150" spans="1:20" x14ac:dyDescent="0.25">
      <c r="A150" s="245" t="str">
        <f>IFERROR(VLOOKUP($C150,Account_Mapping!$A:$C,2,0),"")</f>
        <v/>
      </c>
      <c r="B150" s="248" t="str">
        <f>IFERROR(VLOOKUP($C150,Account_Mapping!$A:$C,3,0),"")</f>
        <v/>
      </c>
      <c r="C150" s="285" t="s">
        <v>794</v>
      </c>
      <c r="E150" s="215">
        <v>338008.01</v>
      </c>
      <c r="F150" s="215">
        <v>317141.62</v>
      </c>
      <c r="G150" s="215">
        <v>324516.00999999995</v>
      </c>
      <c r="H150" s="215">
        <v>333505.13</v>
      </c>
      <c r="I150" s="215">
        <v>345388.16000000003</v>
      </c>
      <c r="J150" s="217">
        <v>321481.90000000002</v>
      </c>
      <c r="K150" s="215">
        <v>0</v>
      </c>
      <c r="L150" s="215">
        <v>0</v>
      </c>
      <c r="M150" s="215">
        <v>0</v>
      </c>
      <c r="N150" s="215">
        <v>0</v>
      </c>
      <c r="O150" s="215">
        <v>0</v>
      </c>
      <c r="P150" s="215">
        <v>0</v>
      </c>
      <c r="Q150" s="215">
        <v>1980040.8299999998</v>
      </c>
      <c r="R150" s="285"/>
      <c r="S150" s="285"/>
      <c r="T150" s="285"/>
    </row>
    <row r="151" spans="1:20" x14ac:dyDescent="0.25">
      <c r="A151" s="245" t="str">
        <f>IFERROR(VLOOKUP($C151,Account_Mapping!$A:$C,2,0),"")</f>
        <v/>
      </c>
      <c r="B151" s="248" t="str">
        <f>IFERROR(VLOOKUP($C151,Account_Mapping!$A:$C,3,0),"")</f>
        <v/>
      </c>
      <c r="D151" s="286"/>
      <c r="E151" s="215"/>
      <c r="F151" s="215"/>
      <c r="G151" s="215"/>
      <c r="H151" s="215"/>
      <c r="I151" s="215"/>
      <c r="J151" s="218" t="s">
        <v>1197</v>
      </c>
      <c r="K151" s="215"/>
      <c r="L151" s="215"/>
      <c r="M151" s="215"/>
      <c r="N151" s="215"/>
      <c r="O151" s="215"/>
      <c r="P151" s="215"/>
      <c r="Q151" s="215"/>
      <c r="R151" s="285"/>
      <c r="S151" s="285"/>
      <c r="T151" s="285"/>
    </row>
    <row r="152" spans="1:20" x14ac:dyDescent="0.25">
      <c r="A152" s="245" t="str">
        <f>IFERROR(VLOOKUP($C152,Account_Mapping!$A:$C,2,0),"")</f>
        <v/>
      </c>
      <c r="B152" s="248" t="str">
        <f>IFERROR(VLOOKUP($C152,Account_Mapping!$A:$C,3,0),"")</f>
        <v/>
      </c>
      <c r="D152" s="286"/>
      <c r="E152" s="215"/>
      <c r="F152" s="215"/>
      <c r="G152" s="215"/>
      <c r="H152" s="215"/>
      <c r="I152" s="215"/>
      <c r="J152" s="216" t="s">
        <v>904</v>
      </c>
      <c r="K152" s="215"/>
      <c r="L152" s="215"/>
      <c r="M152" s="215"/>
      <c r="N152" s="215"/>
      <c r="O152" s="215"/>
      <c r="P152" s="215"/>
      <c r="Q152" s="215"/>
      <c r="R152" s="285"/>
      <c r="S152" s="285"/>
      <c r="T152" s="285"/>
    </row>
    <row r="153" spans="1:20" x14ac:dyDescent="0.25">
      <c r="A153" s="245" t="str">
        <f>IFERROR(VLOOKUP($C153,Account_Mapping!$A:$C,2,0),"")</f>
        <v/>
      </c>
      <c r="B153" s="248" t="str">
        <f>IFERROR(VLOOKUP($C153,Account_Mapping!$A:$C,3,0),"")</f>
        <v/>
      </c>
      <c r="E153" s="219"/>
      <c r="F153" s="219"/>
      <c r="G153" s="219"/>
      <c r="H153" s="219"/>
      <c r="I153" s="219"/>
      <c r="J153" s="219">
        <v>2022</v>
      </c>
      <c r="K153" s="219"/>
      <c r="L153" s="219"/>
      <c r="M153" s="219"/>
      <c r="N153" s="219"/>
      <c r="O153" s="219"/>
      <c r="P153" s="219"/>
      <c r="Q153" s="219"/>
      <c r="R153" s="285"/>
      <c r="S153" s="285"/>
      <c r="T153" s="285"/>
    </row>
    <row r="154" spans="1:20" x14ac:dyDescent="0.25">
      <c r="A154" s="245" t="str">
        <f>IFERROR(VLOOKUP($C154,Account_Mapping!$A:$C,2,0),"")</f>
        <v/>
      </c>
      <c r="B154" s="248" t="str">
        <f>IFERROR(VLOOKUP($C154,Account_Mapping!$A:$C,3,0),"")</f>
        <v/>
      </c>
      <c r="E154" s="215"/>
      <c r="F154" s="215"/>
      <c r="G154" s="215"/>
      <c r="H154" s="215"/>
      <c r="I154" s="215"/>
      <c r="J154" s="215"/>
      <c r="K154" s="215"/>
      <c r="L154" s="215"/>
      <c r="M154" s="215"/>
      <c r="N154" s="215"/>
      <c r="O154" s="215"/>
      <c r="P154" s="215"/>
      <c r="Q154" s="215"/>
      <c r="R154" s="285"/>
      <c r="S154" s="285"/>
      <c r="T154" s="285"/>
    </row>
    <row r="155" spans="1:20" x14ac:dyDescent="0.25">
      <c r="A155" s="245" t="str">
        <f>IFERROR(VLOOKUP($C155,Account_Mapping!$A:$C,2,0),"")</f>
        <v/>
      </c>
      <c r="B155" s="248" t="str">
        <f>IFERROR(VLOOKUP($C155,Account_Mapping!$A:$C,3,0),"")</f>
        <v/>
      </c>
      <c r="D155" s="215"/>
      <c r="E155" s="215" t="s">
        <v>761</v>
      </c>
      <c r="F155" s="215" t="s">
        <v>762</v>
      </c>
      <c r="G155" s="215" t="s">
        <v>763</v>
      </c>
      <c r="H155" s="215" t="s">
        <v>764</v>
      </c>
      <c r="I155" s="215" t="s">
        <v>185</v>
      </c>
      <c r="J155" s="215" t="s">
        <v>765</v>
      </c>
      <c r="K155" s="215" t="s">
        <v>766</v>
      </c>
      <c r="L155" s="215" t="s">
        <v>767</v>
      </c>
      <c r="M155" s="215" t="s">
        <v>768</v>
      </c>
      <c r="N155" s="215" t="s">
        <v>769</v>
      </c>
      <c r="O155" s="215" t="s">
        <v>770</v>
      </c>
      <c r="P155" s="215" t="s">
        <v>771</v>
      </c>
      <c r="Q155" s="215" t="s">
        <v>772</v>
      </c>
      <c r="R155" s="285"/>
      <c r="S155" s="285"/>
      <c r="T155" s="285"/>
    </row>
    <row r="156" spans="1:20" x14ac:dyDescent="0.25">
      <c r="A156" s="245" t="str">
        <f>IFERROR(VLOOKUP($C156,Account_Mapping!$A:$C,2,0),"")</f>
        <v/>
      </c>
      <c r="B156" s="248" t="str">
        <f>IFERROR(VLOOKUP($C156,Account_Mapping!$A:$C,3,0),"")</f>
        <v/>
      </c>
      <c r="C156" s="285" t="s">
        <v>905</v>
      </c>
      <c r="D156" s="215"/>
      <c r="E156" s="215"/>
      <c r="F156" s="215"/>
      <c r="G156" s="215"/>
      <c r="H156" s="215"/>
      <c r="I156" s="215"/>
      <c r="J156" s="215"/>
      <c r="K156" s="215"/>
      <c r="L156" s="215"/>
      <c r="M156" s="215"/>
      <c r="N156" s="215"/>
      <c r="O156" s="215"/>
      <c r="P156" s="215"/>
      <c r="Q156" s="215"/>
      <c r="R156" s="285"/>
      <c r="S156" s="285"/>
      <c r="T156" s="285"/>
    </row>
    <row r="157" spans="1:20" x14ac:dyDescent="0.25">
      <c r="A157" s="245" t="str">
        <f>IFERROR(VLOOKUP($C157,Account_Mapping!$A:$C,2,0),"")</f>
        <v>T_gen_Admin_other</v>
      </c>
      <c r="B157" s="248" t="str">
        <f>IFERROR(VLOOKUP($C157,Account_Mapping!$A:$C,3,0),"")</f>
        <v>T_Other_NN_Labor</v>
      </c>
      <c r="C157" s="285" t="s">
        <v>906</v>
      </c>
      <c r="D157" s="215"/>
      <c r="E157" s="215">
        <v>300</v>
      </c>
      <c r="F157" s="215">
        <v>300</v>
      </c>
      <c r="G157" s="215">
        <v>0</v>
      </c>
      <c r="H157" s="215">
        <v>600</v>
      </c>
      <c r="I157" s="215">
        <v>300</v>
      </c>
      <c r="J157" s="215">
        <v>300</v>
      </c>
      <c r="K157" s="215">
        <v>0</v>
      </c>
      <c r="L157" s="215">
        <v>0</v>
      </c>
      <c r="M157" s="215">
        <v>0</v>
      </c>
      <c r="N157" s="215">
        <v>0</v>
      </c>
      <c r="O157" s="215">
        <v>0</v>
      </c>
      <c r="P157" s="215">
        <v>0</v>
      </c>
      <c r="Q157" s="215">
        <v>1800</v>
      </c>
      <c r="R157" s="285"/>
      <c r="S157" s="285"/>
      <c r="T157" s="285"/>
    </row>
    <row r="158" spans="1:20" x14ac:dyDescent="0.25">
      <c r="A158" s="245" t="str">
        <f>IFERROR(VLOOKUP($C158,Account_Mapping!$A:$C,2,0),"")</f>
        <v>T_Nursing</v>
      </c>
      <c r="B158" s="248">
        <f>IFERROR(VLOOKUP($C158,Account_Mapping!$A:$C,3,0),"")</f>
        <v>0</v>
      </c>
      <c r="C158" s="285" t="s">
        <v>907</v>
      </c>
      <c r="D158" s="215"/>
      <c r="E158" s="215">
        <v>0</v>
      </c>
      <c r="F158" s="215">
        <v>0</v>
      </c>
      <c r="G158" s="215">
        <v>0</v>
      </c>
      <c r="H158" s="215">
        <v>0</v>
      </c>
      <c r="I158" s="215">
        <v>0</v>
      </c>
      <c r="J158" s="215">
        <v>0</v>
      </c>
      <c r="K158" s="215">
        <v>0</v>
      </c>
      <c r="L158" s="215">
        <v>0</v>
      </c>
      <c r="M158" s="215">
        <v>0</v>
      </c>
      <c r="N158" s="215">
        <v>0</v>
      </c>
      <c r="O158" s="215">
        <v>0</v>
      </c>
      <c r="P158" s="215">
        <v>0</v>
      </c>
      <c r="Q158" s="215">
        <v>0</v>
      </c>
      <c r="R158" s="285"/>
      <c r="S158" s="285"/>
      <c r="T158" s="285"/>
    </row>
    <row r="159" spans="1:20" x14ac:dyDescent="0.25">
      <c r="A159" s="245" t="str">
        <f>IFERROR(VLOOKUP($C159,Account_Mapping!$A:$C,2,0),"")</f>
        <v>T_EXPENSES</v>
      </c>
      <c r="B159" s="248">
        <f>IFERROR(VLOOKUP($C159,Account_Mapping!$A:$C,3,0),"")</f>
        <v>0</v>
      </c>
      <c r="C159" s="285" t="s">
        <v>908</v>
      </c>
      <c r="D159" s="215"/>
      <c r="E159" s="215">
        <v>0</v>
      </c>
      <c r="F159" s="215">
        <v>0</v>
      </c>
      <c r="G159" s="215">
        <v>0</v>
      </c>
      <c r="H159" s="215">
        <v>0</v>
      </c>
      <c r="I159" s="215">
        <v>0</v>
      </c>
      <c r="J159" s="215">
        <v>0</v>
      </c>
      <c r="K159" s="215">
        <v>0</v>
      </c>
      <c r="L159" s="215">
        <v>0</v>
      </c>
      <c r="M159" s="215">
        <v>0</v>
      </c>
      <c r="N159" s="215">
        <v>0</v>
      </c>
      <c r="O159" s="215">
        <v>0</v>
      </c>
      <c r="P159" s="215">
        <v>0</v>
      </c>
      <c r="Q159" s="215">
        <v>0</v>
      </c>
      <c r="R159" s="285"/>
      <c r="S159" s="285"/>
      <c r="T159" s="285"/>
    </row>
    <row r="160" spans="1:20" x14ac:dyDescent="0.25">
      <c r="A160" s="245" t="str">
        <f>IFERROR(VLOOKUP($C160,Account_Mapping!$A:$C,2,0),"")</f>
        <v>T_EXPENSES</v>
      </c>
      <c r="B160" s="248">
        <f>IFERROR(VLOOKUP($C160,Account_Mapping!$A:$C,3,0),"")</f>
        <v>0</v>
      </c>
      <c r="C160" s="285" t="s">
        <v>909</v>
      </c>
      <c r="D160" s="215"/>
      <c r="E160" s="215">
        <v>0</v>
      </c>
      <c r="F160" s="215">
        <v>0</v>
      </c>
      <c r="G160" s="215">
        <v>0</v>
      </c>
      <c r="H160" s="215">
        <v>0</v>
      </c>
      <c r="I160" s="215">
        <v>0</v>
      </c>
      <c r="J160" s="215">
        <v>0</v>
      </c>
      <c r="K160" s="215">
        <v>0</v>
      </c>
      <c r="L160" s="215">
        <v>0</v>
      </c>
      <c r="M160" s="215">
        <v>0</v>
      </c>
      <c r="N160" s="215">
        <v>0</v>
      </c>
      <c r="O160" s="215">
        <v>0</v>
      </c>
      <c r="P160" s="215">
        <v>0</v>
      </c>
      <c r="Q160" s="215">
        <v>0</v>
      </c>
      <c r="R160" s="285"/>
      <c r="S160" s="285"/>
      <c r="T160" s="285"/>
    </row>
    <row r="161" spans="1:20" x14ac:dyDescent="0.25">
      <c r="A161" s="245" t="str">
        <f>IFERROR(VLOOKUP($C161,Account_Mapping!$A:$C,2,0),"")</f>
        <v>T_gen_Admin_other</v>
      </c>
      <c r="B161" s="248">
        <f>IFERROR(VLOOKUP($C161,Account_Mapping!$A:$C,3,0),"")</f>
        <v>0</v>
      </c>
      <c r="C161" s="285" t="s">
        <v>910</v>
      </c>
      <c r="D161" s="215"/>
      <c r="E161" s="215">
        <v>0</v>
      </c>
      <c r="F161" s="215">
        <v>0</v>
      </c>
      <c r="G161" s="215">
        <v>0</v>
      </c>
      <c r="H161" s="215">
        <v>0</v>
      </c>
      <c r="I161" s="215">
        <v>0</v>
      </c>
      <c r="J161" s="215">
        <v>0</v>
      </c>
      <c r="K161" s="215">
        <v>0</v>
      </c>
      <c r="L161" s="215">
        <v>0</v>
      </c>
      <c r="M161" s="215">
        <v>0</v>
      </c>
      <c r="N161" s="215">
        <v>0</v>
      </c>
      <c r="O161" s="215">
        <v>0</v>
      </c>
      <c r="P161" s="215">
        <v>0</v>
      </c>
      <c r="Q161" s="215">
        <v>0</v>
      </c>
      <c r="R161" s="285"/>
      <c r="S161" s="285"/>
      <c r="T161" s="285"/>
    </row>
    <row r="162" spans="1:20" x14ac:dyDescent="0.25">
      <c r="A162" s="245" t="str">
        <f>IFERROR(VLOOKUP($C162,Account_Mapping!$A:$C,2,0),"")</f>
        <v>T_Ancillary_Pharmacy</v>
      </c>
      <c r="B162" s="248">
        <f>IFERROR(VLOOKUP($C162,Account_Mapping!$A:$C,3,0),"")</f>
        <v>0</v>
      </c>
      <c r="C162" s="285" t="s">
        <v>911</v>
      </c>
      <c r="D162" s="215"/>
      <c r="E162" s="215">
        <v>455</v>
      </c>
      <c r="F162" s="215">
        <v>472.5</v>
      </c>
      <c r="G162" s="215">
        <v>455</v>
      </c>
      <c r="H162" s="215">
        <v>444.5</v>
      </c>
      <c r="I162" s="215">
        <v>833</v>
      </c>
      <c r="J162" s="215">
        <v>519.5</v>
      </c>
      <c r="K162" s="215">
        <v>0</v>
      </c>
      <c r="L162" s="215">
        <v>0</v>
      </c>
      <c r="M162" s="215">
        <v>0</v>
      </c>
      <c r="N162" s="215">
        <v>0</v>
      </c>
      <c r="O162" s="215">
        <v>0</v>
      </c>
      <c r="P162" s="215">
        <v>0</v>
      </c>
      <c r="Q162" s="215">
        <v>3179.5</v>
      </c>
      <c r="R162" s="285"/>
      <c r="S162" s="285"/>
      <c r="T162" s="285"/>
    </row>
    <row r="163" spans="1:20" x14ac:dyDescent="0.25">
      <c r="A163" s="245" t="str">
        <f>IFERROR(VLOOKUP($C163,Account_Mapping!$A:$C,2,0),"")</f>
        <v>T_Nursing</v>
      </c>
      <c r="B163" s="248" t="str">
        <f>IFERROR(VLOOKUP($C163,Account_Mapping!$A:$C,3,0),"")</f>
        <v>T_Nursing_Labor</v>
      </c>
      <c r="C163" s="285" t="s">
        <v>912</v>
      </c>
      <c r="D163" s="215"/>
      <c r="E163" s="215">
        <v>0</v>
      </c>
      <c r="F163" s="215">
        <v>0</v>
      </c>
      <c r="G163" s="215">
        <v>0</v>
      </c>
      <c r="H163" s="215">
        <v>0</v>
      </c>
      <c r="I163" s="215">
        <v>0</v>
      </c>
      <c r="J163" s="215">
        <v>0</v>
      </c>
      <c r="K163" s="215">
        <v>0</v>
      </c>
      <c r="L163" s="215">
        <v>0</v>
      </c>
      <c r="M163" s="215">
        <v>0</v>
      </c>
      <c r="N163" s="215">
        <v>0</v>
      </c>
      <c r="O163" s="215">
        <v>0</v>
      </c>
      <c r="P163" s="215">
        <v>0</v>
      </c>
      <c r="Q163" s="215">
        <v>0</v>
      </c>
      <c r="R163" s="285"/>
      <c r="S163" s="285"/>
      <c r="T163" s="285"/>
    </row>
    <row r="164" spans="1:20" x14ac:dyDescent="0.25">
      <c r="A164" s="245" t="str">
        <f>IFERROR(VLOOKUP($C164,Account_Mapping!$A:$C,2,0),"")</f>
        <v>T_Nursing</v>
      </c>
      <c r="B164" s="248" t="str">
        <f>IFERROR(VLOOKUP($C164,Account_Mapping!$A:$C,3,0),"")</f>
        <v>T_Nursing_Labor</v>
      </c>
      <c r="C164" s="285" t="s">
        <v>913</v>
      </c>
      <c r="D164" s="215"/>
      <c r="E164" s="215">
        <v>0</v>
      </c>
      <c r="F164" s="215">
        <v>0</v>
      </c>
      <c r="G164" s="215">
        <v>0</v>
      </c>
      <c r="H164" s="215">
        <v>0</v>
      </c>
      <c r="I164" s="215">
        <v>0</v>
      </c>
      <c r="J164" s="215">
        <v>0</v>
      </c>
      <c r="K164" s="215">
        <v>0</v>
      </c>
      <c r="L164" s="215">
        <v>0</v>
      </c>
      <c r="M164" s="215">
        <v>0</v>
      </c>
      <c r="N164" s="215">
        <v>0</v>
      </c>
      <c r="O164" s="215">
        <v>0</v>
      </c>
      <c r="P164" s="215">
        <v>0</v>
      </c>
      <c r="Q164" s="215">
        <v>0</v>
      </c>
      <c r="R164" s="285"/>
      <c r="S164" s="285"/>
      <c r="T164" s="285"/>
    </row>
    <row r="165" spans="1:20" x14ac:dyDescent="0.25">
      <c r="A165" s="245" t="str">
        <f>IFERROR(VLOOKUP($C165,Account_Mapping!$A:$C,2,0),"")</f>
        <v>T_Nursing</v>
      </c>
      <c r="B165" s="248" t="str">
        <f>IFERROR(VLOOKUP($C165,Account_Mapping!$A:$C,3,0),"")</f>
        <v>T_Nursing_Labor</v>
      </c>
      <c r="C165" s="285" t="s">
        <v>914</v>
      </c>
      <c r="D165" s="215"/>
      <c r="E165" s="215">
        <v>0</v>
      </c>
      <c r="F165" s="215">
        <v>0</v>
      </c>
      <c r="G165" s="215">
        <v>0</v>
      </c>
      <c r="H165" s="215">
        <v>0</v>
      </c>
      <c r="I165" s="215">
        <v>0</v>
      </c>
      <c r="J165" s="215">
        <v>0</v>
      </c>
      <c r="K165" s="215">
        <v>0</v>
      </c>
      <c r="L165" s="215">
        <v>0</v>
      </c>
      <c r="M165" s="215">
        <v>0</v>
      </c>
      <c r="N165" s="215">
        <v>0</v>
      </c>
      <c r="O165" s="215">
        <v>0</v>
      </c>
      <c r="P165" s="215">
        <v>0</v>
      </c>
      <c r="Q165" s="215">
        <v>0</v>
      </c>
      <c r="R165" s="285"/>
      <c r="S165" s="285"/>
      <c r="T165" s="285"/>
    </row>
    <row r="166" spans="1:20" x14ac:dyDescent="0.25">
      <c r="A166" s="245" t="str">
        <f>IFERROR(VLOOKUP($C166,Account_Mapping!$A:$C,2,0),"")</f>
        <v>T_Nursing</v>
      </c>
      <c r="B166" s="248" t="str">
        <f>IFERROR(VLOOKUP($C166,Account_Mapping!$A:$C,3,0),"")</f>
        <v>T_Nursing_Labor</v>
      </c>
      <c r="C166" s="285" t="s">
        <v>915</v>
      </c>
      <c r="D166" s="215"/>
      <c r="E166" s="215">
        <v>0</v>
      </c>
      <c r="F166" s="215">
        <v>0</v>
      </c>
      <c r="G166" s="215">
        <v>0</v>
      </c>
      <c r="H166" s="215">
        <v>0</v>
      </c>
      <c r="I166" s="215">
        <v>0</v>
      </c>
      <c r="J166" s="215">
        <v>0</v>
      </c>
      <c r="K166" s="215">
        <v>0</v>
      </c>
      <c r="L166" s="215">
        <v>0</v>
      </c>
      <c r="M166" s="215">
        <v>0</v>
      </c>
      <c r="N166" s="215">
        <v>0</v>
      </c>
      <c r="O166" s="215">
        <v>0</v>
      </c>
      <c r="P166" s="215">
        <v>0</v>
      </c>
      <c r="Q166" s="215">
        <v>0</v>
      </c>
      <c r="R166" s="285"/>
      <c r="S166" s="285"/>
      <c r="T166" s="285"/>
    </row>
    <row r="167" spans="1:20" x14ac:dyDescent="0.25">
      <c r="A167" s="245" t="str">
        <f>IFERROR(VLOOKUP($C167,Account_Mapping!$A:$C,2,0),"")</f>
        <v>T_EXPENSES</v>
      </c>
      <c r="B167" s="248" t="str">
        <f>IFERROR(VLOOKUP($C167,Account_Mapping!$A:$C,3,0),"")</f>
        <v>T_Other_NN_Labor</v>
      </c>
      <c r="C167" s="285" t="s">
        <v>916</v>
      </c>
      <c r="D167" s="215"/>
      <c r="E167" s="215">
        <v>3303.34</v>
      </c>
      <c r="F167" s="215">
        <v>2733.5</v>
      </c>
      <c r="G167" s="215">
        <v>3250.32</v>
      </c>
      <c r="H167" s="215">
        <v>3210.3</v>
      </c>
      <c r="I167" s="215">
        <v>3092.18</v>
      </c>
      <c r="J167" s="215">
        <v>2829.48</v>
      </c>
      <c r="K167" s="215">
        <v>0</v>
      </c>
      <c r="L167" s="215">
        <v>0</v>
      </c>
      <c r="M167" s="215">
        <v>0</v>
      </c>
      <c r="N167" s="215">
        <v>0</v>
      </c>
      <c r="O167" s="215">
        <v>0</v>
      </c>
      <c r="P167" s="215">
        <v>0</v>
      </c>
      <c r="Q167" s="215">
        <v>18419.12</v>
      </c>
      <c r="R167" s="285"/>
      <c r="S167" s="285"/>
      <c r="T167" s="285"/>
    </row>
    <row r="168" spans="1:20" x14ac:dyDescent="0.25">
      <c r="A168" s="245" t="str">
        <f>IFERROR(VLOOKUP($C168,Account_Mapping!$A:$C,2,0),"")</f>
        <v>T_EXPENSES</v>
      </c>
      <c r="B168" s="248">
        <f>IFERROR(VLOOKUP($C168,Account_Mapping!$A:$C,3,0),"")</f>
        <v>0</v>
      </c>
      <c r="C168" s="285" t="s">
        <v>917</v>
      </c>
      <c r="D168" s="215"/>
      <c r="E168" s="215">
        <v>20.25</v>
      </c>
      <c r="F168" s="215">
        <v>177.73</v>
      </c>
      <c r="G168" s="215">
        <v>387.71</v>
      </c>
      <c r="H168" s="215">
        <v>619.59</v>
      </c>
      <c r="I168" s="215">
        <v>382.51</v>
      </c>
      <c r="J168" s="215">
        <v>133.84</v>
      </c>
      <c r="K168" s="215">
        <v>0</v>
      </c>
      <c r="L168" s="215">
        <v>0</v>
      </c>
      <c r="M168" s="215">
        <v>0</v>
      </c>
      <c r="N168" s="215">
        <v>0</v>
      </c>
      <c r="O168" s="215">
        <v>0</v>
      </c>
      <c r="P168" s="215">
        <v>0</v>
      </c>
      <c r="Q168" s="215">
        <v>1721.6299999999999</v>
      </c>
      <c r="R168" s="285"/>
      <c r="S168" s="285"/>
      <c r="T168" s="285"/>
    </row>
    <row r="169" spans="1:20" x14ac:dyDescent="0.25">
      <c r="A169" s="245" t="str">
        <f>IFERROR(VLOOKUP($C169,Account_Mapping!$A:$C,2,0),"")</f>
        <v>T_Marketing</v>
      </c>
      <c r="B169" s="248">
        <f>IFERROR(VLOOKUP($C169,Account_Mapping!$A:$C,3,0),"")</f>
        <v>0</v>
      </c>
      <c r="C169" s="285" t="s">
        <v>918</v>
      </c>
      <c r="D169" s="215"/>
      <c r="E169" s="215">
        <v>57.92</v>
      </c>
      <c r="F169" s="215">
        <v>-1000</v>
      </c>
      <c r="G169" s="215">
        <v>70.55</v>
      </c>
      <c r="H169" s="215">
        <v>877.4</v>
      </c>
      <c r="I169" s="215">
        <v>736.46</v>
      </c>
      <c r="J169" s="215">
        <v>384.88</v>
      </c>
      <c r="K169" s="215">
        <v>0</v>
      </c>
      <c r="L169" s="215">
        <v>0</v>
      </c>
      <c r="M169" s="215">
        <v>0</v>
      </c>
      <c r="N169" s="215">
        <v>0</v>
      </c>
      <c r="O169" s="215">
        <v>0</v>
      </c>
      <c r="P169" s="215">
        <v>0</v>
      </c>
      <c r="Q169" s="215">
        <v>1127.21</v>
      </c>
      <c r="R169" s="285"/>
      <c r="S169" s="285"/>
      <c r="T169" s="285"/>
    </row>
    <row r="170" spans="1:20" x14ac:dyDescent="0.25">
      <c r="A170" s="245" t="str">
        <f>IFERROR(VLOOKUP($C170,Account_Mapping!$A:$C,2,0),"")</f>
        <v>T_gen_Admin_other</v>
      </c>
      <c r="B170" s="248">
        <f>IFERROR(VLOOKUP($C170,Account_Mapping!$A:$C,3,0),"")</f>
        <v>0</v>
      </c>
      <c r="C170" s="285" t="s">
        <v>919</v>
      </c>
      <c r="D170" s="215"/>
      <c r="E170" s="215">
        <v>0</v>
      </c>
      <c r="F170" s="215">
        <v>0</v>
      </c>
      <c r="G170" s="215">
        <v>0</v>
      </c>
      <c r="H170" s="215">
        <v>0</v>
      </c>
      <c r="I170" s="215">
        <v>0</v>
      </c>
      <c r="J170" s="215">
        <v>0</v>
      </c>
      <c r="K170" s="215">
        <v>0</v>
      </c>
      <c r="L170" s="215">
        <v>0</v>
      </c>
      <c r="M170" s="215">
        <v>0</v>
      </c>
      <c r="N170" s="215">
        <v>0</v>
      </c>
      <c r="O170" s="215">
        <v>0</v>
      </c>
      <c r="P170" s="215">
        <v>0</v>
      </c>
      <c r="Q170" s="215">
        <v>0</v>
      </c>
      <c r="R170" s="285"/>
      <c r="S170" s="285"/>
      <c r="T170" s="285"/>
    </row>
    <row r="171" spans="1:20" x14ac:dyDescent="0.25">
      <c r="A171" s="245" t="str">
        <f>IFERROR(VLOOKUP($C171,Account_Mapping!$A:$C,2,0),"")</f>
        <v>T_gen_Admin_other</v>
      </c>
      <c r="B171" s="248">
        <f>IFERROR(VLOOKUP($C171,Account_Mapping!$A:$C,3,0),"")</f>
        <v>0</v>
      </c>
      <c r="C171" s="285" t="s">
        <v>920</v>
      </c>
      <c r="D171" s="215"/>
      <c r="E171" s="215">
        <v>0</v>
      </c>
      <c r="F171" s="215">
        <v>0</v>
      </c>
      <c r="G171" s="215">
        <v>0</v>
      </c>
      <c r="H171" s="215">
        <v>0</v>
      </c>
      <c r="I171" s="215">
        <v>0</v>
      </c>
      <c r="J171" s="215">
        <v>0</v>
      </c>
      <c r="K171" s="215">
        <v>0</v>
      </c>
      <c r="L171" s="215">
        <v>0</v>
      </c>
      <c r="M171" s="215">
        <v>0</v>
      </c>
      <c r="N171" s="215">
        <v>0</v>
      </c>
      <c r="O171" s="215">
        <v>0</v>
      </c>
      <c r="P171" s="215">
        <v>0</v>
      </c>
      <c r="Q171" s="215">
        <v>0</v>
      </c>
      <c r="R171" s="285"/>
      <c r="S171" s="285"/>
      <c r="T171" s="285"/>
    </row>
    <row r="172" spans="1:20" x14ac:dyDescent="0.25">
      <c r="A172" s="245" t="str">
        <f>IFERROR(VLOOKUP($C172,Account_Mapping!$A:$C,2,0),"")</f>
        <v>T_gen_Admin_other</v>
      </c>
      <c r="B172" s="248">
        <f>IFERROR(VLOOKUP($C172,Account_Mapping!$A:$C,3,0),"")</f>
        <v>0</v>
      </c>
      <c r="C172" s="285" t="s">
        <v>921</v>
      </c>
      <c r="D172" s="215"/>
      <c r="E172" s="215">
        <v>0</v>
      </c>
      <c r="F172" s="215">
        <v>0</v>
      </c>
      <c r="G172" s="215">
        <v>0</v>
      </c>
      <c r="H172" s="215">
        <v>0</v>
      </c>
      <c r="I172" s="215">
        <v>0</v>
      </c>
      <c r="J172" s="215">
        <v>0</v>
      </c>
      <c r="K172" s="215">
        <v>0</v>
      </c>
      <c r="L172" s="215">
        <v>0</v>
      </c>
      <c r="M172" s="215">
        <v>0</v>
      </c>
      <c r="N172" s="215">
        <v>0</v>
      </c>
      <c r="O172" s="215">
        <v>0</v>
      </c>
      <c r="P172" s="215">
        <v>0</v>
      </c>
      <c r="Q172" s="215">
        <v>0</v>
      </c>
      <c r="R172" s="285"/>
      <c r="S172" s="285"/>
      <c r="T172" s="285"/>
    </row>
    <row r="173" spans="1:20" x14ac:dyDescent="0.25">
      <c r="A173" s="245" t="str">
        <f>IFERROR(VLOOKUP($C173,Account_Mapping!$A:$C,2,0),"")</f>
        <v>T_gen_Admin_other</v>
      </c>
      <c r="B173" s="248">
        <f>IFERROR(VLOOKUP($C173,Account_Mapping!$A:$C,3,0),"")</f>
        <v>0</v>
      </c>
      <c r="C173" s="285" t="s">
        <v>922</v>
      </c>
      <c r="D173" s="215"/>
      <c r="E173" s="215">
        <v>0</v>
      </c>
      <c r="F173" s="215">
        <v>0</v>
      </c>
      <c r="G173" s="215">
        <v>0</v>
      </c>
      <c r="H173" s="215">
        <v>0</v>
      </c>
      <c r="I173" s="215">
        <v>0</v>
      </c>
      <c r="J173" s="215">
        <v>264</v>
      </c>
      <c r="K173" s="215">
        <v>0</v>
      </c>
      <c r="L173" s="215">
        <v>0</v>
      </c>
      <c r="M173" s="215">
        <v>0</v>
      </c>
      <c r="N173" s="215">
        <v>0</v>
      </c>
      <c r="O173" s="215">
        <v>0</v>
      </c>
      <c r="P173" s="215">
        <v>0</v>
      </c>
      <c r="Q173" s="215">
        <v>264</v>
      </c>
      <c r="R173" s="285"/>
      <c r="S173" s="285"/>
      <c r="T173" s="285"/>
    </row>
    <row r="174" spans="1:20" x14ac:dyDescent="0.25">
      <c r="A174" s="245" t="str">
        <f>IFERROR(VLOOKUP($C174,Account_Mapping!$A:$C,2,0),"")</f>
        <v>T_gen_Admin_other</v>
      </c>
      <c r="B174" s="248">
        <f>IFERROR(VLOOKUP($C174,Account_Mapping!$A:$C,3,0),"")</f>
        <v>0</v>
      </c>
      <c r="C174" s="285" t="s">
        <v>923</v>
      </c>
      <c r="D174" s="215"/>
      <c r="E174" s="215">
        <v>0</v>
      </c>
      <c r="F174" s="215">
        <v>0</v>
      </c>
      <c r="G174" s="215">
        <v>0</v>
      </c>
      <c r="H174" s="215">
        <v>0</v>
      </c>
      <c r="I174" s="215">
        <v>0</v>
      </c>
      <c r="J174" s="215">
        <v>0</v>
      </c>
      <c r="K174" s="215">
        <v>0</v>
      </c>
      <c r="L174" s="215">
        <v>0</v>
      </c>
      <c r="M174" s="215">
        <v>0</v>
      </c>
      <c r="N174" s="215">
        <v>0</v>
      </c>
      <c r="O174" s="215">
        <v>0</v>
      </c>
      <c r="P174" s="215">
        <v>0</v>
      </c>
      <c r="Q174" s="215">
        <v>0</v>
      </c>
      <c r="R174" s="285"/>
      <c r="S174" s="285"/>
      <c r="T174" s="285"/>
    </row>
    <row r="175" spans="1:20" x14ac:dyDescent="0.25">
      <c r="A175" s="245" t="str">
        <f>IFERROR(VLOOKUP($C175,Account_Mapping!$A:$C,2,0),"")</f>
        <v>T_gen_Admin_other</v>
      </c>
      <c r="B175" s="248">
        <f>IFERROR(VLOOKUP($C175,Account_Mapping!$A:$C,3,0),"")</f>
        <v>0</v>
      </c>
      <c r="C175" s="285" t="s">
        <v>924</v>
      </c>
      <c r="D175" s="215"/>
      <c r="E175" s="215">
        <v>0</v>
      </c>
      <c r="F175" s="215">
        <v>128</v>
      </c>
      <c r="G175" s="215">
        <v>66</v>
      </c>
      <c r="H175" s="215">
        <v>0</v>
      </c>
      <c r="I175" s="215">
        <v>0</v>
      </c>
      <c r="J175" s="215">
        <v>0</v>
      </c>
      <c r="K175" s="215">
        <v>0</v>
      </c>
      <c r="L175" s="215">
        <v>0</v>
      </c>
      <c r="M175" s="215">
        <v>0</v>
      </c>
      <c r="N175" s="215">
        <v>0</v>
      </c>
      <c r="O175" s="215">
        <v>0</v>
      </c>
      <c r="P175" s="215">
        <v>0</v>
      </c>
      <c r="Q175" s="215">
        <v>194</v>
      </c>
      <c r="R175" s="285"/>
      <c r="S175" s="285"/>
      <c r="T175" s="285"/>
    </row>
    <row r="176" spans="1:20" x14ac:dyDescent="0.25">
      <c r="A176" s="245" t="str">
        <f>IFERROR(VLOOKUP($C176,Account_Mapping!$A:$C,2,0),"")</f>
        <v>T_gen_Admin_other</v>
      </c>
      <c r="B176" s="248">
        <f>IFERROR(VLOOKUP($C176,Account_Mapping!$A:$C,3,0),"")</f>
        <v>0</v>
      </c>
      <c r="C176" s="285" t="s">
        <v>925</v>
      </c>
      <c r="D176" s="215"/>
      <c r="E176" s="215">
        <v>238.37</v>
      </c>
      <c r="F176" s="215">
        <v>238.37</v>
      </c>
      <c r="G176" s="215">
        <v>181.28</v>
      </c>
      <c r="H176" s="215">
        <v>238.36</v>
      </c>
      <c r="I176" s="215">
        <v>337.48</v>
      </c>
      <c r="J176" s="215">
        <v>249.46</v>
      </c>
      <c r="K176" s="215">
        <v>0</v>
      </c>
      <c r="L176" s="215">
        <v>0</v>
      </c>
      <c r="M176" s="215">
        <v>0</v>
      </c>
      <c r="N176" s="215">
        <v>0</v>
      </c>
      <c r="O176" s="215">
        <v>0</v>
      </c>
      <c r="P176" s="215">
        <v>0</v>
      </c>
      <c r="Q176" s="215">
        <v>1483.3200000000002</v>
      </c>
      <c r="R176" s="285"/>
      <c r="S176" s="285"/>
      <c r="T176" s="285"/>
    </row>
    <row r="177" spans="1:20" x14ac:dyDescent="0.25">
      <c r="A177" s="245" t="str">
        <f>IFERROR(VLOOKUP($C177,Account_Mapping!$A:$C,2,0),"")</f>
        <v>T_gen_Admin_other</v>
      </c>
      <c r="B177" s="248">
        <f>IFERROR(VLOOKUP($C177,Account_Mapping!$A:$C,3,0),"")</f>
        <v>0</v>
      </c>
      <c r="C177" s="285" t="s">
        <v>926</v>
      </c>
      <c r="D177" s="215"/>
      <c r="E177" s="215">
        <v>0</v>
      </c>
      <c r="F177" s="215">
        <v>0</v>
      </c>
      <c r="G177" s="215">
        <v>0</v>
      </c>
      <c r="H177" s="215">
        <v>0</v>
      </c>
      <c r="I177" s="215">
        <v>0</v>
      </c>
      <c r="J177" s="215">
        <v>0</v>
      </c>
      <c r="K177" s="215">
        <v>0</v>
      </c>
      <c r="L177" s="215">
        <v>0</v>
      </c>
      <c r="M177" s="215">
        <v>0</v>
      </c>
      <c r="N177" s="215">
        <v>0</v>
      </c>
      <c r="O177" s="215">
        <v>0</v>
      </c>
      <c r="P177" s="215">
        <v>0</v>
      </c>
      <c r="Q177" s="215">
        <v>0</v>
      </c>
      <c r="R177" s="285"/>
      <c r="S177" s="285"/>
      <c r="T177" s="285"/>
    </row>
    <row r="178" spans="1:20" x14ac:dyDescent="0.25">
      <c r="A178" s="245" t="str">
        <f>IFERROR(VLOOKUP($C178,Account_Mapping!$A:$C,2,0),"")</f>
        <v>T_EXPENSES</v>
      </c>
      <c r="B178" s="248" t="str">
        <f>IFERROR(VLOOKUP($C178,Account_Mapping!$A:$C,3,0),"")</f>
        <v>T_Other_NN_Labor</v>
      </c>
      <c r="C178" s="285" t="s">
        <v>927</v>
      </c>
      <c r="D178" s="215"/>
      <c r="E178" s="215">
        <v>3342.29</v>
      </c>
      <c r="F178" s="215">
        <v>2733.71</v>
      </c>
      <c r="G178" s="215">
        <v>3308.33</v>
      </c>
      <c r="H178" s="215">
        <v>3263.41</v>
      </c>
      <c r="I178" s="215">
        <v>2933.84</v>
      </c>
      <c r="J178" s="215">
        <v>2973.23</v>
      </c>
      <c r="K178" s="215">
        <v>0</v>
      </c>
      <c r="L178" s="215">
        <v>0</v>
      </c>
      <c r="M178" s="215">
        <v>0</v>
      </c>
      <c r="N178" s="215">
        <v>0</v>
      </c>
      <c r="O178" s="215">
        <v>0</v>
      </c>
      <c r="P178" s="215">
        <v>0</v>
      </c>
      <c r="Q178" s="215">
        <v>18554.810000000001</v>
      </c>
      <c r="R178" s="285"/>
      <c r="S178" s="285"/>
      <c r="T178" s="285"/>
    </row>
    <row r="179" spans="1:20" x14ac:dyDescent="0.25">
      <c r="A179" s="245" t="str">
        <f>IFERROR(VLOOKUP($C179,Account_Mapping!$A:$C,2,0),"")</f>
        <v>T_EXPENSES</v>
      </c>
      <c r="B179" s="248">
        <f>IFERROR(VLOOKUP($C179,Account_Mapping!$A:$C,3,0),"")</f>
        <v>0</v>
      </c>
      <c r="C179" s="285" t="s">
        <v>928</v>
      </c>
      <c r="D179" s="215"/>
      <c r="E179" s="215">
        <v>0</v>
      </c>
      <c r="F179" s="215">
        <v>0</v>
      </c>
      <c r="G179" s="215">
        <v>0</v>
      </c>
      <c r="H179" s="215">
        <v>0</v>
      </c>
      <c r="I179" s="215">
        <v>0</v>
      </c>
      <c r="J179" s="215">
        <v>0</v>
      </c>
      <c r="K179" s="215">
        <v>0</v>
      </c>
      <c r="L179" s="215">
        <v>0</v>
      </c>
      <c r="M179" s="215">
        <v>0</v>
      </c>
      <c r="N179" s="215">
        <v>0</v>
      </c>
      <c r="O179" s="215">
        <v>0</v>
      </c>
      <c r="P179" s="215">
        <v>0</v>
      </c>
      <c r="Q179" s="215">
        <v>0</v>
      </c>
      <c r="R179" s="285"/>
      <c r="S179" s="285"/>
      <c r="T179" s="285"/>
    </row>
    <row r="180" spans="1:20" x14ac:dyDescent="0.25">
      <c r="A180" s="245" t="str">
        <f>IFERROR(VLOOKUP($C180,Account_Mapping!$A:$C,2,0),"")</f>
        <v>T_gen_Admin_other</v>
      </c>
      <c r="B180" s="248">
        <f>IFERROR(VLOOKUP($C180,Account_Mapping!$A:$C,3,0),"")</f>
        <v>0</v>
      </c>
      <c r="C180" s="285" t="s">
        <v>929</v>
      </c>
      <c r="D180" s="215"/>
      <c r="E180" s="215">
        <v>0</v>
      </c>
      <c r="F180" s="215">
        <v>0</v>
      </c>
      <c r="G180" s="215">
        <v>0</v>
      </c>
      <c r="H180" s="215">
        <v>0</v>
      </c>
      <c r="I180" s="215">
        <v>0</v>
      </c>
      <c r="J180" s="215">
        <v>0</v>
      </c>
      <c r="K180" s="215">
        <v>0</v>
      </c>
      <c r="L180" s="215">
        <v>0</v>
      </c>
      <c r="M180" s="215">
        <v>0</v>
      </c>
      <c r="N180" s="215">
        <v>0</v>
      </c>
      <c r="O180" s="215">
        <v>0</v>
      </c>
      <c r="P180" s="215">
        <v>0</v>
      </c>
      <c r="Q180" s="215">
        <v>0</v>
      </c>
      <c r="R180" s="285"/>
      <c r="S180" s="285"/>
      <c r="T180" s="285"/>
    </row>
    <row r="181" spans="1:20" x14ac:dyDescent="0.25">
      <c r="A181" s="245" t="str">
        <f>IFERROR(VLOOKUP($C181,Account_Mapping!$A:$C,2,0),"")</f>
        <v>T_gen_Admin_other</v>
      </c>
      <c r="B181" s="248">
        <f>IFERROR(VLOOKUP($C181,Account_Mapping!$A:$C,3,0),"")</f>
        <v>0</v>
      </c>
      <c r="C181" s="285" t="s">
        <v>930</v>
      </c>
      <c r="D181" s="215"/>
      <c r="E181" s="215">
        <v>0</v>
      </c>
      <c r="F181" s="215">
        <v>0</v>
      </c>
      <c r="G181" s="215">
        <v>0</v>
      </c>
      <c r="H181" s="215">
        <v>0</v>
      </c>
      <c r="I181" s="215">
        <v>0</v>
      </c>
      <c r="J181" s="215">
        <v>0</v>
      </c>
      <c r="K181" s="215">
        <v>0</v>
      </c>
      <c r="L181" s="215">
        <v>0</v>
      </c>
      <c r="M181" s="215">
        <v>0</v>
      </c>
      <c r="N181" s="215">
        <v>0</v>
      </c>
      <c r="O181" s="215">
        <v>0</v>
      </c>
      <c r="P181" s="215">
        <v>0</v>
      </c>
      <c r="Q181" s="215">
        <v>0</v>
      </c>
      <c r="R181" s="285"/>
      <c r="S181" s="285"/>
      <c r="T181" s="285"/>
    </row>
    <row r="182" spans="1:20" x14ac:dyDescent="0.25">
      <c r="A182" s="245" t="str">
        <f>IFERROR(VLOOKUP($C182,Account_Mapping!$A:$C,2,0),"")</f>
        <v>T_gen_Admin_other</v>
      </c>
      <c r="B182" s="248">
        <f>IFERROR(VLOOKUP($C182,Account_Mapping!$A:$C,3,0),"")</f>
        <v>0</v>
      </c>
      <c r="C182" s="285" t="s">
        <v>931</v>
      </c>
      <c r="D182" s="215"/>
      <c r="E182" s="215">
        <v>0</v>
      </c>
      <c r="F182" s="215">
        <v>0</v>
      </c>
      <c r="G182" s="215">
        <v>0</v>
      </c>
      <c r="H182" s="215">
        <v>0</v>
      </c>
      <c r="I182" s="215">
        <v>0</v>
      </c>
      <c r="J182" s="215">
        <v>0</v>
      </c>
      <c r="K182" s="215">
        <v>0</v>
      </c>
      <c r="L182" s="215">
        <v>0</v>
      </c>
      <c r="M182" s="215">
        <v>0</v>
      </c>
      <c r="N182" s="215">
        <v>0</v>
      </c>
      <c r="O182" s="215">
        <v>0</v>
      </c>
      <c r="P182" s="215">
        <v>0</v>
      </c>
      <c r="Q182" s="215">
        <v>0</v>
      </c>
      <c r="R182" s="285"/>
      <c r="S182" s="285"/>
      <c r="T182" s="285"/>
    </row>
    <row r="183" spans="1:20" x14ac:dyDescent="0.25">
      <c r="A183" s="245" t="str">
        <f>IFERROR(VLOOKUP($C183,Account_Mapping!$A:$C,2,0),"")</f>
        <v>T_gen_Admin_other</v>
      </c>
      <c r="B183" s="248">
        <f>IFERROR(VLOOKUP($C183,Account_Mapping!$A:$C,3,0),"")</f>
        <v>0</v>
      </c>
      <c r="C183" s="285" t="s">
        <v>932</v>
      </c>
      <c r="D183" s="215"/>
      <c r="E183" s="215">
        <v>0</v>
      </c>
      <c r="F183" s="215">
        <v>0</v>
      </c>
      <c r="G183" s="215">
        <v>158</v>
      </c>
      <c r="H183" s="215">
        <v>79</v>
      </c>
      <c r="I183" s="215">
        <v>395</v>
      </c>
      <c r="J183" s="215">
        <v>474</v>
      </c>
      <c r="K183" s="215">
        <v>0</v>
      </c>
      <c r="L183" s="215">
        <v>0</v>
      </c>
      <c r="M183" s="215">
        <v>0</v>
      </c>
      <c r="N183" s="215">
        <v>0</v>
      </c>
      <c r="O183" s="215">
        <v>0</v>
      </c>
      <c r="P183" s="215">
        <v>0</v>
      </c>
      <c r="Q183" s="215">
        <v>1106</v>
      </c>
      <c r="R183" s="285"/>
      <c r="S183" s="285"/>
      <c r="T183" s="285"/>
    </row>
    <row r="184" spans="1:20" x14ac:dyDescent="0.25">
      <c r="A184" s="245" t="str">
        <f>IFERROR(VLOOKUP($C184,Account_Mapping!$A:$C,2,0),"")</f>
        <v>T_gen_Admin_other</v>
      </c>
      <c r="B184" s="248">
        <f>IFERROR(VLOOKUP($C184,Account_Mapping!$A:$C,3,0),"")</f>
        <v>0</v>
      </c>
      <c r="C184" s="285" t="s">
        <v>933</v>
      </c>
      <c r="D184" s="215"/>
      <c r="E184" s="215">
        <v>0</v>
      </c>
      <c r="F184" s="215">
        <v>0</v>
      </c>
      <c r="G184" s="215">
        <v>0</v>
      </c>
      <c r="H184" s="215">
        <v>0</v>
      </c>
      <c r="I184" s="215">
        <v>0</v>
      </c>
      <c r="J184" s="215">
        <v>0</v>
      </c>
      <c r="K184" s="215">
        <v>0</v>
      </c>
      <c r="L184" s="215">
        <v>0</v>
      </c>
      <c r="M184" s="215">
        <v>0</v>
      </c>
      <c r="N184" s="215">
        <v>0</v>
      </c>
      <c r="O184" s="215">
        <v>0</v>
      </c>
      <c r="P184" s="215">
        <v>0</v>
      </c>
      <c r="Q184" s="215">
        <v>0</v>
      </c>
      <c r="R184" s="285"/>
      <c r="S184" s="285"/>
      <c r="T184" s="285"/>
    </row>
    <row r="185" spans="1:20" x14ac:dyDescent="0.25">
      <c r="A185" s="245" t="str">
        <f>IFERROR(VLOOKUP($C185,Account_Mapping!$A:$C,2,0),"")</f>
        <v>T_gen_Admin_other</v>
      </c>
      <c r="B185" s="248">
        <f>IFERROR(VLOOKUP($C185,Account_Mapping!$A:$C,3,0),"")</f>
        <v>0</v>
      </c>
      <c r="C185" s="285" t="s">
        <v>934</v>
      </c>
      <c r="D185" s="215"/>
      <c r="E185" s="215">
        <v>0</v>
      </c>
      <c r="F185" s="215">
        <v>0</v>
      </c>
      <c r="G185" s="215">
        <v>316</v>
      </c>
      <c r="H185" s="215">
        <v>0</v>
      </c>
      <c r="I185" s="215">
        <v>0</v>
      </c>
      <c r="J185" s="215">
        <v>0</v>
      </c>
      <c r="K185" s="215">
        <v>0</v>
      </c>
      <c r="L185" s="215">
        <v>0</v>
      </c>
      <c r="M185" s="215">
        <v>0</v>
      </c>
      <c r="N185" s="215">
        <v>0</v>
      </c>
      <c r="O185" s="215">
        <v>0</v>
      </c>
      <c r="P185" s="215">
        <v>0</v>
      </c>
      <c r="Q185" s="215">
        <v>316</v>
      </c>
      <c r="R185" s="285"/>
      <c r="S185" s="285"/>
      <c r="T185" s="285"/>
    </row>
    <row r="186" spans="1:20" x14ac:dyDescent="0.25">
      <c r="A186" s="245" t="str">
        <f>IFERROR(VLOOKUP($C186,Account_Mapping!$A:$C,2,0),"")</f>
        <v>T_gen_Admin_other</v>
      </c>
      <c r="B186" s="248">
        <f>IFERROR(VLOOKUP($C186,Account_Mapping!$A:$C,3,0),"")</f>
        <v>0</v>
      </c>
      <c r="C186" s="285" t="s">
        <v>935</v>
      </c>
      <c r="D186" s="215"/>
      <c r="E186" s="215">
        <v>294.05</v>
      </c>
      <c r="F186" s="215">
        <v>294.05</v>
      </c>
      <c r="G186" s="215">
        <v>294.05</v>
      </c>
      <c r="H186" s="215">
        <v>294.05</v>
      </c>
      <c r="I186" s="215">
        <v>355.05</v>
      </c>
      <c r="J186" s="215">
        <v>268.69</v>
      </c>
      <c r="K186" s="215">
        <v>0</v>
      </c>
      <c r="L186" s="215">
        <v>0</v>
      </c>
      <c r="M186" s="215">
        <v>0</v>
      </c>
      <c r="N186" s="215">
        <v>0</v>
      </c>
      <c r="O186" s="215">
        <v>0</v>
      </c>
      <c r="P186" s="215">
        <v>0</v>
      </c>
      <c r="Q186" s="215">
        <v>1799.94</v>
      </c>
      <c r="R186" s="285"/>
      <c r="S186" s="285"/>
      <c r="T186" s="285"/>
    </row>
    <row r="187" spans="1:20" x14ac:dyDescent="0.25">
      <c r="A187" s="245" t="str">
        <f>IFERROR(VLOOKUP($C187,Account_Mapping!$A:$C,2,0),"")</f>
        <v>T_gen_Admin_other</v>
      </c>
      <c r="B187" s="248">
        <f>IFERROR(VLOOKUP($C187,Account_Mapping!$A:$C,3,0),"")</f>
        <v>0</v>
      </c>
      <c r="C187" s="285" t="s">
        <v>936</v>
      </c>
      <c r="D187" s="215"/>
      <c r="E187" s="215">
        <v>0</v>
      </c>
      <c r="F187" s="215">
        <v>0</v>
      </c>
      <c r="G187" s="215">
        <v>0</v>
      </c>
      <c r="H187" s="215">
        <v>0</v>
      </c>
      <c r="I187" s="215">
        <v>0</v>
      </c>
      <c r="J187" s="215">
        <v>0</v>
      </c>
      <c r="K187" s="215">
        <v>0</v>
      </c>
      <c r="L187" s="215">
        <v>0</v>
      </c>
      <c r="M187" s="215">
        <v>0</v>
      </c>
      <c r="N187" s="215">
        <v>0</v>
      </c>
      <c r="O187" s="215">
        <v>0</v>
      </c>
      <c r="P187" s="215">
        <v>0</v>
      </c>
      <c r="Q187" s="215">
        <v>0</v>
      </c>
      <c r="R187" s="285"/>
      <c r="S187" s="285"/>
      <c r="T187" s="285"/>
    </row>
    <row r="188" spans="1:20" x14ac:dyDescent="0.25">
      <c r="A188" s="245" t="str">
        <f>IFERROR(VLOOKUP($C188,Account_Mapping!$A:$C,2,0),"")</f>
        <v>T_gen_Admin_other</v>
      </c>
      <c r="B188" s="248" t="str">
        <f>IFERROR(VLOOKUP($C188,Account_Mapping!$A:$C,3,0),"")</f>
        <v>T_Other_NN_Labor</v>
      </c>
      <c r="C188" s="285" t="s">
        <v>937</v>
      </c>
      <c r="D188" s="215"/>
      <c r="E188" s="215">
        <v>6326.92</v>
      </c>
      <c r="F188" s="215">
        <v>6326.92</v>
      </c>
      <c r="G188" s="215">
        <v>6034.92</v>
      </c>
      <c r="H188" s="215">
        <v>6180.92</v>
      </c>
      <c r="I188" s="215">
        <v>5742.92</v>
      </c>
      <c r="J188" s="215">
        <v>10190.200000000001</v>
      </c>
      <c r="K188" s="215">
        <v>0</v>
      </c>
      <c r="L188" s="215">
        <v>0</v>
      </c>
      <c r="M188" s="215">
        <v>0</v>
      </c>
      <c r="N188" s="215">
        <v>0</v>
      </c>
      <c r="O188" s="215">
        <v>0</v>
      </c>
      <c r="P188" s="215">
        <v>0</v>
      </c>
      <c r="Q188" s="215">
        <v>40802.800000000003</v>
      </c>
      <c r="R188" s="285"/>
      <c r="S188" s="285"/>
      <c r="T188" s="285"/>
    </row>
    <row r="189" spans="1:20" x14ac:dyDescent="0.25">
      <c r="A189" s="245" t="str">
        <f>IFERROR(VLOOKUP($C189,Account_Mapping!$A:$C,2,0),"")</f>
        <v>T_Nursing</v>
      </c>
      <c r="B189" s="248" t="str">
        <f>IFERROR(VLOOKUP($C189,Account_Mapping!$A:$C,3,0),"")</f>
        <v>T_Nursing_Labor</v>
      </c>
      <c r="C189" s="285" t="s">
        <v>938</v>
      </c>
      <c r="D189" s="215"/>
      <c r="E189" s="215">
        <v>0</v>
      </c>
      <c r="F189" s="215">
        <v>0</v>
      </c>
      <c r="G189" s="215">
        <v>0</v>
      </c>
      <c r="H189" s="215">
        <v>0</v>
      </c>
      <c r="I189" s="215">
        <v>0</v>
      </c>
      <c r="J189" s="215">
        <v>0</v>
      </c>
      <c r="K189" s="215">
        <v>0</v>
      </c>
      <c r="L189" s="215">
        <v>0</v>
      </c>
      <c r="M189" s="215">
        <v>0</v>
      </c>
      <c r="N189" s="215">
        <v>0</v>
      </c>
      <c r="O189" s="215">
        <v>0</v>
      </c>
      <c r="P189" s="215">
        <v>0</v>
      </c>
      <c r="Q189" s="215">
        <v>0</v>
      </c>
      <c r="R189" s="285"/>
      <c r="S189" s="285"/>
      <c r="T189" s="285"/>
    </row>
    <row r="190" spans="1:20" x14ac:dyDescent="0.25">
      <c r="A190" s="245" t="str">
        <f>IFERROR(VLOOKUP($C190,Account_Mapping!$A:$C,2,0),"")</f>
        <v>T_Nursing</v>
      </c>
      <c r="B190" s="248" t="str">
        <f>IFERROR(VLOOKUP($C190,Account_Mapping!$A:$C,3,0),"")</f>
        <v>T_Nursing_Labor</v>
      </c>
      <c r="C190" s="285" t="s">
        <v>939</v>
      </c>
      <c r="D190" s="215"/>
      <c r="E190" s="215">
        <v>5727.32</v>
      </c>
      <c r="F190" s="215">
        <v>5602.47</v>
      </c>
      <c r="G190" s="215">
        <v>5779.2</v>
      </c>
      <c r="H190" s="215">
        <v>4698.74</v>
      </c>
      <c r="I190" s="215">
        <v>6328.73</v>
      </c>
      <c r="J190" s="215">
        <v>5829.98</v>
      </c>
      <c r="K190" s="215">
        <v>0</v>
      </c>
      <c r="L190" s="215">
        <v>0</v>
      </c>
      <c r="M190" s="215">
        <v>0</v>
      </c>
      <c r="N190" s="215">
        <v>0</v>
      </c>
      <c r="O190" s="215">
        <v>0</v>
      </c>
      <c r="P190" s="215">
        <v>0</v>
      </c>
      <c r="Q190" s="215">
        <v>33966.44</v>
      </c>
      <c r="R190" s="285"/>
      <c r="S190" s="285"/>
      <c r="T190" s="285"/>
    </row>
    <row r="191" spans="1:20" x14ac:dyDescent="0.25">
      <c r="A191" s="245" t="str">
        <f>IFERROR(VLOOKUP($C191,Account_Mapping!$A:$C,2,0),"")</f>
        <v>T_gen_Admin_other</v>
      </c>
      <c r="B191" s="248" t="str">
        <f>IFERROR(VLOOKUP($C191,Account_Mapping!$A:$C,3,0),"")</f>
        <v>T_Other_NN_Labor</v>
      </c>
      <c r="C191" s="285" t="s">
        <v>940</v>
      </c>
      <c r="D191" s="215"/>
      <c r="E191" s="215">
        <v>0</v>
      </c>
      <c r="F191" s="215">
        <v>0</v>
      </c>
      <c r="G191" s="215">
        <v>0</v>
      </c>
      <c r="H191" s="215">
        <v>0</v>
      </c>
      <c r="I191" s="215">
        <v>0</v>
      </c>
      <c r="J191" s="215">
        <v>0</v>
      </c>
      <c r="K191" s="215">
        <v>0</v>
      </c>
      <c r="L191" s="215">
        <v>0</v>
      </c>
      <c r="M191" s="215">
        <v>0</v>
      </c>
      <c r="N191" s="215">
        <v>0</v>
      </c>
      <c r="O191" s="215">
        <v>0</v>
      </c>
      <c r="P191" s="215">
        <v>0</v>
      </c>
      <c r="Q191" s="215">
        <v>0</v>
      </c>
      <c r="R191" s="285"/>
      <c r="S191" s="285"/>
      <c r="T191" s="285"/>
    </row>
    <row r="192" spans="1:20" x14ac:dyDescent="0.25">
      <c r="A192" s="245" t="str">
        <f>IFERROR(VLOOKUP($C192,Account_Mapping!$A:$C,2,0),"")</f>
        <v>T_Nursing</v>
      </c>
      <c r="B192" s="248" t="str">
        <f>IFERROR(VLOOKUP($C192,Account_Mapping!$A:$C,3,0),"")</f>
        <v>T_Nursing_Labor</v>
      </c>
      <c r="C192" s="285" t="s">
        <v>941</v>
      </c>
      <c r="D192" s="215"/>
      <c r="E192" s="215">
        <v>10961.24</v>
      </c>
      <c r="F192" s="215">
        <v>15936.93</v>
      </c>
      <c r="G192" s="215">
        <v>23983.79</v>
      </c>
      <c r="H192" s="215">
        <v>20629.88</v>
      </c>
      <c r="I192" s="215">
        <v>27548.46</v>
      </c>
      <c r="J192" s="215">
        <v>16849.32</v>
      </c>
      <c r="K192" s="215">
        <v>0</v>
      </c>
      <c r="L192" s="215">
        <v>0</v>
      </c>
      <c r="M192" s="215">
        <v>0</v>
      </c>
      <c r="N192" s="215">
        <v>0</v>
      </c>
      <c r="O192" s="215">
        <v>0</v>
      </c>
      <c r="P192" s="215">
        <v>0</v>
      </c>
      <c r="Q192" s="215">
        <v>115909.62</v>
      </c>
      <c r="R192" s="285"/>
      <c r="S192" s="285"/>
      <c r="T192" s="285"/>
    </row>
    <row r="193" spans="1:20" x14ac:dyDescent="0.25">
      <c r="A193" s="245" t="str">
        <f>IFERROR(VLOOKUP($C193,Account_Mapping!$A:$C,2,0),"")</f>
        <v>T_Nursing</v>
      </c>
      <c r="B193" s="248" t="str">
        <f>IFERROR(VLOOKUP($C193,Account_Mapping!$A:$C,3,0),"")</f>
        <v>T_Nursing_Labor</v>
      </c>
      <c r="C193" s="285" t="s">
        <v>1272</v>
      </c>
      <c r="D193" s="215"/>
      <c r="E193" s="215">
        <v>1515.23</v>
      </c>
      <c r="F193" s="215">
        <v>0</v>
      </c>
      <c r="G193" s="215">
        <v>0</v>
      </c>
      <c r="H193" s="215">
        <v>4882.34</v>
      </c>
      <c r="I193" s="215">
        <v>6989.32</v>
      </c>
      <c r="J193" s="215">
        <v>7830.82</v>
      </c>
      <c r="K193" s="215">
        <v>0</v>
      </c>
      <c r="L193" s="215">
        <v>0</v>
      </c>
      <c r="M193" s="215">
        <v>0</v>
      </c>
      <c r="N193" s="215">
        <v>0</v>
      </c>
      <c r="O193" s="215">
        <v>0</v>
      </c>
      <c r="P193" s="215">
        <v>0</v>
      </c>
      <c r="Q193" s="215">
        <v>21217.71</v>
      </c>
      <c r="R193" s="285"/>
      <c r="S193" s="285"/>
      <c r="T193" s="285"/>
    </row>
    <row r="194" spans="1:20" x14ac:dyDescent="0.25">
      <c r="A194" s="245" t="str">
        <f>IFERROR(VLOOKUP($C194,Account_Mapping!$A:$C,2,0),"")</f>
        <v>T_Nursing</v>
      </c>
      <c r="B194" s="248" t="str">
        <f>IFERROR(VLOOKUP($C194,Account_Mapping!$A:$C,3,0),"")</f>
        <v>T_Nursing_Labor</v>
      </c>
      <c r="C194" s="285" t="s">
        <v>943</v>
      </c>
      <c r="D194" s="215"/>
      <c r="E194" s="215">
        <v>18643.43</v>
      </c>
      <c r="F194" s="215">
        <v>17358.2</v>
      </c>
      <c r="G194" s="215">
        <v>18258.79</v>
      </c>
      <c r="H194" s="215">
        <v>19562.439999999999</v>
      </c>
      <c r="I194" s="215">
        <v>19829.990000000002</v>
      </c>
      <c r="J194" s="215">
        <v>18354.07</v>
      </c>
      <c r="K194" s="215">
        <v>0</v>
      </c>
      <c r="L194" s="215">
        <v>0</v>
      </c>
      <c r="M194" s="215">
        <v>0</v>
      </c>
      <c r="N194" s="215">
        <v>0</v>
      </c>
      <c r="O194" s="215">
        <v>0</v>
      </c>
      <c r="P194" s="215">
        <v>0</v>
      </c>
      <c r="Q194" s="215">
        <v>112006.92000000001</v>
      </c>
      <c r="R194" s="285"/>
      <c r="S194" s="285"/>
      <c r="T194" s="285"/>
    </row>
    <row r="195" spans="1:20" x14ac:dyDescent="0.25">
      <c r="A195" s="245" t="str">
        <f>IFERROR(VLOOKUP($C195,Account_Mapping!$A:$C,2,0),"")</f>
        <v>T_Nursing</v>
      </c>
      <c r="B195" s="248" t="str">
        <f>IFERROR(VLOOKUP($C195,Account_Mapping!$A:$C,3,0),"")</f>
        <v>T_Nursing_Labor</v>
      </c>
      <c r="C195" s="285" t="s">
        <v>1273</v>
      </c>
      <c r="D195" s="215"/>
      <c r="E195" s="215">
        <v>5831.62</v>
      </c>
      <c r="F195" s="215">
        <v>1363.58</v>
      </c>
      <c r="G195" s="215">
        <v>2563.9899999999998</v>
      </c>
      <c r="H195" s="215">
        <v>4066.51</v>
      </c>
      <c r="I195" s="215">
        <v>2252.27</v>
      </c>
      <c r="J195" s="215">
        <v>0</v>
      </c>
      <c r="K195" s="215">
        <v>0</v>
      </c>
      <c r="L195" s="215">
        <v>0</v>
      </c>
      <c r="M195" s="215">
        <v>0</v>
      </c>
      <c r="N195" s="215">
        <v>0</v>
      </c>
      <c r="O195" s="215">
        <v>0</v>
      </c>
      <c r="P195" s="215">
        <v>0</v>
      </c>
      <c r="Q195" s="215">
        <v>16077.97</v>
      </c>
      <c r="R195" s="285"/>
      <c r="S195" s="285"/>
      <c r="T195" s="285"/>
    </row>
    <row r="196" spans="1:20" x14ac:dyDescent="0.25">
      <c r="A196" s="245" t="str">
        <f>IFERROR(VLOOKUP($C196,Account_Mapping!$A:$C,2,0),"")</f>
        <v>T_Nursing</v>
      </c>
      <c r="B196" s="248" t="str">
        <f>IFERROR(VLOOKUP($C196,Account_Mapping!$A:$C,3,0),"")</f>
        <v>T_Nursing_Labor</v>
      </c>
      <c r="C196" s="285" t="s">
        <v>945</v>
      </c>
      <c r="D196" s="215"/>
      <c r="E196" s="215">
        <v>31047.06</v>
      </c>
      <c r="F196" s="215">
        <v>31315.200000000001</v>
      </c>
      <c r="G196" s="215">
        <v>31950.06</v>
      </c>
      <c r="H196" s="215">
        <v>31743.87</v>
      </c>
      <c r="I196" s="215">
        <v>31848.97</v>
      </c>
      <c r="J196" s="215">
        <v>35563.86</v>
      </c>
      <c r="K196" s="215">
        <v>0</v>
      </c>
      <c r="L196" s="215">
        <v>0</v>
      </c>
      <c r="M196" s="215">
        <v>0</v>
      </c>
      <c r="N196" s="215">
        <v>0</v>
      </c>
      <c r="O196" s="215">
        <v>0</v>
      </c>
      <c r="P196" s="215">
        <v>0</v>
      </c>
      <c r="Q196" s="215">
        <v>193469.02000000002</v>
      </c>
      <c r="R196" s="285"/>
      <c r="S196" s="285"/>
      <c r="T196" s="285"/>
    </row>
    <row r="197" spans="1:20" x14ac:dyDescent="0.25">
      <c r="A197" s="245" t="str">
        <f>IFERROR(VLOOKUP($C197,Account_Mapping!$A:$C,2,0),"")</f>
        <v>T_Nursing</v>
      </c>
      <c r="B197" s="248" t="str">
        <f>IFERROR(VLOOKUP($C197,Account_Mapping!$A:$C,3,0),"")</f>
        <v>T_Nursing_Labor</v>
      </c>
      <c r="C197" s="285" t="s">
        <v>946</v>
      </c>
      <c r="D197" s="215"/>
      <c r="E197" s="215">
        <v>11085.22</v>
      </c>
      <c r="F197" s="215">
        <v>8365.01</v>
      </c>
      <c r="G197" s="215">
        <v>11996.76</v>
      </c>
      <c r="H197" s="215">
        <v>11951.07</v>
      </c>
      <c r="I197" s="215">
        <v>11712.74</v>
      </c>
      <c r="J197" s="215">
        <v>14320.63</v>
      </c>
      <c r="K197" s="215">
        <v>0</v>
      </c>
      <c r="L197" s="215">
        <v>0</v>
      </c>
      <c r="M197" s="215">
        <v>0</v>
      </c>
      <c r="N197" s="215">
        <v>0</v>
      </c>
      <c r="O197" s="215">
        <v>0</v>
      </c>
      <c r="P197" s="215">
        <v>0</v>
      </c>
      <c r="Q197" s="215">
        <v>69431.429999999993</v>
      </c>
      <c r="R197" s="285"/>
      <c r="S197" s="285"/>
      <c r="T197" s="285"/>
    </row>
    <row r="198" spans="1:20" x14ac:dyDescent="0.25">
      <c r="A198" s="245" t="str">
        <f>IFERROR(VLOOKUP($C198,Account_Mapping!$A:$C,2,0),"")</f>
        <v>T_Nursing</v>
      </c>
      <c r="B198" s="248" t="str">
        <f>IFERROR(VLOOKUP($C198,Account_Mapping!$A:$C,3,0),"")</f>
        <v>T_Nursing_Labor</v>
      </c>
      <c r="C198" s="285" t="s">
        <v>947</v>
      </c>
      <c r="D198" s="215"/>
      <c r="E198" s="215">
        <v>0</v>
      </c>
      <c r="F198" s="215">
        <v>0</v>
      </c>
      <c r="G198" s="215">
        <v>0</v>
      </c>
      <c r="H198" s="215">
        <v>0</v>
      </c>
      <c r="I198" s="215">
        <v>0</v>
      </c>
      <c r="J198" s="215">
        <v>0</v>
      </c>
      <c r="K198" s="215">
        <v>0</v>
      </c>
      <c r="L198" s="215">
        <v>0</v>
      </c>
      <c r="M198" s="215">
        <v>0</v>
      </c>
      <c r="N198" s="215">
        <v>0</v>
      </c>
      <c r="O198" s="215">
        <v>0</v>
      </c>
      <c r="P198" s="215">
        <v>0</v>
      </c>
      <c r="Q198" s="215">
        <v>0</v>
      </c>
      <c r="R198" s="285"/>
      <c r="S198" s="285"/>
      <c r="T198" s="285"/>
    </row>
    <row r="199" spans="1:20" x14ac:dyDescent="0.25">
      <c r="A199" s="245" t="str">
        <f>IFERROR(VLOOKUP($C199,Account_Mapping!$A:$C,2,0),"")</f>
        <v>T_EXPENSES</v>
      </c>
      <c r="B199" s="248">
        <f>IFERROR(VLOOKUP($C199,Account_Mapping!$A:$C,3,0),"")</f>
        <v>0</v>
      </c>
      <c r="C199" s="285" t="s">
        <v>948</v>
      </c>
      <c r="D199" s="215"/>
      <c r="E199" s="215">
        <v>0</v>
      </c>
      <c r="F199" s="215">
        <v>0</v>
      </c>
      <c r="G199" s="215">
        <v>0</v>
      </c>
      <c r="H199" s="215">
        <v>0</v>
      </c>
      <c r="I199" s="215">
        <v>0</v>
      </c>
      <c r="J199" s="215">
        <v>0</v>
      </c>
      <c r="K199" s="215">
        <v>0</v>
      </c>
      <c r="L199" s="215">
        <v>0</v>
      </c>
      <c r="M199" s="215">
        <v>0</v>
      </c>
      <c r="N199" s="215">
        <v>0</v>
      </c>
      <c r="O199" s="215">
        <v>0</v>
      </c>
      <c r="P199" s="215">
        <v>0</v>
      </c>
      <c r="Q199" s="215">
        <v>0</v>
      </c>
      <c r="R199" s="285"/>
      <c r="S199" s="285"/>
      <c r="T199" s="285"/>
    </row>
    <row r="200" spans="1:20" x14ac:dyDescent="0.25">
      <c r="A200" s="245" t="str">
        <f>IFERROR(VLOOKUP($C200,Account_Mapping!$A:$C,2,0),"")</f>
        <v>T_Nursing</v>
      </c>
      <c r="B200" s="248" t="str">
        <f>IFERROR(VLOOKUP($C200,Account_Mapping!$A:$C,3,0),"")</f>
        <v>T_Nursing_Labor</v>
      </c>
      <c r="C200" s="285" t="s">
        <v>949</v>
      </c>
      <c r="D200" s="215"/>
      <c r="E200" s="215">
        <v>5853.61</v>
      </c>
      <c r="F200" s="215">
        <v>2790.86</v>
      </c>
      <c r="G200" s="215">
        <v>466.11</v>
      </c>
      <c r="H200" s="215">
        <v>341.09</v>
      </c>
      <c r="I200" s="215">
        <v>2524.81</v>
      </c>
      <c r="J200" s="215">
        <v>3074.38</v>
      </c>
      <c r="K200" s="215">
        <v>0</v>
      </c>
      <c r="L200" s="215">
        <v>0</v>
      </c>
      <c r="M200" s="215">
        <v>0</v>
      </c>
      <c r="N200" s="215">
        <v>0</v>
      </c>
      <c r="O200" s="215">
        <v>0</v>
      </c>
      <c r="P200" s="215">
        <v>0</v>
      </c>
      <c r="Q200" s="215">
        <v>15050.86</v>
      </c>
      <c r="R200" s="285"/>
      <c r="S200" s="285"/>
      <c r="T200" s="285"/>
    </row>
    <row r="201" spans="1:20" x14ac:dyDescent="0.25">
      <c r="A201" s="245" t="str">
        <f>IFERROR(VLOOKUP($C201,Account_Mapping!$A:$C,2,0),"")</f>
        <v>T_gen_Admin_other</v>
      </c>
      <c r="B201" s="248" t="str">
        <f>IFERROR(VLOOKUP($C201,Account_Mapping!$A:$C,3,0),"")</f>
        <v>T_Other_NN_Labor</v>
      </c>
      <c r="C201" s="285" t="s">
        <v>950</v>
      </c>
      <c r="D201" s="215"/>
      <c r="E201" s="215">
        <v>0</v>
      </c>
      <c r="F201" s="215">
        <v>0</v>
      </c>
      <c r="G201" s="215">
        <v>0</v>
      </c>
      <c r="H201" s="215">
        <v>0</v>
      </c>
      <c r="I201" s="215">
        <v>0</v>
      </c>
      <c r="J201" s="215">
        <v>0</v>
      </c>
      <c r="K201" s="215">
        <v>0</v>
      </c>
      <c r="L201" s="215">
        <v>0</v>
      </c>
      <c r="M201" s="215">
        <v>0</v>
      </c>
      <c r="N201" s="215">
        <v>0</v>
      </c>
      <c r="O201" s="215">
        <v>0</v>
      </c>
      <c r="P201" s="215">
        <v>0</v>
      </c>
      <c r="Q201" s="215">
        <v>0</v>
      </c>
      <c r="R201" s="285"/>
      <c r="S201" s="285"/>
      <c r="T201" s="285"/>
    </row>
    <row r="202" spans="1:20" x14ac:dyDescent="0.25">
      <c r="A202" s="245" t="str">
        <f>IFERROR(VLOOKUP($C202,Account_Mapping!$A:$C,2,0),"")</f>
        <v>T_Nursing</v>
      </c>
      <c r="B202" s="248" t="str">
        <f>IFERROR(VLOOKUP($C202,Account_Mapping!$A:$C,3,0),"")</f>
        <v>T_Nursing_Labor</v>
      </c>
      <c r="C202" s="285" t="s">
        <v>951</v>
      </c>
      <c r="D202" s="215"/>
      <c r="E202" s="215">
        <v>0</v>
      </c>
      <c r="F202" s="215">
        <v>0</v>
      </c>
      <c r="G202" s="215">
        <v>0</v>
      </c>
      <c r="H202" s="215">
        <v>0</v>
      </c>
      <c r="I202" s="215">
        <v>0</v>
      </c>
      <c r="J202" s="215">
        <v>0</v>
      </c>
      <c r="K202" s="215">
        <v>0</v>
      </c>
      <c r="L202" s="215">
        <v>0</v>
      </c>
      <c r="M202" s="215">
        <v>0</v>
      </c>
      <c r="N202" s="215">
        <v>0</v>
      </c>
      <c r="O202" s="215">
        <v>0</v>
      </c>
      <c r="P202" s="215">
        <v>0</v>
      </c>
      <c r="Q202" s="215">
        <v>0</v>
      </c>
      <c r="R202" s="285"/>
      <c r="S202" s="285"/>
      <c r="T202" s="285"/>
    </row>
    <row r="203" spans="1:20" x14ac:dyDescent="0.25">
      <c r="A203" s="245" t="str">
        <f>IFERROR(VLOOKUP($C203,Account_Mapping!$A:$C,2,0),"")</f>
        <v>T_Nursing</v>
      </c>
      <c r="B203" s="248" t="str">
        <f>IFERROR(VLOOKUP($C203,Account_Mapping!$A:$C,3,0),"")</f>
        <v>T_Nursing_Labor</v>
      </c>
      <c r="C203" s="285" t="s">
        <v>952</v>
      </c>
      <c r="D203" s="215"/>
      <c r="E203" s="215">
        <v>0</v>
      </c>
      <c r="F203" s="215">
        <v>0</v>
      </c>
      <c r="G203" s="215">
        <v>0</v>
      </c>
      <c r="H203" s="215">
        <v>0</v>
      </c>
      <c r="I203" s="215">
        <v>0</v>
      </c>
      <c r="J203" s="215">
        <v>0</v>
      </c>
      <c r="K203" s="215">
        <v>0</v>
      </c>
      <c r="L203" s="215">
        <v>0</v>
      </c>
      <c r="M203" s="215">
        <v>0</v>
      </c>
      <c r="N203" s="215">
        <v>0</v>
      </c>
      <c r="O203" s="215">
        <v>0</v>
      </c>
      <c r="P203" s="215">
        <v>0</v>
      </c>
      <c r="Q203" s="215">
        <v>0</v>
      </c>
      <c r="R203" s="285"/>
      <c r="S203" s="285"/>
      <c r="T203" s="285"/>
    </row>
    <row r="204" spans="1:20" x14ac:dyDescent="0.25">
      <c r="A204" s="245" t="str">
        <f>IFERROR(VLOOKUP($C204,Account_Mapping!$A:$C,2,0),"")</f>
        <v>T_Nursing</v>
      </c>
      <c r="B204" s="248">
        <f>IFERROR(VLOOKUP($C204,Account_Mapping!$A:$C,3,0),"")</f>
        <v>0</v>
      </c>
      <c r="C204" s="285" t="s">
        <v>953</v>
      </c>
      <c r="D204" s="215"/>
      <c r="E204" s="215">
        <v>2758.66</v>
      </c>
      <c r="F204" s="215">
        <v>1645.14</v>
      </c>
      <c r="G204" s="215">
        <v>3298.79</v>
      </c>
      <c r="H204" s="215">
        <v>1837.5</v>
      </c>
      <c r="I204" s="215">
        <v>1794.17</v>
      </c>
      <c r="J204" s="215">
        <v>2266.1799999999998</v>
      </c>
      <c r="K204" s="215">
        <v>0</v>
      </c>
      <c r="L204" s="215">
        <v>0</v>
      </c>
      <c r="M204" s="215">
        <v>0</v>
      </c>
      <c r="N204" s="215">
        <v>0</v>
      </c>
      <c r="O204" s="215">
        <v>0</v>
      </c>
      <c r="P204" s="215">
        <v>0</v>
      </c>
      <c r="Q204" s="215">
        <v>13600.44</v>
      </c>
      <c r="R204" s="285"/>
      <c r="S204" s="285"/>
      <c r="T204" s="285"/>
    </row>
    <row r="205" spans="1:20" x14ac:dyDescent="0.25">
      <c r="A205" s="245" t="str">
        <f>IFERROR(VLOOKUP($C205,Account_Mapping!$A:$C,2,0),"")</f>
        <v>T_EXPENSES</v>
      </c>
      <c r="B205" s="248">
        <f>IFERROR(VLOOKUP($C205,Account_Mapping!$A:$C,3,0),"")</f>
        <v>0</v>
      </c>
      <c r="C205" s="285" t="s">
        <v>954</v>
      </c>
      <c r="D205" s="215"/>
      <c r="E205" s="215">
        <v>524.54999999999995</v>
      </c>
      <c r="F205" s="215">
        <v>126.34</v>
      </c>
      <c r="G205" s="215">
        <v>99.23</v>
      </c>
      <c r="H205" s="215">
        <v>552.29999999999995</v>
      </c>
      <c r="I205" s="215">
        <v>129.34</v>
      </c>
      <c r="J205" s="215">
        <v>17.190000000000001</v>
      </c>
      <c r="K205" s="215">
        <v>0</v>
      </c>
      <c r="L205" s="215">
        <v>0</v>
      </c>
      <c r="M205" s="215">
        <v>0</v>
      </c>
      <c r="N205" s="215">
        <v>0</v>
      </c>
      <c r="O205" s="215">
        <v>0</v>
      </c>
      <c r="P205" s="215">
        <v>0</v>
      </c>
      <c r="Q205" s="215">
        <v>1448.95</v>
      </c>
      <c r="R205" s="285"/>
      <c r="S205" s="285"/>
      <c r="T205" s="285"/>
    </row>
    <row r="206" spans="1:20" x14ac:dyDescent="0.25">
      <c r="A206" s="245" t="str">
        <f>IFERROR(VLOOKUP($C206,Account_Mapping!$A:$C,2,0),"")</f>
        <v>T_EXPENSES</v>
      </c>
      <c r="B206" s="248">
        <f>IFERROR(VLOOKUP($C206,Account_Mapping!$A:$C,3,0),"")</f>
        <v>0</v>
      </c>
      <c r="C206" s="285" t="s">
        <v>955</v>
      </c>
      <c r="D206" s="215"/>
      <c r="E206" s="215">
        <v>619.01</v>
      </c>
      <c r="F206" s="215">
        <v>238.71</v>
      </c>
      <c r="G206" s="215">
        <v>66.38</v>
      </c>
      <c r="H206" s="215">
        <v>0</v>
      </c>
      <c r="I206" s="215">
        <v>425.87</v>
      </c>
      <c r="J206" s="215">
        <v>0</v>
      </c>
      <c r="K206" s="215">
        <v>0</v>
      </c>
      <c r="L206" s="215">
        <v>0</v>
      </c>
      <c r="M206" s="215">
        <v>0</v>
      </c>
      <c r="N206" s="215">
        <v>0</v>
      </c>
      <c r="O206" s="215">
        <v>0</v>
      </c>
      <c r="P206" s="215">
        <v>0</v>
      </c>
      <c r="Q206" s="215">
        <v>1349.97</v>
      </c>
      <c r="R206" s="285"/>
      <c r="S206" s="285"/>
      <c r="T206" s="285"/>
    </row>
    <row r="207" spans="1:20" x14ac:dyDescent="0.25">
      <c r="A207" s="245" t="str">
        <f>IFERROR(VLOOKUP($C207,Account_Mapping!$A:$C,2,0),"")</f>
        <v>T_Ancillary_Other</v>
      </c>
      <c r="B207" s="248">
        <f>IFERROR(VLOOKUP($C207,Account_Mapping!$A:$C,3,0),"")</f>
        <v>0</v>
      </c>
      <c r="C207" s="285" t="s">
        <v>956</v>
      </c>
      <c r="D207" s="215"/>
      <c r="E207" s="215">
        <v>324.5</v>
      </c>
      <c r="F207" s="215">
        <v>470.65</v>
      </c>
      <c r="G207" s="215">
        <v>210.61</v>
      </c>
      <c r="H207" s="215">
        <v>313.39999999999998</v>
      </c>
      <c r="I207" s="215">
        <v>21.71</v>
      </c>
      <c r="J207" s="215">
        <v>440</v>
      </c>
      <c r="K207" s="215">
        <v>0</v>
      </c>
      <c r="L207" s="215">
        <v>0</v>
      </c>
      <c r="M207" s="215">
        <v>0</v>
      </c>
      <c r="N207" s="215">
        <v>0</v>
      </c>
      <c r="O207" s="215">
        <v>0</v>
      </c>
      <c r="P207" s="215">
        <v>0</v>
      </c>
      <c r="Q207" s="215">
        <v>1780.87</v>
      </c>
      <c r="R207" s="285"/>
      <c r="S207" s="285"/>
      <c r="T207" s="285"/>
    </row>
    <row r="208" spans="1:20" x14ac:dyDescent="0.25">
      <c r="A208" s="245" t="str">
        <f>IFERROR(VLOOKUP($C208,Account_Mapping!$A:$C,2,0),"")</f>
        <v>T_Nursing</v>
      </c>
      <c r="B208" s="248">
        <f>IFERROR(VLOOKUP($C208,Account_Mapping!$A:$C,3,0),"")</f>
        <v>0</v>
      </c>
      <c r="C208" s="285" t="s">
        <v>957</v>
      </c>
      <c r="D208" s="215"/>
      <c r="E208" s="215">
        <v>109.58</v>
      </c>
      <c r="F208" s="215">
        <v>0</v>
      </c>
      <c r="G208" s="215">
        <v>109.58</v>
      </c>
      <c r="H208" s="215">
        <v>0</v>
      </c>
      <c r="I208" s="215">
        <v>0</v>
      </c>
      <c r="J208" s="215">
        <v>0</v>
      </c>
      <c r="K208" s="215">
        <v>0</v>
      </c>
      <c r="L208" s="215">
        <v>0</v>
      </c>
      <c r="M208" s="215">
        <v>0</v>
      </c>
      <c r="N208" s="215">
        <v>0</v>
      </c>
      <c r="O208" s="215">
        <v>0</v>
      </c>
      <c r="P208" s="215">
        <v>0</v>
      </c>
      <c r="Q208" s="215">
        <v>219.16</v>
      </c>
      <c r="R208" s="285"/>
      <c r="S208" s="285"/>
      <c r="T208" s="285"/>
    </row>
    <row r="209" spans="1:20" x14ac:dyDescent="0.25">
      <c r="A209" s="245" t="str">
        <f>IFERROR(VLOOKUP($C209,Account_Mapping!$A:$C,2,0),"")</f>
        <v>T_Ancillary_Pharmacy</v>
      </c>
      <c r="B209" s="248">
        <f>IFERROR(VLOOKUP($C209,Account_Mapping!$A:$C,3,0),"")</f>
        <v>0</v>
      </c>
      <c r="C209" s="285" t="s">
        <v>958</v>
      </c>
      <c r="D209" s="215"/>
      <c r="E209" s="215">
        <v>1462.43</v>
      </c>
      <c r="F209" s="215">
        <v>1176.9100000000001</v>
      </c>
      <c r="G209" s="215">
        <v>1946.72</v>
      </c>
      <c r="H209" s="215">
        <v>1223.99</v>
      </c>
      <c r="I209" s="215">
        <v>989.55</v>
      </c>
      <c r="J209" s="215">
        <v>1101.57</v>
      </c>
      <c r="K209" s="215">
        <v>0</v>
      </c>
      <c r="L209" s="215">
        <v>0</v>
      </c>
      <c r="M209" s="215">
        <v>0</v>
      </c>
      <c r="N209" s="215">
        <v>0</v>
      </c>
      <c r="O209" s="215">
        <v>0</v>
      </c>
      <c r="P209" s="215">
        <v>0</v>
      </c>
      <c r="Q209" s="215">
        <v>7901.17</v>
      </c>
      <c r="R209" s="285"/>
      <c r="S209" s="285"/>
      <c r="T209" s="285"/>
    </row>
    <row r="210" spans="1:20" x14ac:dyDescent="0.25">
      <c r="A210" s="245" t="str">
        <f>IFERROR(VLOOKUP($C210,Account_Mapping!$A:$C,2,0),"")</f>
        <v>T_EXPENSES</v>
      </c>
      <c r="B210" s="248">
        <f>IFERROR(VLOOKUP($C210,Account_Mapping!$A:$C,3,0),"")</f>
        <v>0</v>
      </c>
      <c r="C210" s="285" t="s">
        <v>959</v>
      </c>
      <c r="D210" s="215"/>
      <c r="E210" s="215">
        <v>176.79</v>
      </c>
      <c r="F210" s="215">
        <v>278.66000000000003</v>
      </c>
      <c r="G210" s="215">
        <v>60.82</v>
      </c>
      <c r="H210" s="215">
        <v>136.19999999999999</v>
      </c>
      <c r="I210" s="215">
        <v>32.17</v>
      </c>
      <c r="J210" s="215">
        <v>1578.85</v>
      </c>
      <c r="K210" s="215">
        <v>0</v>
      </c>
      <c r="L210" s="215">
        <v>0</v>
      </c>
      <c r="M210" s="215">
        <v>0</v>
      </c>
      <c r="N210" s="215">
        <v>0</v>
      </c>
      <c r="O210" s="215">
        <v>0</v>
      </c>
      <c r="P210" s="215">
        <v>0</v>
      </c>
      <c r="Q210" s="215">
        <v>2263.4899999999998</v>
      </c>
      <c r="R210" s="285"/>
      <c r="S210" s="285"/>
      <c r="T210" s="285"/>
    </row>
    <row r="211" spans="1:20" x14ac:dyDescent="0.25">
      <c r="A211" s="245" t="str">
        <f>IFERROR(VLOOKUP($C211,Account_Mapping!$A:$C,2,0),"")</f>
        <v>T_Nursing</v>
      </c>
      <c r="B211" s="248" t="str">
        <f>IFERROR(VLOOKUP($C211,Account_Mapping!$A:$C,3,0),"")</f>
        <v>T_N_Contract_Labor</v>
      </c>
      <c r="C211" s="285" t="s">
        <v>960</v>
      </c>
      <c r="D211" s="215"/>
      <c r="E211" s="215">
        <v>19872.169999999998</v>
      </c>
      <c r="F211" s="215">
        <v>17215.650000000001</v>
      </c>
      <c r="G211" s="215">
        <v>19076.28</v>
      </c>
      <c r="H211" s="215">
        <v>13276.19</v>
      </c>
      <c r="I211" s="215">
        <v>11501.26</v>
      </c>
      <c r="J211" s="215">
        <v>25353.040000000001</v>
      </c>
      <c r="K211" s="215">
        <v>0</v>
      </c>
      <c r="L211" s="215">
        <v>0</v>
      </c>
      <c r="M211" s="215">
        <v>0</v>
      </c>
      <c r="N211" s="215">
        <v>0</v>
      </c>
      <c r="O211" s="215">
        <v>0</v>
      </c>
      <c r="P211" s="215">
        <v>0</v>
      </c>
      <c r="Q211" s="215">
        <v>106294.59</v>
      </c>
      <c r="R211" s="285"/>
      <c r="S211" s="285"/>
      <c r="T211" s="285"/>
    </row>
    <row r="212" spans="1:20" x14ac:dyDescent="0.25">
      <c r="A212" s="245" t="str">
        <f>IFERROR(VLOOKUP($C212,Account_Mapping!$A:$C,2,0),"")</f>
        <v>T_Nursing</v>
      </c>
      <c r="B212" s="248">
        <f>IFERROR(VLOOKUP($C212,Account_Mapping!$A:$C,3,0),"")</f>
        <v>0</v>
      </c>
      <c r="C212" s="285" t="s">
        <v>961</v>
      </c>
      <c r="D212" s="215"/>
      <c r="E212" s="215">
        <v>2761.74</v>
      </c>
      <c r="F212" s="215">
        <v>1855.12</v>
      </c>
      <c r="G212" s="215">
        <v>4353.2299999999996</v>
      </c>
      <c r="H212" s="215">
        <v>3163.69</v>
      </c>
      <c r="I212" s="215">
        <v>2907.53</v>
      </c>
      <c r="J212" s="215">
        <v>2491.6799999999998</v>
      </c>
      <c r="K212" s="215">
        <v>0</v>
      </c>
      <c r="L212" s="215">
        <v>0</v>
      </c>
      <c r="M212" s="215">
        <v>0</v>
      </c>
      <c r="N212" s="215">
        <v>0</v>
      </c>
      <c r="O212" s="215">
        <v>0</v>
      </c>
      <c r="P212" s="215">
        <v>0</v>
      </c>
      <c r="Q212" s="215">
        <v>17532.990000000002</v>
      </c>
      <c r="R212" s="285"/>
      <c r="S212" s="285"/>
      <c r="T212" s="285"/>
    </row>
    <row r="213" spans="1:20" x14ac:dyDescent="0.25">
      <c r="A213" s="245" t="str">
        <f>IFERROR(VLOOKUP($C213,Account_Mapping!$A:$C,2,0),"")</f>
        <v>T_gen_Admin_other</v>
      </c>
      <c r="B213" s="248">
        <f>IFERROR(VLOOKUP($C213,Account_Mapping!$A:$C,3,0),"")</f>
        <v>0</v>
      </c>
      <c r="C213" s="285" t="s">
        <v>962</v>
      </c>
      <c r="D213" s="215"/>
      <c r="E213" s="215">
        <v>220</v>
      </c>
      <c r="F213" s="215">
        <v>30</v>
      </c>
      <c r="G213" s="215">
        <v>366.96</v>
      </c>
      <c r="H213" s="215">
        <v>530</v>
      </c>
      <c r="I213" s="215">
        <v>0</v>
      </c>
      <c r="J213" s="215">
        <v>150</v>
      </c>
      <c r="K213" s="215">
        <v>0</v>
      </c>
      <c r="L213" s="215">
        <v>0</v>
      </c>
      <c r="M213" s="215">
        <v>0</v>
      </c>
      <c r="N213" s="215">
        <v>0</v>
      </c>
      <c r="O213" s="215">
        <v>0</v>
      </c>
      <c r="P213" s="215">
        <v>0</v>
      </c>
      <c r="Q213" s="215">
        <v>1296.96</v>
      </c>
      <c r="R213" s="285"/>
      <c r="S213" s="285"/>
      <c r="T213" s="285"/>
    </row>
    <row r="214" spans="1:20" x14ac:dyDescent="0.25">
      <c r="A214" s="245" t="str">
        <f>IFERROR(VLOOKUP($C214,Account_Mapping!$A:$C,2,0),"")</f>
        <v>T_gen_Admin_other</v>
      </c>
      <c r="B214" s="248">
        <f>IFERROR(VLOOKUP($C214,Account_Mapping!$A:$C,3,0),"")</f>
        <v>0</v>
      </c>
      <c r="C214" s="285" t="s">
        <v>1284</v>
      </c>
      <c r="D214" s="215"/>
      <c r="E214" s="215">
        <v>0</v>
      </c>
      <c r="F214" s="215">
        <v>0</v>
      </c>
      <c r="G214" s="215">
        <v>0</v>
      </c>
      <c r="H214" s="215">
        <v>0</v>
      </c>
      <c r="I214" s="215">
        <v>0</v>
      </c>
      <c r="J214" s="215">
        <v>24</v>
      </c>
      <c r="K214" s="215">
        <v>0</v>
      </c>
      <c r="L214" s="215">
        <v>0</v>
      </c>
      <c r="M214" s="215">
        <v>0</v>
      </c>
      <c r="N214" s="215">
        <v>0</v>
      </c>
      <c r="O214" s="215">
        <v>0</v>
      </c>
      <c r="P214" s="215">
        <v>0</v>
      </c>
      <c r="Q214" s="215">
        <v>24</v>
      </c>
      <c r="R214" s="285"/>
      <c r="S214" s="285"/>
      <c r="T214" s="285"/>
    </row>
    <row r="215" spans="1:20" x14ac:dyDescent="0.25">
      <c r="A215" s="245" t="str">
        <f>IFERROR(VLOOKUP($C215,Account_Mapping!$A:$C,2,0),"")</f>
        <v>T_Ancillary_Pharmacy</v>
      </c>
      <c r="B215" s="248">
        <f>IFERROR(VLOOKUP($C215,Account_Mapping!$A:$C,3,0),"")</f>
        <v>0</v>
      </c>
      <c r="C215" s="285" t="s">
        <v>964</v>
      </c>
      <c r="D215" s="215"/>
      <c r="E215" s="215">
        <v>955.58</v>
      </c>
      <c r="F215" s="215">
        <v>929.13</v>
      </c>
      <c r="G215" s="215">
        <v>0</v>
      </c>
      <c r="H215" s="215">
        <v>594.46</v>
      </c>
      <c r="I215" s="215">
        <v>0</v>
      </c>
      <c r="J215" s="215">
        <v>0</v>
      </c>
      <c r="K215" s="215">
        <v>0</v>
      </c>
      <c r="L215" s="215">
        <v>0</v>
      </c>
      <c r="M215" s="215">
        <v>0</v>
      </c>
      <c r="N215" s="215">
        <v>0</v>
      </c>
      <c r="O215" s="215">
        <v>0</v>
      </c>
      <c r="P215" s="215">
        <v>0</v>
      </c>
      <c r="Q215" s="215">
        <v>2479.17</v>
      </c>
      <c r="R215" s="285"/>
      <c r="S215" s="285"/>
      <c r="T215" s="285"/>
    </row>
    <row r="216" spans="1:20" x14ac:dyDescent="0.25">
      <c r="A216" s="245" t="str">
        <f>IFERROR(VLOOKUP($C216,Account_Mapping!$A:$C,2,0),"")</f>
        <v>T_gen_Admin_other</v>
      </c>
      <c r="B216" s="248">
        <f>IFERROR(VLOOKUP($C216,Account_Mapping!$A:$C,3,0),"")</f>
        <v>0</v>
      </c>
      <c r="C216" s="285" t="s">
        <v>965</v>
      </c>
      <c r="D216" s="215"/>
      <c r="E216" s="215">
        <v>0</v>
      </c>
      <c r="F216" s="215">
        <v>0</v>
      </c>
      <c r="G216" s="215">
        <v>0</v>
      </c>
      <c r="H216" s="215">
        <v>0</v>
      </c>
      <c r="I216" s="215">
        <v>0</v>
      </c>
      <c r="J216" s="215">
        <v>0</v>
      </c>
      <c r="K216" s="215">
        <v>0</v>
      </c>
      <c r="L216" s="215">
        <v>0</v>
      </c>
      <c r="M216" s="215">
        <v>0</v>
      </c>
      <c r="N216" s="215">
        <v>0</v>
      </c>
      <c r="O216" s="215">
        <v>0</v>
      </c>
      <c r="P216" s="215">
        <v>0</v>
      </c>
      <c r="Q216" s="215">
        <v>0</v>
      </c>
      <c r="R216" s="285"/>
      <c r="S216" s="285"/>
      <c r="T216" s="285"/>
    </row>
    <row r="217" spans="1:20" x14ac:dyDescent="0.25">
      <c r="A217" s="245" t="str">
        <f>IFERROR(VLOOKUP($C217,Account_Mapping!$A:$C,2,0),"")</f>
        <v>T_Ancillary_Therapy</v>
      </c>
      <c r="B217" s="248">
        <f>IFERROR(VLOOKUP($C217,Account_Mapping!$A:$C,3,0),"")</f>
        <v>0</v>
      </c>
      <c r="C217" s="285" t="s">
        <v>966</v>
      </c>
      <c r="D217" s="215"/>
      <c r="E217" s="215">
        <v>0</v>
      </c>
      <c r="F217" s="215">
        <v>0</v>
      </c>
      <c r="G217" s="215">
        <v>0</v>
      </c>
      <c r="H217" s="215">
        <v>0</v>
      </c>
      <c r="I217" s="215">
        <v>0</v>
      </c>
      <c r="J217" s="215">
        <v>0</v>
      </c>
      <c r="K217" s="215">
        <v>0</v>
      </c>
      <c r="L217" s="215">
        <v>0</v>
      </c>
      <c r="M217" s="215">
        <v>0</v>
      </c>
      <c r="N217" s="215">
        <v>0</v>
      </c>
      <c r="O217" s="215">
        <v>0</v>
      </c>
      <c r="P217" s="215">
        <v>0</v>
      </c>
      <c r="Q217" s="215">
        <v>0</v>
      </c>
      <c r="R217" s="285"/>
      <c r="S217" s="285"/>
      <c r="T217" s="285"/>
    </row>
    <row r="218" spans="1:20" x14ac:dyDescent="0.25">
      <c r="A218" s="245" t="str">
        <f>IFERROR(VLOOKUP($C218,Account_Mapping!$A:$C,2,0),"")</f>
        <v>T_Ancillary_Other</v>
      </c>
      <c r="B218" s="248">
        <f>IFERROR(VLOOKUP($C218,Account_Mapping!$A:$C,3,0),"")</f>
        <v>0</v>
      </c>
      <c r="C218" s="285" t="s">
        <v>967</v>
      </c>
      <c r="D218" s="215"/>
      <c r="E218" s="215">
        <v>0</v>
      </c>
      <c r="F218" s="215">
        <v>0</v>
      </c>
      <c r="G218" s="215">
        <v>0</v>
      </c>
      <c r="H218" s="215">
        <v>0</v>
      </c>
      <c r="I218" s="215">
        <v>0</v>
      </c>
      <c r="J218" s="215">
        <v>0</v>
      </c>
      <c r="K218" s="215">
        <v>0</v>
      </c>
      <c r="L218" s="215">
        <v>0</v>
      </c>
      <c r="M218" s="215">
        <v>0</v>
      </c>
      <c r="N218" s="215">
        <v>0</v>
      </c>
      <c r="O218" s="215">
        <v>0</v>
      </c>
      <c r="P218" s="215">
        <v>0</v>
      </c>
      <c r="Q218" s="215">
        <v>0</v>
      </c>
      <c r="R218" s="285"/>
      <c r="S218" s="285"/>
      <c r="T218" s="285"/>
    </row>
    <row r="219" spans="1:20" x14ac:dyDescent="0.25">
      <c r="A219" s="245" t="str">
        <f>IFERROR(VLOOKUP($C219,Account_Mapping!$A:$C,2,0),"")</f>
        <v>T_Ancillary_Other</v>
      </c>
      <c r="B219" s="248">
        <f>IFERROR(VLOOKUP($C219,Account_Mapping!$A:$C,3,0),"")</f>
        <v>0</v>
      </c>
      <c r="C219" s="285" t="s">
        <v>968</v>
      </c>
      <c r="D219" s="215"/>
      <c r="E219" s="215">
        <v>0</v>
      </c>
      <c r="F219" s="215">
        <v>0</v>
      </c>
      <c r="G219" s="215">
        <v>0</v>
      </c>
      <c r="H219" s="215">
        <v>0</v>
      </c>
      <c r="I219" s="215">
        <v>0</v>
      </c>
      <c r="J219" s="215">
        <v>0</v>
      </c>
      <c r="K219" s="215">
        <v>0</v>
      </c>
      <c r="L219" s="215">
        <v>0</v>
      </c>
      <c r="M219" s="215">
        <v>0</v>
      </c>
      <c r="N219" s="215">
        <v>0</v>
      </c>
      <c r="O219" s="215">
        <v>0</v>
      </c>
      <c r="P219" s="215">
        <v>0</v>
      </c>
      <c r="Q219" s="215">
        <v>0</v>
      </c>
      <c r="R219" s="285"/>
      <c r="S219" s="285"/>
      <c r="T219" s="285"/>
    </row>
    <row r="220" spans="1:20" x14ac:dyDescent="0.25">
      <c r="A220" s="245" t="str">
        <f>IFERROR(VLOOKUP($C220,Account_Mapping!$A:$C,2,0),"")</f>
        <v>T_Ancillary_Other</v>
      </c>
      <c r="B220" s="248">
        <f>IFERROR(VLOOKUP($C220,Account_Mapping!$A:$C,3,0),"")</f>
        <v>0</v>
      </c>
      <c r="C220" s="285" t="s">
        <v>969</v>
      </c>
      <c r="D220" s="215"/>
      <c r="E220" s="215">
        <v>0</v>
      </c>
      <c r="F220" s="215">
        <v>0</v>
      </c>
      <c r="G220" s="215">
        <v>0</v>
      </c>
      <c r="H220" s="215">
        <v>0</v>
      </c>
      <c r="I220" s="215">
        <v>0</v>
      </c>
      <c r="J220" s="215">
        <v>0</v>
      </c>
      <c r="K220" s="215">
        <v>0</v>
      </c>
      <c r="L220" s="215">
        <v>0</v>
      </c>
      <c r="M220" s="215">
        <v>0</v>
      </c>
      <c r="N220" s="215">
        <v>0</v>
      </c>
      <c r="O220" s="215">
        <v>0</v>
      </c>
      <c r="P220" s="215">
        <v>0</v>
      </c>
      <c r="Q220" s="215">
        <v>0</v>
      </c>
      <c r="R220" s="285"/>
      <c r="S220" s="285"/>
      <c r="T220" s="285"/>
    </row>
    <row r="221" spans="1:20" x14ac:dyDescent="0.25">
      <c r="A221" s="245" t="str">
        <f>IFERROR(VLOOKUP($C221,Account_Mapping!$A:$C,2,0),"")</f>
        <v>T_gen_Admin_other</v>
      </c>
      <c r="B221" s="248">
        <f>IFERROR(VLOOKUP($C221,Account_Mapping!$A:$C,3,0),"")</f>
        <v>0</v>
      </c>
      <c r="C221" s="285" t="s">
        <v>970</v>
      </c>
      <c r="D221" s="215"/>
      <c r="E221" s="215">
        <v>158</v>
      </c>
      <c r="F221" s="215">
        <v>904.61</v>
      </c>
      <c r="G221" s="215">
        <v>1643.2</v>
      </c>
      <c r="H221" s="215">
        <v>399.56</v>
      </c>
      <c r="I221" s="215">
        <v>1794.8</v>
      </c>
      <c r="J221" s="215">
        <v>3738.32</v>
      </c>
      <c r="K221" s="215">
        <v>0</v>
      </c>
      <c r="L221" s="215">
        <v>0</v>
      </c>
      <c r="M221" s="215">
        <v>0</v>
      </c>
      <c r="N221" s="215">
        <v>0</v>
      </c>
      <c r="O221" s="215">
        <v>0</v>
      </c>
      <c r="P221" s="215">
        <v>0</v>
      </c>
      <c r="Q221" s="215">
        <v>8638.49</v>
      </c>
      <c r="R221" s="285"/>
      <c r="S221" s="285"/>
      <c r="T221" s="285"/>
    </row>
    <row r="222" spans="1:20" x14ac:dyDescent="0.25">
      <c r="A222" s="245" t="str">
        <f>IFERROR(VLOOKUP($C222,Account_Mapping!$A:$C,2,0),"")</f>
        <v>T_Insurance</v>
      </c>
      <c r="B222" s="248">
        <f>IFERROR(VLOOKUP($C222,Account_Mapping!$A:$C,3,0),"")</f>
        <v>0</v>
      </c>
      <c r="C222" s="285" t="s">
        <v>971</v>
      </c>
      <c r="D222" s="215"/>
      <c r="E222" s="215">
        <v>0</v>
      </c>
      <c r="F222" s="215">
        <v>0</v>
      </c>
      <c r="G222" s="215">
        <v>0</v>
      </c>
      <c r="H222" s="215">
        <v>0</v>
      </c>
      <c r="I222" s="215">
        <v>0</v>
      </c>
      <c r="J222" s="215">
        <v>0</v>
      </c>
      <c r="K222" s="215">
        <v>0</v>
      </c>
      <c r="L222" s="215">
        <v>0</v>
      </c>
      <c r="M222" s="215">
        <v>0</v>
      </c>
      <c r="N222" s="215">
        <v>0</v>
      </c>
      <c r="O222" s="215">
        <v>0</v>
      </c>
      <c r="P222" s="215">
        <v>0</v>
      </c>
      <c r="Q222" s="215">
        <v>0</v>
      </c>
      <c r="R222" s="285"/>
      <c r="S222" s="285"/>
      <c r="T222" s="285"/>
    </row>
    <row r="223" spans="1:20" x14ac:dyDescent="0.25">
      <c r="A223" s="245" t="str">
        <f>IFERROR(VLOOKUP($C223,Account_Mapping!$A:$C,2,0),"")</f>
        <v>T_gen_Admin_other</v>
      </c>
      <c r="B223" s="248">
        <f>IFERROR(VLOOKUP($C223,Account_Mapping!$A:$C,3,0),"")</f>
        <v>0</v>
      </c>
      <c r="C223" s="285" t="s">
        <v>972</v>
      </c>
      <c r="D223" s="215"/>
      <c r="E223" s="215">
        <v>0</v>
      </c>
      <c r="F223" s="215">
        <v>0</v>
      </c>
      <c r="G223" s="215">
        <v>0</v>
      </c>
      <c r="H223" s="215">
        <v>0</v>
      </c>
      <c r="I223" s="215">
        <v>0</v>
      </c>
      <c r="J223" s="215">
        <v>0</v>
      </c>
      <c r="K223" s="215">
        <v>0</v>
      </c>
      <c r="L223" s="215">
        <v>0</v>
      </c>
      <c r="M223" s="215">
        <v>0</v>
      </c>
      <c r="N223" s="215">
        <v>0</v>
      </c>
      <c r="O223" s="215">
        <v>0</v>
      </c>
      <c r="P223" s="215">
        <v>0</v>
      </c>
      <c r="Q223" s="215">
        <v>0</v>
      </c>
      <c r="R223" s="285"/>
      <c r="S223" s="285"/>
      <c r="T223" s="285"/>
    </row>
    <row r="224" spans="1:20" x14ac:dyDescent="0.25">
      <c r="A224" s="245" t="str">
        <f>IFERROR(VLOOKUP($C224,Account_Mapping!$A:$C,2,0),"")</f>
        <v>T_gen_Admin_other</v>
      </c>
      <c r="B224" s="248">
        <f>IFERROR(VLOOKUP($C224,Account_Mapping!$A:$C,3,0),"")</f>
        <v>0</v>
      </c>
      <c r="C224" s="285" t="s">
        <v>973</v>
      </c>
      <c r="D224" s="215"/>
      <c r="E224" s="215">
        <v>0</v>
      </c>
      <c r="F224" s="215">
        <v>0</v>
      </c>
      <c r="G224" s="215">
        <v>0</v>
      </c>
      <c r="H224" s="215">
        <v>0</v>
      </c>
      <c r="I224" s="215">
        <v>0</v>
      </c>
      <c r="J224" s="215">
        <v>0</v>
      </c>
      <c r="K224" s="215">
        <v>0</v>
      </c>
      <c r="L224" s="215">
        <v>0</v>
      </c>
      <c r="M224" s="215">
        <v>0</v>
      </c>
      <c r="N224" s="215">
        <v>0</v>
      </c>
      <c r="O224" s="215">
        <v>0</v>
      </c>
      <c r="P224" s="215">
        <v>0</v>
      </c>
      <c r="Q224" s="215">
        <v>0</v>
      </c>
      <c r="R224" s="285"/>
      <c r="S224" s="285"/>
      <c r="T224" s="285"/>
    </row>
    <row r="225" spans="1:20" x14ac:dyDescent="0.25">
      <c r="A225" s="245" t="str">
        <f>IFERROR(VLOOKUP($C225,Account_Mapping!$A:$C,2,0),"")</f>
        <v>T_gen_Admin_other</v>
      </c>
      <c r="B225" s="248">
        <f>IFERROR(VLOOKUP($C225,Account_Mapping!$A:$C,3,0),"")</f>
        <v>0</v>
      </c>
      <c r="C225" s="285" t="s">
        <v>974</v>
      </c>
      <c r="D225" s="215"/>
      <c r="E225" s="215">
        <v>0</v>
      </c>
      <c r="F225" s="215">
        <v>811.4</v>
      </c>
      <c r="G225" s="215">
        <v>701.04</v>
      </c>
      <c r="H225" s="215">
        <v>604.32000000000005</v>
      </c>
      <c r="I225" s="215">
        <v>560.44000000000005</v>
      </c>
      <c r="J225" s="215">
        <v>338.08</v>
      </c>
      <c r="K225" s="215">
        <v>0</v>
      </c>
      <c r="L225" s="215">
        <v>0</v>
      </c>
      <c r="M225" s="215">
        <v>0</v>
      </c>
      <c r="N225" s="215">
        <v>0</v>
      </c>
      <c r="O225" s="215">
        <v>0</v>
      </c>
      <c r="P225" s="215">
        <v>0</v>
      </c>
      <c r="Q225" s="215">
        <v>3015.28</v>
      </c>
      <c r="R225" s="285"/>
      <c r="S225" s="285"/>
      <c r="T225" s="285"/>
    </row>
    <row r="226" spans="1:20" x14ac:dyDescent="0.25">
      <c r="A226" s="245" t="str">
        <f>IFERROR(VLOOKUP($C226,Account_Mapping!$A:$C,2,0),"")</f>
        <v>T_gen_Admin_other</v>
      </c>
      <c r="B226" s="248">
        <f>IFERROR(VLOOKUP($C226,Account_Mapping!$A:$C,3,0),"")</f>
        <v>0</v>
      </c>
      <c r="C226" s="285" t="s">
        <v>975</v>
      </c>
      <c r="D226" s="215"/>
      <c r="E226" s="215">
        <v>0</v>
      </c>
      <c r="F226" s="215">
        <v>0</v>
      </c>
      <c r="G226" s="215">
        <v>0</v>
      </c>
      <c r="H226" s="215">
        <v>0</v>
      </c>
      <c r="I226" s="215">
        <v>0</v>
      </c>
      <c r="J226" s="215">
        <v>0</v>
      </c>
      <c r="K226" s="215">
        <v>0</v>
      </c>
      <c r="L226" s="215">
        <v>0</v>
      </c>
      <c r="M226" s="215">
        <v>0</v>
      </c>
      <c r="N226" s="215">
        <v>0</v>
      </c>
      <c r="O226" s="215">
        <v>0</v>
      </c>
      <c r="P226" s="215">
        <v>0</v>
      </c>
      <c r="Q226" s="215">
        <v>0</v>
      </c>
      <c r="R226" s="285"/>
      <c r="S226" s="285"/>
      <c r="T226" s="285"/>
    </row>
    <row r="227" spans="1:20" x14ac:dyDescent="0.25">
      <c r="A227" s="245" t="str">
        <f>IFERROR(VLOOKUP($C227,Account_Mapping!$A:$C,2,0),"")</f>
        <v>T_gen_Admin_other</v>
      </c>
      <c r="B227" s="248">
        <f>IFERROR(VLOOKUP($C227,Account_Mapping!$A:$C,3,0),"")</f>
        <v>0</v>
      </c>
      <c r="C227" s="285" t="s">
        <v>976</v>
      </c>
      <c r="D227" s="215"/>
      <c r="E227" s="215">
        <v>3238.07</v>
      </c>
      <c r="F227" s="215">
        <v>2562.9699999999998</v>
      </c>
      <c r="G227" s="215">
        <v>2966.82</v>
      </c>
      <c r="H227" s="215">
        <v>2277.6999999999998</v>
      </c>
      <c r="I227" s="215">
        <v>4008.65</v>
      </c>
      <c r="J227" s="215">
        <v>3172.44</v>
      </c>
      <c r="K227" s="215">
        <v>0</v>
      </c>
      <c r="L227" s="215">
        <v>0</v>
      </c>
      <c r="M227" s="215">
        <v>0</v>
      </c>
      <c r="N227" s="215">
        <v>0</v>
      </c>
      <c r="O227" s="215">
        <v>0</v>
      </c>
      <c r="P227" s="215">
        <v>0</v>
      </c>
      <c r="Q227" s="215">
        <v>18226.650000000001</v>
      </c>
      <c r="R227" s="285"/>
      <c r="S227" s="285"/>
      <c r="T227" s="285"/>
    </row>
    <row r="228" spans="1:20" x14ac:dyDescent="0.25">
      <c r="A228" s="245" t="str">
        <f>IFERROR(VLOOKUP($C228,Account_Mapping!$A:$C,2,0),"")</f>
        <v>T_Insurance</v>
      </c>
      <c r="B228" s="248">
        <f>IFERROR(VLOOKUP($C228,Account_Mapping!$A:$C,3,0),"")</f>
        <v>0</v>
      </c>
      <c r="C228" s="285" t="s">
        <v>977</v>
      </c>
      <c r="D228" s="215"/>
      <c r="E228" s="215">
        <v>0</v>
      </c>
      <c r="F228" s="215">
        <v>0</v>
      </c>
      <c r="G228" s="215">
        <v>0</v>
      </c>
      <c r="H228" s="215">
        <v>0</v>
      </c>
      <c r="I228" s="215">
        <v>0</v>
      </c>
      <c r="J228" s="215">
        <v>0</v>
      </c>
      <c r="K228" s="215">
        <v>0</v>
      </c>
      <c r="L228" s="215">
        <v>0</v>
      </c>
      <c r="M228" s="215">
        <v>0</v>
      </c>
      <c r="N228" s="215">
        <v>0</v>
      </c>
      <c r="O228" s="215">
        <v>0</v>
      </c>
      <c r="P228" s="215">
        <v>0</v>
      </c>
      <c r="Q228" s="215">
        <v>0</v>
      </c>
      <c r="R228" s="285"/>
      <c r="S228" s="285"/>
      <c r="T228" s="285"/>
    </row>
    <row r="229" spans="1:20" x14ac:dyDescent="0.25">
      <c r="A229" s="245" t="str">
        <f>IFERROR(VLOOKUP($C229,Account_Mapping!$A:$C,2,0),"")</f>
        <v>T_gen_Admin_other</v>
      </c>
      <c r="B229" s="248">
        <f>IFERROR(VLOOKUP($C229,Account_Mapping!$A:$C,3,0),"")</f>
        <v>0</v>
      </c>
      <c r="C229" s="285" t="s">
        <v>1280</v>
      </c>
      <c r="D229" s="215"/>
      <c r="E229" s="215">
        <v>106.85</v>
      </c>
      <c r="F229" s="215">
        <v>73.73</v>
      </c>
      <c r="G229" s="215">
        <v>0</v>
      </c>
      <c r="H229" s="215">
        <v>9.5</v>
      </c>
      <c r="I229" s="215">
        <v>850.13</v>
      </c>
      <c r="J229" s="215">
        <v>0</v>
      </c>
      <c r="K229" s="215">
        <v>0</v>
      </c>
      <c r="L229" s="215">
        <v>0</v>
      </c>
      <c r="M229" s="215">
        <v>0</v>
      </c>
      <c r="N229" s="215">
        <v>0</v>
      </c>
      <c r="O229" s="215">
        <v>0</v>
      </c>
      <c r="P229" s="215">
        <v>0</v>
      </c>
      <c r="Q229" s="215">
        <v>1040.21</v>
      </c>
      <c r="R229" s="285"/>
      <c r="S229" s="285"/>
      <c r="T229" s="285"/>
    </row>
    <row r="230" spans="1:20" x14ac:dyDescent="0.25">
      <c r="A230" s="245" t="str">
        <f>IFERROR(VLOOKUP($C230,Account_Mapping!$A:$C,2,0),"")</f>
        <v>T_gen_Admin_other</v>
      </c>
      <c r="B230" s="248">
        <f>IFERROR(VLOOKUP($C230,Account_Mapping!$A:$C,3,0),"")</f>
        <v>0</v>
      </c>
      <c r="C230" s="285" t="s">
        <v>979</v>
      </c>
      <c r="D230" s="215"/>
      <c r="E230" s="215">
        <v>0</v>
      </c>
      <c r="F230" s="215">
        <v>0</v>
      </c>
      <c r="G230" s="215">
        <v>0</v>
      </c>
      <c r="H230" s="215">
        <v>0</v>
      </c>
      <c r="I230" s="215">
        <v>0</v>
      </c>
      <c r="J230" s="215">
        <v>0</v>
      </c>
      <c r="K230" s="215">
        <v>0</v>
      </c>
      <c r="L230" s="215">
        <v>0</v>
      </c>
      <c r="M230" s="215">
        <v>0</v>
      </c>
      <c r="N230" s="215">
        <v>0</v>
      </c>
      <c r="O230" s="215">
        <v>0</v>
      </c>
      <c r="P230" s="215">
        <v>0</v>
      </c>
      <c r="Q230" s="215">
        <v>0</v>
      </c>
      <c r="R230" s="285"/>
      <c r="S230" s="285"/>
      <c r="T230" s="285"/>
    </row>
    <row r="231" spans="1:20" x14ac:dyDescent="0.25">
      <c r="A231" s="245" t="str">
        <f>IFERROR(VLOOKUP($C231,Account_Mapping!$A:$C,2,0),"")</f>
        <v>T_gen_Admin_other</v>
      </c>
      <c r="B231" s="248">
        <f>IFERROR(VLOOKUP($C231,Account_Mapping!$A:$C,3,0),"")</f>
        <v>0</v>
      </c>
      <c r="C231" s="285" t="s">
        <v>980</v>
      </c>
      <c r="D231" s="215"/>
      <c r="E231" s="215">
        <v>0</v>
      </c>
      <c r="F231" s="215">
        <v>0</v>
      </c>
      <c r="G231" s="215">
        <v>0</v>
      </c>
      <c r="H231" s="215">
        <v>0</v>
      </c>
      <c r="I231" s="215">
        <v>0</v>
      </c>
      <c r="J231" s="215">
        <v>0</v>
      </c>
      <c r="K231" s="215">
        <v>0</v>
      </c>
      <c r="L231" s="215">
        <v>0</v>
      </c>
      <c r="M231" s="215">
        <v>0</v>
      </c>
      <c r="N231" s="215">
        <v>0</v>
      </c>
      <c r="O231" s="215">
        <v>0</v>
      </c>
      <c r="P231" s="215">
        <v>0</v>
      </c>
      <c r="Q231" s="215">
        <v>0</v>
      </c>
      <c r="R231" s="285"/>
      <c r="S231" s="285"/>
      <c r="T231" s="285"/>
    </row>
    <row r="232" spans="1:20" x14ac:dyDescent="0.25">
      <c r="A232" s="245" t="str">
        <f>IFERROR(VLOOKUP($C232,Account_Mapping!$A:$C,2,0),"")</f>
        <v>T_gen_Admin_other</v>
      </c>
      <c r="B232" s="248">
        <f>IFERROR(VLOOKUP($C232,Account_Mapping!$A:$C,3,0),"")</f>
        <v>0</v>
      </c>
      <c r="C232" s="285" t="s">
        <v>981</v>
      </c>
      <c r="D232" s="215"/>
      <c r="E232" s="215">
        <v>0</v>
      </c>
      <c r="F232" s="215">
        <v>0</v>
      </c>
      <c r="G232" s="215">
        <v>0</v>
      </c>
      <c r="H232" s="215">
        <v>0</v>
      </c>
      <c r="I232" s="215">
        <v>0</v>
      </c>
      <c r="J232" s="215">
        <v>0</v>
      </c>
      <c r="K232" s="215">
        <v>0</v>
      </c>
      <c r="L232" s="215">
        <v>0</v>
      </c>
      <c r="M232" s="215">
        <v>0</v>
      </c>
      <c r="N232" s="215">
        <v>0</v>
      </c>
      <c r="O232" s="215">
        <v>0</v>
      </c>
      <c r="P232" s="215">
        <v>0</v>
      </c>
      <c r="Q232" s="215">
        <v>0</v>
      </c>
      <c r="R232" s="285"/>
      <c r="S232" s="285"/>
      <c r="T232" s="285"/>
    </row>
    <row r="233" spans="1:20" x14ac:dyDescent="0.25">
      <c r="A233" s="245" t="str">
        <f>IFERROR(VLOOKUP($C233,Account_Mapping!$A:$C,2,0),"")</f>
        <v>T_EXPENSES</v>
      </c>
      <c r="B233" s="248" t="str">
        <f>IFERROR(VLOOKUP($C233,Account_Mapping!$A:$C,3,0),"")</f>
        <v>T_Other_NN_Labor</v>
      </c>
      <c r="C233" s="285" t="s">
        <v>982</v>
      </c>
      <c r="D233" s="215"/>
      <c r="E233" s="215">
        <v>0</v>
      </c>
      <c r="F233" s="215">
        <v>0</v>
      </c>
      <c r="G233" s="215">
        <v>0</v>
      </c>
      <c r="H233" s="215">
        <v>0</v>
      </c>
      <c r="I233" s="215">
        <v>0</v>
      </c>
      <c r="J233" s="215">
        <v>0</v>
      </c>
      <c r="K233" s="215">
        <v>0</v>
      </c>
      <c r="L233" s="215">
        <v>0</v>
      </c>
      <c r="M233" s="215">
        <v>0</v>
      </c>
      <c r="N233" s="215">
        <v>0</v>
      </c>
      <c r="O233" s="215">
        <v>0</v>
      </c>
      <c r="P233" s="215">
        <v>0</v>
      </c>
      <c r="Q233" s="215">
        <v>0</v>
      </c>
      <c r="R233" s="285"/>
      <c r="S233" s="285"/>
      <c r="T233" s="285"/>
    </row>
    <row r="234" spans="1:20" x14ac:dyDescent="0.25">
      <c r="A234" s="245" t="str">
        <f>IFERROR(VLOOKUP($C234,Account_Mapping!$A:$C,2,0),"")</f>
        <v>T_gen_Admin_other</v>
      </c>
      <c r="B234" s="248" t="str">
        <f>IFERROR(VLOOKUP($C234,Account_Mapping!$A:$C,3,0),"")</f>
        <v>T_Other_NN_Labor</v>
      </c>
      <c r="C234" s="285" t="s">
        <v>983</v>
      </c>
      <c r="D234" s="215"/>
      <c r="E234" s="215">
        <v>0</v>
      </c>
      <c r="F234" s="215">
        <v>0</v>
      </c>
      <c r="G234" s="215">
        <v>0</v>
      </c>
      <c r="H234" s="215">
        <v>0</v>
      </c>
      <c r="I234" s="215">
        <v>0</v>
      </c>
      <c r="J234" s="215">
        <v>0</v>
      </c>
      <c r="K234" s="215">
        <v>0</v>
      </c>
      <c r="L234" s="215">
        <v>0</v>
      </c>
      <c r="M234" s="215">
        <v>0</v>
      </c>
      <c r="N234" s="215">
        <v>0</v>
      </c>
      <c r="O234" s="215">
        <v>0</v>
      </c>
      <c r="P234" s="215">
        <v>0</v>
      </c>
      <c r="Q234" s="215">
        <v>0</v>
      </c>
      <c r="R234" s="285"/>
      <c r="S234" s="285"/>
      <c r="T234" s="285"/>
    </row>
    <row r="235" spans="1:20" x14ac:dyDescent="0.25">
      <c r="A235" s="245" t="str">
        <f>IFERROR(VLOOKUP($C235,Account_Mapping!$A:$C,2,0),"")</f>
        <v>T_EXPENSES</v>
      </c>
      <c r="B235" s="248">
        <f>IFERROR(VLOOKUP($C235,Account_Mapping!$A:$C,3,0),"")</f>
        <v>0</v>
      </c>
      <c r="C235" s="285" t="s">
        <v>984</v>
      </c>
      <c r="D235" s="215"/>
      <c r="E235" s="215">
        <v>0</v>
      </c>
      <c r="F235" s="215">
        <v>0</v>
      </c>
      <c r="G235" s="215">
        <v>0</v>
      </c>
      <c r="H235" s="215">
        <v>0</v>
      </c>
      <c r="I235" s="215">
        <v>0</v>
      </c>
      <c r="J235" s="215">
        <v>0</v>
      </c>
      <c r="K235" s="215">
        <v>0</v>
      </c>
      <c r="L235" s="215">
        <v>0</v>
      </c>
      <c r="M235" s="215">
        <v>0</v>
      </c>
      <c r="N235" s="215">
        <v>0</v>
      </c>
      <c r="O235" s="215">
        <v>0</v>
      </c>
      <c r="P235" s="215">
        <v>0</v>
      </c>
      <c r="Q235" s="215">
        <v>0</v>
      </c>
      <c r="R235" s="285"/>
      <c r="S235" s="285"/>
      <c r="T235" s="285"/>
    </row>
    <row r="236" spans="1:20" x14ac:dyDescent="0.25">
      <c r="A236" s="245" t="str">
        <f>IFERROR(VLOOKUP($C236,Account_Mapping!$A:$C,2,0),"")</f>
        <v>T_gen_Admin_other</v>
      </c>
      <c r="B236" s="248">
        <f>IFERROR(VLOOKUP($C236,Account_Mapping!$A:$C,3,0),"")</f>
        <v>0</v>
      </c>
      <c r="C236" s="285" t="s">
        <v>985</v>
      </c>
      <c r="D236" s="215"/>
      <c r="E236" s="215">
        <v>0</v>
      </c>
      <c r="F236" s="215">
        <v>0</v>
      </c>
      <c r="G236" s="215">
        <v>0</v>
      </c>
      <c r="H236" s="215">
        <v>0</v>
      </c>
      <c r="I236" s="215">
        <v>0</v>
      </c>
      <c r="J236" s="215">
        <v>0</v>
      </c>
      <c r="K236" s="215">
        <v>0</v>
      </c>
      <c r="L236" s="215">
        <v>0</v>
      </c>
      <c r="M236" s="215">
        <v>0</v>
      </c>
      <c r="N236" s="215">
        <v>0</v>
      </c>
      <c r="O236" s="215">
        <v>0</v>
      </c>
      <c r="P236" s="215">
        <v>0</v>
      </c>
      <c r="Q236" s="215">
        <v>0</v>
      </c>
      <c r="R236" s="285"/>
      <c r="S236" s="285"/>
      <c r="T236" s="285"/>
    </row>
    <row r="237" spans="1:20" x14ac:dyDescent="0.25">
      <c r="A237" s="245" t="str">
        <f>IFERROR(VLOOKUP($C237,Account_Mapping!$A:$C,2,0),"")</f>
        <v>T_gen_Admin_other</v>
      </c>
      <c r="B237" s="248">
        <f>IFERROR(VLOOKUP($C237,Account_Mapping!$A:$C,3,0),"")</f>
        <v>0</v>
      </c>
      <c r="C237" s="285" t="s">
        <v>986</v>
      </c>
      <c r="D237" s="215"/>
      <c r="E237" s="215">
        <v>0</v>
      </c>
      <c r="F237" s="215">
        <v>0</v>
      </c>
      <c r="G237" s="215">
        <v>0</v>
      </c>
      <c r="H237" s="215">
        <v>0</v>
      </c>
      <c r="I237" s="215">
        <v>0</v>
      </c>
      <c r="J237" s="215">
        <v>0</v>
      </c>
      <c r="K237" s="215">
        <v>0</v>
      </c>
      <c r="L237" s="215">
        <v>0</v>
      </c>
      <c r="M237" s="215">
        <v>0</v>
      </c>
      <c r="N237" s="215">
        <v>0</v>
      </c>
      <c r="O237" s="215">
        <v>0</v>
      </c>
      <c r="P237" s="215">
        <v>0</v>
      </c>
      <c r="Q237" s="215">
        <v>0</v>
      </c>
      <c r="R237" s="285"/>
      <c r="S237" s="285"/>
      <c r="T237" s="285"/>
    </row>
    <row r="238" spans="1:20" x14ac:dyDescent="0.25">
      <c r="A238" s="245" t="str">
        <f>IFERROR(VLOOKUP($C238,Account_Mapping!$A:$C,2,0),"")</f>
        <v>T_gen_Admin_other</v>
      </c>
      <c r="B238" s="248">
        <f>IFERROR(VLOOKUP($C238,Account_Mapping!$A:$C,3,0),"")</f>
        <v>0</v>
      </c>
      <c r="C238" s="285" t="s">
        <v>987</v>
      </c>
      <c r="D238" s="215"/>
      <c r="E238" s="215">
        <v>0</v>
      </c>
      <c r="F238" s="215">
        <v>0</v>
      </c>
      <c r="G238" s="215">
        <v>0</v>
      </c>
      <c r="H238" s="215">
        <v>0</v>
      </c>
      <c r="I238" s="215">
        <v>0</v>
      </c>
      <c r="J238" s="215">
        <v>0</v>
      </c>
      <c r="K238" s="215">
        <v>0</v>
      </c>
      <c r="L238" s="215">
        <v>0</v>
      </c>
      <c r="M238" s="215">
        <v>0</v>
      </c>
      <c r="N238" s="215">
        <v>0</v>
      </c>
      <c r="O238" s="215">
        <v>0</v>
      </c>
      <c r="P238" s="215">
        <v>0</v>
      </c>
      <c r="Q238" s="215">
        <v>0</v>
      </c>
      <c r="R238" s="285"/>
      <c r="S238" s="285"/>
      <c r="T238" s="285"/>
    </row>
    <row r="239" spans="1:20" x14ac:dyDescent="0.25">
      <c r="A239" s="245" t="str">
        <f>IFERROR(VLOOKUP($C239,Account_Mapping!$A:$C,2,0),"")</f>
        <v>T_gen_Admin_other</v>
      </c>
      <c r="B239" s="248">
        <f>IFERROR(VLOOKUP($C239,Account_Mapping!$A:$C,3,0),"")</f>
        <v>0</v>
      </c>
      <c r="C239" s="285" t="s">
        <v>988</v>
      </c>
      <c r="D239" s="215"/>
      <c r="E239" s="215">
        <v>0</v>
      </c>
      <c r="F239" s="215">
        <v>0</v>
      </c>
      <c r="G239" s="215">
        <v>0</v>
      </c>
      <c r="H239" s="215">
        <v>0</v>
      </c>
      <c r="I239" s="215">
        <v>0</v>
      </c>
      <c r="J239" s="215">
        <v>0</v>
      </c>
      <c r="K239" s="215">
        <v>0</v>
      </c>
      <c r="L239" s="215">
        <v>0</v>
      </c>
      <c r="M239" s="215">
        <v>0</v>
      </c>
      <c r="N239" s="215">
        <v>0</v>
      </c>
      <c r="O239" s="215">
        <v>0</v>
      </c>
      <c r="P239" s="215">
        <v>0</v>
      </c>
      <c r="Q239" s="215">
        <v>0</v>
      </c>
      <c r="R239" s="285"/>
      <c r="S239" s="285"/>
      <c r="T239" s="285"/>
    </row>
    <row r="240" spans="1:20" x14ac:dyDescent="0.25">
      <c r="A240" s="245" t="str">
        <f>IFERROR(VLOOKUP($C240,Account_Mapping!$A:$C,2,0),"")</f>
        <v>T_gen_Admin_other</v>
      </c>
      <c r="B240" s="248">
        <f>IFERROR(VLOOKUP($C240,Account_Mapping!$A:$C,3,0),"")</f>
        <v>0</v>
      </c>
      <c r="C240" s="285" t="s">
        <v>989</v>
      </c>
      <c r="D240" s="215"/>
      <c r="E240" s="215">
        <v>0</v>
      </c>
      <c r="F240" s="215">
        <v>0</v>
      </c>
      <c r="G240" s="215">
        <v>0</v>
      </c>
      <c r="H240" s="215">
        <v>0</v>
      </c>
      <c r="I240" s="215">
        <v>0</v>
      </c>
      <c r="J240" s="215">
        <v>0</v>
      </c>
      <c r="K240" s="215">
        <v>0</v>
      </c>
      <c r="L240" s="215">
        <v>0</v>
      </c>
      <c r="M240" s="215">
        <v>0</v>
      </c>
      <c r="N240" s="215">
        <v>0</v>
      </c>
      <c r="O240" s="215">
        <v>0</v>
      </c>
      <c r="P240" s="215">
        <v>0</v>
      </c>
      <c r="Q240" s="215">
        <v>0</v>
      </c>
      <c r="R240" s="285"/>
      <c r="S240" s="285"/>
      <c r="T240" s="285"/>
    </row>
    <row r="241" spans="1:20" x14ac:dyDescent="0.25">
      <c r="A241" s="245" t="str">
        <f>IFERROR(VLOOKUP($C241,Account_Mapping!$A:$C,2,0),"")</f>
        <v>T_gen_Admin_other</v>
      </c>
      <c r="B241" s="248">
        <f>IFERROR(VLOOKUP($C241,Account_Mapping!$A:$C,3,0),"")</f>
        <v>0</v>
      </c>
      <c r="C241" s="285" t="s">
        <v>990</v>
      </c>
      <c r="D241" s="215"/>
      <c r="E241" s="215">
        <v>0</v>
      </c>
      <c r="F241" s="215">
        <v>0</v>
      </c>
      <c r="G241" s="215">
        <v>0</v>
      </c>
      <c r="H241" s="215">
        <v>0</v>
      </c>
      <c r="I241" s="215">
        <v>0</v>
      </c>
      <c r="J241" s="215">
        <v>0</v>
      </c>
      <c r="K241" s="215">
        <v>0</v>
      </c>
      <c r="L241" s="215">
        <v>0</v>
      </c>
      <c r="M241" s="215">
        <v>0</v>
      </c>
      <c r="N241" s="215">
        <v>0</v>
      </c>
      <c r="O241" s="215">
        <v>0</v>
      </c>
      <c r="P241" s="215">
        <v>0</v>
      </c>
      <c r="Q241" s="215">
        <v>0</v>
      </c>
      <c r="R241" s="285"/>
      <c r="S241" s="285"/>
      <c r="T241" s="285"/>
    </row>
    <row r="242" spans="1:20" x14ac:dyDescent="0.25">
      <c r="A242" s="245" t="str">
        <f>IFERROR(VLOOKUP($C242,Account_Mapping!$A:$C,2,0),"")</f>
        <v>T_gen_Admin_other</v>
      </c>
      <c r="B242" s="248">
        <f>IFERROR(VLOOKUP($C242,Account_Mapping!$A:$C,3,0),"")</f>
        <v>0</v>
      </c>
      <c r="C242" s="285" t="s">
        <v>991</v>
      </c>
      <c r="E242" s="229">
        <v>0</v>
      </c>
      <c r="F242" s="229">
        <v>0</v>
      </c>
      <c r="G242" s="229">
        <v>0</v>
      </c>
      <c r="H242" s="229">
        <v>0</v>
      </c>
      <c r="I242" s="229">
        <v>0</v>
      </c>
      <c r="J242" s="229">
        <v>0</v>
      </c>
      <c r="K242" s="229">
        <v>0</v>
      </c>
      <c r="L242" s="229">
        <v>0</v>
      </c>
      <c r="M242" s="229">
        <v>0</v>
      </c>
      <c r="N242" s="229">
        <v>0</v>
      </c>
      <c r="O242" s="229">
        <v>0</v>
      </c>
      <c r="P242" s="229">
        <v>0</v>
      </c>
      <c r="Q242" s="229">
        <v>0</v>
      </c>
      <c r="R242" s="291"/>
      <c r="S242" s="285"/>
      <c r="T242" s="285"/>
    </row>
    <row r="243" spans="1:20" x14ac:dyDescent="0.25">
      <c r="A243" s="245" t="str">
        <f>IFERROR(VLOOKUP($C243,Account_Mapping!$A:$C,2,0),"")</f>
        <v>T_gen_Admin_other</v>
      </c>
      <c r="B243" s="248">
        <f>IFERROR(VLOOKUP($C243,Account_Mapping!$A:$C,3,0),"")</f>
        <v>0</v>
      </c>
      <c r="C243" s="285" t="s">
        <v>992</v>
      </c>
      <c r="E243" s="230">
        <v>0</v>
      </c>
      <c r="F243" s="230">
        <v>0</v>
      </c>
      <c r="G243" s="230">
        <v>0</v>
      </c>
      <c r="H243" s="230">
        <v>0</v>
      </c>
      <c r="I243" s="230">
        <v>0</v>
      </c>
      <c r="J243" s="230">
        <v>0</v>
      </c>
      <c r="K243" s="230">
        <v>0</v>
      </c>
      <c r="L243" s="230">
        <v>0</v>
      </c>
      <c r="M243" s="230">
        <v>0</v>
      </c>
      <c r="N243" s="230">
        <v>0</v>
      </c>
      <c r="O243" s="230">
        <v>0</v>
      </c>
      <c r="P243" s="230">
        <v>0</v>
      </c>
      <c r="Q243" s="230">
        <v>0</v>
      </c>
      <c r="R243" s="285"/>
      <c r="S243" s="285"/>
      <c r="T243" s="285"/>
    </row>
    <row r="244" spans="1:20" x14ac:dyDescent="0.25">
      <c r="A244" s="245" t="str">
        <f>IFERROR(VLOOKUP($C244,Account_Mapping!$A:$C,2,0),"")</f>
        <v/>
      </c>
      <c r="B244" s="248" t="str">
        <f>IFERROR(VLOOKUP($C244,Account_Mapping!$A:$C,3,0),"")</f>
        <v/>
      </c>
      <c r="C244" s="285" t="s">
        <v>993</v>
      </c>
      <c r="E244" s="215">
        <v>138290.79999999999</v>
      </c>
      <c r="F244" s="215">
        <v>123456.04999999999</v>
      </c>
      <c r="G244" s="215">
        <v>144420.52000000002</v>
      </c>
      <c r="H244" s="215">
        <v>138602.27999999997</v>
      </c>
      <c r="I244" s="215">
        <v>149159.35</v>
      </c>
      <c r="J244" s="215">
        <v>161081.69</v>
      </c>
      <c r="K244" s="215">
        <v>0</v>
      </c>
      <c r="L244" s="215">
        <v>0</v>
      </c>
      <c r="M244" s="215">
        <v>0</v>
      </c>
      <c r="N244" s="215">
        <v>0</v>
      </c>
      <c r="O244" s="215">
        <v>0</v>
      </c>
      <c r="P244" s="215">
        <v>0</v>
      </c>
      <c r="Q244" s="215">
        <v>855010.68999999983</v>
      </c>
      <c r="R244" s="285"/>
      <c r="S244" s="285"/>
      <c r="T244" s="285"/>
    </row>
    <row r="245" spans="1:20" x14ac:dyDescent="0.25">
      <c r="A245" s="245" t="str">
        <f>IFERROR(VLOOKUP($C245,Account_Mapping!$A:$C,2,0),"")</f>
        <v/>
      </c>
      <c r="B245" s="248" t="str">
        <f>IFERROR(VLOOKUP($C245,Account_Mapping!$A:$C,3,0),"")</f>
        <v/>
      </c>
      <c r="D245" s="215"/>
      <c r="E245" s="215"/>
      <c r="F245" s="215"/>
      <c r="G245" s="215"/>
      <c r="H245" s="215"/>
      <c r="I245" s="215"/>
      <c r="J245" s="215"/>
      <c r="K245" s="215"/>
      <c r="L245" s="215"/>
      <c r="M245" s="215"/>
      <c r="N245" s="215"/>
      <c r="O245" s="215"/>
      <c r="P245" s="215"/>
      <c r="Q245" s="215"/>
      <c r="R245" s="285"/>
      <c r="S245" s="285"/>
      <c r="T245" s="285"/>
    </row>
    <row r="246" spans="1:20" x14ac:dyDescent="0.25">
      <c r="A246" s="245" t="str">
        <f>IFERROR(VLOOKUP($C246,Account_Mapping!$A:$C,2,0),"")</f>
        <v/>
      </c>
      <c r="B246" s="248" t="str">
        <f>IFERROR(VLOOKUP($C246,Account_Mapping!$A:$C,3,0),"")</f>
        <v/>
      </c>
      <c r="C246" s="285" t="s">
        <v>665</v>
      </c>
      <c r="D246" s="215"/>
      <c r="E246" s="215"/>
      <c r="F246" s="215"/>
      <c r="G246" s="215"/>
      <c r="H246" s="215"/>
      <c r="I246" s="215"/>
      <c r="J246" s="215"/>
      <c r="K246" s="215"/>
      <c r="L246" s="215"/>
      <c r="M246" s="215"/>
      <c r="N246" s="215"/>
      <c r="O246" s="215"/>
      <c r="P246" s="215"/>
      <c r="Q246" s="215"/>
      <c r="R246" s="285"/>
      <c r="S246" s="285"/>
      <c r="T246" s="285"/>
    </row>
    <row r="247" spans="1:20" x14ac:dyDescent="0.25">
      <c r="A247" s="245" t="str">
        <f>IFERROR(VLOOKUP($C247,Account_Mapping!$A:$C,2,0),"")</f>
        <v>T_Dietary_Other</v>
      </c>
      <c r="B247" s="248" t="str">
        <f>IFERROR(VLOOKUP($C247,Account_Mapping!$A:$C,3,0),"")</f>
        <v>T_Other_NN_Labor</v>
      </c>
      <c r="C247" s="285" t="s">
        <v>994</v>
      </c>
      <c r="D247" s="215"/>
      <c r="E247" s="215">
        <v>13265.78</v>
      </c>
      <c r="F247" s="215">
        <v>12405.61</v>
      </c>
      <c r="G247" s="215">
        <v>14035.06</v>
      </c>
      <c r="H247" s="215">
        <v>12849.55</v>
      </c>
      <c r="I247" s="215">
        <v>13778.43</v>
      </c>
      <c r="J247" s="215">
        <v>13697.42</v>
      </c>
      <c r="K247" s="215">
        <v>0</v>
      </c>
      <c r="L247" s="215">
        <v>0</v>
      </c>
      <c r="M247" s="215">
        <v>0</v>
      </c>
      <c r="N247" s="215">
        <v>0</v>
      </c>
      <c r="O247" s="215">
        <v>0</v>
      </c>
      <c r="P247" s="215">
        <v>0</v>
      </c>
      <c r="Q247" s="215">
        <v>80031.849999999991</v>
      </c>
      <c r="R247" s="285"/>
      <c r="S247" s="285"/>
      <c r="T247" s="285"/>
    </row>
    <row r="248" spans="1:20" x14ac:dyDescent="0.25">
      <c r="A248" s="245" t="str">
        <f>IFERROR(VLOOKUP($C248,Account_Mapping!$A:$C,2,0),"")</f>
        <v>T_Dietary_Other</v>
      </c>
      <c r="B248" s="248">
        <f>IFERROR(VLOOKUP($C248,Account_Mapping!$A:$C,3,0),"")</f>
        <v>0</v>
      </c>
      <c r="C248" s="285" t="s">
        <v>995</v>
      </c>
      <c r="D248" s="215"/>
      <c r="E248" s="215">
        <v>856.56</v>
      </c>
      <c r="F248" s="215">
        <v>1036.56</v>
      </c>
      <c r="G248" s="215">
        <v>983.28</v>
      </c>
      <c r="H248" s="215">
        <v>1115.31</v>
      </c>
      <c r="I248" s="215">
        <v>735.78</v>
      </c>
      <c r="J248" s="215">
        <v>1081.56</v>
      </c>
      <c r="K248" s="215">
        <v>0</v>
      </c>
      <c r="L248" s="215">
        <v>0</v>
      </c>
      <c r="M248" s="215">
        <v>0</v>
      </c>
      <c r="N248" s="215">
        <v>0</v>
      </c>
      <c r="O248" s="215">
        <v>0</v>
      </c>
      <c r="P248" s="215">
        <v>0</v>
      </c>
      <c r="Q248" s="215">
        <v>5809.0499999999993</v>
      </c>
      <c r="R248" s="285"/>
      <c r="S248" s="285"/>
      <c r="T248" s="285"/>
    </row>
    <row r="249" spans="1:20" x14ac:dyDescent="0.25">
      <c r="A249" s="245" t="str">
        <f>IFERROR(VLOOKUP($C249,Account_Mapping!$A:$C,2,0),"")</f>
        <v>T_Dietary_Other</v>
      </c>
      <c r="B249" s="248">
        <f>IFERROR(VLOOKUP($C249,Account_Mapping!$A:$C,3,0),"")</f>
        <v>0</v>
      </c>
      <c r="C249" s="285" t="s">
        <v>996</v>
      </c>
      <c r="D249" s="215"/>
      <c r="E249" s="215">
        <v>737.18</v>
      </c>
      <c r="F249" s="215">
        <v>813.28</v>
      </c>
      <c r="G249" s="215">
        <v>1155.3800000000001</v>
      </c>
      <c r="H249" s="215">
        <v>757.5</v>
      </c>
      <c r="I249" s="215">
        <v>1404.53</v>
      </c>
      <c r="J249" s="215">
        <v>450.07</v>
      </c>
      <c r="K249" s="215">
        <v>0</v>
      </c>
      <c r="L249" s="215">
        <v>0</v>
      </c>
      <c r="M249" s="215">
        <v>0</v>
      </c>
      <c r="N249" s="215">
        <v>0</v>
      </c>
      <c r="O249" s="215">
        <v>0</v>
      </c>
      <c r="P249" s="215">
        <v>0</v>
      </c>
      <c r="Q249" s="215">
        <v>5317.94</v>
      </c>
      <c r="R249" s="285"/>
      <c r="S249" s="285"/>
      <c r="T249" s="285"/>
    </row>
    <row r="250" spans="1:20" x14ac:dyDescent="0.25">
      <c r="A250" s="245" t="str">
        <f>IFERROR(VLOOKUP($C250,Account_Mapping!$A:$C,2,0),"")</f>
        <v>T_Dietary_Other</v>
      </c>
      <c r="B250" s="248">
        <f>IFERROR(VLOOKUP($C250,Account_Mapping!$A:$C,3,0),"")</f>
        <v>0</v>
      </c>
      <c r="C250" s="285" t="s">
        <v>997</v>
      </c>
      <c r="D250" s="215"/>
      <c r="E250" s="215">
        <v>750.29</v>
      </c>
      <c r="F250" s="215">
        <v>807.94</v>
      </c>
      <c r="G250" s="215">
        <v>1601.31</v>
      </c>
      <c r="H250" s="215">
        <v>956.66</v>
      </c>
      <c r="I250" s="215">
        <v>975.34</v>
      </c>
      <c r="J250" s="215">
        <v>1845.58</v>
      </c>
      <c r="K250" s="215">
        <v>0</v>
      </c>
      <c r="L250" s="215">
        <v>0</v>
      </c>
      <c r="M250" s="215">
        <v>0</v>
      </c>
      <c r="N250" s="215">
        <v>0</v>
      </c>
      <c r="O250" s="215">
        <v>0</v>
      </c>
      <c r="P250" s="215">
        <v>0</v>
      </c>
      <c r="Q250" s="215">
        <v>6937.12</v>
      </c>
      <c r="R250" s="285"/>
      <c r="S250" s="285"/>
      <c r="T250" s="285"/>
    </row>
    <row r="251" spans="1:20" x14ac:dyDescent="0.25">
      <c r="A251" s="245" t="str">
        <f>IFERROR(VLOOKUP($C251,Account_Mapping!$A:$C,2,0),"")</f>
        <v>T_Dietary_Raw</v>
      </c>
      <c r="B251" s="248">
        <f>IFERROR(VLOOKUP($C251,Account_Mapping!$A:$C,3,0),"")</f>
        <v>0</v>
      </c>
      <c r="C251" s="285" t="s">
        <v>998</v>
      </c>
      <c r="D251" s="215"/>
      <c r="E251" s="215">
        <v>12759.71</v>
      </c>
      <c r="F251" s="215">
        <v>11670.09</v>
      </c>
      <c r="G251" s="215">
        <v>16242.25</v>
      </c>
      <c r="H251" s="215">
        <v>13055.33</v>
      </c>
      <c r="I251" s="215">
        <v>15908.65</v>
      </c>
      <c r="J251" s="215">
        <v>14639.87</v>
      </c>
      <c r="K251" s="215">
        <v>0</v>
      </c>
      <c r="L251" s="215">
        <v>0</v>
      </c>
      <c r="M251" s="215">
        <v>0</v>
      </c>
      <c r="N251" s="215">
        <v>0</v>
      </c>
      <c r="O251" s="215">
        <v>0</v>
      </c>
      <c r="P251" s="215">
        <v>0</v>
      </c>
      <c r="Q251" s="215">
        <v>84275.9</v>
      </c>
      <c r="R251" s="285"/>
      <c r="S251" s="285"/>
      <c r="T251" s="285"/>
    </row>
    <row r="252" spans="1:20" x14ac:dyDescent="0.25">
      <c r="A252" s="245" t="str">
        <f>IFERROR(VLOOKUP($C252,Account_Mapping!$A:$C,2,0),"")</f>
        <v>T_Dietary_Other</v>
      </c>
      <c r="B252" s="248">
        <f>IFERROR(VLOOKUP($C252,Account_Mapping!$A:$C,3,0),"")</f>
        <v>0</v>
      </c>
      <c r="C252" s="285" t="s">
        <v>999</v>
      </c>
      <c r="D252" s="215"/>
      <c r="E252" s="215">
        <v>0</v>
      </c>
      <c r="F252" s="215">
        <v>0</v>
      </c>
      <c r="G252" s="215">
        <v>0</v>
      </c>
      <c r="H252" s="215">
        <v>0</v>
      </c>
      <c r="I252" s="215">
        <v>0</v>
      </c>
      <c r="J252" s="215">
        <v>0</v>
      </c>
      <c r="K252" s="215">
        <v>0</v>
      </c>
      <c r="L252" s="215">
        <v>0</v>
      </c>
      <c r="M252" s="215">
        <v>0</v>
      </c>
      <c r="N252" s="215">
        <v>0</v>
      </c>
      <c r="O252" s="215">
        <v>0</v>
      </c>
      <c r="P252" s="215">
        <v>0</v>
      </c>
      <c r="Q252" s="215">
        <v>0</v>
      </c>
      <c r="R252" s="285"/>
      <c r="S252" s="285"/>
      <c r="T252" s="285"/>
    </row>
    <row r="253" spans="1:20" x14ac:dyDescent="0.25">
      <c r="A253" s="245" t="str">
        <f>IFERROR(VLOOKUP($C253,Account_Mapping!$A:$C,2,0),"")</f>
        <v>T_Dietary_Other</v>
      </c>
      <c r="B253" s="248">
        <f>IFERROR(VLOOKUP($C253,Account_Mapping!$A:$C,3,0),"")</f>
        <v>0</v>
      </c>
      <c r="C253" s="285" t="s">
        <v>1000</v>
      </c>
      <c r="D253" s="215"/>
      <c r="E253" s="215">
        <v>416.25</v>
      </c>
      <c r="F253" s="215">
        <v>425.27</v>
      </c>
      <c r="G253" s="215">
        <v>1153.3699999999999</v>
      </c>
      <c r="H253" s="215">
        <v>458.93</v>
      </c>
      <c r="I253" s="215">
        <v>514.09</v>
      </c>
      <c r="J253" s="215">
        <v>500.65</v>
      </c>
      <c r="K253" s="215">
        <v>0</v>
      </c>
      <c r="L253" s="215">
        <v>0</v>
      </c>
      <c r="M253" s="215">
        <v>0</v>
      </c>
      <c r="N253" s="215">
        <v>0</v>
      </c>
      <c r="O253" s="215">
        <v>0</v>
      </c>
      <c r="P253" s="215">
        <v>0</v>
      </c>
      <c r="Q253" s="215">
        <v>3468.56</v>
      </c>
      <c r="R253" s="285"/>
      <c r="S253" s="285"/>
      <c r="T253" s="285"/>
    </row>
    <row r="254" spans="1:20" x14ac:dyDescent="0.25">
      <c r="A254" s="245" t="str">
        <f>IFERROR(VLOOKUP($C254,Account_Mapping!$A:$C,2,0),"")</f>
        <v>T_gen_Admin_other</v>
      </c>
      <c r="B254" s="248">
        <f>IFERROR(VLOOKUP($C254,Account_Mapping!$A:$C,3,0),"")</f>
        <v>0</v>
      </c>
      <c r="C254" s="285" t="s">
        <v>1001</v>
      </c>
      <c r="D254" s="215"/>
      <c r="E254" s="215">
        <v>0</v>
      </c>
      <c r="F254" s="215">
        <v>0</v>
      </c>
      <c r="G254" s="215">
        <v>0</v>
      </c>
      <c r="H254" s="215">
        <v>0</v>
      </c>
      <c r="I254" s="215">
        <v>0</v>
      </c>
      <c r="J254" s="215">
        <v>0</v>
      </c>
      <c r="K254" s="215">
        <v>0</v>
      </c>
      <c r="L254" s="215">
        <v>0</v>
      </c>
      <c r="M254" s="215">
        <v>0</v>
      </c>
      <c r="N254" s="215">
        <v>0</v>
      </c>
      <c r="O254" s="215">
        <v>0</v>
      </c>
      <c r="P254" s="215">
        <v>0</v>
      </c>
      <c r="Q254" s="215">
        <v>0</v>
      </c>
      <c r="R254" s="285"/>
      <c r="S254" s="285"/>
      <c r="T254" s="285"/>
    </row>
    <row r="255" spans="1:20" x14ac:dyDescent="0.25">
      <c r="A255" s="245" t="str">
        <f>IFERROR(VLOOKUP($C255,Account_Mapping!$A:$C,2,0),"")</f>
        <v>T_gen_Admin_other</v>
      </c>
      <c r="B255" s="248">
        <f>IFERROR(VLOOKUP($C255,Account_Mapping!$A:$C,3,0),"")</f>
        <v>0</v>
      </c>
      <c r="C255" s="285" t="s">
        <v>1002</v>
      </c>
      <c r="D255" s="215"/>
      <c r="E255" s="215">
        <v>0</v>
      </c>
      <c r="F255" s="215">
        <v>0</v>
      </c>
      <c r="G255" s="215">
        <v>0</v>
      </c>
      <c r="H255" s="215">
        <v>0</v>
      </c>
      <c r="I255" s="215">
        <v>0</v>
      </c>
      <c r="J255" s="215">
        <v>0</v>
      </c>
      <c r="K255" s="215">
        <v>0</v>
      </c>
      <c r="L255" s="215">
        <v>0</v>
      </c>
      <c r="M255" s="215">
        <v>0</v>
      </c>
      <c r="N255" s="215">
        <v>0</v>
      </c>
      <c r="O255" s="215">
        <v>0</v>
      </c>
      <c r="P255" s="215">
        <v>0</v>
      </c>
      <c r="Q255" s="215">
        <v>0</v>
      </c>
      <c r="R255" s="285"/>
      <c r="S255" s="285"/>
      <c r="T255" s="285"/>
    </row>
    <row r="256" spans="1:20" x14ac:dyDescent="0.25">
      <c r="A256" s="245" t="str">
        <f>IFERROR(VLOOKUP($C256,Account_Mapping!$A:$C,2,0),"")</f>
        <v>T_gen_Admin_other</v>
      </c>
      <c r="B256" s="248">
        <f>IFERROR(VLOOKUP($C256,Account_Mapping!$A:$C,3,0),"")</f>
        <v>0</v>
      </c>
      <c r="C256" s="285" t="s">
        <v>1003</v>
      </c>
      <c r="D256" s="215"/>
      <c r="E256" s="215">
        <v>0</v>
      </c>
      <c r="F256" s="215">
        <v>0</v>
      </c>
      <c r="G256" s="215">
        <v>0</v>
      </c>
      <c r="H256" s="215">
        <v>0</v>
      </c>
      <c r="I256" s="215">
        <v>0</v>
      </c>
      <c r="J256" s="215">
        <v>0</v>
      </c>
      <c r="K256" s="215">
        <v>0</v>
      </c>
      <c r="L256" s="215">
        <v>0</v>
      </c>
      <c r="M256" s="215">
        <v>0</v>
      </c>
      <c r="N256" s="215">
        <v>0</v>
      </c>
      <c r="O256" s="215">
        <v>0</v>
      </c>
      <c r="P256" s="215">
        <v>0</v>
      </c>
      <c r="Q256" s="215">
        <v>0</v>
      </c>
      <c r="R256" s="285"/>
      <c r="S256" s="285"/>
      <c r="T256" s="285"/>
    </row>
    <row r="257" spans="1:20" x14ac:dyDescent="0.25">
      <c r="A257" s="245" t="str">
        <f>IFERROR(VLOOKUP($C257,Account_Mapping!$A:$C,2,0),"")</f>
        <v>T_gen_Admin_other</v>
      </c>
      <c r="B257" s="248">
        <f>IFERROR(VLOOKUP($C257,Account_Mapping!$A:$C,3,0),"")</f>
        <v>0</v>
      </c>
      <c r="C257" s="285" t="s">
        <v>1004</v>
      </c>
      <c r="D257" s="215"/>
      <c r="E257" s="215">
        <v>0</v>
      </c>
      <c r="F257" s="215">
        <v>486</v>
      </c>
      <c r="G257" s="215">
        <v>486</v>
      </c>
      <c r="H257" s="215">
        <v>388.8</v>
      </c>
      <c r="I257" s="215">
        <v>583.20000000000005</v>
      </c>
      <c r="J257" s="215">
        <v>178.4</v>
      </c>
      <c r="K257" s="215">
        <v>0</v>
      </c>
      <c r="L257" s="215">
        <v>0</v>
      </c>
      <c r="M257" s="215">
        <v>0</v>
      </c>
      <c r="N257" s="215">
        <v>0</v>
      </c>
      <c r="O257" s="215">
        <v>0</v>
      </c>
      <c r="P257" s="215">
        <v>0</v>
      </c>
      <c r="Q257" s="215">
        <v>2122.4</v>
      </c>
      <c r="R257" s="285"/>
      <c r="S257" s="285"/>
      <c r="T257" s="285"/>
    </row>
    <row r="258" spans="1:20" x14ac:dyDescent="0.25">
      <c r="A258" s="245" t="str">
        <f>IFERROR(VLOOKUP($C258,Account_Mapping!$A:$C,2,0),"")</f>
        <v>T_gen_Admin_other</v>
      </c>
      <c r="B258" s="248">
        <f>IFERROR(VLOOKUP($C258,Account_Mapping!$A:$C,3,0),"")</f>
        <v>0</v>
      </c>
      <c r="C258" s="285" t="s">
        <v>1005</v>
      </c>
      <c r="D258" s="215"/>
      <c r="E258" s="215">
        <v>0</v>
      </c>
      <c r="F258" s="215">
        <v>0</v>
      </c>
      <c r="G258" s="215">
        <v>0</v>
      </c>
      <c r="H258" s="215">
        <v>0</v>
      </c>
      <c r="I258" s="215">
        <v>0</v>
      </c>
      <c r="J258" s="215">
        <v>0</v>
      </c>
      <c r="K258" s="215">
        <v>0</v>
      </c>
      <c r="L258" s="215">
        <v>0</v>
      </c>
      <c r="M258" s="215">
        <v>0</v>
      </c>
      <c r="N258" s="215">
        <v>0</v>
      </c>
      <c r="O258" s="215">
        <v>0</v>
      </c>
      <c r="P258" s="215">
        <v>0</v>
      </c>
      <c r="Q258" s="215">
        <v>0</v>
      </c>
      <c r="R258" s="285"/>
      <c r="S258" s="285"/>
      <c r="T258" s="285"/>
    </row>
    <row r="259" spans="1:20" x14ac:dyDescent="0.25">
      <c r="A259" s="245" t="str">
        <f>IFERROR(VLOOKUP($C259,Account_Mapping!$A:$C,2,0),"")</f>
        <v>T_gen_Admin_other</v>
      </c>
      <c r="B259" s="248">
        <f>IFERROR(VLOOKUP($C259,Account_Mapping!$A:$C,3,0),"")</f>
        <v>0</v>
      </c>
      <c r="C259" s="285" t="s">
        <v>1006</v>
      </c>
      <c r="D259" s="215"/>
      <c r="E259" s="215">
        <v>388.8</v>
      </c>
      <c r="F259" s="215">
        <v>0</v>
      </c>
      <c r="G259" s="215">
        <v>0</v>
      </c>
      <c r="H259" s="215">
        <v>0</v>
      </c>
      <c r="I259" s="215">
        <v>0</v>
      </c>
      <c r="J259" s="215">
        <v>0</v>
      </c>
      <c r="K259" s="215">
        <v>0</v>
      </c>
      <c r="L259" s="215">
        <v>0</v>
      </c>
      <c r="M259" s="215">
        <v>0</v>
      </c>
      <c r="N259" s="215">
        <v>0</v>
      </c>
      <c r="O259" s="215">
        <v>0</v>
      </c>
      <c r="P259" s="215">
        <v>0</v>
      </c>
      <c r="Q259" s="215">
        <v>388.8</v>
      </c>
      <c r="R259" s="285"/>
      <c r="S259" s="285"/>
      <c r="T259" s="285"/>
    </row>
    <row r="260" spans="1:20" x14ac:dyDescent="0.25">
      <c r="A260" s="245" t="str">
        <f>IFERROR(VLOOKUP($C260,Account_Mapping!$A:$C,2,0),"")</f>
        <v>T_gen_Admin_other</v>
      </c>
      <c r="B260" s="248">
        <f>IFERROR(VLOOKUP($C260,Account_Mapping!$A:$C,3,0),"")</f>
        <v>0</v>
      </c>
      <c r="C260" s="285" t="s">
        <v>1007</v>
      </c>
      <c r="E260" s="229">
        <v>71.290000000000006</v>
      </c>
      <c r="F260" s="229">
        <v>77.290000000000006</v>
      </c>
      <c r="G260" s="229">
        <v>-13.12</v>
      </c>
      <c r="H260" s="229">
        <v>35.64</v>
      </c>
      <c r="I260" s="229">
        <v>60.09</v>
      </c>
      <c r="J260" s="229">
        <v>-61.67</v>
      </c>
      <c r="K260" s="229">
        <v>0</v>
      </c>
      <c r="L260" s="229">
        <v>0</v>
      </c>
      <c r="M260" s="229">
        <v>0</v>
      </c>
      <c r="N260" s="229">
        <v>0</v>
      </c>
      <c r="O260" s="229">
        <v>0</v>
      </c>
      <c r="P260" s="229">
        <v>0</v>
      </c>
      <c r="Q260" s="229">
        <v>169.52000000000004</v>
      </c>
      <c r="R260" s="291"/>
      <c r="S260" s="285"/>
      <c r="T260" s="285"/>
    </row>
    <row r="261" spans="1:20" x14ac:dyDescent="0.25">
      <c r="A261" s="245" t="str">
        <f>IFERROR(VLOOKUP($C261,Account_Mapping!$A:$C,2,0),"")</f>
        <v>T_gen_Admin_other</v>
      </c>
      <c r="B261" s="248">
        <f>IFERROR(VLOOKUP($C261,Account_Mapping!$A:$C,3,0),"")</f>
        <v>0</v>
      </c>
      <c r="C261" s="285" t="s">
        <v>1008</v>
      </c>
      <c r="E261" s="221">
        <v>0</v>
      </c>
      <c r="F261" s="221">
        <v>0</v>
      </c>
      <c r="G261" s="221">
        <v>0</v>
      </c>
      <c r="H261" s="221">
        <v>0</v>
      </c>
      <c r="I261" s="221">
        <v>0</v>
      </c>
      <c r="J261" s="221">
        <v>0</v>
      </c>
      <c r="K261" s="221">
        <v>0</v>
      </c>
      <c r="L261" s="221">
        <v>0</v>
      </c>
      <c r="M261" s="221">
        <v>0</v>
      </c>
      <c r="N261" s="221">
        <v>0</v>
      </c>
      <c r="O261" s="221">
        <v>0</v>
      </c>
      <c r="P261" s="221">
        <v>0</v>
      </c>
      <c r="Q261" s="221">
        <v>0</v>
      </c>
      <c r="R261" s="285"/>
      <c r="S261" s="285"/>
      <c r="T261" s="285"/>
    </row>
    <row r="262" spans="1:20" x14ac:dyDescent="0.25">
      <c r="A262" s="245" t="str">
        <f>IFERROR(VLOOKUP($C262,Account_Mapping!$A:$C,2,0),"")</f>
        <v/>
      </c>
      <c r="B262" s="248" t="str">
        <f>IFERROR(VLOOKUP($C262,Account_Mapping!$A:$C,3,0),"")</f>
        <v/>
      </c>
      <c r="C262" s="285" t="s">
        <v>1009</v>
      </c>
      <c r="E262" s="215">
        <v>29245.86</v>
      </c>
      <c r="F262" s="215">
        <v>27722.040000000005</v>
      </c>
      <c r="G262" s="215">
        <v>35643.53</v>
      </c>
      <c r="H262" s="215">
        <v>29617.719999999998</v>
      </c>
      <c r="I262" s="215">
        <v>33960.109999999993</v>
      </c>
      <c r="J262" s="215">
        <v>32331.880000000005</v>
      </c>
      <c r="K262" s="215">
        <v>0</v>
      </c>
      <c r="L262" s="215">
        <v>0</v>
      </c>
      <c r="M262" s="215">
        <v>0</v>
      </c>
      <c r="N262" s="215">
        <v>0</v>
      </c>
      <c r="O262" s="215">
        <v>0</v>
      </c>
      <c r="P262" s="215">
        <v>0</v>
      </c>
      <c r="Q262" s="215">
        <v>188521.13999999996</v>
      </c>
      <c r="R262" s="285"/>
      <c r="S262" s="285"/>
      <c r="T262" s="285"/>
    </row>
    <row r="263" spans="1:20" x14ac:dyDescent="0.25">
      <c r="A263" s="245" t="str">
        <f>IFERROR(VLOOKUP($C263,Account_Mapping!$A:$C,2,0),"")</f>
        <v/>
      </c>
      <c r="B263" s="248" t="str">
        <f>IFERROR(VLOOKUP($C263,Account_Mapping!$A:$C,3,0),"")</f>
        <v/>
      </c>
      <c r="D263" s="215"/>
      <c r="E263" s="215"/>
      <c r="F263" s="215"/>
      <c r="G263" s="215"/>
      <c r="H263" s="215"/>
      <c r="I263" s="215"/>
      <c r="J263" s="215"/>
      <c r="K263" s="215"/>
      <c r="L263" s="215"/>
      <c r="M263" s="215"/>
      <c r="N263" s="215"/>
      <c r="O263" s="215"/>
      <c r="P263" s="215"/>
      <c r="Q263" s="215"/>
      <c r="R263" s="285"/>
      <c r="S263" s="285"/>
      <c r="T263" s="285"/>
    </row>
    <row r="264" spans="1:20" x14ac:dyDescent="0.25">
      <c r="A264" s="245" t="str">
        <f>IFERROR(VLOOKUP($C264,Account_Mapping!$A:$C,2,0),"")</f>
        <v/>
      </c>
      <c r="B264" s="248" t="str">
        <f>IFERROR(VLOOKUP($C264,Account_Mapping!$A:$C,3,0),"")</f>
        <v/>
      </c>
      <c r="C264" s="285" t="s">
        <v>869</v>
      </c>
      <c r="D264" s="215"/>
      <c r="E264" s="215"/>
      <c r="F264" s="215"/>
      <c r="G264" s="215"/>
      <c r="H264" s="215"/>
      <c r="I264" s="215"/>
      <c r="J264" s="215"/>
      <c r="K264" s="215"/>
      <c r="L264" s="215"/>
      <c r="M264" s="215"/>
      <c r="N264" s="215"/>
      <c r="O264" s="215"/>
      <c r="P264" s="215"/>
      <c r="Q264" s="215"/>
      <c r="R264" s="285"/>
      <c r="S264" s="285"/>
      <c r="T264" s="285"/>
    </row>
    <row r="265" spans="1:20" x14ac:dyDescent="0.25">
      <c r="A265" s="245" t="str">
        <f>IFERROR(VLOOKUP($C265,Account_Mapping!$A:$C,2,0),"")</f>
        <v>T_gen_Admin_other</v>
      </c>
      <c r="B265" s="248">
        <f>IFERROR(VLOOKUP($C265,Account_Mapping!$A:$C,3,0),"")</f>
        <v>0</v>
      </c>
      <c r="C265" s="285" t="s">
        <v>1010</v>
      </c>
      <c r="D265" s="215"/>
      <c r="E265" s="215">
        <v>3782</v>
      </c>
      <c r="F265" s="215">
        <v>3656</v>
      </c>
      <c r="G265" s="215">
        <v>3678</v>
      </c>
      <c r="H265" s="215">
        <v>3682</v>
      </c>
      <c r="I265" s="215">
        <v>3670</v>
      </c>
      <c r="J265" s="215">
        <v>2490</v>
      </c>
      <c r="K265" s="215">
        <v>0</v>
      </c>
      <c r="L265" s="215">
        <v>0</v>
      </c>
      <c r="M265" s="215">
        <v>0</v>
      </c>
      <c r="N265" s="215">
        <v>0</v>
      </c>
      <c r="O265" s="215">
        <v>0</v>
      </c>
      <c r="P265" s="215">
        <v>0</v>
      </c>
      <c r="Q265" s="215">
        <v>20958</v>
      </c>
      <c r="R265" s="285"/>
      <c r="S265" s="285"/>
      <c r="T265" s="285"/>
    </row>
    <row r="266" spans="1:20" x14ac:dyDescent="0.25">
      <c r="A266" s="245" t="str">
        <f>IFERROR(VLOOKUP($C266,Account_Mapping!$A:$C,2,0),"")</f>
        <v>T_EXPENSES</v>
      </c>
      <c r="B266" s="248">
        <f>IFERROR(VLOOKUP($C266,Account_Mapping!$A:$C,3,0),"")</f>
        <v>0</v>
      </c>
      <c r="C266" s="285" t="s">
        <v>1011</v>
      </c>
      <c r="D266" s="215"/>
      <c r="E266" s="215">
        <v>0</v>
      </c>
      <c r="F266" s="215">
        <v>0</v>
      </c>
      <c r="G266" s="215">
        <v>0</v>
      </c>
      <c r="H266" s="215">
        <v>0</v>
      </c>
      <c r="I266" s="215">
        <v>0</v>
      </c>
      <c r="J266" s="215">
        <v>0</v>
      </c>
      <c r="K266" s="215">
        <v>0</v>
      </c>
      <c r="L266" s="215">
        <v>0</v>
      </c>
      <c r="M266" s="215">
        <v>0</v>
      </c>
      <c r="N266" s="215">
        <v>0</v>
      </c>
      <c r="O266" s="215">
        <v>0</v>
      </c>
      <c r="P266" s="215">
        <v>0</v>
      </c>
      <c r="Q266" s="215">
        <v>0</v>
      </c>
      <c r="R266" s="285"/>
      <c r="S266" s="285"/>
      <c r="T266" s="285"/>
    </row>
    <row r="267" spans="1:20" x14ac:dyDescent="0.25">
      <c r="A267" s="245" t="str">
        <f>IFERROR(VLOOKUP($C267,Account_Mapping!$A:$C,2,0),"")</f>
        <v>T_Ancillary_Therapy</v>
      </c>
      <c r="B267" s="248">
        <f>IFERROR(VLOOKUP($C267,Account_Mapping!$A:$C,3,0),"")</f>
        <v>0</v>
      </c>
      <c r="C267" s="285" t="s">
        <v>1012</v>
      </c>
      <c r="D267" s="215"/>
      <c r="E267" s="215">
        <v>2801.22</v>
      </c>
      <c r="F267" s="215">
        <v>3367.58</v>
      </c>
      <c r="G267" s="215">
        <v>2009.35</v>
      </c>
      <c r="H267" s="215">
        <v>2763.92</v>
      </c>
      <c r="I267" s="215">
        <v>6871.05</v>
      </c>
      <c r="J267" s="215">
        <v>8733.17</v>
      </c>
      <c r="K267" s="215">
        <v>0</v>
      </c>
      <c r="L267" s="215">
        <v>0</v>
      </c>
      <c r="M267" s="215">
        <v>0</v>
      </c>
      <c r="N267" s="215">
        <v>0</v>
      </c>
      <c r="O267" s="215">
        <v>0</v>
      </c>
      <c r="P267" s="215">
        <v>0</v>
      </c>
      <c r="Q267" s="215">
        <v>26546.29</v>
      </c>
      <c r="R267" s="285"/>
      <c r="S267" s="285"/>
      <c r="T267" s="285"/>
    </row>
    <row r="268" spans="1:20" x14ac:dyDescent="0.25">
      <c r="A268" s="245" t="str">
        <f>IFERROR(VLOOKUP($C268,Account_Mapping!$A:$C,2,0),"")</f>
        <v>T_Ancillary_Therapy</v>
      </c>
      <c r="B268" s="248" t="str">
        <f>IFERROR(VLOOKUP($C268,Account_Mapping!$A:$C,3,0),"")</f>
        <v>T_Other_NN_Labor</v>
      </c>
      <c r="C268" s="285" t="s">
        <v>1013</v>
      </c>
      <c r="D268" s="215"/>
      <c r="E268" s="215">
        <v>0</v>
      </c>
      <c r="F268" s="215">
        <v>0</v>
      </c>
      <c r="G268" s="215">
        <v>0</v>
      </c>
      <c r="H268" s="215">
        <v>0</v>
      </c>
      <c r="I268" s="215">
        <v>0</v>
      </c>
      <c r="J268" s="215">
        <v>0</v>
      </c>
      <c r="K268" s="215">
        <v>0</v>
      </c>
      <c r="L268" s="215">
        <v>0</v>
      </c>
      <c r="M268" s="215">
        <v>0</v>
      </c>
      <c r="N268" s="215">
        <v>0</v>
      </c>
      <c r="O268" s="215">
        <v>0</v>
      </c>
      <c r="P268" s="215">
        <v>0</v>
      </c>
      <c r="Q268" s="215">
        <v>0</v>
      </c>
      <c r="R268" s="285"/>
      <c r="S268" s="285"/>
      <c r="T268" s="285"/>
    </row>
    <row r="269" spans="1:20" x14ac:dyDescent="0.25">
      <c r="A269" s="245" t="str">
        <f>IFERROR(VLOOKUP($C269,Account_Mapping!$A:$C,2,0),"")</f>
        <v>T_Ancillary_Therapy</v>
      </c>
      <c r="B269" s="248">
        <f>IFERROR(VLOOKUP($C269,Account_Mapping!$A:$C,3,0),"")</f>
        <v>0</v>
      </c>
      <c r="C269" s="285" t="s">
        <v>1014</v>
      </c>
      <c r="D269" s="215"/>
      <c r="E269" s="215">
        <v>0</v>
      </c>
      <c r="F269" s="215">
        <v>0</v>
      </c>
      <c r="G269" s="215">
        <v>0</v>
      </c>
      <c r="H269" s="215">
        <v>0</v>
      </c>
      <c r="I269" s="215">
        <v>0</v>
      </c>
      <c r="J269" s="215">
        <v>0</v>
      </c>
      <c r="K269" s="215">
        <v>0</v>
      </c>
      <c r="L269" s="215">
        <v>0</v>
      </c>
      <c r="M269" s="215">
        <v>0</v>
      </c>
      <c r="N269" s="215">
        <v>0</v>
      </c>
      <c r="O269" s="215">
        <v>0</v>
      </c>
      <c r="P269" s="215">
        <v>0</v>
      </c>
      <c r="Q269" s="215">
        <v>0</v>
      </c>
      <c r="R269" s="285"/>
      <c r="S269" s="285"/>
      <c r="T269" s="285"/>
    </row>
    <row r="270" spans="1:20" x14ac:dyDescent="0.25">
      <c r="A270" s="245" t="str">
        <f>IFERROR(VLOOKUP($C270,Account_Mapping!$A:$C,2,0),"")</f>
        <v>T_Ancillary_Therapy</v>
      </c>
      <c r="B270" s="248" t="str">
        <f>IFERROR(VLOOKUP($C270,Account_Mapping!$A:$C,3,0),"")</f>
        <v>T_Other_NN_Labor</v>
      </c>
      <c r="C270" s="285" t="s">
        <v>1015</v>
      </c>
      <c r="D270" s="215"/>
      <c r="E270" s="215">
        <v>0</v>
      </c>
      <c r="F270" s="215">
        <v>0</v>
      </c>
      <c r="G270" s="215">
        <v>0</v>
      </c>
      <c r="H270" s="215">
        <v>0</v>
      </c>
      <c r="I270" s="215">
        <v>0</v>
      </c>
      <c r="J270" s="215">
        <v>0</v>
      </c>
      <c r="K270" s="215">
        <v>0</v>
      </c>
      <c r="L270" s="215">
        <v>0</v>
      </c>
      <c r="M270" s="215">
        <v>0</v>
      </c>
      <c r="N270" s="215">
        <v>0</v>
      </c>
      <c r="O270" s="215">
        <v>0</v>
      </c>
      <c r="P270" s="215">
        <v>0</v>
      </c>
      <c r="Q270" s="215">
        <v>0</v>
      </c>
      <c r="R270" s="285"/>
      <c r="S270" s="285"/>
      <c r="T270" s="285"/>
    </row>
    <row r="271" spans="1:20" x14ac:dyDescent="0.25">
      <c r="A271" s="245" t="str">
        <f>IFERROR(VLOOKUP($C271,Account_Mapping!$A:$C,2,0),"")</f>
        <v>T_Ancillary_Therapy</v>
      </c>
      <c r="B271" s="248">
        <f>IFERROR(VLOOKUP($C271,Account_Mapping!$A:$C,3,0),"")</f>
        <v>0</v>
      </c>
      <c r="C271" s="285" t="s">
        <v>1016</v>
      </c>
      <c r="D271" s="215"/>
      <c r="E271" s="215">
        <v>0</v>
      </c>
      <c r="F271" s="215">
        <v>0</v>
      </c>
      <c r="G271" s="215">
        <v>0</v>
      </c>
      <c r="H271" s="215">
        <v>0</v>
      </c>
      <c r="I271" s="215">
        <v>0</v>
      </c>
      <c r="J271" s="215">
        <v>39.71</v>
      </c>
      <c r="K271" s="215">
        <v>0</v>
      </c>
      <c r="L271" s="215">
        <v>0</v>
      </c>
      <c r="M271" s="215">
        <v>0</v>
      </c>
      <c r="N271" s="215">
        <v>0</v>
      </c>
      <c r="O271" s="215">
        <v>0</v>
      </c>
      <c r="P271" s="215">
        <v>0</v>
      </c>
      <c r="Q271" s="215">
        <v>39.71</v>
      </c>
      <c r="R271" s="285"/>
      <c r="S271" s="285"/>
      <c r="T271" s="285"/>
    </row>
    <row r="272" spans="1:20" x14ac:dyDescent="0.25">
      <c r="A272" s="245" t="str">
        <f>IFERROR(VLOOKUP($C272,Account_Mapping!$A:$C,2,0),"")</f>
        <v>T_Ancillary_Therapy</v>
      </c>
      <c r="B272" s="248">
        <f>IFERROR(VLOOKUP($C272,Account_Mapping!$A:$C,3,0),"")</f>
        <v>0</v>
      </c>
      <c r="C272" s="285" t="s">
        <v>1017</v>
      </c>
      <c r="D272" s="215"/>
      <c r="E272" s="215">
        <v>1835.02</v>
      </c>
      <c r="F272" s="215">
        <v>2542.83</v>
      </c>
      <c r="G272" s="215">
        <v>1815.8</v>
      </c>
      <c r="H272" s="215">
        <v>2855.01</v>
      </c>
      <c r="I272" s="215">
        <v>4809.54</v>
      </c>
      <c r="J272" s="215">
        <v>5260.17</v>
      </c>
      <c r="K272" s="215">
        <v>0</v>
      </c>
      <c r="L272" s="215">
        <v>0</v>
      </c>
      <c r="M272" s="215">
        <v>0</v>
      </c>
      <c r="N272" s="215">
        <v>0</v>
      </c>
      <c r="O272" s="215">
        <v>0</v>
      </c>
      <c r="P272" s="215">
        <v>0</v>
      </c>
      <c r="Q272" s="215">
        <v>19118.370000000003</v>
      </c>
      <c r="R272" s="285"/>
      <c r="S272" s="285"/>
      <c r="T272" s="285"/>
    </row>
    <row r="273" spans="1:20" x14ac:dyDescent="0.25">
      <c r="A273" s="245" t="str">
        <f>IFERROR(VLOOKUP($C273,Account_Mapping!$A:$C,2,0),"")</f>
        <v>T_Ancillary_Therapy</v>
      </c>
      <c r="B273" s="248" t="str">
        <f>IFERROR(VLOOKUP($C273,Account_Mapping!$A:$C,3,0),"")</f>
        <v>T_Other_NN_Labor</v>
      </c>
      <c r="C273" s="285" t="s">
        <v>1018</v>
      </c>
      <c r="D273" s="215"/>
      <c r="E273" s="215">
        <v>0</v>
      </c>
      <c r="F273" s="215">
        <v>0</v>
      </c>
      <c r="G273" s="215">
        <v>0</v>
      </c>
      <c r="H273" s="215">
        <v>0</v>
      </c>
      <c r="I273" s="215">
        <v>0</v>
      </c>
      <c r="J273" s="215">
        <v>0</v>
      </c>
      <c r="K273" s="215">
        <v>0</v>
      </c>
      <c r="L273" s="215">
        <v>0</v>
      </c>
      <c r="M273" s="215">
        <v>0</v>
      </c>
      <c r="N273" s="215">
        <v>0</v>
      </c>
      <c r="O273" s="215">
        <v>0</v>
      </c>
      <c r="P273" s="215">
        <v>0</v>
      </c>
      <c r="Q273" s="215">
        <v>0</v>
      </c>
      <c r="R273" s="285"/>
      <c r="S273" s="285"/>
      <c r="T273" s="285"/>
    </row>
    <row r="274" spans="1:20" x14ac:dyDescent="0.25">
      <c r="A274" s="245" t="str">
        <f>IFERROR(VLOOKUP($C274,Account_Mapping!$A:$C,2,0),"")</f>
        <v>T_Ancillary_Therapy</v>
      </c>
      <c r="B274" s="248">
        <f>IFERROR(VLOOKUP($C274,Account_Mapping!$A:$C,3,0),"")</f>
        <v>0</v>
      </c>
      <c r="C274" s="285" t="s">
        <v>1019</v>
      </c>
      <c r="D274" s="215"/>
      <c r="E274" s="215">
        <v>0</v>
      </c>
      <c r="F274" s="215">
        <v>0</v>
      </c>
      <c r="G274" s="215">
        <v>0</v>
      </c>
      <c r="H274" s="215">
        <v>0</v>
      </c>
      <c r="I274" s="215">
        <v>0</v>
      </c>
      <c r="J274" s="215">
        <v>0</v>
      </c>
      <c r="K274" s="215">
        <v>0</v>
      </c>
      <c r="L274" s="215">
        <v>0</v>
      </c>
      <c r="M274" s="215">
        <v>0</v>
      </c>
      <c r="N274" s="215">
        <v>0</v>
      </c>
      <c r="O274" s="215">
        <v>0</v>
      </c>
      <c r="P274" s="215">
        <v>0</v>
      </c>
      <c r="Q274" s="215">
        <v>0</v>
      </c>
      <c r="R274" s="285"/>
      <c r="S274" s="285"/>
      <c r="T274" s="285"/>
    </row>
    <row r="275" spans="1:20" x14ac:dyDescent="0.25">
      <c r="A275" s="245" t="str">
        <f>IFERROR(VLOOKUP($C275,Account_Mapping!$A:$C,2,0),"")</f>
        <v>T_Ancillary_Therapy</v>
      </c>
      <c r="B275" s="248">
        <f>IFERROR(VLOOKUP($C275,Account_Mapping!$A:$C,3,0),"")</f>
        <v>0</v>
      </c>
      <c r="C275" s="285" t="s">
        <v>1020</v>
      </c>
      <c r="D275" s="215"/>
      <c r="E275" s="215">
        <v>0</v>
      </c>
      <c r="F275" s="215">
        <v>0</v>
      </c>
      <c r="G275" s="215">
        <v>198.87</v>
      </c>
      <c r="H275" s="215">
        <v>0</v>
      </c>
      <c r="I275" s="215">
        <v>0</v>
      </c>
      <c r="J275" s="215">
        <v>0</v>
      </c>
      <c r="K275" s="215">
        <v>0</v>
      </c>
      <c r="L275" s="215">
        <v>0</v>
      </c>
      <c r="M275" s="215">
        <v>0</v>
      </c>
      <c r="N275" s="215">
        <v>0</v>
      </c>
      <c r="O275" s="215">
        <v>0</v>
      </c>
      <c r="P275" s="215">
        <v>0</v>
      </c>
      <c r="Q275" s="215">
        <v>198.87</v>
      </c>
      <c r="R275" s="285"/>
      <c r="S275" s="285"/>
      <c r="T275" s="285"/>
    </row>
    <row r="276" spans="1:20" x14ac:dyDescent="0.25">
      <c r="A276" s="245" t="str">
        <f>IFERROR(VLOOKUP($C276,Account_Mapping!$A:$C,2,0),"")</f>
        <v>T_Ancillary_Pharmacy</v>
      </c>
      <c r="B276" s="248">
        <f>IFERROR(VLOOKUP($C276,Account_Mapping!$A:$C,3,0),"")</f>
        <v>0</v>
      </c>
      <c r="C276" s="285" t="s">
        <v>1021</v>
      </c>
      <c r="D276" s="215"/>
      <c r="E276" s="215">
        <v>0</v>
      </c>
      <c r="F276" s="215">
        <v>0</v>
      </c>
      <c r="G276" s="215">
        <v>1633.99</v>
      </c>
      <c r="H276" s="215">
        <v>2689.61</v>
      </c>
      <c r="I276" s="215">
        <v>2467.73</v>
      </c>
      <c r="J276" s="215">
        <v>3650.67</v>
      </c>
      <c r="K276" s="215">
        <v>0</v>
      </c>
      <c r="L276" s="215">
        <v>0</v>
      </c>
      <c r="M276" s="215">
        <v>0</v>
      </c>
      <c r="N276" s="215">
        <v>0</v>
      </c>
      <c r="O276" s="215">
        <v>0</v>
      </c>
      <c r="P276" s="215">
        <v>0</v>
      </c>
      <c r="Q276" s="215">
        <v>10442</v>
      </c>
      <c r="R276" s="285"/>
      <c r="S276" s="285"/>
      <c r="T276" s="285"/>
    </row>
    <row r="277" spans="1:20" x14ac:dyDescent="0.25">
      <c r="A277" s="245" t="str">
        <f>IFERROR(VLOOKUP($C277,Account_Mapping!$A:$C,2,0),"")</f>
        <v>T_Nursing</v>
      </c>
      <c r="B277" s="248">
        <f>IFERROR(VLOOKUP($C277,Account_Mapping!$A:$C,3,0),"")</f>
        <v>0</v>
      </c>
      <c r="C277" s="285" t="s">
        <v>1022</v>
      </c>
      <c r="D277" s="215"/>
      <c r="E277" s="215">
        <v>0</v>
      </c>
      <c r="F277" s="215">
        <v>0</v>
      </c>
      <c r="G277" s="215">
        <v>0</v>
      </c>
      <c r="H277" s="215">
        <v>0</v>
      </c>
      <c r="I277" s="215">
        <v>0</v>
      </c>
      <c r="J277" s="215">
        <v>0</v>
      </c>
      <c r="K277" s="215">
        <v>0</v>
      </c>
      <c r="L277" s="215">
        <v>0</v>
      </c>
      <c r="M277" s="215">
        <v>0</v>
      </c>
      <c r="N277" s="215">
        <v>0</v>
      </c>
      <c r="O277" s="215">
        <v>0</v>
      </c>
      <c r="P277" s="215">
        <v>0</v>
      </c>
      <c r="Q277" s="215">
        <v>0</v>
      </c>
      <c r="R277" s="285"/>
      <c r="S277" s="285"/>
      <c r="T277" s="285"/>
    </row>
    <row r="278" spans="1:20" x14ac:dyDescent="0.25">
      <c r="A278" s="245" t="str">
        <f>IFERROR(VLOOKUP($C278,Account_Mapping!$A:$C,2,0),"")</f>
        <v>T_Ancillary_Therapy</v>
      </c>
      <c r="B278" s="248">
        <f>IFERROR(VLOOKUP($C278,Account_Mapping!$A:$C,3,0),"")</f>
        <v>0</v>
      </c>
      <c r="C278" s="285" t="s">
        <v>1023</v>
      </c>
      <c r="D278" s="215"/>
      <c r="E278" s="215">
        <v>0</v>
      </c>
      <c r="F278" s="215">
        <v>0</v>
      </c>
      <c r="G278" s="215">
        <v>0</v>
      </c>
      <c r="H278" s="215">
        <v>0</v>
      </c>
      <c r="I278" s="215">
        <v>0</v>
      </c>
      <c r="J278" s="215">
        <v>0</v>
      </c>
      <c r="K278" s="215">
        <v>0</v>
      </c>
      <c r="L278" s="215">
        <v>0</v>
      </c>
      <c r="M278" s="215">
        <v>0</v>
      </c>
      <c r="N278" s="215">
        <v>0</v>
      </c>
      <c r="O278" s="215">
        <v>0</v>
      </c>
      <c r="P278" s="215">
        <v>0</v>
      </c>
      <c r="Q278" s="215">
        <v>0</v>
      </c>
      <c r="R278" s="285"/>
      <c r="S278" s="285"/>
      <c r="T278" s="285"/>
    </row>
    <row r="279" spans="1:20" x14ac:dyDescent="0.25">
      <c r="A279" s="245" t="str">
        <f>IFERROR(VLOOKUP($C279,Account_Mapping!$A:$C,2,0),"")</f>
        <v>T_Ancillary_Therapy</v>
      </c>
      <c r="B279" s="248">
        <f>IFERROR(VLOOKUP($C279,Account_Mapping!$A:$C,3,0),"")</f>
        <v>0</v>
      </c>
      <c r="C279" s="285" t="s">
        <v>1024</v>
      </c>
      <c r="D279" s="215"/>
      <c r="E279" s="215">
        <v>0</v>
      </c>
      <c r="F279" s="215">
        <v>0</v>
      </c>
      <c r="G279" s="215">
        <v>0</v>
      </c>
      <c r="H279" s="215">
        <v>0</v>
      </c>
      <c r="I279" s="215">
        <v>1254.0999999999999</v>
      </c>
      <c r="J279" s="215">
        <v>2698.31</v>
      </c>
      <c r="K279" s="215">
        <v>0</v>
      </c>
      <c r="L279" s="215">
        <v>0</v>
      </c>
      <c r="M279" s="215">
        <v>0</v>
      </c>
      <c r="N279" s="215">
        <v>0</v>
      </c>
      <c r="O279" s="215">
        <v>0</v>
      </c>
      <c r="P279" s="215">
        <v>0</v>
      </c>
      <c r="Q279" s="215">
        <v>3952.41</v>
      </c>
      <c r="R279" s="285"/>
      <c r="S279" s="285"/>
      <c r="T279" s="285"/>
    </row>
    <row r="280" spans="1:20" x14ac:dyDescent="0.25">
      <c r="A280" s="245" t="str">
        <f>IFERROR(VLOOKUP($C280,Account_Mapping!$A:$C,2,0),"")</f>
        <v>T_Ancillary_Therapy</v>
      </c>
      <c r="B280" s="248" t="str">
        <f>IFERROR(VLOOKUP($C280,Account_Mapping!$A:$C,3,0),"")</f>
        <v>T_Other_NN_Labor</v>
      </c>
      <c r="C280" s="285" t="s">
        <v>1025</v>
      </c>
      <c r="D280" s="215"/>
      <c r="E280" s="215">
        <v>0</v>
      </c>
      <c r="F280" s="215">
        <v>0</v>
      </c>
      <c r="G280" s="215">
        <v>0</v>
      </c>
      <c r="H280" s="215">
        <v>0</v>
      </c>
      <c r="I280" s="215">
        <v>0</v>
      </c>
      <c r="J280" s="215">
        <v>0</v>
      </c>
      <c r="K280" s="215">
        <v>0</v>
      </c>
      <c r="L280" s="215">
        <v>0</v>
      </c>
      <c r="M280" s="215">
        <v>0</v>
      </c>
      <c r="N280" s="215">
        <v>0</v>
      </c>
      <c r="O280" s="215">
        <v>0</v>
      </c>
      <c r="P280" s="215">
        <v>0</v>
      </c>
      <c r="Q280" s="215">
        <v>0</v>
      </c>
      <c r="R280" s="285"/>
      <c r="S280" s="285"/>
      <c r="T280" s="285"/>
    </row>
    <row r="281" spans="1:20" x14ac:dyDescent="0.25">
      <c r="A281" s="245" t="str">
        <f>IFERROR(VLOOKUP($C281,Account_Mapping!$A:$C,2,0),"")</f>
        <v>T_Ancillary_Therapy</v>
      </c>
      <c r="B281" s="248">
        <f>IFERROR(VLOOKUP($C281,Account_Mapping!$A:$C,3,0),"")</f>
        <v>0</v>
      </c>
      <c r="C281" s="285" t="s">
        <v>1026</v>
      </c>
      <c r="D281" s="215"/>
      <c r="E281" s="215">
        <v>0</v>
      </c>
      <c r="F281" s="215">
        <v>0</v>
      </c>
      <c r="G281" s="215">
        <v>0</v>
      </c>
      <c r="H281" s="215">
        <v>0</v>
      </c>
      <c r="I281" s="215">
        <v>0</v>
      </c>
      <c r="J281" s="215">
        <v>0</v>
      </c>
      <c r="K281" s="215">
        <v>0</v>
      </c>
      <c r="L281" s="215">
        <v>0</v>
      </c>
      <c r="M281" s="215">
        <v>0</v>
      </c>
      <c r="N281" s="215">
        <v>0</v>
      </c>
      <c r="O281" s="215">
        <v>0</v>
      </c>
      <c r="P281" s="215">
        <v>0</v>
      </c>
      <c r="Q281" s="215">
        <v>0</v>
      </c>
      <c r="R281" s="285"/>
      <c r="S281" s="285"/>
      <c r="T281" s="285"/>
    </row>
    <row r="282" spans="1:20" x14ac:dyDescent="0.25">
      <c r="A282" s="245" t="str">
        <f>IFERROR(VLOOKUP($C282,Account_Mapping!$A:$C,2,0),"")</f>
        <v>T_Ancillary_Therapy</v>
      </c>
      <c r="B282" s="248">
        <f>IFERROR(VLOOKUP($C282,Account_Mapping!$A:$C,3,0),"")</f>
        <v>0</v>
      </c>
      <c r="C282" s="285" t="s">
        <v>1027</v>
      </c>
      <c r="D282" s="215"/>
      <c r="E282" s="215">
        <v>0</v>
      </c>
      <c r="F282" s="215">
        <v>0</v>
      </c>
      <c r="G282" s="215">
        <v>0</v>
      </c>
      <c r="H282" s="215">
        <v>0</v>
      </c>
      <c r="I282" s="215">
        <v>0</v>
      </c>
      <c r="J282" s="215">
        <v>0</v>
      </c>
      <c r="K282" s="215">
        <v>0</v>
      </c>
      <c r="L282" s="215">
        <v>0</v>
      </c>
      <c r="M282" s="215">
        <v>0</v>
      </c>
      <c r="N282" s="215">
        <v>0</v>
      </c>
      <c r="O282" s="215">
        <v>0</v>
      </c>
      <c r="P282" s="215">
        <v>0</v>
      </c>
      <c r="Q282" s="215">
        <v>0</v>
      </c>
      <c r="R282" s="285"/>
      <c r="S282" s="285"/>
      <c r="T282" s="285"/>
    </row>
    <row r="283" spans="1:20" x14ac:dyDescent="0.25">
      <c r="A283" s="245" t="str">
        <f>IFERROR(VLOOKUP($C283,Account_Mapping!$A:$C,2,0),"")</f>
        <v>T_Ancillary_Other</v>
      </c>
      <c r="B283" s="248">
        <f>IFERROR(VLOOKUP($C283,Account_Mapping!$A:$C,3,0),"")</f>
        <v>0</v>
      </c>
      <c r="C283" s="285" t="s">
        <v>1028</v>
      </c>
      <c r="D283" s="215"/>
      <c r="E283" s="215">
        <v>224.37</v>
      </c>
      <c r="F283" s="215">
        <v>88.25</v>
      </c>
      <c r="G283" s="215">
        <v>1940.78</v>
      </c>
      <c r="H283" s="215">
        <v>0</v>
      </c>
      <c r="I283" s="215">
        <v>0</v>
      </c>
      <c r="J283" s="215">
        <v>0</v>
      </c>
      <c r="K283" s="215">
        <v>0</v>
      </c>
      <c r="L283" s="215">
        <v>0</v>
      </c>
      <c r="M283" s="215">
        <v>0</v>
      </c>
      <c r="N283" s="215">
        <v>0</v>
      </c>
      <c r="O283" s="215">
        <v>0</v>
      </c>
      <c r="P283" s="215">
        <v>0</v>
      </c>
      <c r="Q283" s="215">
        <v>2253.4</v>
      </c>
      <c r="R283" s="285"/>
      <c r="S283" s="285"/>
      <c r="T283" s="285"/>
    </row>
    <row r="284" spans="1:20" x14ac:dyDescent="0.25">
      <c r="A284" s="245" t="str">
        <f>IFERROR(VLOOKUP($C284,Account_Mapping!$A:$C,2,0),"")</f>
        <v>T_Ancillary_Other</v>
      </c>
      <c r="B284" s="248">
        <f>IFERROR(VLOOKUP($C284,Account_Mapping!$A:$C,3,0),"")</f>
        <v>0</v>
      </c>
      <c r="C284" s="285" t="s">
        <v>1029</v>
      </c>
      <c r="D284" s="215"/>
      <c r="E284" s="215">
        <v>191.49</v>
      </c>
      <c r="F284" s="215">
        <v>144</v>
      </c>
      <c r="G284" s="215">
        <v>0</v>
      </c>
      <c r="H284" s="215">
        <v>0</v>
      </c>
      <c r="I284" s="215">
        <v>448.58</v>
      </c>
      <c r="J284" s="215">
        <v>0</v>
      </c>
      <c r="K284" s="215">
        <v>0</v>
      </c>
      <c r="L284" s="215">
        <v>0</v>
      </c>
      <c r="M284" s="215">
        <v>0</v>
      </c>
      <c r="N284" s="215">
        <v>0</v>
      </c>
      <c r="O284" s="215">
        <v>0</v>
      </c>
      <c r="P284" s="215">
        <v>0</v>
      </c>
      <c r="Q284" s="215">
        <v>784.06999999999994</v>
      </c>
      <c r="R284" s="285"/>
      <c r="S284" s="285"/>
      <c r="T284" s="285"/>
    </row>
    <row r="285" spans="1:20" x14ac:dyDescent="0.25">
      <c r="A285" s="245" t="str">
        <f>IFERROR(VLOOKUP($C285,Account_Mapping!$A:$C,2,0),"")</f>
        <v>T_Ancillary_Therapy</v>
      </c>
      <c r="B285" s="248">
        <f>IFERROR(VLOOKUP($C285,Account_Mapping!$A:$C,3,0),"")</f>
        <v>0</v>
      </c>
      <c r="C285" s="285" t="s">
        <v>1030</v>
      </c>
      <c r="D285" s="215"/>
      <c r="E285" s="215">
        <v>0</v>
      </c>
      <c r="F285" s="215">
        <v>0</v>
      </c>
      <c r="G285" s="215">
        <v>0</v>
      </c>
      <c r="H285" s="215">
        <v>0</v>
      </c>
      <c r="I285" s="215">
        <v>0</v>
      </c>
      <c r="J285" s="215">
        <v>0</v>
      </c>
      <c r="K285" s="215">
        <v>0</v>
      </c>
      <c r="L285" s="215">
        <v>0</v>
      </c>
      <c r="M285" s="215">
        <v>0</v>
      </c>
      <c r="N285" s="215">
        <v>0</v>
      </c>
      <c r="O285" s="215">
        <v>0</v>
      </c>
      <c r="P285" s="215">
        <v>0</v>
      </c>
      <c r="Q285" s="215">
        <v>0</v>
      </c>
      <c r="R285" s="285"/>
      <c r="S285" s="285"/>
      <c r="T285" s="285"/>
    </row>
    <row r="286" spans="1:20" x14ac:dyDescent="0.25">
      <c r="A286" s="245" t="str">
        <f>IFERROR(VLOOKUP($C286,Account_Mapping!$A:$C,2,0),"")</f>
        <v>T_Ancillary_Therapy</v>
      </c>
      <c r="B286" s="248">
        <f>IFERROR(VLOOKUP($C286,Account_Mapping!$A:$C,3,0),"")</f>
        <v>0</v>
      </c>
      <c r="C286" s="285" t="s">
        <v>1031</v>
      </c>
      <c r="D286" s="215"/>
      <c r="E286" s="215">
        <v>0</v>
      </c>
      <c r="F286" s="215">
        <v>0</v>
      </c>
      <c r="G286" s="215">
        <v>0</v>
      </c>
      <c r="H286" s="215">
        <v>0</v>
      </c>
      <c r="I286" s="215">
        <v>0</v>
      </c>
      <c r="J286" s="215">
        <v>0</v>
      </c>
      <c r="K286" s="215">
        <v>0</v>
      </c>
      <c r="L286" s="215">
        <v>0</v>
      </c>
      <c r="M286" s="215">
        <v>0</v>
      </c>
      <c r="N286" s="215">
        <v>0</v>
      </c>
      <c r="O286" s="215">
        <v>0</v>
      </c>
      <c r="P286" s="215">
        <v>0</v>
      </c>
      <c r="Q286" s="215">
        <v>0</v>
      </c>
      <c r="R286" s="285"/>
      <c r="S286" s="285"/>
      <c r="T286" s="285"/>
    </row>
    <row r="287" spans="1:20" x14ac:dyDescent="0.25">
      <c r="A287" s="245" t="str">
        <f>IFERROR(VLOOKUP($C287,Account_Mapping!$A:$C,2,0),"")</f>
        <v>T_Ancillary_Other</v>
      </c>
      <c r="B287" s="248">
        <f>IFERROR(VLOOKUP($C287,Account_Mapping!$A:$C,3,0),"")</f>
        <v>0</v>
      </c>
      <c r="C287" s="285" t="s">
        <v>1032</v>
      </c>
      <c r="D287" s="215"/>
      <c r="E287" s="215">
        <v>132.5</v>
      </c>
      <c r="F287" s="215">
        <v>0</v>
      </c>
      <c r="G287" s="215">
        <v>0</v>
      </c>
      <c r="H287" s="215">
        <v>0</v>
      </c>
      <c r="I287" s="215">
        <v>115.5</v>
      </c>
      <c r="J287" s="215">
        <v>20</v>
      </c>
      <c r="K287" s="215">
        <v>0</v>
      </c>
      <c r="L287" s="215">
        <v>0</v>
      </c>
      <c r="M287" s="215">
        <v>0</v>
      </c>
      <c r="N287" s="215">
        <v>0</v>
      </c>
      <c r="O287" s="215">
        <v>0</v>
      </c>
      <c r="P287" s="215">
        <v>0</v>
      </c>
      <c r="Q287" s="215">
        <v>268</v>
      </c>
      <c r="R287" s="285"/>
      <c r="S287" s="285"/>
      <c r="T287" s="285"/>
    </row>
    <row r="288" spans="1:20" x14ac:dyDescent="0.25">
      <c r="A288" s="245" t="str">
        <f>IFERROR(VLOOKUP($C288,Account_Mapping!$A:$C,2,0),"")</f>
        <v>T_EXPENSES</v>
      </c>
      <c r="B288" s="248">
        <f>IFERROR(VLOOKUP($C288,Account_Mapping!$A:$C,3,0),"")</f>
        <v>0</v>
      </c>
      <c r="C288" s="285" t="s">
        <v>1033</v>
      </c>
      <c r="D288" s="215"/>
      <c r="E288" s="215">
        <v>0</v>
      </c>
      <c r="F288" s="215">
        <v>75</v>
      </c>
      <c r="G288" s="215">
        <v>0</v>
      </c>
      <c r="H288" s="215">
        <v>640.38</v>
      </c>
      <c r="I288" s="215">
        <v>257.75</v>
      </c>
      <c r="J288" s="215">
        <v>96</v>
      </c>
      <c r="K288" s="215">
        <v>0</v>
      </c>
      <c r="L288" s="215">
        <v>0</v>
      </c>
      <c r="M288" s="215">
        <v>0</v>
      </c>
      <c r="N288" s="215">
        <v>0</v>
      </c>
      <c r="O288" s="215">
        <v>0</v>
      </c>
      <c r="P288" s="215">
        <v>0</v>
      </c>
      <c r="Q288" s="215">
        <v>1069.1300000000001</v>
      </c>
      <c r="R288" s="285"/>
      <c r="S288" s="285"/>
      <c r="T288" s="285"/>
    </row>
    <row r="289" spans="1:20" x14ac:dyDescent="0.25">
      <c r="A289" s="245" t="str">
        <f>IFERROR(VLOOKUP($C289,Account_Mapping!$A:$C,2,0),"")</f>
        <v>T_EXPENSES</v>
      </c>
      <c r="B289" s="248">
        <f>IFERROR(VLOOKUP($C289,Account_Mapping!$A:$C,3,0),"")</f>
        <v>0</v>
      </c>
      <c r="C289" s="285" t="s">
        <v>1034</v>
      </c>
      <c r="D289" s="215"/>
      <c r="E289" s="215">
        <v>0</v>
      </c>
      <c r="F289" s="215">
        <v>0</v>
      </c>
      <c r="G289" s="215">
        <v>0</v>
      </c>
      <c r="H289" s="215">
        <v>0</v>
      </c>
      <c r="I289" s="215">
        <v>0</v>
      </c>
      <c r="J289" s="215">
        <v>0</v>
      </c>
      <c r="K289" s="215">
        <v>0</v>
      </c>
      <c r="L289" s="215">
        <v>0</v>
      </c>
      <c r="M289" s="215">
        <v>0</v>
      </c>
      <c r="N289" s="215">
        <v>0</v>
      </c>
      <c r="O289" s="215">
        <v>0</v>
      </c>
      <c r="P289" s="215">
        <v>0</v>
      </c>
      <c r="Q289" s="215">
        <v>0</v>
      </c>
      <c r="R289" s="285"/>
      <c r="S289" s="285"/>
      <c r="T289" s="285"/>
    </row>
    <row r="290" spans="1:20" x14ac:dyDescent="0.25">
      <c r="A290" s="245" t="str">
        <f>IFERROR(VLOOKUP($C290,Account_Mapping!$A:$C,2,0),"")</f>
        <v>T_Ancillary_Pharmacy</v>
      </c>
      <c r="B290" s="248">
        <f>IFERROR(VLOOKUP($C290,Account_Mapping!$A:$C,3,0),"")</f>
        <v>0</v>
      </c>
      <c r="C290" s="285" t="s">
        <v>1035</v>
      </c>
      <c r="D290" s="215"/>
      <c r="E290" s="215">
        <v>0</v>
      </c>
      <c r="F290" s="215">
        <v>179.5</v>
      </c>
      <c r="G290" s="215">
        <v>696.1</v>
      </c>
      <c r="H290" s="215">
        <v>0</v>
      </c>
      <c r="I290" s="215">
        <v>596.26</v>
      </c>
      <c r="J290" s="215">
        <v>179.87</v>
      </c>
      <c r="K290" s="215">
        <v>0</v>
      </c>
      <c r="L290" s="215">
        <v>0</v>
      </c>
      <c r="M290" s="215">
        <v>0</v>
      </c>
      <c r="N290" s="215">
        <v>0</v>
      </c>
      <c r="O290" s="215">
        <v>0</v>
      </c>
      <c r="P290" s="215">
        <v>0</v>
      </c>
      <c r="Q290" s="215">
        <v>1651.73</v>
      </c>
      <c r="R290" s="285"/>
      <c r="S290" s="285"/>
      <c r="T290" s="285"/>
    </row>
    <row r="291" spans="1:20" x14ac:dyDescent="0.25">
      <c r="A291" s="245" t="str">
        <f>IFERROR(VLOOKUP($C291,Account_Mapping!$A:$C,2,0),"")</f>
        <v>T_Ancillary_Therapy</v>
      </c>
      <c r="B291" s="248">
        <f>IFERROR(VLOOKUP($C291,Account_Mapping!$A:$C,3,0),"")</f>
        <v>0</v>
      </c>
      <c r="C291" s="285" t="s">
        <v>1036</v>
      </c>
      <c r="D291" s="215"/>
      <c r="E291" s="215">
        <v>6441.85</v>
      </c>
      <c r="F291" s="215">
        <v>2420.04</v>
      </c>
      <c r="G291" s="215">
        <v>2571.52</v>
      </c>
      <c r="H291" s="215">
        <v>4170.49</v>
      </c>
      <c r="I291" s="215">
        <v>2675.34</v>
      </c>
      <c r="J291" s="215">
        <v>3278.61</v>
      </c>
      <c r="K291" s="215">
        <v>0</v>
      </c>
      <c r="L291" s="215">
        <v>0</v>
      </c>
      <c r="M291" s="215">
        <v>0</v>
      </c>
      <c r="N291" s="215">
        <v>0</v>
      </c>
      <c r="O291" s="215">
        <v>0</v>
      </c>
      <c r="P291" s="215">
        <v>0</v>
      </c>
      <c r="Q291" s="215">
        <v>21557.85</v>
      </c>
      <c r="R291" s="285"/>
      <c r="S291" s="285"/>
      <c r="T291" s="285"/>
    </row>
    <row r="292" spans="1:20" x14ac:dyDescent="0.25">
      <c r="A292" s="245" t="str">
        <f>IFERROR(VLOOKUP($C292,Account_Mapping!$A:$C,2,0),"")</f>
        <v>T_Ancillary_Therapy</v>
      </c>
      <c r="B292" s="248">
        <f>IFERROR(VLOOKUP($C292,Account_Mapping!$A:$C,3,0),"")</f>
        <v>0</v>
      </c>
      <c r="C292" s="285" t="s">
        <v>1037</v>
      </c>
      <c r="D292" s="215"/>
      <c r="E292" s="215">
        <v>0</v>
      </c>
      <c r="F292" s="215">
        <v>113.21</v>
      </c>
      <c r="G292" s="215">
        <v>0</v>
      </c>
      <c r="H292" s="215">
        <v>0</v>
      </c>
      <c r="I292" s="215">
        <v>396.11</v>
      </c>
      <c r="J292" s="215">
        <v>1755.59</v>
      </c>
      <c r="K292" s="215">
        <v>0</v>
      </c>
      <c r="L292" s="215">
        <v>0</v>
      </c>
      <c r="M292" s="215">
        <v>0</v>
      </c>
      <c r="N292" s="215">
        <v>0</v>
      </c>
      <c r="O292" s="215">
        <v>0</v>
      </c>
      <c r="P292" s="215">
        <v>0</v>
      </c>
      <c r="Q292" s="215">
        <v>2264.91</v>
      </c>
      <c r="R292" s="285"/>
      <c r="S292" s="285"/>
      <c r="T292" s="285"/>
    </row>
    <row r="293" spans="1:20" x14ac:dyDescent="0.25">
      <c r="A293" s="245" t="str">
        <f>IFERROR(VLOOKUP($C293,Account_Mapping!$A:$C,2,0),"")</f>
        <v>T_Ancillary_Therapy</v>
      </c>
      <c r="B293" s="248">
        <f>IFERROR(VLOOKUP($C293,Account_Mapping!$A:$C,3,0),"")</f>
        <v>0</v>
      </c>
      <c r="C293" s="285" t="s">
        <v>1038</v>
      </c>
      <c r="D293" s="215"/>
      <c r="E293" s="215">
        <v>632.16999999999996</v>
      </c>
      <c r="F293" s="215">
        <v>1217.01</v>
      </c>
      <c r="G293" s="215">
        <v>1814.37</v>
      </c>
      <c r="H293" s="215">
        <v>2676.08</v>
      </c>
      <c r="I293" s="215">
        <v>1524.25</v>
      </c>
      <c r="J293" s="215">
        <v>999.34</v>
      </c>
      <c r="K293" s="215">
        <v>0</v>
      </c>
      <c r="L293" s="215">
        <v>0</v>
      </c>
      <c r="M293" s="215">
        <v>0</v>
      </c>
      <c r="N293" s="215">
        <v>0</v>
      </c>
      <c r="O293" s="215">
        <v>0</v>
      </c>
      <c r="P293" s="215">
        <v>0</v>
      </c>
      <c r="Q293" s="215">
        <v>8863.2199999999993</v>
      </c>
      <c r="R293" s="285"/>
      <c r="S293" s="285"/>
      <c r="T293" s="285"/>
    </row>
    <row r="294" spans="1:20" x14ac:dyDescent="0.25">
      <c r="A294" s="245" t="str">
        <f>IFERROR(VLOOKUP($C294,Account_Mapping!$A:$C,2,0),"")</f>
        <v>T_Ancillary_Other</v>
      </c>
      <c r="B294" s="248">
        <f>IFERROR(VLOOKUP($C294,Account_Mapping!$A:$C,3,0),"")</f>
        <v>0</v>
      </c>
      <c r="C294" s="285" t="s">
        <v>1039</v>
      </c>
      <c r="D294" s="215"/>
      <c r="E294" s="215">
        <v>0</v>
      </c>
      <c r="F294" s="215">
        <v>0</v>
      </c>
      <c r="G294" s="215">
        <v>0</v>
      </c>
      <c r="H294" s="215">
        <v>0</v>
      </c>
      <c r="I294" s="215">
        <v>0</v>
      </c>
      <c r="J294" s="215">
        <v>0</v>
      </c>
      <c r="K294" s="215">
        <v>0</v>
      </c>
      <c r="L294" s="215">
        <v>0</v>
      </c>
      <c r="M294" s="215">
        <v>0</v>
      </c>
      <c r="N294" s="215">
        <v>0</v>
      </c>
      <c r="O294" s="215">
        <v>0</v>
      </c>
      <c r="P294" s="215">
        <v>0</v>
      </c>
      <c r="Q294" s="215">
        <v>0</v>
      </c>
      <c r="R294" s="285"/>
      <c r="S294" s="285"/>
      <c r="T294" s="285"/>
    </row>
    <row r="295" spans="1:20" x14ac:dyDescent="0.25">
      <c r="A295" s="245" t="str">
        <f>IFERROR(VLOOKUP($C295,Account_Mapping!$A:$C,2,0),"")</f>
        <v>T_Ancillary_Pharmacy</v>
      </c>
      <c r="B295" s="248">
        <f>IFERROR(VLOOKUP($C295,Account_Mapping!$A:$C,3,0),"")</f>
        <v>0</v>
      </c>
      <c r="C295" s="285" t="s">
        <v>1040</v>
      </c>
      <c r="D295" s="215"/>
      <c r="E295" s="215">
        <v>0</v>
      </c>
      <c r="F295" s="215">
        <v>0</v>
      </c>
      <c r="G295" s="215">
        <v>0</v>
      </c>
      <c r="H295" s="215">
        <v>0</v>
      </c>
      <c r="I295" s="215">
        <v>0</v>
      </c>
      <c r="J295" s="215">
        <v>0</v>
      </c>
      <c r="K295" s="215">
        <v>0</v>
      </c>
      <c r="L295" s="215">
        <v>0</v>
      </c>
      <c r="M295" s="215">
        <v>0</v>
      </c>
      <c r="N295" s="215">
        <v>0</v>
      </c>
      <c r="O295" s="215">
        <v>0</v>
      </c>
      <c r="P295" s="215">
        <v>0</v>
      </c>
      <c r="Q295" s="215">
        <v>0</v>
      </c>
      <c r="R295" s="285"/>
      <c r="S295" s="285"/>
      <c r="T295" s="285"/>
    </row>
    <row r="296" spans="1:20" x14ac:dyDescent="0.25">
      <c r="A296" s="245" t="str">
        <f>IFERROR(VLOOKUP($C296,Account_Mapping!$A:$C,2,0),"")</f>
        <v>T_Ancillary_Other</v>
      </c>
      <c r="B296" s="248">
        <f>IFERROR(VLOOKUP($C296,Account_Mapping!$A:$C,3,0),"")</f>
        <v>0</v>
      </c>
      <c r="C296" s="285" t="s">
        <v>1041</v>
      </c>
      <c r="D296" s="215"/>
      <c r="E296" s="215">
        <v>0</v>
      </c>
      <c r="F296" s="215">
        <v>0</v>
      </c>
      <c r="G296" s="215">
        <v>0</v>
      </c>
      <c r="H296" s="215">
        <v>0</v>
      </c>
      <c r="I296" s="215">
        <v>0</v>
      </c>
      <c r="J296" s="215">
        <v>0</v>
      </c>
      <c r="K296" s="215">
        <v>0</v>
      </c>
      <c r="L296" s="215">
        <v>0</v>
      </c>
      <c r="M296" s="215">
        <v>0</v>
      </c>
      <c r="N296" s="215">
        <v>0</v>
      </c>
      <c r="O296" s="215">
        <v>0</v>
      </c>
      <c r="P296" s="215">
        <v>0</v>
      </c>
      <c r="Q296" s="215">
        <v>0</v>
      </c>
      <c r="R296" s="285"/>
      <c r="S296" s="285"/>
      <c r="T296" s="285"/>
    </row>
    <row r="297" spans="1:20" x14ac:dyDescent="0.25">
      <c r="A297" s="245" t="str">
        <f>IFERROR(VLOOKUP($C297,Account_Mapping!$A:$C,2,0),"")</f>
        <v>T_Ancillary_Other</v>
      </c>
      <c r="B297" s="248">
        <f>IFERROR(VLOOKUP($C297,Account_Mapping!$A:$C,3,0),"")</f>
        <v>0</v>
      </c>
      <c r="C297" s="285" t="s">
        <v>1042</v>
      </c>
      <c r="D297" s="215"/>
      <c r="E297" s="215">
        <v>0</v>
      </c>
      <c r="F297" s="215">
        <v>0</v>
      </c>
      <c r="G297" s="215">
        <v>0</v>
      </c>
      <c r="H297" s="215">
        <v>0</v>
      </c>
      <c r="I297" s="215">
        <v>0</v>
      </c>
      <c r="J297" s="215">
        <v>0</v>
      </c>
      <c r="K297" s="215">
        <v>0</v>
      </c>
      <c r="L297" s="215">
        <v>0</v>
      </c>
      <c r="M297" s="215">
        <v>0</v>
      </c>
      <c r="N297" s="215">
        <v>0</v>
      </c>
      <c r="O297" s="215">
        <v>0</v>
      </c>
      <c r="P297" s="215">
        <v>0</v>
      </c>
      <c r="Q297" s="215">
        <v>0</v>
      </c>
      <c r="R297" s="285"/>
      <c r="S297" s="285"/>
      <c r="T297" s="285"/>
    </row>
    <row r="298" spans="1:20" x14ac:dyDescent="0.25">
      <c r="A298" s="245" t="str">
        <f>IFERROR(VLOOKUP($C298,Account_Mapping!$A:$C,2,0),"")</f>
        <v>T_Ancillary_Therapy</v>
      </c>
      <c r="B298" s="248">
        <f>IFERROR(VLOOKUP($C298,Account_Mapping!$A:$C,3,0),"")</f>
        <v>0</v>
      </c>
      <c r="C298" s="285" t="s">
        <v>1043</v>
      </c>
      <c r="D298" s="215"/>
      <c r="E298" s="215">
        <v>0</v>
      </c>
      <c r="F298" s="215">
        <v>0</v>
      </c>
      <c r="G298" s="215">
        <v>30.3</v>
      </c>
      <c r="H298" s="215">
        <v>0</v>
      </c>
      <c r="I298" s="215">
        <v>0</v>
      </c>
      <c r="J298" s="215">
        <v>0</v>
      </c>
      <c r="K298" s="215">
        <v>0</v>
      </c>
      <c r="L298" s="215">
        <v>0</v>
      </c>
      <c r="M298" s="215">
        <v>0</v>
      </c>
      <c r="N298" s="215">
        <v>0</v>
      </c>
      <c r="O298" s="215">
        <v>0</v>
      </c>
      <c r="P298" s="215">
        <v>0</v>
      </c>
      <c r="Q298" s="215">
        <v>30.3</v>
      </c>
      <c r="R298" s="285"/>
      <c r="S298" s="285"/>
      <c r="T298" s="285"/>
    </row>
    <row r="299" spans="1:20" x14ac:dyDescent="0.25">
      <c r="A299" s="245" t="str">
        <f>IFERROR(VLOOKUP($C299,Account_Mapping!$A:$C,2,0),"")</f>
        <v>T_Ancillary_Therapy</v>
      </c>
      <c r="B299" s="248">
        <f>IFERROR(VLOOKUP($C299,Account_Mapping!$A:$C,3,0),"")</f>
        <v>0</v>
      </c>
      <c r="C299" s="285" t="s">
        <v>1044</v>
      </c>
      <c r="D299" s="215"/>
      <c r="E299" s="215">
        <v>0</v>
      </c>
      <c r="F299" s="215">
        <v>0</v>
      </c>
      <c r="G299" s="215">
        <v>0</v>
      </c>
      <c r="H299" s="215">
        <v>0</v>
      </c>
      <c r="I299" s="215">
        <v>0</v>
      </c>
      <c r="J299" s="215">
        <v>0</v>
      </c>
      <c r="K299" s="215">
        <v>0</v>
      </c>
      <c r="L299" s="215">
        <v>0</v>
      </c>
      <c r="M299" s="215">
        <v>0</v>
      </c>
      <c r="N299" s="215">
        <v>0</v>
      </c>
      <c r="O299" s="215">
        <v>0</v>
      </c>
      <c r="P299" s="215">
        <v>0</v>
      </c>
      <c r="Q299" s="215">
        <v>0</v>
      </c>
      <c r="R299" s="285"/>
      <c r="S299" s="285"/>
      <c r="T299" s="285"/>
    </row>
    <row r="300" spans="1:20" x14ac:dyDescent="0.25">
      <c r="A300" s="245" t="str">
        <f>IFERROR(VLOOKUP($C300,Account_Mapping!$A:$C,2,0),"")</f>
        <v>T_Ancillary_Therapy</v>
      </c>
      <c r="B300" s="248">
        <f>IFERROR(VLOOKUP($C300,Account_Mapping!$A:$C,3,0),"")</f>
        <v>0</v>
      </c>
      <c r="C300" s="285" t="s">
        <v>1045</v>
      </c>
      <c r="D300" s="215"/>
      <c r="E300" s="215">
        <v>0</v>
      </c>
      <c r="F300" s="215">
        <v>0</v>
      </c>
      <c r="G300" s="215">
        <v>103.02</v>
      </c>
      <c r="H300" s="215">
        <v>0</v>
      </c>
      <c r="I300" s="215">
        <v>0</v>
      </c>
      <c r="J300" s="215">
        <v>0</v>
      </c>
      <c r="K300" s="215">
        <v>0</v>
      </c>
      <c r="L300" s="215">
        <v>0</v>
      </c>
      <c r="M300" s="215">
        <v>0</v>
      </c>
      <c r="N300" s="215">
        <v>0</v>
      </c>
      <c r="O300" s="215">
        <v>0</v>
      </c>
      <c r="P300" s="215">
        <v>0</v>
      </c>
      <c r="Q300" s="215">
        <v>103.02</v>
      </c>
      <c r="R300" s="285"/>
      <c r="S300" s="285"/>
      <c r="T300" s="285"/>
    </row>
    <row r="301" spans="1:20" x14ac:dyDescent="0.25">
      <c r="A301" s="245" t="str">
        <f>IFERROR(VLOOKUP($C301,Account_Mapping!$A:$C,2,0),"")</f>
        <v>T_Ancillary_Therapy</v>
      </c>
      <c r="B301" s="248">
        <f>IFERROR(VLOOKUP($C301,Account_Mapping!$A:$C,3,0),"")</f>
        <v>0</v>
      </c>
      <c r="C301" s="285" t="s">
        <v>1046</v>
      </c>
      <c r="D301" s="215"/>
      <c r="E301" s="215">
        <v>0</v>
      </c>
      <c r="F301" s="215">
        <v>0</v>
      </c>
      <c r="G301" s="215">
        <v>0</v>
      </c>
      <c r="H301" s="215">
        <v>360.64</v>
      </c>
      <c r="I301" s="215">
        <v>224.15</v>
      </c>
      <c r="J301" s="215">
        <v>0</v>
      </c>
      <c r="K301" s="215">
        <v>0</v>
      </c>
      <c r="L301" s="215">
        <v>0</v>
      </c>
      <c r="M301" s="215">
        <v>0</v>
      </c>
      <c r="N301" s="215">
        <v>0</v>
      </c>
      <c r="O301" s="215">
        <v>0</v>
      </c>
      <c r="P301" s="215">
        <v>0</v>
      </c>
      <c r="Q301" s="215">
        <v>584.79</v>
      </c>
      <c r="R301" s="285"/>
      <c r="S301" s="285"/>
      <c r="T301" s="285"/>
    </row>
    <row r="302" spans="1:20" x14ac:dyDescent="0.25">
      <c r="A302" s="245" t="str">
        <f>IFERROR(VLOOKUP($C302,Account_Mapping!$A:$C,2,0),"")</f>
        <v>T_Ancillary_Therapy</v>
      </c>
      <c r="B302" s="248">
        <f>IFERROR(VLOOKUP($C302,Account_Mapping!$A:$C,3,0),"")</f>
        <v>0</v>
      </c>
      <c r="C302" s="285" t="s">
        <v>1047</v>
      </c>
      <c r="D302" s="215"/>
      <c r="E302" s="215">
        <v>0</v>
      </c>
      <c r="F302" s="215">
        <v>0</v>
      </c>
      <c r="G302" s="215">
        <v>0</v>
      </c>
      <c r="H302" s="215">
        <v>0</v>
      </c>
      <c r="I302" s="215">
        <v>0</v>
      </c>
      <c r="J302" s="215">
        <v>0</v>
      </c>
      <c r="K302" s="215">
        <v>0</v>
      </c>
      <c r="L302" s="215">
        <v>0</v>
      </c>
      <c r="M302" s="215">
        <v>0</v>
      </c>
      <c r="N302" s="215">
        <v>0</v>
      </c>
      <c r="O302" s="215">
        <v>0</v>
      </c>
      <c r="P302" s="215">
        <v>0</v>
      </c>
      <c r="Q302" s="215">
        <v>0</v>
      </c>
      <c r="R302" s="285"/>
      <c r="S302" s="285"/>
      <c r="T302" s="285"/>
    </row>
    <row r="303" spans="1:20" x14ac:dyDescent="0.25">
      <c r="A303" s="245" t="str">
        <f>IFERROR(VLOOKUP($C303,Account_Mapping!$A:$C,2,0),"")</f>
        <v>T_Ancillary_Therapy</v>
      </c>
      <c r="B303" s="248">
        <f>IFERROR(VLOOKUP($C303,Account_Mapping!$A:$C,3,0),"")</f>
        <v>0</v>
      </c>
      <c r="C303" s="285" t="s">
        <v>1048</v>
      </c>
      <c r="D303" s="215"/>
      <c r="E303" s="215">
        <v>0</v>
      </c>
      <c r="F303" s="215">
        <v>0</v>
      </c>
      <c r="G303" s="215">
        <v>0</v>
      </c>
      <c r="H303" s="215">
        <v>227.97</v>
      </c>
      <c r="I303" s="215">
        <v>141.69999999999999</v>
      </c>
      <c r="J303" s="215">
        <v>0</v>
      </c>
      <c r="K303" s="215">
        <v>0</v>
      </c>
      <c r="L303" s="215">
        <v>0</v>
      </c>
      <c r="M303" s="215">
        <v>0</v>
      </c>
      <c r="N303" s="215">
        <v>0</v>
      </c>
      <c r="O303" s="215">
        <v>0</v>
      </c>
      <c r="P303" s="215">
        <v>0</v>
      </c>
      <c r="Q303" s="215">
        <v>369.66999999999996</v>
      </c>
      <c r="R303" s="285"/>
      <c r="S303" s="285"/>
      <c r="T303" s="285"/>
    </row>
    <row r="304" spans="1:20" x14ac:dyDescent="0.25">
      <c r="A304" s="245" t="str">
        <f>IFERROR(VLOOKUP($C304,Account_Mapping!$A:$C,2,0),"")</f>
        <v>T_Ancillary_Therapy</v>
      </c>
      <c r="B304" s="248">
        <f>IFERROR(VLOOKUP($C304,Account_Mapping!$A:$C,3,0),"")</f>
        <v>0</v>
      </c>
      <c r="C304" s="285" t="s">
        <v>1274</v>
      </c>
      <c r="D304" s="215"/>
      <c r="E304" s="215">
        <v>0</v>
      </c>
      <c r="F304" s="215">
        <v>0</v>
      </c>
      <c r="G304" s="215">
        <v>0</v>
      </c>
      <c r="H304" s="215">
        <v>0</v>
      </c>
      <c r="I304" s="215">
        <v>0</v>
      </c>
      <c r="J304" s="215">
        <v>0</v>
      </c>
      <c r="K304" s="215">
        <v>0</v>
      </c>
      <c r="L304" s="215">
        <v>0</v>
      </c>
      <c r="M304" s="215">
        <v>0</v>
      </c>
      <c r="N304" s="215">
        <v>0</v>
      </c>
      <c r="O304" s="215">
        <v>0</v>
      </c>
      <c r="P304" s="215">
        <v>0</v>
      </c>
      <c r="Q304" s="215">
        <v>0</v>
      </c>
      <c r="R304" s="285"/>
      <c r="S304" s="285"/>
      <c r="T304" s="285"/>
    </row>
    <row r="305" spans="1:20" x14ac:dyDescent="0.25">
      <c r="A305" s="245" t="str">
        <f>IFERROR(VLOOKUP($C305,Account_Mapping!$A:$C,2,0),"")</f>
        <v>T_Ancillary_Therapy</v>
      </c>
      <c r="B305" s="248">
        <f>IFERROR(VLOOKUP($C305,Account_Mapping!$A:$C,3,0),"")</f>
        <v>0</v>
      </c>
      <c r="C305" s="285" t="s">
        <v>1275</v>
      </c>
      <c r="D305" s="215"/>
      <c r="E305" s="215">
        <v>0</v>
      </c>
      <c r="F305" s="215">
        <v>0</v>
      </c>
      <c r="G305" s="215">
        <v>0</v>
      </c>
      <c r="H305" s="215">
        <v>0</v>
      </c>
      <c r="I305" s="215">
        <v>0</v>
      </c>
      <c r="J305" s="215">
        <v>0</v>
      </c>
      <c r="K305" s="215">
        <v>0</v>
      </c>
      <c r="L305" s="215">
        <v>0</v>
      </c>
      <c r="M305" s="215">
        <v>0</v>
      </c>
      <c r="N305" s="215">
        <v>0</v>
      </c>
      <c r="O305" s="215">
        <v>0</v>
      </c>
      <c r="P305" s="215">
        <v>0</v>
      </c>
      <c r="Q305" s="215">
        <v>0</v>
      </c>
      <c r="R305" s="285"/>
      <c r="S305" s="285"/>
      <c r="T305" s="285"/>
    </row>
    <row r="306" spans="1:20" x14ac:dyDescent="0.25">
      <c r="A306" s="245" t="str">
        <f>IFERROR(VLOOKUP($C306,Account_Mapping!$A:$C,2,0),"")</f>
        <v>T_Ancillary_Therapy</v>
      </c>
      <c r="B306" s="248">
        <f>IFERROR(VLOOKUP($C306,Account_Mapping!$A:$C,3,0),"")</f>
        <v>0</v>
      </c>
      <c r="C306" s="285" t="s">
        <v>1276</v>
      </c>
      <c r="D306" s="215"/>
      <c r="E306" s="215">
        <v>0</v>
      </c>
      <c r="F306" s="215">
        <v>0</v>
      </c>
      <c r="G306" s="215">
        <v>0</v>
      </c>
      <c r="H306" s="215">
        <v>280.77999999999997</v>
      </c>
      <c r="I306" s="215">
        <v>0</v>
      </c>
      <c r="J306" s="215">
        <v>0</v>
      </c>
      <c r="K306" s="215">
        <v>0</v>
      </c>
      <c r="L306" s="215">
        <v>0</v>
      </c>
      <c r="M306" s="215">
        <v>0</v>
      </c>
      <c r="N306" s="215">
        <v>0</v>
      </c>
      <c r="O306" s="215">
        <v>0</v>
      </c>
      <c r="P306" s="215">
        <v>0</v>
      </c>
      <c r="Q306" s="215">
        <v>280.77999999999997</v>
      </c>
      <c r="R306" s="285"/>
      <c r="S306" s="285"/>
      <c r="T306" s="285"/>
    </row>
    <row r="307" spans="1:20" x14ac:dyDescent="0.25">
      <c r="A307" s="245" t="str">
        <f>IFERROR(VLOOKUP($C307,Account_Mapping!$A:$C,2,0),"")</f>
        <v>T_gen_Admin_other</v>
      </c>
      <c r="B307" s="248">
        <f>IFERROR(VLOOKUP($C307,Account_Mapping!$A:$C,3,0),"")</f>
        <v>0</v>
      </c>
      <c r="C307" s="285" t="s">
        <v>1052</v>
      </c>
      <c r="D307" s="215"/>
      <c r="E307" s="215">
        <v>0</v>
      </c>
      <c r="F307" s="215">
        <v>0</v>
      </c>
      <c r="G307" s="215">
        <v>0</v>
      </c>
      <c r="H307" s="215">
        <v>0</v>
      </c>
      <c r="I307" s="215">
        <v>0</v>
      </c>
      <c r="J307" s="215">
        <v>0</v>
      </c>
      <c r="K307" s="215">
        <v>0</v>
      </c>
      <c r="L307" s="215">
        <v>0</v>
      </c>
      <c r="M307" s="215">
        <v>0</v>
      </c>
      <c r="N307" s="215">
        <v>0</v>
      </c>
      <c r="O307" s="215">
        <v>0</v>
      </c>
      <c r="P307" s="215">
        <v>0</v>
      </c>
      <c r="Q307" s="215">
        <v>0</v>
      </c>
      <c r="R307" s="285"/>
      <c r="S307" s="285"/>
      <c r="T307" s="285"/>
    </row>
    <row r="308" spans="1:20" x14ac:dyDescent="0.25">
      <c r="A308" s="245" t="str">
        <f>IFERROR(VLOOKUP($C308,Account_Mapping!$A:$C,2,0),"")</f>
        <v>T_Ancillary_Pharmacy</v>
      </c>
      <c r="B308" s="248">
        <f>IFERROR(VLOOKUP($C308,Account_Mapping!$A:$C,3,0),"")</f>
        <v>0</v>
      </c>
      <c r="C308" s="285" t="s">
        <v>1053</v>
      </c>
      <c r="D308" s="215"/>
      <c r="E308" s="215">
        <v>0</v>
      </c>
      <c r="F308" s="215">
        <v>0</v>
      </c>
      <c r="G308" s="215">
        <v>0</v>
      </c>
      <c r="H308" s="215">
        <v>0</v>
      </c>
      <c r="I308" s="215">
        <v>0</v>
      </c>
      <c r="J308" s="215">
        <v>0</v>
      </c>
      <c r="K308" s="215">
        <v>0</v>
      </c>
      <c r="L308" s="215">
        <v>0</v>
      </c>
      <c r="M308" s="215">
        <v>0</v>
      </c>
      <c r="N308" s="215">
        <v>0</v>
      </c>
      <c r="O308" s="215">
        <v>0</v>
      </c>
      <c r="P308" s="215">
        <v>0</v>
      </c>
      <c r="Q308" s="215">
        <v>0</v>
      </c>
      <c r="R308" s="285"/>
      <c r="S308" s="285"/>
      <c r="T308" s="285"/>
    </row>
    <row r="309" spans="1:20" x14ac:dyDescent="0.25">
      <c r="A309" s="245" t="str">
        <f>IFERROR(VLOOKUP($C309,Account_Mapping!$A:$C,2,0),"")</f>
        <v>T_EXPENSES</v>
      </c>
      <c r="B309" s="248">
        <f>IFERROR(VLOOKUP($C309,Account_Mapping!$A:$C,3,0),"")</f>
        <v>0</v>
      </c>
      <c r="C309" s="285" t="s">
        <v>1054</v>
      </c>
      <c r="D309" s="215"/>
      <c r="E309" s="215">
        <v>0</v>
      </c>
      <c r="F309" s="215">
        <v>0</v>
      </c>
      <c r="G309" s="215">
        <v>0</v>
      </c>
      <c r="H309" s="215">
        <v>0</v>
      </c>
      <c r="I309" s="215">
        <v>0</v>
      </c>
      <c r="J309" s="215">
        <v>0</v>
      </c>
      <c r="K309" s="215">
        <v>0</v>
      </c>
      <c r="L309" s="215">
        <v>0</v>
      </c>
      <c r="M309" s="215">
        <v>0</v>
      </c>
      <c r="N309" s="215">
        <v>0</v>
      </c>
      <c r="O309" s="215">
        <v>0</v>
      </c>
      <c r="P309" s="215">
        <v>0</v>
      </c>
      <c r="Q309" s="215">
        <v>0</v>
      </c>
      <c r="R309" s="285"/>
      <c r="S309" s="285"/>
      <c r="T309" s="285"/>
    </row>
    <row r="310" spans="1:20" x14ac:dyDescent="0.25">
      <c r="A310" s="245" t="str">
        <f>IFERROR(VLOOKUP($C310,Account_Mapping!$A:$C,2,0),"")</f>
        <v>T_Ancillary_Therapy</v>
      </c>
      <c r="B310" s="248">
        <f>IFERROR(VLOOKUP($C310,Account_Mapping!$A:$C,3,0),"")</f>
        <v>0</v>
      </c>
      <c r="C310" s="285" t="s">
        <v>1055</v>
      </c>
      <c r="D310" s="215"/>
      <c r="E310" s="215">
        <v>0</v>
      </c>
      <c r="F310" s="215">
        <v>0</v>
      </c>
      <c r="G310" s="215">
        <v>0</v>
      </c>
      <c r="H310" s="215">
        <v>0</v>
      </c>
      <c r="I310" s="215">
        <v>0</v>
      </c>
      <c r="J310" s="215">
        <v>0</v>
      </c>
      <c r="K310" s="215">
        <v>0</v>
      </c>
      <c r="L310" s="215">
        <v>0</v>
      </c>
      <c r="M310" s="215">
        <v>0</v>
      </c>
      <c r="N310" s="215">
        <v>0</v>
      </c>
      <c r="O310" s="215">
        <v>0</v>
      </c>
      <c r="P310" s="215">
        <v>0</v>
      </c>
      <c r="Q310" s="215">
        <v>0</v>
      </c>
      <c r="R310" s="285"/>
      <c r="S310" s="285"/>
      <c r="T310" s="285"/>
    </row>
    <row r="311" spans="1:20" x14ac:dyDescent="0.25">
      <c r="A311" s="245" t="str">
        <f>IFERROR(VLOOKUP($C311,Account_Mapping!$A:$C,2,0),"")</f>
        <v>T_Ancillary_Other</v>
      </c>
      <c r="B311" s="248">
        <f>IFERROR(VLOOKUP($C311,Account_Mapping!$A:$C,3,0),"")</f>
        <v>0</v>
      </c>
      <c r="C311" s="285" t="s">
        <v>1056</v>
      </c>
      <c r="D311" s="215"/>
      <c r="E311" s="215">
        <v>0</v>
      </c>
      <c r="F311" s="215">
        <v>0</v>
      </c>
      <c r="G311" s="215">
        <v>0</v>
      </c>
      <c r="H311" s="215">
        <v>0</v>
      </c>
      <c r="I311" s="215">
        <v>0</v>
      </c>
      <c r="J311" s="215">
        <v>0</v>
      </c>
      <c r="K311" s="215">
        <v>0</v>
      </c>
      <c r="L311" s="215">
        <v>0</v>
      </c>
      <c r="M311" s="215">
        <v>0</v>
      </c>
      <c r="N311" s="215">
        <v>0</v>
      </c>
      <c r="O311" s="215">
        <v>0</v>
      </c>
      <c r="P311" s="215">
        <v>0</v>
      </c>
      <c r="Q311" s="215">
        <v>0</v>
      </c>
      <c r="R311" s="285"/>
      <c r="S311" s="285"/>
      <c r="T311" s="285"/>
    </row>
    <row r="312" spans="1:20" x14ac:dyDescent="0.25">
      <c r="A312" s="245" t="str">
        <f>IFERROR(VLOOKUP($C312,Account_Mapping!$A:$C,2,0),"")</f>
        <v>T_Ancillary_Other</v>
      </c>
      <c r="B312" s="248">
        <f>IFERROR(VLOOKUP($C312,Account_Mapping!$A:$C,3,0),"")</f>
        <v>0</v>
      </c>
      <c r="C312" s="285" t="s">
        <v>1057</v>
      </c>
      <c r="D312" s="215"/>
      <c r="E312" s="215">
        <v>0</v>
      </c>
      <c r="F312" s="215">
        <v>0</v>
      </c>
      <c r="G312" s="215">
        <v>0</v>
      </c>
      <c r="H312" s="215">
        <v>0</v>
      </c>
      <c r="I312" s="215">
        <v>0</v>
      </c>
      <c r="J312" s="215">
        <v>0</v>
      </c>
      <c r="K312" s="215">
        <v>0</v>
      </c>
      <c r="L312" s="215">
        <v>0</v>
      </c>
      <c r="M312" s="215">
        <v>0</v>
      </c>
      <c r="N312" s="215">
        <v>0</v>
      </c>
      <c r="O312" s="215">
        <v>0</v>
      </c>
      <c r="P312" s="215">
        <v>0</v>
      </c>
      <c r="Q312" s="215">
        <v>0</v>
      </c>
      <c r="R312" s="285"/>
      <c r="S312" s="285"/>
      <c r="T312" s="285"/>
    </row>
    <row r="313" spans="1:20" x14ac:dyDescent="0.25">
      <c r="A313" s="245" t="str">
        <f>IFERROR(VLOOKUP($C313,Account_Mapping!$A:$C,2,0),"")</f>
        <v>T_Ancillary_Other</v>
      </c>
      <c r="B313" s="248">
        <f>IFERROR(VLOOKUP($C313,Account_Mapping!$A:$C,3,0),"")</f>
        <v>0</v>
      </c>
      <c r="C313" s="285" t="s">
        <v>1058</v>
      </c>
      <c r="D313" s="215"/>
      <c r="E313" s="215">
        <v>0</v>
      </c>
      <c r="F313" s="215">
        <v>0</v>
      </c>
      <c r="G313" s="215">
        <v>0</v>
      </c>
      <c r="H313" s="215">
        <v>0</v>
      </c>
      <c r="I313" s="215">
        <v>0</v>
      </c>
      <c r="J313" s="215">
        <v>0</v>
      </c>
      <c r="K313" s="215">
        <v>0</v>
      </c>
      <c r="L313" s="215">
        <v>0</v>
      </c>
      <c r="M313" s="215">
        <v>0</v>
      </c>
      <c r="N313" s="215">
        <v>0</v>
      </c>
      <c r="O313" s="215">
        <v>0</v>
      </c>
      <c r="P313" s="215">
        <v>0</v>
      </c>
      <c r="Q313" s="215">
        <v>0</v>
      </c>
      <c r="R313" s="285"/>
      <c r="S313" s="285"/>
      <c r="T313" s="285"/>
    </row>
    <row r="314" spans="1:20" x14ac:dyDescent="0.25">
      <c r="A314" s="245" t="str">
        <f>IFERROR(VLOOKUP($C314,Account_Mapping!$A:$C,2,0),"")</f>
        <v>T_gen_Admin_other</v>
      </c>
      <c r="B314" s="248">
        <f>IFERROR(VLOOKUP($C314,Account_Mapping!$A:$C,3,0),"")</f>
        <v>0</v>
      </c>
      <c r="C314" s="285" t="s">
        <v>1059</v>
      </c>
      <c r="D314" s="215"/>
      <c r="E314" s="215">
        <v>0</v>
      </c>
      <c r="F314" s="215">
        <v>0</v>
      </c>
      <c r="G314" s="215">
        <v>0</v>
      </c>
      <c r="H314" s="215">
        <v>0</v>
      </c>
      <c r="I314" s="215">
        <v>0</v>
      </c>
      <c r="J314" s="215">
        <v>0</v>
      </c>
      <c r="K314" s="215">
        <v>0</v>
      </c>
      <c r="L314" s="215">
        <v>0</v>
      </c>
      <c r="M314" s="215">
        <v>0</v>
      </c>
      <c r="N314" s="215">
        <v>0</v>
      </c>
      <c r="O314" s="215">
        <v>0</v>
      </c>
      <c r="P314" s="215">
        <v>0</v>
      </c>
      <c r="Q314" s="215">
        <v>0</v>
      </c>
      <c r="R314" s="285"/>
      <c r="S314" s="285"/>
      <c r="T314" s="285"/>
    </row>
    <row r="315" spans="1:20" x14ac:dyDescent="0.25">
      <c r="A315" s="245" t="str">
        <f>IFERROR(VLOOKUP($C315,Account_Mapping!$A:$C,2,0),"")</f>
        <v>T_gen_Admin_other</v>
      </c>
      <c r="B315" s="248">
        <f>IFERROR(VLOOKUP($C315,Account_Mapping!$A:$C,3,0),"")</f>
        <v>0</v>
      </c>
      <c r="C315" s="285" t="s">
        <v>1060</v>
      </c>
      <c r="D315" s="215"/>
      <c r="E315" s="215">
        <v>0</v>
      </c>
      <c r="F315" s="215">
        <v>0</v>
      </c>
      <c r="G315" s="215">
        <v>0</v>
      </c>
      <c r="H315" s="215">
        <v>0</v>
      </c>
      <c r="I315" s="215">
        <v>0</v>
      </c>
      <c r="J315" s="215">
        <v>0</v>
      </c>
      <c r="K315" s="215">
        <v>0</v>
      </c>
      <c r="L315" s="215">
        <v>0</v>
      </c>
      <c r="M315" s="215">
        <v>0</v>
      </c>
      <c r="N315" s="215">
        <v>0</v>
      </c>
      <c r="O315" s="215">
        <v>0</v>
      </c>
      <c r="P315" s="215">
        <v>0</v>
      </c>
      <c r="Q315" s="215">
        <v>0</v>
      </c>
      <c r="R315" s="285"/>
      <c r="S315" s="285"/>
      <c r="T315" s="285"/>
    </row>
    <row r="316" spans="1:20" x14ac:dyDescent="0.25">
      <c r="A316" s="245" t="str">
        <f>IFERROR(VLOOKUP($C316,Account_Mapping!$A:$C,2,0),"")</f>
        <v>T_gen_Admin_other</v>
      </c>
      <c r="B316" s="248">
        <f>IFERROR(VLOOKUP($C316,Account_Mapping!$A:$C,3,0),"")</f>
        <v>0</v>
      </c>
      <c r="C316" s="285" t="s">
        <v>1061</v>
      </c>
      <c r="D316" s="215"/>
      <c r="E316" s="215">
        <v>0</v>
      </c>
      <c r="F316" s="215">
        <v>0</v>
      </c>
      <c r="G316" s="215">
        <v>0</v>
      </c>
      <c r="H316" s="215">
        <v>0</v>
      </c>
      <c r="I316" s="215">
        <v>0</v>
      </c>
      <c r="J316" s="215">
        <v>0</v>
      </c>
      <c r="K316" s="215">
        <v>0</v>
      </c>
      <c r="L316" s="215">
        <v>0</v>
      </c>
      <c r="M316" s="215">
        <v>0</v>
      </c>
      <c r="N316" s="215">
        <v>0</v>
      </c>
      <c r="O316" s="215">
        <v>0</v>
      </c>
      <c r="P316" s="215">
        <v>0</v>
      </c>
      <c r="Q316" s="215">
        <v>0</v>
      </c>
      <c r="R316" s="285"/>
      <c r="S316" s="285"/>
      <c r="T316" s="285"/>
    </row>
    <row r="317" spans="1:20" x14ac:dyDescent="0.25">
      <c r="A317" s="245" t="str">
        <f>IFERROR(VLOOKUP($C317,Account_Mapping!$A:$C,2,0),"")</f>
        <v>T_gen_Admin_other</v>
      </c>
      <c r="B317" s="248">
        <f>IFERROR(VLOOKUP($C317,Account_Mapping!$A:$C,3,0),"")</f>
        <v>0</v>
      </c>
      <c r="C317" s="285" t="s">
        <v>1062</v>
      </c>
      <c r="D317" s="215"/>
      <c r="E317" s="215">
        <v>0</v>
      </c>
      <c r="F317" s="215">
        <v>0</v>
      </c>
      <c r="G317" s="215">
        <v>0</v>
      </c>
      <c r="H317" s="215">
        <v>0</v>
      </c>
      <c r="I317" s="215">
        <v>0</v>
      </c>
      <c r="J317" s="215">
        <v>0</v>
      </c>
      <c r="K317" s="215">
        <v>0</v>
      </c>
      <c r="L317" s="215">
        <v>0</v>
      </c>
      <c r="M317" s="215">
        <v>0</v>
      </c>
      <c r="N317" s="215">
        <v>0</v>
      </c>
      <c r="O317" s="215">
        <v>0</v>
      </c>
      <c r="P317" s="215">
        <v>0</v>
      </c>
      <c r="Q317" s="215">
        <v>0</v>
      </c>
      <c r="R317" s="285"/>
      <c r="S317" s="285"/>
      <c r="T317" s="285"/>
    </row>
    <row r="318" spans="1:20" x14ac:dyDescent="0.25">
      <c r="A318" s="245" t="str">
        <f>IFERROR(VLOOKUP($C318,Account_Mapping!$A:$C,2,0),"")</f>
        <v>T_EXPENSES</v>
      </c>
      <c r="B318" s="248">
        <f>IFERROR(VLOOKUP($C318,Account_Mapping!$A:$C,3,0),"")</f>
        <v>0</v>
      </c>
      <c r="C318" s="285" t="s">
        <v>1063</v>
      </c>
      <c r="D318" s="215"/>
      <c r="E318" s="215">
        <v>0</v>
      </c>
      <c r="F318" s="215">
        <v>0</v>
      </c>
      <c r="G318" s="215">
        <v>0</v>
      </c>
      <c r="H318" s="215">
        <v>0</v>
      </c>
      <c r="I318" s="215">
        <v>0</v>
      </c>
      <c r="J318" s="215">
        <v>0</v>
      </c>
      <c r="K318" s="215">
        <v>0</v>
      </c>
      <c r="L318" s="215">
        <v>0</v>
      </c>
      <c r="M318" s="215">
        <v>0</v>
      </c>
      <c r="N318" s="215">
        <v>0</v>
      </c>
      <c r="O318" s="215">
        <v>0</v>
      </c>
      <c r="P318" s="215">
        <v>0</v>
      </c>
      <c r="Q318" s="215">
        <v>0</v>
      </c>
      <c r="R318" s="285"/>
      <c r="S318" s="285"/>
      <c r="T318" s="285"/>
    </row>
    <row r="319" spans="1:20" x14ac:dyDescent="0.25">
      <c r="A319" s="245" t="str">
        <f>IFERROR(VLOOKUP($C319,Account_Mapping!$A:$C,2,0),"")</f>
        <v>T_gen_Admin_other</v>
      </c>
      <c r="B319" s="248">
        <f>IFERROR(VLOOKUP($C319,Account_Mapping!$A:$C,3,0),"")</f>
        <v>0</v>
      </c>
      <c r="C319" s="285" t="s">
        <v>1064</v>
      </c>
      <c r="E319" s="229">
        <v>0</v>
      </c>
      <c r="F319" s="229">
        <v>0</v>
      </c>
      <c r="G319" s="229">
        <v>0</v>
      </c>
      <c r="H319" s="229">
        <v>0</v>
      </c>
      <c r="I319" s="229">
        <v>0</v>
      </c>
      <c r="J319" s="229">
        <v>0</v>
      </c>
      <c r="K319" s="229">
        <v>0</v>
      </c>
      <c r="L319" s="229">
        <v>0</v>
      </c>
      <c r="M319" s="229">
        <v>0</v>
      </c>
      <c r="N319" s="229">
        <v>0</v>
      </c>
      <c r="O319" s="229">
        <v>0</v>
      </c>
      <c r="P319" s="229">
        <v>0</v>
      </c>
      <c r="Q319" s="229">
        <v>0</v>
      </c>
      <c r="R319" s="291"/>
      <c r="S319" s="285"/>
      <c r="T319" s="285"/>
    </row>
    <row r="320" spans="1:20" x14ac:dyDescent="0.25">
      <c r="A320" s="245" t="str">
        <f>IFERROR(VLOOKUP($C320,Account_Mapping!$A:$C,2,0),"")</f>
        <v>T_gen_Admin_other</v>
      </c>
      <c r="B320" s="248">
        <f>IFERROR(VLOOKUP($C320,Account_Mapping!$A:$C,3,0),"")</f>
        <v>0</v>
      </c>
      <c r="C320" s="285" t="s">
        <v>1065</v>
      </c>
      <c r="E320" s="221">
        <v>0</v>
      </c>
      <c r="F320" s="221">
        <v>0</v>
      </c>
      <c r="G320" s="221">
        <v>0</v>
      </c>
      <c r="H320" s="221">
        <v>0</v>
      </c>
      <c r="I320" s="221">
        <v>0</v>
      </c>
      <c r="J320" s="221">
        <v>0</v>
      </c>
      <c r="K320" s="221">
        <v>0</v>
      </c>
      <c r="L320" s="221">
        <v>0</v>
      </c>
      <c r="M320" s="221">
        <v>0</v>
      </c>
      <c r="N320" s="221">
        <v>0</v>
      </c>
      <c r="O320" s="221">
        <v>0</v>
      </c>
      <c r="P320" s="221">
        <v>0</v>
      </c>
      <c r="Q320" s="221">
        <v>0</v>
      </c>
      <c r="R320" s="285"/>
      <c r="S320" s="285"/>
      <c r="T320" s="285"/>
    </row>
    <row r="321" spans="1:20" x14ac:dyDescent="0.25">
      <c r="A321" s="245" t="str">
        <f>IFERROR(VLOOKUP($C321,Account_Mapping!$A:$C,2,0),"")</f>
        <v/>
      </c>
      <c r="B321" s="248" t="str">
        <f>IFERROR(VLOOKUP($C321,Account_Mapping!$A:$C,3,0),"")</f>
        <v/>
      </c>
      <c r="C321" s="285" t="s">
        <v>889</v>
      </c>
      <c r="E321" s="215">
        <v>16040.62</v>
      </c>
      <c r="F321" s="215">
        <v>13803.42</v>
      </c>
      <c r="G321" s="215">
        <v>16492.100000000002</v>
      </c>
      <c r="H321" s="215">
        <v>20346.879999999997</v>
      </c>
      <c r="I321" s="215">
        <v>25452.06</v>
      </c>
      <c r="J321" s="215">
        <v>29201.440000000002</v>
      </c>
      <c r="K321" s="215">
        <v>0</v>
      </c>
      <c r="L321" s="215">
        <v>0</v>
      </c>
      <c r="M321" s="215">
        <v>0</v>
      </c>
      <c r="N321" s="215">
        <v>0</v>
      </c>
      <c r="O321" s="215">
        <v>0</v>
      </c>
      <c r="P321" s="215">
        <v>0</v>
      </c>
      <c r="Q321" s="215">
        <v>121336.51999999999</v>
      </c>
      <c r="R321" s="285"/>
      <c r="S321" s="285"/>
      <c r="T321" s="285"/>
    </row>
    <row r="322" spans="1:20" x14ac:dyDescent="0.25">
      <c r="A322" s="245" t="str">
        <f>IFERROR(VLOOKUP($C322,Account_Mapping!$A:$C,2,0),"")</f>
        <v/>
      </c>
      <c r="B322" s="248" t="str">
        <f>IFERROR(VLOOKUP($C322,Account_Mapping!$A:$C,3,0),"")</f>
        <v/>
      </c>
      <c r="D322" s="215"/>
      <c r="E322" s="215"/>
      <c r="F322" s="215"/>
      <c r="G322" s="215"/>
      <c r="H322" s="215"/>
      <c r="I322" s="215"/>
      <c r="J322" s="215"/>
      <c r="K322" s="215"/>
      <c r="L322" s="215"/>
      <c r="M322" s="215"/>
      <c r="N322" s="215"/>
      <c r="O322" s="215"/>
      <c r="P322" s="215"/>
      <c r="Q322" s="215"/>
      <c r="R322" s="285"/>
      <c r="S322" s="285"/>
      <c r="T322" s="285"/>
    </row>
    <row r="323" spans="1:20" x14ac:dyDescent="0.25">
      <c r="A323" s="245" t="str">
        <f>IFERROR(VLOOKUP($C323,Account_Mapping!$A:$C,2,0),"")</f>
        <v/>
      </c>
      <c r="B323" s="248" t="str">
        <f>IFERROR(VLOOKUP($C323,Account_Mapping!$A:$C,3,0),"")</f>
        <v/>
      </c>
      <c r="C323" s="285" t="s">
        <v>1066</v>
      </c>
      <c r="D323" s="215"/>
      <c r="E323" s="215"/>
      <c r="F323" s="215"/>
      <c r="G323" s="215"/>
      <c r="H323" s="215"/>
      <c r="I323" s="215"/>
      <c r="J323" s="215"/>
      <c r="K323" s="215"/>
      <c r="L323" s="215"/>
      <c r="M323" s="215"/>
      <c r="N323" s="215"/>
      <c r="O323" s="215"/>
      <c r="P323" s="215"/>
      <c r="Q323" s="215"/>
      <c r="R323" s="285"/>
      <c r="S323" s="285"/>
      <c r="T323" s="285"/>
    </row>
    <row r="324" spans="1:20" x14ac:dyDescent="0.25">
      <c r="A324" s="245" t="str">
        <f>IFERROR(VLOOKUP($C324,Account_Mapping!$A:$C,2,0),"")</f>
        <v>T_Houskeeping</v>
      </c>
      <c r="B324" s="248" t="str">
        <f>IFERROR(VLOOKUP($C324,Account_Mapping!$A:$C,3,0),"")</f>
        <v>T_Other_NN_Labor</v>
      </c>
      <c r="C324" s="285" t="s">
        <v>1067</v>
      </c>
      <c r="D324" s="215"/>
      <c r="E324" s="215">
        <v>4478.24</v>
      </c>
      <c r="F324" s="215">
        <v>3837.09</v>
      </c>
      <c r="G324" s="215">
        <v>4010.51</v>
      </c>
      <c r="H324" s="215">
        <v>3846.7</v>
      </c>
      <c r="I324" s="215">
        <v>5281.75</v>
      </c>
      <c r="J324" s="215">
        <v>4146.66</v>
      </c>
      <c r="K324" s="215">
        <v>0</v>
      </c>
      <c r="L324" s="215">
        <v>0</v>
      </c>
      <c r="M324" s="215">
        <v>0</v>
      </c>
      <c r="N324" s="215">
        <v>0</v>
      </c>
      <c r="O324" s="215">
        <v>0</v>
      </c>
      <c r="P324" s="215">
        <v>0</v>
      </c>
      <c r="Q324" s="215">
        <v>25600.95</v>
      </c>
      <c r="R324" s="285"/>
      <c r="S324" s="285"/>
      <c r="T324" s="285"/>
    </row>
    <row r="325" spans="1:20" x14ac:dyDescent="0.25">
      <c r="A325" s="245" t="str">
        <f>IFERROR(VLOOKUP($C325,Account_Mapping!$A:$C,2,0),"")</f>
        <v>T_Houskeeping</v>
      </c>
      <c r="B325" s="248">
        <f>IFERROR(VLOOKUP($C325,Account_Mapping!$A:$C,3,0),"")</f>
        <v>0</v>
      </c>
      <c r="C325" s="285" t="s">
        <v>1068</v>
      </c>
      <c r="D325" s="215"/>
      <c r="E325" s="215">
        <v>0</v>
      </c>
      <c r="F325" s="215">
        <v>0</v>
      </c>
      <c r="G325" s="215">
        <v>0</v>
      </c>
      <c r="H325" s="215">
        <v>0</v>
      </c>
      <c r="I325" s="215">
        <v>0</v>
      </c>
      <c r="J325" s="215">
        <v>0</v>
      </c>
      <c r="K325" s="215">
        <v>0</v>
      </c>
      <c r="L325" s="215">
        <v>0</v>
      </c>
      <c r="M325" s="215">
        <v>0</v>
      </c>
      <c r="N325" s="215">
        <v>0</v>
      </c>
      <c r="O325" s="215">
        <v>0</v>
      </c>
      <c r="P325" s="215">
        <v>0</v>
      </c>
      <c r="Q325" s="215">
        <v>0</v>
      </c>
      <c r="R325" s="285"/>
      <c r="S325" s="285"/>
      <c r="T325" s="285"/>
    </row>
    <row r="326" spans="1:20" x14ac:dyDescent="0.25">
      <c r="A326" s="245" t="str">
        <f>IFERROR(VLOOKUP($C326,Account_Mapping!$A:$C,2,0),"")</f>
        <v>T_Houskeeping</v>
      </c>
      <c r="B326" s="248">
        <f>IFERROR(VLOOKUP($C326,Account_Mapping!$A:$C,3,0),"")</f>
        <v>0</v>
      </c>
      <c r="C326" s="285" t="s">
        <v>1069</v>
      </c>
      <c r="D326" s="215"/>
      <c r="E326" s="215">
        <v>673.32</v>
      </c>
      <c r="F326" s="215">
        <v>635.41999999999996</v>
      </c>
      <c r="G326" s="215">
        <v>969</v>
      </c>
      <c r="H326" s="215">
        <v>1219.08</v>
      </c>
      <c r="I326" s="215">
        <v>662.63</v>
      </c>
      <c r="J326" s="215">
        <v>620.70000000000005</v>
      </c>
      <c r="K326" s="215">
        <v>0</v>
      </c>
      <c r="L326" s="215">
        <v>0</v>
      </c>
      <c r="M326" s="215">
        <v>0</v>
      </c>
      <c r="N326" s="215">
        <v>0</v>
      </c>
      <c r="O326" s="215">
        <v>0</v>
      </c>
      <c r="P326" s="215">
        <v>0</v>
      </c>
      <c r="Q326" s="215">
        <v>4780.1499999999996</v>
      </c>
      <c r="R326" s="285"/>
      <c r="S326" s="285"/>
      <c r="T326" s="285"/>
    </row>
    <row r="327" spans="1:20" x14ac:dyDescent="0.25">
      <c r="A327" s="245" t="str">
        <f>IFERROR(VLOOKUP($C327,Account_Mapping!$A:$C,2,0),"")</f>
        <v>T_Houskeeping</v>
      </c>
      <c r="B327" s="248">
        <f>IFERROR(VLOOKUP($C327,Account_Mapping!$A:$C,3,0),"")</f>
        <v>0</v>
      </c>
      <c r="C327" s="285" t="s">
        <v>1070</v>
      </c>
      <c r="D327" s="215"/>
      <c r="E327" s="215">
        <v>429.66</v>
      </c>
      <c r="F327" s="215">
        <v>381.92</v>
      </c>
      <c r="G327" s="215">
        <v>436.48</v>
      </c>
      <c r="H327" s="215">
        <v>777.92</v>
      </c>
      <c r="I327" s="215">
        <v>422.84</v>
      </c>
      <c r="J327" s="215">
        <v>396</v>
      </c>
      <c r="K327" s="215">
        <v>0</v>
      </c>
      <c r="L327" s="215">
        <v>0</v>
      </c>
      <c r="M327" s="215">
        <v>0</v>
      </c>
      <c r="N327" s="215">
        <v>0</v>
      </c>
      <c r="O327" s="215">
        <v>0</v>
      </c>
      <c r="P327" s="215">
        <v>0</v>
      </c>
      <c r="Q327" s="215">
        <v>2844.82</v>
      </c>
      <c r="R327" s="285"/>
      <c r="S327" s="285"/>
      <c r="T327" s="285"/>
    </row>
    <row r="328" spans="1:20" x14ac:dyDescent="0.25">
      <c r="A328" s="245" t="str">
        <f>IFERROR(VLOOKUP($C328,Account_Mapping!$A:$C,2,0),"")</f>
        <v>T_Houskeeping</v>
      </c>
      <c r="B328" s="248">
        <f>IFERROR(VLOOKUP($C328,Account_Mapping!$A:$C,3,0),"")</f>
        <v>0</v>
      </c>
      <c r="C328" s="285" t="s">
        <v>1071</v>
      </c>
      <c r="D328" s="215"/>
      <c r="E328" s="215">
        <v>854.14</v>
      </c>
      <c r="F328" s="215">
        <v>1213.33</v>
      </c>
      <c r="G328" s="215">
        <v>995.89</v>
      </c>
      <c r="H328" s="215">
        <v>1229.22</v>
      </c>
      <c r="I328" s="215">
        <v>907.59</v>
      </c>
      <c r="J328" s="215">
        <v>1238.2</v>
      </c>
      <c r="K328" s="215">
        <v>0</v>
      </c>
      <c r="L328" s="215">
        <v>0</v>
      </c>
      <c r="M328" s="215">
        <v>0</v>
      </c>
      <c r="N328" s="215">
        <v>0</v>
      </c>
      <c r="O328" s="215">
        <v>0</v>
      </c>
      <c r="P328" s="215">
        <v>0</v>
      </c>
      <c r="Q328" s="215">
        <v>6438.37</v>
      </c>
      <c r="R328" s="285"/>
      <c r="S328" s="285"/>
      <c r="T328" s="285"/>
    </row>
    <row r="329" spans="1:20" x14ac:dyDescent="0.25">
      <c r="A329" s="245" t="str">
        <f>IFERROR(VLOOKUP($C329,Account_Mapping!$A:$C,2,0),"")</f>
        <v>T_Houskeeping</v>
      </c>
      <c r="B329" s="248">
        <f>IFERROR(VLOOKUP($C329,Account_Mapping!$A:$C,3,0),"")</f>
        <v>0</v>
      </c>
      <c r="C329" s="285" t="s">
        <v>1072</v>
      </c>
      <c r="D329" s="215"/>
      <c r="E329" s="215">
        <v>0</v>
      </c>
      <c r="F329" s="215">
        <v>0</v>
      </c>
      <c r="G329" s="215">
        <v>0</v>
      </c>
      <c r="H329" s="215">
        <v>0</v>
      </c>
      <c r="I329" s="215">
        <v>0</v>
      </c>
      <c r="J329" s="215">
        <v>0</v>
      </c>
      <c r="K329" s="215">
        <v>0</v>
      </c>
      <c r="L329" s="215">
        <v>0</v>
      </c>
      <c r="M329" s="215">
        <v>0</v>
      </c>
      <c r="N329" s="215">
        <v>0</v>
      </c>
      <c r="O329" s="215">
        <v>0</v>
      </c>
      <c r="P329" s="215">
        <v>0</v>
      </c>
      <c r="Q329" s="215">
        <v>0</v>
      </c>
      <c r="R329" s="285"/>
      <c r="S329" s="285"/>
      <c r="T329" s="285"/>
    </row>
    <row r="330" spans="1:20" x14ac:dyDescent="0.25">
      <c r="A330" s="245" t="str">
        <f>IFERROR(VLOOKUP($C330,Account_Mapping!$A:$C,2,0),"")</f>
        <v>T_gen_Admin_other</v>
      </c>
      <c r="B330" s="248">
        <f>IFERROR(VLOOKUP($C330,Account_Mapping!$A:$C,3,0),"")</f>
        <v>0</v>
      </c>
      <c r="C330" s="285" t="s">
        <v>1073</v>
      </c>
      <c r="D330" s="215"/>
      <c r="E330" s="215">
        <v>0</v>
      </c>
      <c r="F330" s="215">
        <v>0</v>
      </c>
      <c r="G330" s="215">
        <v>0</v>
      </c>
      <c r="H330" s="215">
        <v>0</v>
      </c>
      <c r="I330" s="215">
        <v>0</v>
      </c>
      <c r="J330" s="215">
        <v>0</v>
      </c>
      <c r="K330" s="215">
        <v>0</v>
      </c>
      <c r="L330" s="215">
        <v>0</v>
      </c>
      <c r="M330" s="215">
        <v>0</v>
      </c>
      <c r="N330" s="215">
        <v>0</v>
      </c>
      <c r="O330" s="215">
        <v>0</v>
      </c>
      <c r="P330" s="215">
        <v>0</v>
      </c>
      <c r="Q330" s="215">
        <v>0</v>
      </c>
      <c r="R330" s="285"/>
      <c r="S330" s="285"/>
      <c r="T330" s="285"/>
    </row>
    <row r="331" spans="1:20" x14ac:dyDescent="0.25">
      <c r="A331" s="245" t="str">
        <f>IFERROR(VLOOKUP($C331,Account_Mapping!$A:$C,2,0),"")</f>
        <v>T_gen_Admin_other</v>
      </c>
      <c r="B331" s="248">
        <f>IFERROR(VLOOKUP($C331,Account_Mapping!$A:$C,3,0),"")</f>
        <v>0</v>
      </c>
      <c r="C331" s="285" t="s">
        <v>1074</v>
      </c>
      <c r="D331" s="215"/>
      <c r="E331" s="215">
        <v>0</v>
      </c>
      <c r="F331" s="215">
        <v>0</v>
      </c>
      <c r="G331" s="215">
        <v>0</v>
      </c>
      <c r="H331" s="215">
        <v>0</v>
      </c>
      <c r="I331" s="215">
        <v>0</v>
      </c>
      <c r="J331" s="215">
        <v>0</v>
      </c>
      <c r="K331" s="215">
        <v>0</v>
      </c>
      <c r="L331" s="215">
        <v>0</v>
      </c>
      <c r="M331" s="215">
        <v>0</v>
      </c>
      <c r="N331" s="215">
        <v>0</v>
      </c>
      <c r="O331" s="215">
        <v>0</v>
      </c>
      <c r="P331" s="215">
        <v>0</v>
      </c>
      <c r="Q331" s="215">
        <v>0</v>
      </c>
      <c r="R331" s="285"/>
      <c r="S331" s="285"/>
      <c r="T331" s="285"/>
    </row>
    <row r="332" spans="1:20" x14ac:dyDescent="0.25">
      <c r="A332" s="245" t="str">
        <f>IFERROR(VLOOKUP($C332,Account_Mapping!$A:$C,2,0),"")</f>
        <v>T_gen_Admin_other</v>
      </c>
      <c r="B332" s="248">
        <f>IFERROR(VLOOKUP($C332,Account_Mapping!$A:$C,3,0),"")</f>
        <v>0</v>
      </c>
      <c r="C332" s="285" t="s">
        <v>1075</v>
      </c>
      <c r="D332" s="215"/>
      <c r="E332" s="215">
        <v>0</v>
      </c>
      <c r="F332" s="215">
        <v>0</v>
      </c>
      <c r="G332" s="215">
        <v>0</v>
      </c>
      <c r="H332" s="215">
        <v>0</v>
      </c>
      <c r="I332" s="215">
        <v>0</v>
      </c>
      <c r="J332" s="215">
        <v>0</v>
      </c>
      <c r="K332" s="215">
        <v>0</v>
      </c>
      <c r="L332" s="215">
        <v>0</v>
      </c>
      <c r="M332" s="215">
        <v>0</v>
      </c>
      <c r="N332" s="215">
        <v>0</v>
      </c>
      <c r="O332" s="215">
        <v>0</v>
      </c>
      <c r="P332" s="215">
        <v>0</v>
      </c>
      <c r="Q332" s="215">
        <v>0</v>
      </c>
      <c r="R332" s="285"/>
      <c r="S332" s="285"/>
      <c r="T332" s="285"/>
    </row>
    <row r="333" spans="1:20" x14ac:dyDescent="0.25">
      <c r="A333" s="245" t="str">
        <f>IFERROR(VLOOKUP($C333,Account_Mapping!$A:$C,2,0),"")</f>
        <v>T_gen_Admin_other</v>
      </c>
      <c r="B333" s="248">
        <f>IFERROR(VLOOKUP($C333,Account_Mapping!$A:$C,3,0),"")</f>
        <v>0</v>
      </c>
      <c r="C333" s="285" t="s">
        <v>1076</v>
      </c>
      <c r="D333" s="215"/>
      <c r="E333" s="215">
        <v>0</v>
      </c>
      <c r="F333" s="215">
        <v>0</v>
      </c>
      <c r="G333" s="215">
        <v>0</v>
      </c>
      <c r="H333" s="215">
        <v>650</v>
      </c>
      <c r="I333" s="215">
        <v>0</v>
      </c>
      <c r="J333" s="215">
        <v>0</v>
      </c>
      <c r="K333" s="215">
        <v>0</v>
      </c>
      <c r="L333" s="215">
        <v>0</v>
      </c>
      <c r="M333" s="215">
        <v>0</v>
      </c>
      <c r="N333" s="215">
        <v>0</v>
      </c>
      <c r="O333" s="215">
        <v>0</v>
      </c>
      <c r="P333" s="215">
        <v>0</v>
      </c>
      <c r="Q333" s="215">
        <v>650</v>
      </c>
      <c r="R333" s="285"/>
      <c r="S333" s="285"/>
      <c r="T333" s="285"/>
    </row>
    <row r="334" spans="1:20" x14ac:dyDescent="0.25">
      <c r="A334" s="245" t="str">
        <f>IFERROR(VLOOKUP($C334,Account_Mapping!$A:$C,2,0),"")</f>
        <v>T_gen_Admin_other</v>
      </c>
      <c r="B334" s="248">
        <f>IFERROR(VLOOKUP($C334,Account_Mapping!$A:$C,3,0),"")</f>
        <v>0</v>
      </c>
      <c r="C334" s="285" t="s">
        <v>1077</v>
      </c>
      <c r="D334" s="215"/>
      <c r="E334" s="215">
        <v>0</v>
      </c>
      <c r="F334" s="215">
        <v>0</v>
      </c>
      <c r="G334" s="215">
        <v>0</v>
      </c>
      <c r="H334" s="215">
        <v>0</v>
      </c>
      <c r="I334" s="215">
        <v>0</v>
      </c>
      <c r="J334" s="215">
        <v>0</v>
      </c>
      <c r="K334" s="215">
        <v>0</v>
      </c>
      <c r="L334" s="215">
        <v>0</v>
      </c>
      <c r="M334" s="215">
        <v>0</v>
      </c>
      <c r="N334" s="215">
        <v>0</v>
      </c>
      <c r="O334" s="215">
        <v>0</v>
      </c>
      <c r="P334" s="215">
        <v>0</v>
      </c>
      <c r="Q334" s="215">
        <v>0</v>
      </c>
      <c r="R334" s="285"/>
      <c r="S334" s="285"/>
      <c r="T334" s="285"/>
    </row>
    <row r="335" spans="1:20" x14ac:dyDescent="0.25">
      <c r="A335" s="245" t="str">
        <f>IFERROR(VLOOKUP($C335,Account_Mapping!$A:$C,2,0),"")</f>
        <v>T_gen_Admin_other</v>
      </c>
      <c r="B335" s="248">
        <f>IFERROR(VLOOKUP($C335,Account_Mapping!$A:$C,3,0),"")</f>
        <v>0</v>
      </c>
      <c r="C335" s="285" t="s">
        <v>1078</v>
      </c>
      <c r="D335" s="215"/>
      <c r="E335" s="215">
        <v>220</v>
      </c>
      <c r="F335" s="215">
        <v>275</v>
      </c>
      <c r="G335" s="215">
        <v>310</v>
      </c>
      <c r="H335" s="215">
        <v>0</v>
      </c>
      <c r="I335" s="215">
        <v>0</v>
      </c>
      <c r="J335" s="215">
        <v>0</v>
      </c>
      <c r="K335" s="215">
        <v>0</v>
      </c>
      <c r="L335" s="215">
        <v>0</v>
      </c>
      <c r="M335" s="215">
        <v>0</v>
      </c>
      <c r="N335" s="215">
        <v>0</v>
      </c>
      <c r="O335" s="215">
        <v>0</v>
      </c>
      <c r="P335" s="215">
        <v>0</v>
      </c>
      <c r="Q335" s="215">
        <v>805</v>
      </c>
      <c r="R335" s="285"/>
      <c r="S335" s="285"/>
      <c r="T335" s="285"/>
    </row>
    <row r="336" spans="1:20" x14ac:dyDescent="0.25">
      <c r="A336" s="245" t="str">
        <f>IFERROR(VLOOKUP($C336,Account_Mapping!$A:$C,2,0),"")</f>
        <v>T_gen_Admin_other</v>
      </c>
      <c r="B336" s="248">
        <f>IFERROR(VLOOKUP($C336,Account_Mapping!$A:$C,3,0),"")</f>
        <v>0</v>
      </c>
      <c r="C336" s="285" t="s">
        <v>1079</v>
      </c>
      <c r="E336" s="229">
        <v>62.92</v>
      </c>
      <c r="F336" s="229">
        <v>62.92</v>
      </c>
      <c r="G336" s="229">
        <v>62.92</v>
      </c>
      <c r="H336" s="229">
        <v>62.92</v>
      </c>
      <c r="I336" s="229">
        <v>109.88</v>
      </c>
      <c r="J336" s="229">
        <v>-114.22</v>
      </c>
      <c r="K336" s="229">
        <v>0</v>
      </c>
      <c r="L336" s="229">
        <v>0</v>
      </c>
      <c r="M336" s="229">
        <v>0</v>
      </c>
      <c r="N336" s="229">
        <v>0</v>
      </c>
      <c r="O336" s="229">
        <v>0</v>
      </c>
      <c r="P336" s="229">
        <v>0</v>
      </c>
      <c r="Q336" s="229">
        <v>247.34</v>
      </c>
      <c r="R336" s="291"/>
      <c r="S336" s="285"/>
      <c r="T336" s="285"/>
    </row>
    <row r="337" spans="1:20" x14ac:dyDescent="0.25">
      <c r="A337" s="245" t="str">
        <f>IFERROR(VLOOKUP($C337,Account_Mapping!$A:$C,2,0),"")</f>
        <v>T_gen_Admin_other</v>
      </c>
      <c r="B337" s="248">
        <f>IFERROR(VLOOKUP($C337,Account_Mapping!$A:$C,3,0),"")</f>
        <v>0</v>
      </c>
      <c r="C337" s="285" t="s">
        <v>1080</v>
      </c>
      <c r="E337" s="221">
        <v>0</v>
      </c>
      <c r="F337" s="221">
        <v>0</v>
      </c>
      <c r="G337" s="221">
        <v>0</v>
      </c>
      <c r="H337" s="221">
        <v>0</v>
      </c>
      <c r="I337" s="221">
        <v>0</v>
      </c>
      <c r="J337" s="221">
        <v>0</v>
      </c>
      <c r="K337" s="221">
        <v>0</v>
      </c>
      <c r="L337" s="221">
        <v>0</v>
      </c>
      <c r="M337" s="221">
        <v>0</v>
      </c>
      <c r="N337" s="221">
        <v>0</v>
      </c>
      <c r="O337" s="221">
        <v>0</v>
      </c>
      <c r="P337" s="221">
        <v>0</v>
      </c>
      <c r="Q337" s="221">
        <v>0</v>
      </c>
      <c r="R337" s="285"/>
      <c r="S337" s="285"/>
      <c r="T337" s="285"/>
    </row>
    <row r="338" spans="1:20" x14ac:dyDescent="0.25">
      <c r="A338" s="245" t="str">
        <f>IFERROR(VLOOKUP($C338,Account_Mapping!$A:$C,2,0),"")</f>
        <v/>
      </c>
      <c r="B338" s="248" t="str">
        <f>IFERROR(VLOOKUP($C338,Account_Mapping!$A:$C,3,0),"")</f>
        <v/>
      </c>
      <c r="C338" s="285" t="s">
        <v>1081</v>
      </c>
      <c r="E338" s="215">
        <v>6718.28</v>
      </c>
      <c r="F338" s="215">
        <v>6405.68</v>
      </c>
      <c r="G338" s="215">
        <v>6784.8</v>
      </c>
      <c r="H338" s="215">
        <v>7785.84</v>
      </c>
      <c r="I338" s="215">
        <v>7384.6900000000005</v>
      </c>
      <c r="J338" s="215">
        <v>6287.3399999999992</v>
      </c>
      <c r="K338" s="215">
        <v>0</v>
      </c>
      <c r="L338" s="215">
        <v>0</v>
      </c>
      <c r="M338" s="215">
        <v>0</v>
      </c>
      <c r="N338" s="215">
        <v>0</v>
      </c>
      <c r="O338" s="215">
        <v>0</v>
      </c>
      <c r="P338" s="215">
        <v>0</v>
      </c>
      <c r="Q338" s="215">
        <v>41366.629999999997</v>
      </c>
      <c r="R338" s="285"/>
      <c r="S338" s="285"/>
      <c r="T338" s="285"/>
    </row>
    <row r="339" spans="1:20" x14ac:dyDescent="0.25">
      <c r="A339" s="245" t="str">
        <f>IFERROR(VLOOKUP($C339,Account_Mapping!$A:$C,2,0),"")</f>
        <v/>
      </c>
      <c r="B339" s="248" t="str">
        <f>IFERROR(VLOOKUP($C339,Account_Mapping!$A:$C,3,0),"")</f>
        <v/>
      </c>
      <c r="D339" s="215"/>
      <c r="E339" s="215"/>
      <c r="F339" s="215"/>
      <c r="G339" s="215"/>
      <c r="H339" s="215"/>
      <c r="I339" s="215"/>
      <c r="J339" s="215"/>
      <c r="K339" s="215"/>
      <c r="L339" s="215"/>
      <c r="M339" s="215"/>
      <c r="N339" s="215"/>
      <c r="O339" s="215"/>
      <c r="P339" s="215"/>
      <c r="Q339" s="215"/>
      <c r="R339" s="285"/>
      <c r="S339" s="285"/>
      <c r="T339" s="285"/>
    </row>
    <row r="340" spans="1:20" x14ac:dyDescent="0.25">
      <c r="A340" s="245" t="str">
        <f>IFERROR(VLOOKUP($C340,Account_Mapping!$A:$C,2,0),"")</f>
        <v/>
      </c>
      <c r="B340" s="248" t="str">
        <f>IFERROR(VLOOKUP($C340,Account_Mapping!$A:$C,3,0),"")</f>
        <v/>
      </c>
      <c r="C340" s="285" t="s">
        <v>1082</v>
      </c>
      <c r="D340" s="215"/>
      <c r="E340" s="215"/>
      <c r="F340" s="215"/>
      <c r="G340" s="215"/>
      <c r="H340" s="215"/>
      <c r="I340" s="215"/>
      <c r="J340" s="215"/>
      <c r="K340" s="215"/>
      <c r="L340" s="215"/>
      <c r="M340" s="215"/>
      <c r="N340" s="215"/>
      <c r="O340" s="215"/>
      <c r="P340" s="215"/>
      <c r="Q340" s="215"/>
      <c r="R340" s="285"/>
      <c r="S340" s="285"/>
      <c r="T340" s="285"/>
    </row>
    <row r="341" spans="1:20" x14ac:dyDescent="0.25">
      <c r="A341" s="245" t="str">
        <f>IFERROR(VLOOKUP($C341,Account_Mapping!$A:$C,2,0),"")</f>
        <v>T_Houskeeping</v>
      </c>
      <c r="B341" s="248" t="str">
        <f>IFERROR(VLOOKUP($C341,Account_Mapping!$A:$C,3,0),"")</f>
        <v>T_Other_NN_Labor</v>
      </c>
      <c r="C341" s="285" t="s">
        <v>1083</v>
      </c>
      <c r="D341" s="215"/>
      <c r="E341" s="215">
        <v>9997.5499999999993</v>
      </c>
      <c r="F341" s="215">
        <v>9260.91</v>
      </c>
      <c r="G341" s="215">
        <v>9016.67</v>
      </c>
      <c r="H341" s="215">
        <v>9579.0499999999993</v>
      </c>
      <c r="I341" s="215">
        <v>9127.5</v>
      </c>
      <c r="J341" s="215">
        <v>7892.32</v>
      </c>
      <c r="K341" s="215">
        <v>0</v>
      </c>
      <c r="L341" s="215">
        <v>0</v>
      </c>
      <c r="M341" s="215">
        <v>0</v>
      </c>
      <c r="N341" s="215">
        <v>0</v>
      </c>
      <c r="O341" s="215">
        <v>0</v>
      </c>
      <c r="P341" s="215">
        <v>0</v>
      </c>
      <c r="Q341" s="215">
        <v>54873.999999999993</v>
      </c>
      <c r="R341" s="285"/>
      <c r="S341" s="285"/>
      <c r="T341" s="285"/>
    </row>
    <row r="342" spans="1:20" x14ac:dyDescent="0.25">
      <c r="A342" s="245" t="str">
        <f>IFERROR(VLOOKUP($C342,Account_Mapping!$A:$C,2,0),"")</f>
        <v>T_Houskeeping</v>
      </c>
      <c r="B342" s="248">
        <f>IFERROR(VLOOKUP($C342,Account_Mapping!$A:$C,3,0),"")</f>
        <v>0</v>
      </c>
      <c r="C342" s="285" t="s">
        <v>1084</v>
      </c>
      <c r="D342" s="215"/>
      <c r="E342" s="215">
        <v>831.41</v>
      </c>
      <c r="F342" s="215">
        <v>574.33000000000004</v>
      </c>
      <c r="G342" s="215">
        <v>909.15</v>
      </c>
      <c r="H342" s="215">
        <v>461.71</v>
      </c>
      <c r="I342" s="215">
        <v>1308.46</v>
      </c>
      <c r="J342" s="215">
        <v>652.82000000000005</v>
      </c>
      <c r="K342" s="215">
        <v>0</v>
      </c>
      <c r="L342" s="215">
        <v>0</v>
      </c>
      <c r="M342" s="215">
        <v>0</v>
      </c>
      <c r="N342" s="215">
        <v>0</v>
      </c>
      <c r="O342" s="215">
        <v>0</v>
      </c>
      <c r="P342" s="215">
        <v>0</v>
      </c>
      <c r="Q342" s="215">
        <v>4737.88</v>
      </c>
      <c r="R342" s="285"/>
      <c r="S342" s="285"/>
      <c r="T342" s="285"/>
    </row>
    <row r="343" spans="1:20" x14ac:dyDescent="0.25">
      <c r="A343" s="245" t="str">
        <f>IFERROR(VLOOKUP($C343,Account_Mapping!$A:$C,2,0),"")</f>
        <v>T_Houskeeping</v>
      </c>
      <c r="B343" s="248">
        <f>IFERROR(VLOOKUP($C343,Account_Mapping!$A:$C,3,0),"")</f>
        <v>0</v>
      </c>
      <c r="C343" s="285" t="s">
        <v>1085</v>
      </c>
      <c r="D343" s="215"/>
      <c r="E343" s="215">
        <v>644.49</v>
      </c>
      <c r="F343" s="215">
        <v>572.88</v>
      </c>
      <c r="G343" s="215">
        <v>654.72</v>
      </c>
      <c r="H343" s="215">
        <v>1166.8800000000001</v>
      </c>
      <c r="I343" s="215">
        <v>634.26</v>
      </c>
      <c r="J343" s="215">
        <v>593.87</v>
      </c>
      <c r="K343" s="215">
        <v>0</v>
      </c>
      <c r="L343" s="215">
        <v>0</v>
      </c>
      <c r="M343" s="215">
        <v>0</v>
      </c>
      <c r="N343" s="215">
        <v>0</v>
      </c>
      <c r="O343" s="215">
        <v>0</v>
      </c>
      <c r="P343" s="215">
        <v>0</v>
      </c>
      <c r="Q343" s="215">
        <v>4267.1000000000004</v>
      </c>
      <c r="R343" s="285"/>
      <c r="S343" s="285"/>
      <c r="T343" s="285"/>
    </row>
    <row r="344" spans="1:20" x14ac:dyDescent="0.25">
      <c r="A344" s="245" t="str">
        <f>IFERROR(VLOOKUP($C344,Account_Mapping!$A:$C,2,0),"")</f>
        <v>T_Houskeeping</v>
      </c>
      <c r="B344" s="248">
        <f>IFERROR(VLOOKUP($C344,Account_Mapping!$A:$C,3,0),"")</f>
        <v>0</v>
      </c>
      <c r="C344" s="285" t="s">
        <v>1086</v>
      </c>
      <c r="D344" s="215"/>
      <c r="E344" s="215">
        <v>1243.31</v>
      </c>
      <c r="F344" s="215">
        <v>577.08000000000004</v>
      </c>
      <c r="G344" s="215">
        <v>1395.26</v>
      </c>
      <c r="H344" s="215">
        <v>616.75</v>
      </c>
      <c r="I344" s="215">
        <v>850.1</v>
      </c>
      <c r="J344" s="215">
        <v>810.33</v>
      </c>
      <c r="K344" s="215">
        <v>0</v>
      </c>
      <c r="L344" s="215">
        <v>0</v>
      </c>
      <c r="M344" s="215">
        <v>0</v>
      </c>
      <c r="N344" s="215">
        <v>0</v>
      </c>
      <c r="O344" s="215">
        <v>0</v>
      </c>
      <c r="P344" s="215">
        <v>0</v>
      </c>
      <c r="Q344" s="215">
        <v>5492.83</v>
      </c>
      <c r="R344" s="285"/>
      <c r="S344" s="285"/>
      <c r="T344" s="285"/>
    </row>
    <row r="345" spans="1:20" x14ac:dyDescent="0.25">
      <c r="A345" s="245" t="str">
        <f>IFERROR(VLOOKUP($C345,Account_Mapping!$A:$C,2,0),"")</f>
        <v>T_Houskeeping</v>
      </c>
      <c r="B345" s="248">
        <f>IFERROR(VLOOKUP($C345,Account_Mapping!$A:$C,3,0),"")</f>
        <v>0</v>
      </c>
      <c r="C345" s="285" t="s">
        <v>1087</v>
      </c>
      <c r="D345" s="215"/>
      <c r="E345" s="215">
        <v>0</v>
      </c>
      <c r="F345" s="215">
        <v>0</v>
      </c>
      <c r="G345" s="215">
        <v>0</v>
      </c>
      <c r="H345" s="215">
        <v>0</v>
      </c>
      <c r="I345" s="215">
        <v>0</v>
      </c>
      <c r="J345" s="215">
        <v>0</v>
      </c>
      <c r="K345" s="215">
        <v>0</v>
      </c>
      <c r="L345" s="215">
        <v>0</v>
      </c>
      <c r="M345" s="215">
        <v>0</v>
      </c>
      <c r="N345" s="215">
        <v>0</v>
      </c>
      <c r="O345" s="215">
        <v>0</v>
      </c>
      <c r="P345" s="215">
        <v>0</v>
      </c>
      <c r="Q345" s="215">
        <v>0</v>
      </c>
      <c r="R345" s="285"/>
      <c r="S345" s="285"/>
      <c r="T345" s="285"/>
    </row>
    <row r="346" spans="1:20" x14ac:dyDescent="0.25">
      <c r="A346" s="245" t="str">
        <f>IFERROR(VLOOKUP($C346,Account_Mapping!$A:$C,2,0),"")</f>
        <v>T_gen_Admin_other</v>
      </c>
      <c r="B346" s="248">
        <f>IFERROR(VLOOKUP($C346,Account_Mapping!$A:$C,3,0),"")</f>
        <v>0</v>
      </c>
      <c r="C346" s="285" t="s">
        <v>1088</v>
      </c>
      <c r="D346" s="215"/>
      <c r="E346" s="215">
        <v>0</v>
      </c>
      <c r="F346" s="215">
        <v>0</v>
      </c>
      <c r="G346" s="215">
        <v>0</v>
      </c>
      <c r="H346" s="215">
        <v>0</v>
      </c>
      <c r="I346" s="215">
        <v>0</v>
      </c>
      <c r="J346" s="215">
        <v>0</v>
      </c>
      <c r="K346" s="215">
        <v>0</v>
      </c>
      <c r="L346" s="215">
        <v>0</v>
      </c>
      <c r="M346" s="215">
        <v>0</v>
      </c>
      <c r="N346" s="215">
        <v>0</v>
      </c>
      <c r="O346" s="215">
        <v>0</v>
      </c>
      <c r="P346" s="215">
        <v>0</v>
      </c>
      <c r="Q346" s="215">
        <v>0</v>
      </c>
      <c r="R346" s="285"/>
      <c r="S346" s="285"/>
      <c r="T346" s="285"/>
    </row>
    <row r="347" spans="1:20" x14ac:dyDescent="0.25">
      <c r="A347" s="245" t="str">
        <f>IFERROR(VLOOKUP($C347,Account_Mapping!$A:$C,2,0),"")</f>
        <v>T_gen_Admin_other</v>
      </c>
      <c r="B347" s="248">
        <f>IFERROR(VLOOKUP($C347,Account_Mapping!$A:$C,3,0),"")</f>
        <v>0</v>
      </c>
      <c r="C347" s="285" t="s">
        <v>1089</v>
      </c>
      <c r="D347" s="215"/>
      <c r="E347" s="215">
        <v>0</v>
      </c>
      <c r="F347" s="215">
        <v>0</v>
      </c>
      <c r="G347" s="215">
        <v>0</v>
      </c>
      <c r="H347" s="215">
        <v>0</v>
      </c>
      <c r="I347" s="215">
        <v>0</v>
      </c>
      <c r="J347" s="215">
        <v>0</v>
      </c>
      <c r="K347" s="215">
        <v>0</v>
      </c>
      <c r="L347" s="215">
        <v>0</v>
      </c>
      <c r="M347" s="215">
        <v>0</v>
      </c>
      <c r="N347" s="215">
        <v>0</v>
      </c>
      <c r="O347" s="215">
        <v>0</v>
      </c>
      <c r="P347" s="215">
        <v>0</v>
      </c>
      <c r="Q347" s="215">
        <v>0</v>
      </c>
      <c r="R347" s="285"/>
      <c r="S347" s="285"/>
      <c r="T347" s="285"/>
    </row>
    <row r="348" spans="1:20" x14ac:dyDescent="0.25">
      <c r="A348" s="245" t="str">
        <f>IFERROR(VLOOKUP($C348,Account_Mapping!$A:$C,2,0),"")</f>
        <v>T_gen_Admin_other</v>
      </c>
      <c r="B348" s="248">
        <f>IFERROR(VLOOKUP($C348,Account_Mapping!$A:$C,3,0),"")</f>
        <v>0</v>
      </c>
      <c r="C348" s="285" t="s">
        <v>1090</v>
      </c>
      <c r="D348" s="215"/>
      <c r="E348" s="215">
        <v>0</v>
      </c>
      <c r="F348" s="215">
        <v>0</v>
      </c>
      <c r="G348" s="215">
        <v>0</v>
      </c>
      <c r="H348" s="215">
        <v>0</v>
      </c>
      <c r="I348" s="215">
        <v>0</v>
      </c>
      <c r="J348" s="215">
        <v>0</v>
      </c>
      <c r="K348" s="215">
        <v>0</v>
      </c>
      <c r="L348" s="215">
        <v>0</v>
      </c>
      <c r="M348" s="215">
        <v>0</v>
      </c>
      <c r="N348" s="215">
        <v>0</v>
      </c>
      <c r="O348" s="215">
        <v>0</v>
      </c>
      <c r="P348" s="215">
        <v>0</v>
      </c>
      <c r="Q348" s="215">
        <v>0</v>
      </c>
      <c r="R348" s="285"/>
      <c r="S348" s="285"/>
      <c r="T348" s="285"/>
    </row>
    <row r="349" spans="1:20" x14ac:dyDescent="0.25">
      <c r="A349" s="245" t="str">
        <f>IFERROR(VLOOKUP($C349,Account_Mapping!$A:$C,2,0),"")</f>
        <v>T_gen_Admin_other</v>
      </c>
      <c r="B349" s="248">
        <f>IFERROR(VLOOKUP($C349,Account_Mapping!$A:$C,3,0),"")</f>
        <v>0</v>
      </c>
      <c r="C349" s="285" t="s">
        <v>1091</v>
      </c>
      <c r="D349" s="215"/>
      <c r="E349" s="215">
        <v>194.4</v>
      </c>
      <c r="F349" s="215">
        <v>0</v>
      </c>
      <c r="G349" s="215">
        <v>0</v>
      </c>
      <c r="H349" s="215">
        <v>194.4</v>
      </c>
      <c r="I349" s="215">
        <v>388.8</v>
      </c>
      <c r="J349" s="215">
        <v>0</v>
      </c>
      <c r="K349" s="215">
        <v>0</v>
      </c>
      <c r="L349" s="215">
        <v>0</v>
      </c>
      <c r="M349" s="215">
        <v>0</v>
      </c>
      <c r="N349" s="215">
        <v>0</v>
      </c>
      <c r="O349" s="215">
        <v>0</v>
      </c>
      <c r="P349" s="215">
        <v>0</v>
      </c>
      <c r="Q349" s="215">
        <v>777.6</v>
      </c>
      <c r="R349" s="285"/>
      <c r="S349" s="285"/>
      <c r="T349" s="285"/>
    </row>
    <row r="350" spans="1:20" x14ac:dyDescent="0.25">
      <c r="A350" s="245" t="str">
        <f>IFERROR(VLOOKUP($C350,Account_Mapping!$A:$C,2,0),"")</f>
        <v>T_gen_Admin_other</v>
      </c>
      <c r="B350" s="248">
        <f>IFERROR(VLOOKUP($C350,Account_Mapping!$A:$C,3,0),"")</f>
        <v>0</v>
      </c>
      <c r="C350" s="285" t="s">
        <v>1092</v>
      </c>
      <c r="D350" s="215"/>
      <c r="E350" s="215">
        <v>0</v>
      </c>
      <c r="F350" s="215">
        <v>0</v>
      </c>
      <c r="G350" s="215">
        <v>0</v>
      </c>
      <c r="H350" s="215">
        <v>0</v>
      </c>
      <c r="I350" s="215">
        <v>0</v>
      </c>
      <c r="J350" s="215">
        <v>0</v>
      </c>
      <c r="K350" s="215">
        <v>0</v>
      </c>
      <c r="L350" s="215">
        <v>0</v>
      </c>
      <c r="M350" s="215">
        <v>0</v>
      </c>
      <c r="N350" s="215">
        <v>0</v>
      </c>
      <c r="O350" s="215">
        <v>0</v>
      </c>
      <c r="P350" s="215">
        <v>0</v>
      </c>
      <c r="Q350" s="215">
        <v>0</v>
      </c>
      <c r="R350" s="285"/>
      <c r="S350" s="285"/>
      <c r="T350" s="285"/>
    </row>
    <row r="351" spans="1:20" x14ac:dyDescent="0.25">
      <c r="A351" s="245" t="str">
        <f>IFERROR(VLOOKUP($C351,Account_Mapping!$A:$C,2,0),"")</f>
        <v>T_gen_Admin_other</v>
      </c>
      <c r="B351" s="248">
        <f>IFERROR(VLOOKUP($C351,Account_Mapping!$A:$C,3,0),"")</f>
        <v>0</v>
      </c>
      <c r="C351" s="285" t="s">
        <v>1093</v>
      </c>
      <c r="D351" s="215"/>
      <c r="E351" s="215">
        <v>396</v>
      </c>
      <c r="F351" s="215">
        <v>388.8</v>
      </c>
      <c r="G351" s="215">
        <v>0</v>
      </c>
      <c r="H351" s="215">
        <v>0</v>
      </c>
      <c r="I351" s="215">
        <v>0</v>
      </c>
      <c r="J351" s="215">
        <v>0</v>
      </c>
      <c r="K351" s="215">
        <v>0</v>
      </c>
      <c r="L351" s="215">
        <v>0</v>
      </c>
      <c r="M351" s="215">
        <v>0</v>
      </c>
      <c r="N351" s="215">
        <v>0</v>
      </c>
      <c r="O351" s="215">
        <v>0</v>
      </c>
      <c r="P351" s="215">
        <v>0</v>
      </c>
      <c r="Q351" s="215">
        <v>784.8</v>
      </c>
      <c r="R351" s="285"/>
      <c r="S351" s="285"/>
      <c r="T351" s="285"/>
    </row>
    <row r="352" spans="1:20" x14ac:dyDescent="0.25">
      <c r="A352" s="245" t="str">
        <f>IFERROR(VLOOKUP($C352,Account_Mapping!$A:$C,2,0),"")</f>
        <v>T_gen_Admin_other</v>
      </c>
      <c r="B352" s="248">
        <f>IFERROR(VLOOKUP($C352,Account_Mapping!$A:$C,3,0),"")</f>
        <v>0</v>
      </c>
      <c r="C352" s="285" t="s">
        <v>1094</v>
      </c>
      <c r="E352" s="229">
        <v>277.97000000000003</v>
      </c>
      <c r="F352" s="229">
        <v>289.64999999999998</v>
      </c>
      <c r="G352" s="229">
        <v>-160.65</v>
      </c>
      <c r="H352" s="229">
        <v>51.29</v>
      </c>
      <c r="I352" s="229">
        <v>75.930000000000007</v>
      </c>
      <c r="J352" s="229">
        <v>59.57</v>
      </c>
      <c r="K352" s="229">
        <v>0</v>
      </c>
      <c r="L352" s="229">
        <v>0</v>
      </c>
      <c r="M352" s="229">
        <v>0</v>
      </c>
      <c r="N352" s="229">
        <v>0</v>
      </c>
      <c r="O352" s="229">
        <v>0</v>
      </c>
      <c r="P352" s="229">
        <v>0</v>
      </c>
      <c r="Q352" s="229">
        <v>593.7600000000001</v>
      </c>
      <c r="R352" s="291"/>
      <c r="S352" s="285"/>
      <c r="T352" s="285"/>
    </row>
    <row r="353" spans="1:20" x14ac:dyDescent="0.25">
      <c r="A353" s="245" t="str">
        <f>IFERROR(VLOOKUP($C353,Account_Mapping!$A:$C,2,0),"")</f>
        <v>T_gen_Admin_other</v>
      </c>
      <c r="B353" s="248">
        <f>IFERROR(VLOOKUP($C353,Account_Mapping!$A:$C,3,0),"")</f>
        <v>0</v>
      </c>
      <c r="C353" s="285" t="s">
        <v>1095</v>
      </c>
      <c r="E353" s="215">
        <v>0</v>
      </c>
      <c r="F353" s="215">
        <v>0</v>
      </c>
      <c r="G353" s="215">
        <v>0</v>
      </c>
      <c r="H353" s="215">
        <v>0</v>
      </c>
      <c r="I353" s="215">
        <v>0</v>
      </c>
      <c r="J353" s="215">
        <v>0</v>
      </c>
      <c r="K353" s="215">
        <v>0</v>
      </c>
      <c r="L353" s="215">
        <v>0</v>
      </c>
      <c r="M353" s="215">
        <v>0</v>
      </c>
      <c r="N353" s="215">
        <v>0</v>
      </c>
      <c r="O353" s="215">
        <v>0</v>
      </c>
      <c r="P353" s="215">
        <v>0</v>
      </c>
      <c r="Q353" s="215">
        <v>0</v>
      </c>
      <c r="R353" s="285"/>
      <c r="S353" s="285"/>
      <c r="T353" s="285"/>
    </row>
    <row r="354" spans="1:20" x14ac:dyDescent="0.25">
      <c r="A354" s="245" t="str">
        <f>IFERROR(VLOOKUP($C354,Account_Mapping!$A:$C,2,0),"")</f>
        <v/>
      </c>
      <c r="B354" s="248" t="str">
        <f>IFERROR(VLOOKUP($C354,Account_Mapping!$A:$C,3,0),"")</f>
        <v/>
      </c>
      <c r="C354" s="285" t="s">
        <v>1096</v>
      </c>
      <c r="E354" s="215">
        <v>13585.129999999997</v>
      </c>
      <c r="F354" s="215">
        <v>11663.649999999998</v>
      </c>
      <c r="G354" s="215">
        <v>11815.15</v>
      </c>
      <c r="H354" s="215">
        <v>12070.08</v>
      </c>
      <c r="I354" s="215">
        <v>12385.05</v>
      </c>
      <c r="J354" s="215">
        <v>10008.91</v>
      </c>
      <c r="K354" s="215">
        <v>0</v>
      </c>
      <c r="L354" s="215">
        <v>0</v>
      </c>
      <c r="M354" s="215">
        <v>0</v>
      </c>
      <c r="N354" s="215">
        <v>0</v>
      </c>
      <c r="O354" s="215">
        <v>0</v>
      </c>
      <c r="P354" s="215">
        <v>0</v>
      </c>
      <c r="Q354" s="215">
        <v>71527.969999999987</v>
      </c>
      <c r="R354" s="285"/>
      <c r="S354" s="285"/>
      <c r="T354" s="285"/>
    </row>
    <row r="355" spans="1:20" x14ac:dyDescent="0.25">
      <c r="A355" s="245" t="str">
        <f>IFERROR(VLOOKUP($C355,Account_Mapping!$A:$C,2,0),"")</f>
        <v/>
      </c>
      <c r="B355" s="248" t="str">
        <f>IFERROR(VLOOKUP($C355,Account_Mapping!$A:$C,3,0),"")</f>
        <v/>
      </c>
      <c r="C355" s="285" t="s">
        <v>789</v>
      </c>
      <c r="E355" s="215"/>
      <c r="F355" s="215"/>
      <c r="G355" s="215"/>
      <c r="H355" s="215"/>
      <c r="I355" s="215"/>
      <c r="J355" s="215"/>
      <c r="K355" s="215"/>
      <c r="L355" s="215"/>
      <c r="M355" s="215"/>
      <c r="N355" s="215"/>
      <c r="O355" s="215"/>
      <c r="P355" s="215"/>
      <c r="Q355" s="215"/>
      <c r="R355" s="285"/>
      <c r="S355" s="285"/>
      <c r="T355" s="285"/>
    </row>
    <row r="356" spans="1:20" x14ac:dyDescent="0.25">
      <c r="A356" s="245" t="str">
        <f>IFERROR(VLOOKUP($C356,Account_Mapping!$A:$C,2,0),"")</f>
        <v/>
      </c>
      <c r="B356" s="248" t="str">
        <f>IFERROR(VLOOKUP($C356,Account_Mapping!$A:$C,3,0),"")</f>
        <v/>
      </c>
      <c r="C356" s="285" t="s">
        <v>789</v>
      </c>
      <c r="D356" s="215"/>
      <c r="E356" s="215"/>
      <c r="F356" s="215"/>
      <c r="G356" s="215"/>
      <c r="H356" s="215"/>
      <c r="I356" s="215"/>
      <c r="J356" s="215"/>
      <c r="K356" s="215"/>
      <c r="L356" s="215"/>
      <c r="M356" s="215"/>
      <c r="N356" s="215"/>
      <c r="O356" s="215"/>
      <c r="P356" s="215"/>
      <c r="Q356" s="215"/>
      <c r="R356" s="285"/>
      <c r="S356" s="285"/>
      <c r="T356" s="285"/>
    </row>
    <row r="357" spans="1:20" x14ac:dyDescent="0.25">
      <c r="A357" s="245" t="str">
        <f>IFERROR(VLOOKUP($C357,Account_Mapping!$A:$C,2,0),"")</f>
        <v/>
      </c>
      <c r="B357" s="248" t="str">
        <f>IFERROR(VLOOKUP($C357,Account_Mapping!$A:$C,3,0),"")</f>
        <v/>
      </c>
      <c r="C357" s="285" t="s">
        <v>1097</v>
      </c>
      <c r="D357" s="215"/>
      <c r="E357" s="215"/>
      <c r="F357" s="215"/>
      <c r="G357" s="215"/>
      <c r="H357" s="215"/>
      <c r="I357" s="215"/>
      <c r="J357" s="215"/>
      <c r="K357" s="215"/>
      <c r="L357" s="215"/>
      <c r="M357" s="215"/>
      <c r="N357" s="215"/>
      <c r="O357" s="215"/>
      <c r="P357" s="215"/>
      <c r="Q357" s="215"/>
      <c r="R357" s="285"/>
      <c r="S357" s="285"/>
      <c r="T357" s="285"/>
    </row>
    <row r="358" spans="1:20" x14ac:dyDescent="0.25">
      <c r="A358" s="245" t="str">
        <f>IFERROR(VLOOKUP($C358,Account_Mapping!$A:$C,2,0),"")</f>
        <v>T_Maintenance</v>
      </c>
      <c r="B358" s="248" t="str">
        <f>IFERROR(VLOOKUP($C358,Account_Mapping!$A:$C,3,0),"")</f>
        <v>T_Other_NN_Labor</v>
      </c>
      <c r="C358" s="285" t="s">
        <v>1098</v>
      </c>
      <c r="D358" s="215"/>
      <c r="E358" s="215">
        <v>2550.38</v>
      </c>
      <c r="F358" s="215">
        <v>2711.2</v>
      </c>
      <c r="G358" s="215">
        <v>2841.08</v>
      </c>
      <c r="H358" s="215">
        <v>2842.24</v>
      </c>
      <c r="I358" s="215">
        <v>3734.44</v>
      </c>
      <c r="J358" s="215">
        <v>3459.79</v>
      </c>
      <c r="K358" s="215">
        <v>0</v>
      </c>
      <c r="L358" s="215">
        <v>0</v>
      </c>
      <c r="M358" s="215">
        <v>0</v>
      </c>
      <c r="N358" s="215">
        <v>0</v>
      </c>
      <c r="O358" s="215">
        <v>0</v>
      </c>
      <c r="P358" s="215">
        <v>0</v>
      </c>
      <c r="Q358" s="215">
        <v>18139.13</v>
      </c>
      <c r="R358" s="285"/>
      <c r="S358" s="285"/>
      <c r="T358" s="285"/>
    </row>
    <row r="359" spans="1:20" x14ac:dyDescent="0.25">
      <c r="A359" s="245" t="str">
        <f>IFERROR(VLOOKUP($C359,Account_Mapping!$A:$C,2,0),"")</f>
        <v>T_Maintenance</v>
      </c>
      <c r="B359" s="248">
        <f>IFERROR(VLOOKUP($C359,Account_Mapping!$A:$C,3,0),"")</f>
        <v>0</v>
      </c>
      <c r="C359" s="285" t="s">
        <v>1099</v>
      </c>
      <c r="D359" s="215"/>
      <c r="E359" s="215">
        <v>1225.44</v>
      </c>
      <c r="F359" s="215">
        <v>2151.9299999999998</v>
      </c>
      <c r="G359" s="215">
        <v>758.08</v>
      </c>
      <c r="H359" s="215">
        <v>1277.51</v>
      </c>
      <c r="I359" s="215">
        <v>1740.06</v>
      </c>
      <c r="J359" s="215">
        <v>1663.1</v>
      </c>
      <c r="K359" s="215">
        <v>0</v>
      </c>
      <c r="L359" s="215">
        <v>0</v>
      </c>
      <c r="M359" s="215">
        <v>0</v>
      </c>
      <c r="N359" s="215">
        <v>0</v>
      </c>
      <c r="O359" s="215">
        <v>0</v>
      </c>
      <c r="P359" s="215">
        <v>0</v>
      </c>
      <c r="Q359" s="215">
        <v>8816.1200000000008</v>
      </c>
      <c r="R359" s="285"/>
      <c r="S359" s="285"/>
      <c r="T359" s="285"/>
    </row>
    <row r="360" spans="1:20" x14ac:dyDescent="0.25">
      <c r="A360" s="245" t="str">
        <f>IFERROR(VLOOKUP($C360,Account_Mapping!$A:$C,2,0),"")</f>
        <v>T_Maintenance</v>
      </c>
      <c r="B360" s="248">
        <f>IFERROR(VLOOKUP($C360,Account_Mapping!$A:$C,3,0),"")</f>
        <v>0</v>
      </c>
      <c r="C360" s="285" t="s">
        <v>1100</v>
      </c>
      <c r="D360" s="215"/>
      <c r="E360" s="215">
        <v>1780.65</v>
      </c>
      <c r="F360" s="215">
        <v>1370.17</v>
      </c>
      <c r="G360" s="215">
        <v>165.56</v>
      </c>
      <c r="H360" s="215">
        <v>-603.66999999999996</v>
      </c>
      <c r="I360" s="215">
        <v>1068.5999999999999</v>
      </c>
      <c r="J360" s="215">
        <v>646.12</v>
      </c>
      <c r="K360" s="215">
        <v>0</v>
      </c>
      <c r="L360" s="215">
        <v>0</v>
      </c>
      <c r="M360" s="215">
        <v>0</v>
      </c>
      <c r="N360" s="215">
        <v>0</v>
      </c>
      <c r="O360" s="215">
        <v>0</v>
      </c>
      <c r="P360" s="215">
        <v>0</v>
      </c>
      <c r="Q360" s="215">
        <v>4427.43</v>
      </c>
      <c r="R360" s="285"/>
      <c r="S360" s="285"/>
      <c r="T360" s="285"/>
    </row>
    <row r="361" spans="1:20" x14ac:dyDescent="0.25">
      <c r="A361" s="245" t="str">
        <f>IFERROR(VLOOKUP($C361,Account_Mapping!$A:$C,2,0),"")</f>
        <v>T_Maintenance</v>
      </c>
      <c r="B361" s="248">
        <f>IFERROR(VLOOKUP($C361,Account_Mapping!$A:$C,3,0),"")</f>
        <v>0</v>
      </c>
      <c r="C361" s="285" t="s">
        <v>1101</v>
      </c>
      <c r="D361" s="215"/>
      <c r="E361" s="215">
        <v>0</v>
      </c>
      <c r="F361" s="215">
        <v>0</v>
      </c>
      <c r="G361" s="215">
        <v>0</v>
      </c>
      <c r="H361" s="215">
        <v>0</v>
      </c>
      <c r="I361" s="215">
        <v>0</v>
      </c>
      <c r="J361" s="215">
        <v>0</v>
      </c>
      <c r="K361" s="215">
        <v>0</v>
      </c>
      <c r="L361" s="215">
        <v>0</v>
      </c>
      <c r="M361" s="215">
        <v>0</v>
      </c>
      <c r="N361" s="215">
        <v>0</v>
      </c>
      <c r="O361" s="215">
        <v>0</v>
      </c>
      <c r="P361" s="215">
        <v>0</v>
      </c>
      <c r="Q361" s="215">
        <v>0</v>
      </c>
      <c r="R361" s="285"/>
      <c r="S361" s="285"/>
      <c r="T361" s="285"/>
    </row>
    <row r="362" spans="1:20" x14ac:dyDescent="0.25">
      <c r="A362" s="245" t="str">
        <f>IFERROR(VLOOKUP($C362,Account_Mapping!$A:$C,2,0),"")</f>
        <v>T_Maintenance</v>
      </c>
      <c r="B362" s="248">
        <f>IFERROR(VLOOKUP($C362,Account_Mapping!$A:$C,3,0),"")</f>
        <v>0</v>
      </c>
      <c r="C362" s="285" t="s">
        <v>1102</v>
      </c>
      <c r="D362" s="215"/>
      <c r="E362" s="215">
        <v>177</v>
      </c>
      <c r="F362" s="215">
        <v>0</v>
      </c>
      <c r="G362" s="215">
        <v>177</v>
      </c>
      <c r="H362" s="215">
        <v>387</v>
      </c>
      <c r="I362" s="215">
        <v>327</v>
      </c>
      <c r="J362" s="215">
        <v>45.46</v>
      </c>
      <c r="K362" s="215">
        <v>0</v>
      </c>
      <c r="L362" s="215">
        <v>0</v>
      </c>
      <c r="M362" s="215">
        <v>0</v>
      </c>
      <c r="N362" s="215">
        <v>0</v>
      </c>
      <c r="O362" s="215">
        <v>0</v>
      </c>
      <c r="P362" s="215">
        <v>0</v>
      </c>
      <c r="Q362" s="215">
        <v>1113.46</v>
      </c>
      <c r="R362" s="285"/>
      <c r="S362" s="285"/>
      <c r="T362" s="285"/>
    </row>
    <row r="363" spans="1:20" x14ac:dyDescent="0.25">
      <c r="A363" s="245" t="str">
        <f>IFERROR(VLOOKUP($C363,Account_Mapping!$A:$C,2,0),"")</f>
        <v>T_EXPENSES</v>
      </c>
      <c r="B363" s="248">
        <f>IFERROR(VLOOKUP($C363,Account_Mapping!$A:$C,3,0),"")</f>
        <v>0</v>
      </c>
      <c r="C363" s="285" t="s">
        <v>1103</v>
      </c>
      <c r="D363" s="215"/>
      <c r="E363" s="215">
        <v>310</v>
      </c>
      <c r="F363" s="215">
        <v>310</v>
      </c>
      <c r="G363" s="215">
        <v>310</v>
      </c>
      <c r="H363" s="215">
        <v>310</v>
      </c>
      <c r="I363" s="215">
        <v>0</v>
      </c>
      <c r="J363" s="215">
        <v>310</v>
      </c>
      <c r="K363" s="215">
        <v>0</v>
      </c>
      <c r="L363" s="215">
        <v>0</v>
      </c>
      <c r="M363" s="215">
        <v>0</v>
      </c>
      <c r="N363" s="215">
        <v>0</v>
      </c>
      <c r="O363" s="215">
        <v>0</v>
      </c>
      <c r="P363" s="215">
        <v>0</v>
      </c>
      <c r="Q363" s="215">
        <v>1550</v>
      </c>
      <c r="R363" s="285"/>
      <c r="S363" s="285"/>
      <c r="T363" s="285"/>
    </row>
    <row r="364" spans="1:20" x14ac:dyDescent="0.25">
      <c r="A364" s="245" t="str">
        <f>IFERROR(VLOOKUP($C364,Account_Mapping!$A:$C,2,0),"")</f>
        <v>T_EXPENSES</v>
      </c>
      <c r="B364" s="248">
        <f>IFERROR(VLOOKUP($C364,Account_Mapping!$A:$C,3,0),"")</f>
        <v>0</v>
      </c>
      <c r="C364" s="285" t="s">
        <v>1104</v>
      </c>
      <c r="D364" s="215"/>
      <c r="E364" s="215">
        <v>1362.7</v>
      </c>
      <c r="F364" s="215">
        <v>2725.4</v>
      </c>
      <c r="G364" s="215">
        <v>1362.7</v>
      </c>
      <c r="H364" s="215">
        <v>1362.7</v>
      </c>
      <c r="I364" s="215">
        <v>1362.7</v>
      </c>
      <c r="J364" s="215">
        <v>1362.7</v>
      </c>
      <c r="K364" s="215">
        <v>0</v>
      </c>
      <c r="L364" s="215">
        <v>0</v>
      </c>
      <c r="M364" s="215">
        <v>0</v>
      </c>
      <c r="N364" s="215">
        <v>0</v>
      </c>
      <c r="O364" s="215">
        <v>0</v>
      </c>
      <c r="P364" s="215">
        <v>0</v>
      </c>
      <c r="Q364" s="215">
        <v>9538.9</v>
      </c>
      <c r="R364" s="285"/>
      <c r="S364" s="285"/>
      <c r="T364" s="285"/>
    </row>
    <row r="365" spans="1:20" x14ac:dyDescent="0.25">
      <c r="A365" s="245" t="str">
        <f>IFERROR(VLOOKUP($C365,Account_Mapping!$A:$C,2,0),"")</f>
        <v>T_Maintenance</v>
      </c>
      <c r="B365" s="248" t="str">
        <f>IFERROR(VLOOKUP($C365,Account_Mapping!$A:$C,3,0),"")</f>
        <v>T_Other_NN_Labor</v>
      </c>
      <c r="C365" s="285" t="s">
        <v>1105</v>
      </c>
      <c r="D365" s="215"/>
      <c r="E365" s="215">
        <v>2980</v>
      </c>
      <c r="F365" s="215">
        <v>300</v>
      </c>
      <c r="G365" s="215">
        <v>220</v>
      </c>
      <c r="H365" s="215">
        <v>2767.86</v>
      </c>
      <c r="I365" s="215">
        <v>880</v>
      </c>
      <c r="J365" s="215">
        <v>880</v>
      </c>
      <c r="K365" s="215">
        <v>0</v>
      </c>
      <c r="L365" s="215">
        <v>0</v>
      </c>
      <c r="M365" s="215">
        <v>0</v>
      </c>
      <c r="N365" s="215">
        <v>0</v>
      </c>
      <c r="O365" s="215">
        <v>0</v>
      </c>
      <c r="P365" s="215">
        <v>0</v>
      </c>
      <c r="Q365" s="215">
        <v>8027.8600000000006</v>
      </c>
      <c r="R365" s="285"/>
      <c r="S365" s="285"/>
      <c r="T365" s="285"/>
    </row>
    <row r="366" spans="1:20" x14ac:dyDescent="0.25">
      <c r="A366" s="245" t="str">
        <f>IFERROR(VLOOKUP($C366,Account_Mapping!$A:$C,2,0),"")</f>
        <v>T_Maintenance</v>
      </c>
      <c r="B366" s="248">
        <f>IFERROR(VLOOKUP($C366,Account_Mapping!$A:$C,3,0),"")</f>
        <v>0</v>
      </c>
      <c r="C366" s="285" t="s">
        <v>1106</v>
      </c>
      <c r="D366" s="215"/>
      <c r="E366" s="215">
        <v>2712.58</v>
      </c>
      <c r="F366" s="215">
        <v>3231.19</v>
      </c>
      <c r="G366" s="215">
        <v>3230.88</v>
      </c>
      <c r="H366" s="215">
        <v>6938.24</v>
      </c>
      <c r="I366" s="215">
        <v>4697.46</v>
      </c>
      <c r="J366" s="215">
        <v>6055.38</v>
      </c>
      <c r="K366" s="215">
        <v>0</v>
      </c>
      <c r="L366" s="215">
        <v>0</v>
      </c>
      <c r="M366" s="215">
        <v>0</v>
      </c>
      <c r="N366" s="215">
        <v>0</v>
      </c>
      <c r="O366" s="215">
        <v>0</v>
      </c>
      <c r="P366" s="215">
        <v>0</v>
      </c>
      <c r="Q366" s="215">
        <v>26865.730000000003</v>
      </c>
      <c r="R366" s="285"/>
      <c r="S366" s="285"/>
      <c r="T366" s="285"/>
    </row>
    <row r="367" spans="1:20" x14ac:dyDescent="0.25">
      <c r="A367" s="245" t="str">
        <f>IFERROR(VLOOKUP($C367,Account_Mapping!$A:$C,2,0),"")</f>
        <v>T_Maintenance</v>
      </c>
      <c r="B367" s="248">
        <f>IFERROR(VLOOKUP($C367,Account_Mapping!$A:$C,3,0),"")</f>
        <v>0</v>
      </c>
      <c r="C367" s="285" t="s">
        <v>1107</v>
      </c>
      <c r="D367" s="215"/>
      <c r="E367" s="215">
        <v>0</v>
      </c>
      <c r="F367" s="215">
        <v>0</v>
      </c>
      <c r="G367" s="215">
        <v>0</v>
      </c>
      <c r="H367" s="215">
        <v>0</v>
      </c>
      <c r="I367" s="215">
        <v>0</v>
      </c>
      <c r="J367" s="215">
        <v>0</v>
      </c>
      <c r="K367" s="215">
        <v>0</v>
      </c>
      <c r="L367" s="215">
        <v>0</v>
      </c>
      <c r="M367" s="215">
        <v>0</v>
      </c>
      <c r="N367" s="215">
        <v>0</v>
      </c>
      <c r="O367" s="215">
        <v>0</v>
      </c>
      <c r="P367" s="215">
        <v>0</v>
      </c>
      <c r="Q367" s="215">
        <v>0</v>
      </c>
      <c r="R367" s="285"/>
      <c r="S367" s="285"/>
      <c r="T367" s="285"/>
    </row>
    <row r="368" spans="1:20" x14ac:dyDescent="0.25">
      <c r="A368" s="245" t="str">
        <f>IFERROR(VLOOKUP($C368,Account_Mapping!$A:$C,2,0),"")</f>
        <v>T_Maintenance</v>
      </c>
      <c r="B368" s="248">
        <f>IFERROR(VLOOKUP($C368,Account_Mapping!$A:$C,3,0),"")</f>
        <v>0</v>
      </c>
      <c r="C368" s="285" t="s">
        <v>1108</v>
      </c>
      <c r="D368" s="215"/>
      <c r="E368" s="215">
        <v>0</v>
      </c>
      <c r="F368" s="215">
        <v>0</v>
      </c>
      <c r="G368" s="215">
        <v>0</v>
      </c>
      <c r="H368" s="215">
        <v>0</v>
      </c>
      <c r="I368" s="215">
        <v>0</v>
      </c>
      <c r="J368" s="215">
        <v>0</v>
      </c>
      <c r="K368" s="215">
        <v>0</v>
      </c>
      <c r="L368" s="215">
        <v>0</v>
      </c>
      <c r="M368" s="215">
        <v>0</v>
      </c>
      <c r="N368" s="215">
        <v>0</v>
      </c>
      <c r="O368" s="215">
        <v>0</v>
      </c>
      <c r="P368" s="215">
        <v>0</v>
      </c>
      <c r="Q368" s="215">
        <v>0</v>
      </c>
      <c r="R368" s="285"/>
      <c r="S368" s="285"/>
      <c r="T368" s="285"/>
    </row>
    <row r="369" spans="1:20" x14ac:dyDescent="0.25">
      <c r="A369" s="245" t="str">
        <f>IFERROR(VLOOKUP($C369,Account_Mapping!$A:$C,2,0),"")</f>
        <v>T_Maintenance</v>
      </c>
      <c r="B369" s="248">
        <f>IFERROR(VLOOKUP($C369,Account_Mapping!$A:$C,3,0),"")</f>
        <v>0</v>
      </c>
      <c r="C369" s="285" t="s">
        <v>1109</v>
      </c>
      <c r="D369" s="215"/>
      <c r="E369" s="215">
        <v>0</v>
      </c>
      <c r="F369" s="215">
        <v>0</v>
      </c>
      <c r="G369" s="215">
        <v>0</v>
      </c>
      <c r="H369" s="215">
        <v>0</v>
      </c>
      <c r="I369" s="215">
        <v>822.9</v>
      </c>
      <c r="J369" s="215">
        <v>0</v>
      </c>
      <c r="K369" s="215">
        <v>0</v>
      </c>
      <c r="L369" s="215">
        <v>0</v>
      </c>
      <c r="M369" s="215">
        <v>0</v>
      </c>
      <c r="N369" s="215">
        <v>0</v>
      </c>
      <c r="O369" s="215">
        <v>0</v>
      </c>
      <c r="P369" s="215">
        <v>0</v>
      </c>
      <c r="Q369" s="215">
        <v>822.9</v>
      </c>
      <c r="R369" s="285"/>
      <c r="S369" s="285"/>
      <c r="T369" s="285"/>
    </row>
    <row r="370" spans="1:20" x14ac:dyDescent="0.25">
      <c r="A370" s="245" t="str">
        <f>IFERROR(VLOOKUP($C370,Account_Mapping!$A:$C,2,0),"")</f>
        <v>T_gen_Admin_other</v>
      </c>
      <c r="B370" s="248">
        <f>IFERROR(VLOOKUP($C370,Account_Mapping!$A:$C,3,0),"")</f>
        <v>0</v>
      </c>
      <c r="C370" s="285" t="s">
        <v>1110</v>
      </c>
      <c r="D370" s="215"/>
      <c r="E370" s="215">
        <v>0</v>
      </c>
      <c r="F370" s="215">
        <v>0</v>
      </c>
      <c r="G370" s="215">
        <v>0</v>
      </c>
      <c r="H370" s="215">
        <v>0</v>
      </c>
      <c r="I370" s="215">
        <v>0</v>
      </c>
      <c r="J370" s="215">
        <v>0</v>
      </c>
      <c r="K370" s="215">
        <v>0</v>
      </c>
      <c r="L370" s="215">
        <v>0</v>
      </c>
      <c r="M370" s="215">
        <v>0</v>
      </c>
      <c r="N370" s="215">
        <v>0</v>
      </c>
      <c r="O370" s="215">
        <v>0</v>
      </c>
      <c r="P370" s="215">
        <v>0</v>
      </c>
      <c r="Q370" s="215">
        <v>0</v>
      </c>
      <c r="R370" s="285"/>
      <c r="S370" s="285"/>
      <c r="T370" s="285"/>
    </row>
    <row r="371" spans="1:20" x14ac:dyDescent="0.25">
      <c r="A371" s="245" t="str">
        <f>IFERROR(VLOOKUP($C371,Account_Mapping!$A:$C,2,0),"")</f>
        <v>T_gen_Admin_other</v>
      </c>
      <c r="B371" s="248">
        <f>IFERROR(VLOOKUP($C371,Account_Mapping!$A:$C,3,0),"")</f>
        <v>0</v>
      </c>
      <c r="C371" s="285" t="s">
        <v>1111</v>
      </c>
      <c r="D371" s="215"/>
      <c r="E371" s="215">
        <v>0</v>
      </c>
      <c r="F371" s="215">
        <v>0</v>
      </c>
      <c r="G371" s="215">
        <v>0</v>
      </c>
      <c r="H371" s="215">
        <v>0</v>
      </c>
      <c r="I371" s="215">
        <v>0</v>
      </c>
      <c r="J371" s="215">
        <v>0</v>
      </c>
      <c r="K371" s="215">
        <v>0</v>
      </c>
      <c r="L371" s="215">
        <v>0</v>
      </c>
      <c r="M371" s="215">
        <v>0</v>
      </c>
      <c r="N371" s="215">
        <v>0</v>
      </c>
      <c r="O371" s="215">
        <v>0</v>
      </c>
      <c r="P371" s="215">
        <v>0</v>
      </c>
      <c r="Q371" s="215">
        <v>0</v>
      </c>
      <c r="R371" s="285"/>
      <c r="S371" s="285"/>
      <c r="T371" s="285"/>
    </row>
    <row r="372" spans="1:20" x14ac:dyDescent="0.25">
      <c r="A372" s="245" t="str">
        <f>IFERROR(VLOOKUP($C372,Account_Mapping!$A:$C,2,0),"")</f>
        <v>T_gen_Admin_other</v>
      </c>
      <c r="B372" s="248">
        <f>IFERROR(VLOOKUP($C372,Account_Mapping!$A:$C,3,0),"")</f>
        <v>0</v>
      </c>
      <c r="C372" s="285" t="s">
        <v>1112</v>
      </c>
      <c r="D372" s="215"/>
      <c r="E372" s="215">
        <v>0</v>
      </c>
      <c r="F372" s="215">
        <v>0</v>
      </c>
      <c r="G372" s="215">
        <v>0</v>
      </c>
      <c r="H372" s="215">
        <v>0</v>
      </c>
      <c r="I372" s="215">
        <v>0</v>
      </c>
      <c r="J372" s="215">
        <v>0</v>
      </c>
      <c r="K372" s="215">
        <v>0</v>
      </c>
      <c r="L372" s="215">
        <v>0</v>
      </c>
      <c r="M372" s="215">
        <v>0</v>
      </c>
      <c r="N372" s="215">
        <v>0</v>
      </c>
      <c r="O372" s="215">
        <v>0</v>
      </c>
      <c r="P372" s="215">
        <v>0</v>
      </c>
      <c r="Q372" s="215">
        <v>0</v>
      </c>
      <c r="R372" s="285"/>
      <c r="S372" s="285"/>
      <c r="T372" s="285"/>
    </row>
    <row r="373" spans="1:20" x14ac:dyDescent="0.25">
      <c r="A373" s="245" t="str">
        <f>IFERROR(VLOOKUP($C373,Account_Mapping!$A:$C,2,0),"")</f>
        <v>T_gen_Admin_other</v>
      </c>
      <c r="B373" s="248">
        <f>IFERROR(VLOOKUP($C373,Account_Mapping!$A:$C,3,0),"")</f>
        <v>0</v>
      </c>
      <c r="C373" s="285" t="s">
        <v>1113</v>
      </c>
      <c r="D373" s="215"/>
      <c r="E373" s="215">
        <v>0</v>
      </c>
      <c r="F373" s="215">
        <v>0</v>
      </c>
      <c r="G373" s="215">
        <v>6.8</v>
      </c>
      <c r="H373" s="215">
        <v>0</v>
      </c>
      <c r="I373" s="215">
        <v>0</v>
      </c>
      <c r="J373" s="215">
        <v>7.28</v>
      </c>
      <c r="K373" s="215">
        <v>0</v>
      </c>
      <c r="L373" s="215">
        <v>0</v>
      </c>
      <c r="M373" s="215">
        <v>0</v>
      </c>
      <c r="N373" s="215">
        <v>0</v>
      </c>
      <c r="O373" s="215">
        <v>0</v>
      </c>
      <c r="P373" s="215">
        <v>0</v>
      </c>
      <c r="Q373" s="215">
        <v>14.08</v>
      </c>
      <c r="R373" s="285"/>
      <c r="S373" s="285"/>
      <c r="T373" s="285"/>
    </row>
    <row r="374" spans="1:20" x14ac:dyDescent="0.25">
      <c r="A374" s="245" t="str">
        <f>IFERROR(VLOOKUP($C374,Account_Mapping!$A:$C,2,0),"")</f>
        <v>T_Maintenance</v>
      </c>
      <c r="B374" s="248">
        <f>IFERROR(VLOOKUP($C374,Account_Mapping!$A:$C,3,0),"")</f>
        <v>0</v>
      </c>
      <c r="C374" s="285" t="s">
        <v>1114</v>
      </c>
      <c r="D374" s="215"/>
      <c r="E374" s="215">
        <v>0</v>
      </c>
      <c r="F374" s="215">
        <v>0</v>
      </c>
      <c r="G374" s="215">
        <v>0</v>
      </c>
      <c r="H374" s="215">
        <v>0</v>
      </c>
      <c r="I374" s="215">
        <v>0</v>
      </c>
      <c r="J374" s="215">
        <v>0</v>
      </c>
      <c r="K374" s="215">
        <v>0</v>
      </c>
      <c r="L374" s="215">
        <v>0</v>
      </c>
      <c r="M374" s="215">
        <v>0</v>
      </c>
      <c r="N374" s="215">
        <v>0</v>
      </c>
      <c r="O374" s="215">
        <v>0</v>
      </c>
      <c r="P374" s="215">
        <v>0</v>
      </c>
      <c r="Q374" s="215">
        <v>0</v>
      </c>
      <c r="R374" s="285"/>
      <c r="S374" s="285"/>
      <c r="T374" s="285"/>
    </row>
    <row r="375" spans="1:20" x14ac:dyDescent="0.25">
      <c r="A375" s="245" t="str">
        <f>IFERROR(VLOOKUP($C375,Account_Mapping!$A:$C,2,0),"")</f>
        <v>T_gen_Admin_other</v>
      </c>
      <c r="B375" s="248">
        <f>IFERROR(VLOOKUP($C375,Account_Mapping!$A:$C,3,0),"")</f>
        <v>0</v>
      </c>
      <c r="C375" s="285" t="s">
        <v>1115</v>
      </c>
      <c r="D375" s="215"/>
      <c r="E375" s="215">
        <v>0</v>
      </c>
      <c r="F375" s="215">
        <v>0</v>
      </c>
      <c r="G375" s="215">
        <v>0</v>
      </c>
      <c r="H375" s="215">
        <v>0</v>
      </c>
      <c r="I375" s="215">
        <v>0</v>
      </c>
      <c r="J375" s="215">
        <v>0</v>
      </c>
      <c r="K375" s="215">
        <v>0</v>
      </c>
      <c r="L375" s="215">
        <v>0</v>
      </c>
      <c r="M375" s="215">
        <v>0</v>
      </c>
      <c r="N375" s="215">
        <v>0</v>
      </c>
      <c r="O375" s="215">
        <v>0</v>
      </c>
      <c r="P375" s="215">
        <v>0</v>
      </c>
      <c r="Q375" s="215">
        <v>0</v>
      </c>
      <c r="R375" s="285"/>
      <c r="S375" s="285"/>
      <c r="T375" s="285"/>
    </row>
    <row r="376" spans="1:20" x14ac:dyDescent="0.25">
      <c r="A376" s="245" t="str">
        <f>IFERROR(VLOOKUP($C376,Account_Mapping!$A:$C,2,0),"")</f>
        <v>T_EXPENSES</v>
      </c>
      <c r="B376" s="248">
        <f>IFERROR(VLOOKUP($C376,Account_Mapping!$A:$C,3,0),"")</f>
        <v>0</v>
      </c>
      <c r="C376" s="285" t="s">
        <v>1116</v>
      </c>
      <c r="D376" s="215"/>
      <c r="E376" s="215">
        <v>5500</v>
      </c>
      <c r="F376" s="215">
        <v>3140.59</v>
      </c>
      <c r="G376" s="215">
        <v>8751.08</v>
      </c>
      <c r="H376" s="215">
        <v>8260.93</v>
      </c>
      <c r="I376" s="215">
        <v>6945.74</v>
      </c>
      <c r="J376" s="215">
        <v>5969.12</v>
      </c>
      <c r="K376" s="215">
        <v>0</v>
      </c>
      <c r="L376" s="215">
        <v>0</v>
      </c>
      <c r="M376" s="215">
        <v>0</v>
      </c>
      <c r="N376" s="215">
        <v>0</v>
      </c>
      <c r="O376" s="215">
        <v>0</v>
      </c>
      <c r="P376" s="215">
        <v>0</v>
      </c>
      <c r="Q376" s="215">
        <v>38567.46</v>
      </c>
      <c r="R376" s="285"/>
      <c r="S376" s="285"/>
      <c r="T376" s="285"/>
    </row>
    <row r="377" spans="1:20" x14ac:dyDescent="0.25">
      <c r="A377" s="245" t="str">
        <f>IFERROR(VLOOKUP($C377,Account_Mapping!$A:$C,2,0),"")</f>
        <v>T_EXPENSES</v>
      </c>
      <c r="B377" s="248">
        <f>IFERROR(VLOOKUP($C377,Account_Mapping!$A:$C,3,0),"")</f>
        <v>0</v>
      </c>
      <c r="C377" s="285" t="s">
        <v>1117</v>
      </c>
      <c r="E377" s="229">
        <v>801.87</v>
      </c>
      <c r="F377" s="229">
        <v>1299.67</v>
      </c>
      <c r="G377" s="229">
        <v>2139.44</v>
      </c>
      <c r="H377" s="229">
        <v>1745.97</v>
      </c>
      <c r="I377" s="229">
        <v>1541.66</v>
      </c>
      <c r="J377" s="229">
        <v>1290.8699999999999</v>
      </c>
      <c r="K377" s="229">
        <v>0</v>
      </c>
      <c r="L377" s="229">
        <v>0</v>
      </c>
      <c r="M377" s="229">
        <v>0</v>
      </c>
      <c r="N377" s="229">
        <v>0</v>
      </c>
      <c r="O377" s="229">
        <v>0</v>
      </c>
      <c r="P377" s="229">
        <v>0</v>
      </c>
      <c r="Q377" s="229">
        <v>8819.48</v>
      </c>
      <c r="R377" s="291"/>
      <c r="S377" s="285"/>
      <c r="T377" s="285"/>
    </row>
    <row r="378" spans="1:20" x14ac:dyDescent="0.25">
      <c r="A378" s="245" t="str">
        <f>IFERROR(VLOOKUP($C378,Account_Mapping!$A:$C,2,0),"")</f>
        <v>T_EXPENSES</v>
      </c>
      <c r="B378" s="248">
        <f>IFERROR(VLOOKUP($C378,Account_Mapping!$A:$C,3,0),"")</f>
        <v>0</v>
      </c>
      <c r="C378" s="285" t="s">
        <v>1118</v>
      </c>
      <c r="E378" s="221">
        <v>1963.02</v>
      </c>
      <c r="F378" s="221">
        <v>584.01</v>
      </c>
      <c r="G378" s="221">
        <v>2543.59</v>
      </c>
      <c r="H378" s="221">
        <v>1819.23</v>
      </c>
      <c r="I378" s="221">
        <v>2066.2399999999998</v>
      </c>
      <c r="J378" s="221">
        <v>4364.8</v>
      </c>
      <c r="K378" s="221">
        <v>0</v>
      </c>
      <c r="L378" s="221">
        <v>0</v>
      </c>
      <c r="M378" s="221">
        <v>0</v>
      </c>
      <c r="N378" s="221">
        <v>0</v>
      </c>
      <c r="O378" s="221">
        <v>0</v>
      </c>
      <c r="P378" s="221">
        <v>0</v>
      </c>
      <c r="Q378" s="221">
        <v>13340.89</v>
      </c>
      <c r="R378" s="285"/>
      <c r="S378" s="285"/>
      <c r="T378" s="285"/>
    </row>
    <row r="379" spans="1:20" x14ac:dyDescent="0.25">
      <c r="A379" s="245" t="str">
        <f>IFERROR(VLOOKUP($C379,Account_Mapping!$A:$C,2,0),"")</f>
        <v/>
      </c>
      <c r="B379" s="248" t="str">
        <f>IFERROR(VLOOKUP($C379,Account_Mapping!$A:$C,3,0),"")</f>
        <v/>
      </c>
      <c r="C379" s="285" t="s">
        <v>1119</v>
      </c>
      <c r="E379" s="215">
        <v>21363.64</v>
      </c>
      <c r="F379" s="215">
        <v>17824.16</v>
      </c>
      <c r="G379" s="215">
        <v>22506.21</v>
      </c>
      <c r="H379" s="215">
        <v>27108.01</v>
      </c>
      <c r="I379" s="215">
        <v>25186.800000000003</v>
      </c>
      <c r="J379" s="215">
        <v>26054.62</v>
      </c>
      <c r="K379" s="215">
        <v>0</v>
      </c>
      <c r="L379" s="215">
        <v>0</v>
      </c>
      <c r="M379" s="215">
        <v>0</v>
      </c>
      <c r="N379" s="215">
        <v>0</v>
      </c>
      <c r="O379" s="215">
        <v>0</v>
      </c>
      <c r="P379" s="215">
        <v>0</v>
      </c>
      <c r="Q379" s="215">
        <v>140043.44</v>
      </c>
      <c r="R379" s="285"/>
      <c r="S379" s="285"/>
      <c r="T379" s="285"/>
    </row>
    <row r="380" spans="1:20" x14ac:dyDescent="0.25">
      <c r="A380" s="245" t="str">
        <f>IFERROR(VLOOKUP($C380,Account_Mapping!$A:$C,2,0),"")</f>
        <v/>
      </c>
      <c r="B380" s="248" t="str">
        <f>IFERROR(VLOOKUP($C380,Account_Mapping!$A:$C,3,0),"")</f>
        <v/>
      </c>
      <c r="D380" s="215"/>
      <c r="E380" s="215"/>
      <c r="F380" s="215"/>
      <c r="G380" s="215"/>
      <c r="H380" s="215"/>
      <c r="I380" s="215"/>
      <c r="J380" s="215"/>
      <c r="K380" s="215"/>
      <c r="L380" s="215"/>
      <c r="M380" s="215"/>
      <c r="N380" s="215"/>
      <c r="O380" s="215"/>
      <c r="P380" s="215"/>
      <c r="Q380" s="215"/>
      <c r="R380" s="285"/>
      <c r="S380" s="285"/>
      <c r="T380" s="285"/>
    </row>
    <row r="381" spans="1:20" x14ac:dyDescent="0.25">
      <c r="A381" s="245" t="str">
        <f>IFERROR(VLOOKUP($C381,Account_Mapping!$A:$C,2,0),"")</f>
        <v/>
      </c>
      <c r="B381" s="248" t="str">
        <f>IFERROR(VLOOKUP($C381,Account_Mapping!$A:$C,3,0),"")</f>
        <v/>
      </c>
      <c r="C381" s="285" t="s">
        <v>1120</v>
      </c>
      <c r="D381" s="215"/>
      <c r="E381" s="215"/>
      <c r="F381" s="215"/>
      <c r="G381" s="215"/>
      <c r="H381" s="215"/>
      <c r="I381" s="215"/>
      <c r="J381" s="215"/>
      <c r="K381" s="215"/>
      <c r="L381" s="215"/>
      <c r="M381" s="215"/>
      <c r="N381" s="215"/>
      <c r="O381" s="215"/>
      <c r="P381" s="215"/>
      <c r="Q381" s="215"/>
      <c r="R381" s="285"/>
      <c r="S381" s="285"/>
      <c r="T381" s="285"/>
    </row>
    <row r="382" spans="1:20" x14ac:dyDescent="0.25">
      <c r="A382" s="245" t="str">
        <f>IFERROR(VLOOKUP($C382,Account_Mapping!$A:$C,2,0),"")</f>
        <v>T_gen_Admin_other</v>
      </c>
      <c r="B382" s="248" t="str">
        <f>IFERROR(VLOOKUP($C382,Account_Mapping!$A:$C,3,0),"")</f>
        <v>T_Other_NN_Labor</v>
      </c>
      <c r="C382" s="285" t="s">
        <v>1121</v>
      </c>
      <c r="D382" s="215"/>
      <c r="E382" s="215">
        <v>6330.1</v>
      </c>
      <c r="F382" s="215">
        <v>7063.6</v>
      </c>
      <c r="G382" s="215">
        <v>4292.6000000000004</v>
      </c>
      <c r="H382" s="215">
        <v>7063.6</v>
      </c>
      <c r="I382" s="215">
        <v>5922.6</v>
      </c>
      <c r="J382" s="215">
        <v>7063.6</v>
      </c>
      <c r="K382" s="215">
        <v>0</v>
      </c>
      <c r="L382" s="215">
        <v>0</v>
      </c>
      <c r="M382" s="215">
        <v>0</v>
      </c>
      <c r="N382" s="215">
        <v>0</v>
      </c>
      <c r="O382" s="215">
        <v>0</v>
      </c>
      <c r="P382" s="215">
        <v>0</v>
      </c>
      <c r="Q382" s="215">
        <v>37736.1</v>
      </c>
      <c r="R382" s="285"/>
      <c r="S382" s="285"/>
      <c r="T382" s="285"/>
    </row>
    <row r="383" spans="1:20" x14ac:dyDescent="0.25">
      <c r="A383" s="245" t="str">
        <f>IFERROR(VLOOKUP($C383,Account_Mapping!$A:$C,2,0),"")</f>
        <v>T_gen_Admin_other</v>
      </c>
      <c r="B383" s="248" t="str">
        <f>IFERROR(VLOOKUP($C383,Account_Mapping!$A:$C,3,0),"")</f>
        <v>T_Other_NN_Labor</v>
      </c>
      <c r="C383" s="285" t="s">
        <v>1122</v>
      </c>
      <c r="D383" s="215"/>
      <c r="E383" s="215">
        <v>3648.68</v>
      </c>
      <c r="F383" s="215">
        <v>2448.6999999999998</v>
      </c>
      <c r="G383" s="215">
        <v>2985.89</v>
      </c>
      <c r="H383" s="215">
        <v>3078.43</v>
      </c>
      <c r="I383" s="215">
        <v>3146.76</v>
      </c>
      <c r="J383" s="215">
        <v>2877.5</v>
      </c>
      <c r="K383" s="215">
        <v>0</v>
      </c>
      <c r="L383" s="215">
        <v>0</v>
      </c>
      <c r="M383" s="215">
        <v>0</v>
      </c>
      <c r="N383" s="215">
        <v>0</v>
      </c>
      <c r="O383" s="215">
        <v>0</v>
      </c>
      <c r="P383" s="215">
        <v>0</v>
      </c>
      <c r="Q383" s="215">
        <v>18185.96</v>
      </c>
      <c r="R383" s="285"/>
      <c r="S383" s="285"/>
      <c r="T383" s="285"/>
    </row>
    <row r="384" spans="1:20" x14ac:dyDescent="0.25">
      <c r="A384" s="245" t="str">
        <f>IFERROR(VLOOKUP($C384,Account_Mapping!$A:$C,2,0),"")</f>
        <v>T_gen_Admin_other</v>
      </c>
      <c r="B384" s="248" t="str">
        <f>IFERROR(VLOOKUP($C384,Account_Mapping!$A:$C,3,0),"")</f>
        <v>T_Other_NN_Labor</v>
      </c>
      <c r="C384" s="285" t="s">
        <v>1123</v>
      </c>
      <c r="D384" s="215"/>
      <c r="E384" s="215">
        <v>0</v>
      </c>
      <c r="F384" s="215">
        <v>0</v>
      </c>
      <c r="G384" s="215">
        <v>0</v>
      </c>
      <c r="H384" s="215">
        <v>0</v>
      </c>
      <c r="I384" s="215">
        <v>0</v>
      </c>
      <c r="J384" s="215">
        <v>0</v>
      </c>
      <c r="K384" s="215">
        <v>0</v>
      </c>
      <c r="L384" s="215">
        <v>0</v>
      </c>
      <c r="M384" s="215">
        <v>0</v>
      </c>
      <c r="N384" s="215">
        <v>0</v>
      </c>
      <c r="O384" s="215">
        <v>0</v>
      </c>
      <c r="P384" s="215">
        <v>0</v>
      </c>
      <c r="Q384" s="215">
        <v>0</v>
      </c>
      <c r="R384" s="285"/>
      <c r="S384" s="285"/>
      <c r="T384" s="285"/>
    </row>
    <row r="385" spans="1:20" x14ac:dyDescent="0.25">
      <c r="A385" s="245" t="str">
        <f>IFERROR(VLOOKUP($C385,Account_Mapping!$A:$C,2,0),"")</f>
        <v>T_gen_Admin_other</v>
      </c>
      <c r="B385" s="248">
        <f>IFERROR(VLOOKUP($C385,Account_Mapping!$A:$C,3,0),"")</f>
        <v>0</v>
      </c>
      <c r="C385" s="285" t="s">
        <v>1124</v>
      </c>
      <c r="D385" s="215"/>
      <c r="E385" s="215">
        <v>0</v>
      </c>
      <c r="F385" s="215">
        <v>0</v>
      </c>
      <c r="G385" s="215">
        <v>0</v>
      </c>
      <c r="H385" s="215">
        <v>0</v>
      </c>
      <c r="I385" s="215">
        <v>0</v>
      </c>
      <c r="J385" s="215">
        <v>0</v>
      </c>
      <c r="K385" s="215">
        <v>0</v>
      </c>
      <c r="L385" s="215">
        <v>0</v>
      </c>
      <c r="M385" s="215">
        <v>0</v>
      </c>
      <c r="N385" s="215">
        <v>0</v>
      </c>
      <c r="O385" s="215">
        <v>0</v>
      </c>
      <c r="P385" s="215">
        <v>0</v>
      </c>
      <c r="Q385" s="215">
        <v>0</v>
      </c>
      <c r="R385" s="285"/>
      <c r="S385" s="285"/>
      <c r="T385" s="285"/>
    </row>
    <row r="386" spans="1:20" x14ac:dyDescent="0.25">
      <c r="A386" s="245" t="str">
        <f>IFERROR(VLOOKUP($C386,Account_Mapping!$A:$C,2,0),"")</f>
        <v>T_gen_Admin_other</v>
      </c>
      <c r="B386" s="248" t="str">
        <f>IFERROR(VLOOKUP($C386,Account_Mapping!$A:$C,3,0),"")</f>
        <v>T_Other_NN_Labor</v>
      </c>
      <c r="C386" s="285" t="s">
        <v>1125</v>
      </c>
      <c r="D386" s="215"/>
      <c r="E386" s="215">
        <v>0</v>
      </c>
      <c r="F386" s="215">
        <v>0</v>
      </c>
      <c r="G386" s="215">
        <v>0</v>
      </c>
      <c r="H386" s="215">
        <v>0</v>
      </c>
      <c r="I386" s="215">
        <v>0</v>
      </c>
      <c r="J386" s="215">
        <v>0</v>
      </c>
      <c r="K386" s="215">
        <v>0</v>
      </c>
      <c r="L386" s="215">
        <v>0</v>
      </c>
      <c r="M386" s="215">
        <v>0</v>
      </c>
      <c r="N386" s="215">
        <v>0</v>
      </c>
      <c r="O386" s="215">
        <v>0</v>
      </c>
      <c r="P386" s="215">
        <v>0</v>
      </c>
      <c r="Q386" s="215">
        <v>0</v>
      </c>
      <c r="R386" s="285"/>
      <c r="S386" s="285"/>
      <c r="T386" s="285"/>
    </row>
    <row r="387" spans="1:20" x14ac:dyDescent="0.25">
      <c r="A387" s="245" t="str">
        <f>IFERROR(VLOOKUP($C387,Account_Mapping!$A:$C,2,0),"")</f>
        <v>T_gen_Admin_other</v>
      </c>
      <c r="B387" s="248" t="str">
        <f>IFERROR(VLOOKUP($C387,Account_Mapping!$A:$C,3,0),"")</f>
        <v>T_Other_NN_Labor</v>
      </c>
      <c r="C387" s="285" t="s">
        <v>1126</v>
      </c>
      <c r="D387" s="215"/>
      <c r="E387" s="215">
        <v>0</v>
      </c>
      <c r="F387" s="215">
        <v>0</v>
      </c>
      <c r="G387" s="215">
        <v>0</v>
      </c>
      <c r="H387" s="215">
        <v>0</v>
      </c>
      <c r="I387" s="215">
        <v>0</v>
      </c>
      <c r="J387" s="215">
        <v>0</v>
      </c>
      <c r="K387" s="215">
        <v>0</v>
      </c>
      <c r="L387" s="215">
        <v>0</v>
      </c>
      <c r="M387" s="215">
        <v>0</v>
      </c>
      <c r="N387" s="215">
        <v>0</v>
      </c>
      <c r="O387" s="215">
        <v>0</v>
      </c>
      <c r="P387" s="215">
        <v>0</v>
      </c>
      <c r="Q387" s="215">
        <v>0</v>
      </c>
      <c r="R387" s="285"/>
      <c r="S387" s="285"/>
      <c r="T387" s="285"/>
    </row>
    <row r="388" spans="1:20" x14ac:dyDescent="0.25">
      <c r="A388" s="245" t="str">
        <f>IFERROR(VLOOKUP($C388,Account_Mapping!$A:$C,2,0),"")</f>
        <v>T_gen_Admin_other</v>
      </c>
      <c r="B388" s="248">
        <f>IFERROR(VLOOKUP($C388,Account_Mapping!$A:$C,3,0),"")</f>
        <v>0</v>
      </c>
      <c r="C388" s="285" t="s">
        <v>1127</v>
      </c>
      <c r="D388" s="215"/>
      <c r="E388" s="215">
        <v>0</v>
      </c>
      <c r="F388" s="215">
        <v>0</v>
      </c>
      <c r="G388" s="215">
        <v>0</v>
      </c>
      <c r="H388" s="215">
        <v>0</v>
      </c>
      <c r="I388" s="215">
        <v>0</v>
      </c>
      <c r="J388" s="215">
        <v>0</v>
      </c>
      <c r="K388" s="215">
        <v>0</v>
      </c>
      <c r="L388" s="215">
        <v>0</v>
      </c>
      <c r="M388" s="215">
        <v>0</v>
      </c>
      <c r="N388" s="215">
        <v>0</v>
      </c>
      <c r="O388" s="215">
        <v>0</v>
      </c>
      <c r="P388" s="215">
        <v>0</v>
      </c>
      <c r="Q388" s="215">
        <v>0</v>
      </c>
      <c r="R388" s="285"/>
      <c r="S388" s="285"/>
      <c r="T388" s="285"/>
    </row>
    <row r="389" spans="1:20" x14ac:dyDescent="0.25">
      <c r="A389" s="245" t="str">
        <f>IFERROR(VLOOKUP($C389,Account_Mapping!$A:$C,2,0),"")</f>
        <v>T_gen_Admin_other</v>
      </c>
      <c r="B389" s="248" t="str">
        <f>IFERROR(VLOOKUP($C389,Account_Mapping!$A:$C,3,0),"")</f>
        <v>T_Other_NN_Labor</v>
      </c>
      <c r="C389" s="285" t="s">
        <v>1128</v>
      </c>
      <c r="D389" s="215"/>
      <c r="E389" s="215">
        <v>0</v>
      </c>
      <c r="F389" s="215">
        <v>0</v>
      </c>
      <c r="G389" s="215">
        <v>0</v>
      </c>
      <c r="H389" s="215">
        <v>0</v>
      </c>
      <c r="I389" s="215">
        <v>0</v>
      </c>
      <c r="J389" s="215">
        <v>0</v>
      </c>
      <c r="K389" s="215">
        <v>0</v>
      </c>
      <c r="L389" s="215">
        <v>0</v>
      </c>
      <c r="M389" s="215">
        <v>0</v>
      </c>
      <c r="N389" s="215">
        <v>0</v>
      </c>
      <c r="O389" s="215">
        <v>0</v>
      </c>
      <c r="P389" s="215">
        <v>0</v>
      </c>
      <c r="Q389" s="215">
        <v>0</v>
      </c>
      <c r="R389" s="285"/>
      <c r="S389" s="285"/>
      <c r="T389" s="285"/>
    </row>
    <row r="390" spans="1:20" x14ac:dyDescent="0.25">
      <c r="A390" s="245" t="str">
        <f>IFERROR(VLOOKUP($C390,Account_Mapping!$A:$C,2,0),"")</f>
        <v>T_gen_Admin_other</v>
      </c>
      <c r="B390" s="248">
        <f>IFERROR(VLOOKUP($C390,Account_Mapping!$A:$C,3,0),"")</f>
        <v>0</v>
      </c>
      <c r="C390" s="285" t="s">
        <v>1129</v>
      </c>
      <c r="D390" s="215"/>
      <c r="E390" s="215">
        <v>0</v>
      </c>
      <c r="F390" s="215">
        <v>0</v>
      </c>
      <c r="G390" s="215">
        <v>0</v>
      </c>
      <c r="H390" s="215">
        <v>0</v>
      </c>
      <c r="I390" s="215">
        <v>0</v>
      </c>
      <c r="J390" s="215">
        <v>0</v>
      </c>
      <c r="K390" s="215">
        <v>0</v>
      </c>
      <c r="L390" s="215">
        <v>0</v>
      </c>
      <c r="M390" s="215">
        <v>0</v>
      </c>
      <c r="N390" s="215">
        <v>0</v>
      </c>
      <c r="O390" s="215">
        <v>0</v>
      </c>
      <c r="P390" s="215">
        <v>0</v>
      </c>
      <c r="Q390" s="215">
        <v>0</v>
      </c>
      <c r="R390" s="285"/>
      <c r="S390" s="285"/>
      <c r="T390" s="285"/>
    </row>
    <row r="391" spans="1:20" x14ac:dyDescent="0.25">
      <c r="A391" s="245" t="str">
        <f>IFERROR(VLOOKUP($C391,Account_Mapping!$A:$C,2,0),"")</f>
        <v>T_gen_Admin_other</v>
      </c>
      <c r="B391" s="248">
        <f>IFERROR(VLOOKUP($C391,Account_Mapping!$A:$C,3,0),"")</f>
        <v>0</v>
      </c>
      <c r="C391" s="285" t="s">
        <v>1130</v>
      </c>
      <c r="D391" s="215"/>
      <c r="E391" s="215">
        <v>120</v>
      </c>
      <c r="F391" s="215">
        <v>120</v>
      </c>
      <c r="G391" s="215">
        <v>120</v>
      </c>
      <c r="H391" s="215">
        <v>120</v>
      </c>
      <c r="I391" s="215">
        <v>120</v>
      </c>
      <c r="J391" s="215">
        <v>120</v>
      </c>
      <c r="K391" s="215">
        <v>0</v>
      </c>
      <c r="L391" s="215">
        <v>0</v>
      </c>
      <c r="M391" s="215">
        <v>0</v>
      </c>
      <c r="N391" s="215">
        <v>0</v>
      </c>
      <c r="O391" s="215">
        <v>0</v>
      </c>
      <c r="P391" s="215">
        <v>0</v>
      </c>
      <c r="Q391" s="215">
        <v>720</v>
      </c>
      <c r="R391" s="285"/>
      <c r="S391" s="285"/>
      <c r="T391" s="285"/>
    </row>
    <row r="392" spans="1:20" x14ac:dyDescent="0.25">
      <c r="A392" s="245" t="str">
        <f>IFERROR(VLOOKUP($C392,Account_Mapping!$A:$C,2,0),"")</f>
        <v>T_gen_Admin_other</v>
      </c>
      <c r="B392" s="248">
        <f>IFERROR(VLOOKUP($C392,Account_Mapping!$A:$C,3,0),"")</f>
        <v>0</v>
      </c>
      <c r="C392" s="285" t="s">
        <v>1131</v>
      </c>
      <c r="D392" s="215"/>
      <c r="E392" s="215">
        <v>0</v>
      </c>
      <c r="F392" s="215">
        <v>0</v>
      </c>
      <c r="G392" s="215">
        <v>0</v>
      </c>
      <c r="H392" s="215">
        <v>0</v>
      </c>
      <c r="I392" s="215">
        <v>0</v>
      </c>
      <c r="J392" s="215">
        <v>0</v>
      </c>
      <c r="K392" s="215">
        <v>0</v>
      </c>
      <c r="L392" s="215">
        <v>0</v>
      </c>
      <c r="M392" s="215">
        <v>0</v>
      </c>
      <c r="N392" s="215">
        <v>0</v>
      </c>
      <c r="O392" s="215">
        <v>0</v>
      </c>
      <c r="P392" s="215">
        <v>0</v>
      </c>
      <c r="Q392" s="215">
        <v>0</v>
      </c>
      <c r="R392" s="285"/>
      <c r="S392" s="285"/>
      <c r="T392" s="285"/>
    </row>
    <row r="393" spans="1:20" x14ac:dyDescent="0.25">
      <c r="A393" s="245" t="str">
        <f>IFERROR(VLOOKUP($C393,Account_Mapping!$A:$C,2,0),"")</f>
        <v>T_gen_Admin_other</v>
      </c>
      <c r="B393" s="248">
        <f>IFERROR(VLOOKUP($C393,Account_Mapping!$A:$C,3,0),"")</f>
        <v>0</v>
      </c>
      <c r="C393" s="285" t="s">
        <v>1132</v>
      </c>
      <c r="D393" s="215"/>
      <c r="E393" s="215">
        <v>733.5</v>
      </c>
      <c r="F393" s="215">
        <v>360</v>
      </c>
      <c r="G393" s="215">
        <v>2843</v>
      </c>
      <c r="H393" s="215">
        <v>72</v>
      </c>
      <c r="I393" s="215">
        <v>1285</v>
      </c>
      <c r="J393" s="215">
        <v>288</v>
      </c>
      <c r="K393" s="215">
        <v>0</v>
      </c>
      <c r="L393" s="215">
        <v>0</v>
      </c>
      <c r="M393" s="215">
        <v>0</v>
      </c>
      <c r="N393" s="215">
        <v>0</v>
      </c>
      <c r="O393" s="215">
        <v>0</v>
      </c>
      <c r="P393" s="215">
        <v>0</v>
      </c>
      <c r="Q393" s="215">
        <v>5581.5</v>
      </c>
      <c r="R393" s="285"/>
      <c r="S393" s="285"/>
      <c r="T393" s="285"/>
    </row>
    <row r="394" spans="1:20" x14ac:dyDescent="0.25">
      <c r="A394" s="245" t="str">
        <f>IFERROR(VLOOKUP($C394,Account_Mapping!$A:$C,2,0),"")</f>
        <v>T_gen_Admin_other</v>
      </c>
      <c r="B394" s="248">
        <f>IFERROR(VLOOKUP($C394,Account_Mapping!$A:$C,3,0),"")</f>
        <v>0</v>
      </c>
      <c r="C394" s="285" t="s">
        <v>1133</v>
      </c>
      <c r="D394" s="215"/>
      <c r="E394" s="215">
        <v>0</v>
      </c>
      <c r="F394" s="215">
        <v>0</v>
      </c>
      <c r="G394" s="215">
        <v>0</v>
      </c>
      <c r="H394" s="215">
        <v>0</v>
      </c>
      <c r="I394" s="215">
        <v>0</v>
      </c>
      <c r="J394" s="215">
        <v>0</v>
      </c>
      <c r="K394" s="215">
        <v>0</v>
      </c>
      <c r="L394" s="215">
        <v>0</v>
      </c>
      <c r="M394" s="215">
        <v>0</v>
      </c>
      <c r="N394" s="215">
        <v>0</v>
      </c>
      <c r="O394" s="215">
        <v>0</v>
      </c>
      <c r="P394" s="215">
        <v>0</v>
      </c>
      <c r="Q394" s="215">
        <v>0</v>
      </c>
      <c r="R394" s="285"/>
      <c r="S394" s="285"/>
      <c r="T394" s="285"/>
    </row>
    <row r="395" spans="1:20" x14ac:dyDescent="0.25">
      <c r="A395" s="245" t="str">
        <f>IFERROR(VLOOKUP($C395,Account_Mapping!$A:$C,2,0),"")</f>
        <v>T_gen_Admin_other</v>
      </c>
      <c r="B395" s="248">
        <f>IFERROR(VLOOKUP($C395,Account_Mapping!$A:$C,3,0),"")</f>
        <v>0</v>
      </c>
      <c r="C395" s="285" t="s">
        <v>1134</v>
      </c>
      <c r="D395" s="215"/>
      <c r="E395" s="215">
        <v>0</v>
      </c>
      <c r="F395" s="215">
        <v>108</v>
      </c>
      <c r="G395" s="215">
        <v>432</v>
      </c>
      <c r="H395" s="215">
        <v>0</v>
      </c>
      <c r="I395" s="215">
        <v>0</v>
      </c>
      <c r="J395" s="215">
        <v>144</v>
      </c>
      <c r="K395" s="215">
        <v>0</v>
      </c>
      <c r="L395" s="215">
        <v>0</v>
      </c>
      <c r="M395" s="215">
        <v>0</v>
      </c>
      <c r="N395" s="215">
        <v>0</v>
      </c>
      <c r="O395" s="215">
        <v>0</v>
      </c>
      <c r="P395" s="215">
        <v>0</v>
      </c>
      <c r="Q395" s="215">
        <v>684</v>
      </c>
      <c r="R395" s="285"/>
      <c r="S395" s="285"/>
      <c r="T395" s="285"/>
    </row>
    <row r="396" spans="1:20" x14ac:dyDescent="0.25">
      <c r="A396" s="245" t="str">
        <f>IFERROR(VLOOKUP($C396,Account_Mapping!$A:$C,2,0),"")</f>
        <v>T_gen_Admin_other</v>
      </c>
      <c r="B396" s="248">
        <f>IFERROR(VLOOKUP($C396,Account_Mapping!$A:$C,3,0),"")</f>
        <v>0</v>
      </c>
      <c r="C396" s="285" t="s">
        <v>1135</v>
      </c>
      <c r="D396" s="215"/>
      <c r="E396" s="215">
        <v>564.44000000000005</v>
      </c>
      <c r="F396" s="215">
        <v>311.19</v>
      </c>
      <c r="G396" s="215">
        <v>3377.78</v>
      </c>
      <c r="H396" s="215">
        <v>1098.44</v>
      </c>
      <c r="I396" s="215">
        <v>634.38</v>
      </c>
      <c r="J396" s="215">
        <v>573.72</v>
      </c>
      <c r="K396" s="215">
        <v>0</v>
      </c>
      <c r="L396" s="215">
        <v>0</v>
      </c>
      <c r="M396" s="215">
        <v>0</v>
      </c>
      <c r="N396" s="215">
        <v>0</v>
      </c>
      <c r="O396" s="215">
        <v>0</v>
      </c>
      <c r="P396" s="215">
        <v>0</v>
      </c>
      <c r="Q396" s="215">
        <v>6559.9500000000007</v>
      </c>
      <c r="R396" s="285"/>
      <c r="S396" s="285"/>
      <c r="T396" s="285"/>
    </row>
    <row r="397" spans="1:20" x14ac:dyDescent="0.25">
      <c r="A397" s="245" t="str">
        <f>IFERROR(VLOOKUP($C397,Account_Mapping!$A:$C,2,0),"")</f>
        <v>T_gen_Admin_other</v>
      </c>
      <c r="B397" s="248">
        <f>IFERROR(VLOOKUP($C397,Account_Mapping!$A:$C,3,0),"")</f>
        <v>0</v>
      </c>
      <c r="C397" s="285" t="s">
        <v>1136</v>
      </c>
      <c r="D397" s="215"/>
      <c r="E397" s="215">
        <v>0</v>
      </c>
      <c r="F397" s="215">
        <v>0</v>
      </c>
      <c r="G397" s="215">
        <v>0</v>
      </c>
      <c r="H397" s="215">
        <v>0</v>
      </c>
      <c r="I397" s="215">
        <v>0</v>
      </c>
      <c r="J397" s="215">
        <v>0</v>
      </c>
      <c r="K397" s="215">
        <v>0</v>
      </c>
      <c r="L397" s="215">
        <v>0</v>
      </c>
      <c r="M397" s="215">
        <v>0</v>
      </c>
      <c r="N397" s="215">
        <v>0</v>
      </c>
      <c r="O397" s="215">
        <v>0</v>
      </c>
      <c r="P397" s="215">
        <v>0</v>
      </c>
      <c r="Q397" s="215">
        <v>0</v>
      </c>
      <c r="R397" s="285"/>
      <c r="S397" s="285"/>
      <c r="T397" s="285"/>
    </row>
    <row r="398" spans="1:20" x14ac:dyDescent="0.25">
      <c r="A398" s="245" t="str">
        <f>IFERROR(VLOOKUP($C398,Account_Mapping!$A:$C,2,0),"")</f>
        <v>T_gen_Admin_other</v>
      </c>
      <c r="B398" s="248">
        <f>IFERROR(VLOOKUP($C398,Account_Mapping!$A:$C,3,0),"")</f>
        <v>0</v>
      </c>
      <c r="C398" s="285" t="s">
        <v>1137</v>
      </c>
      <c r="D398" s="215"/>
      <c r="E398" s="215">
        <v>0</v>
      </c>
      <c r="F398" s="215">
        <v>0</v>
      </c>
      <c r="G398" s="215">
        <v>0</v>
      </c>
      <c r="H398" s="215">
        <v>0</v>
      </c>
      <c r="I398" s="215">
        <v>0</v>
      </c>
      <c r="J398" s="215">
        <v>0</v>
      </c>
      <c r="K398" s="215">
        <v>0</v>
      </c>
      <c r="L398" s="215">
        <v>0</v>
      </c>
      <c r="M398" s="215">
        <v>0</v>
      </c>
      <c r="N398" s="215">
        <v>0</v>
      </c>
      <c r="O398" s="215">
        <v>0</v>
      </c>
      <c r="P398" s="215">
        <v>0</v>
      </c>
      <c r="Q398" s="215">
        <v>0</v>
      </c>
      <c r="R398" s="285"/>
      <c r="S398" s="285"/>
      <c r="T398" s="285"/>
    </row>
    <row r="399" spans="1:20" x14ac:dyDescent="0.25">
      <c r="A399" s="245" t="str">
        <f>IFERROR(VLOOKUP($C399,Account_Mapping!$A:$C,2,0),"")</f>
        <v>T_gen_Admin_other</v>
      </c>
      <c r="B399" s="248">
        <f>IFERROR(VLOOKUP($C399,Account_Mapping!$A:$C,3,0),"")</f>
        <v>0</v>
      </c>
      <c r="C399" s="285" t="s">
        <v>1138</v>
      </c>
      <c r="D399" s="215"/>
      <c r="E399" s="215">
        <v>0</v>
      </c>
      <c r="F399" s="215">
        <v>0</v>
      </c>
      <c r="G399" s="215">
        <v>0</v>
      </c>
      <c r="H399" s="215">
        <v>0</v>
      </c>
      <c r="I399" s="215">
        <v>0</v>
      </c>
      <c r="J399" s="215">
        <v>0</v>
      </c>
      <c r="K399" s="215">
        <v>0</v>
      </c>
      <c r="L399" s="215">
        <v>0</v>
      </c>
      <c r="M399" s="215">
        <v>0</v>
      </c>
      <c r="N399" s="215">
        <v>0</v>
      </c>
      <c r="O399" s="215">
        <v>0</v>
      </c>
      <c r="P399" s="215">
        <v>0</v>
      </c>
      <c r="Q399" s="215">
        <v>0</v>
      </c>
      <c r="R399" s="285"/>
      <c r="S399" s="285"/>
      <c r="T399" s="285"/>
    </row>
    <row r="400" spans="1:20" x14ac:dyDescent="0.25">
      <c r="A400" s="245" t="str">
        <f>IFERROR(VLOOKUP($C400,Account_Mapping!$A:$C,2,0),"")</f>
        <v>T_gen_Admin_other</v>
      </c>
      <c r="B400" s="248">
        <f>IFERROR(VLOOKUP($C400,Account_Mapping!$A:$C,3,0),"")</f>
        <v>0</v>
      </c>
      <c r="C400" s="285" t="s">
        <v>1139</v>
      </c>
      <c r="D400" s="215"/>
      <c r="E400" s="215">
        <v>0</v>
      </c>
      <c r="F400" s="215">
        <v>0</v>
      </c>
      <c r="G400" s="215">
        <v>0</v>
      </c>
      <c r="H400" s="215">
        <v>0</v>
      </c>
      <c r="I400" s="215">
        <v>0</v>
      </c>
      <c r="J400" s="215">
        <v>0</v>
      </c>
      <c r="K400" s="215">
        <v>0</v>
      </c>
      <c r="L400" s="215">
        <v>0</v>
      </c>
      <c r="M400" s="215">
        <v>0</v>
      </c>
      <c r="N400" s="215">
        <v>0</v>
      </c>
      <c r="O400" s="215">
        <v>0</v>
      </c>
      <c r="P400" s="215">
        <v>0</v>
      </c>
      <c r="Q400" s="215">
        <v>0</v>
      </c>
      <c r="R400" s="285"/>
      <c r="S400" s="285"/>
      <c r="T400" s="285"/>
    </row>
    <row r="401" spans="1:20" x14ac:dyDescent="0.25">
      <c r="A401" s="245" t="str">
        <f>IFERROR(VLOOKUP($C401,Account_Mapping!$A:$C,2,0),"")</f>
        <v>T_gen_Admin_other</v>
      </c>
      <c r="B401" s="248">
        <f>IFERROR(VLOOKUP($C401,Account_Mapping!$A:$C,3,0),"")</f>
        <v>0</v>
      </c>
      <c r="C401" s="285" t="s">
        <v>1140</v>
      </c>
      <c r="D401" s="215"/>
      <c r="E401" s="215">
        <v>0</v>
      </c>
      <c r="F401" s="215">
        <v>0</v>
      </c>
      <c r="G401" s="215">
        <v>0</v>
      </c>
      <c r="H401" s="215">
        <v>0</v>
      </c>
      <c r="I401" s="215">
        <v>0</v>
      </c>
      <c r="J401" s="215">
        <v>0</v>
      </c>
      <c r="K401" s="215">
        <v>0</v>
      </c>
      <c r="L401" s="215">
        <v>0</v>
      </c>
      <c r="M401" s="215">
        <v>0</v>
      </c>
      <c r="N401" s="215">
        <v>0</v>
      </c>
      <c r="O401" s="215">
        <v>0</v>
      </c>
      <c r="P401" s="215">
        <v>0</v>
      </c>
      <c r="Q401" s="215">
        <v>0</v>
      </c>
      <c r="R401" s="285"/>
      <c r="S401" s="285"/>
      <c r="T401" s="285"/>
    </row>
    <row r="402" spans="1:20" x14ac:dyDescent="0.25">
      <c r="A402" s="245" t="str">
        <f>IFERROR(VLOOKUP($C402,Account_Mapping!$A:$C,2,0),"")</f>
        <v>T_EXPENSES</v>
      </c>
      <c r="B402" s="248">
        <f>IFERROR(VLOOKUP($C402,Account_Mapping!$A:$C,3,0),"")</f>
        <v>0</v>
      </c>
      <c r="C402" s="285" t="s">
        <v>1141</v>
      </c>
      <c r="D402" s="215"/>
      <c r="E402" s="215">
        <v>60</v>
      </c>
      <c r="F402" s="215">
        <v>60</v>
      </c>
      <c r="G402" s="215">
        <v>60</v>
      </c>
      <c r="H402" s="215">
        <v>60</v>
      </c>
      <c r="I402" s="215">
        <v>60</v>
      </c>
      <c r="J402" s="215">
        <v>60</v>
      </c>
      <c r="K402" s="215">
        <v>0</v>
      </c>
      <c r="L402" s="215">
        <v>0</v>
      </c>
      <c r="M402" s="215">
        <v>0</v>
      </c>
      <c r="N402" s="215">
        <v>0</v>
      </c>
      <c r="O402" s="215">
        <v>0</v>
      </c>
      <c r="P402" s="215">
        <v>0</v>
      </c>
      <c r="Q402" s="215">
        <v>360</v>
      </c>
      <c r="R402" s="285"/>
      <c r="S402" s="285"/>
      <c r="T402" s="285"/>
    </row>
    <row r="403" spans="1:20" x14ac:dyDescent="0.25">
      <c r="A403" s="245" t="str">
        <f>IFERROR(VLOOKUP($C403,Account_Mapping!$A:$C,2,0),"")</f>
        <v>T_EXPENSES</v>
      </c>
      <c r="B403" s="248">
        <f>IFERROR(VLOOKUP($C403,Account_Mapping!$A:$C,3,0),"")</f>
        <v>0</v>
      </c>
      <c r="C403" s="285" t="s">
        <v>1142</v>
      </c>
      <c r="D403" s="215"/>
      <c r="E403" s="215">
        <v>277.75</v>
      </c>
      <c r="F403" s="215">
        <v>277.75</v>
      </c>
      <c r="G403" s="215">
        <v>277.75</v>
      </c>
      <c r="H403" s="215">
        <v>277.75</v>
      </c>
      <c r="I403" s="215">
        <v>277.75</v>
      </c>
      <c r="J403" s="215">
        <v>277.75</v>
      </c>
      <c r="K403" s="215">
        <v>0</v>
      </c>
      <c r="L403" s="215">
        <v>0</v>
      </c>
      <c r="M403" s="215">
        <v>0</v>
      </c>
      <c r="N403" s="215">
        <v>0</v>
      </c>
      <c r="O403" s="215">
        <v>0</v>
      </c>
      <c r="P403" s="215">
        <v>0</v>
      </c>
      <c r="Q403" s="215">
        <v>1666.5</v>
      </c>
      <c r="R403" s="285"/>
      <c r="S403" s="285"/>
      <c r="T403" s="285"/>
    </row>
    <row r="404" spans="1:20" x14ac:dyDescent="0.25">
      <c r="A404" s="245" t="str">
        <f>IFERROR(VLOOKUP($C404,Account_Mapping!$A:$C,2,0),"")</f>
        <v>T_Legal</v>
      </c>
      <c r="B404" s="248">
        <f>IFERROR(VLOOKUP($C404,Account_Mapping!$A:$C,3,0),"")</f>
        <v>0</v>
      </c>
      <c r="C404" s="285" t="s">
        <v>1143</v>
      </c>
      <c r="D404" s="215"/>
      <c r="E404" s="215">
        <v>0</v>
      </c>
      <c r="F404" s="215">
        <v>0</v>
      </c>
      <c r="G404" s="215">
        <v>0</v>
      </c>
      <c r="H404" s="215">
        <v>0</v>
      </c>
      <c r="I404" s="215">
        <v>0</v>
      </c>
      <c r="J404" s="215">
        <v>0</v>
      </c>
      <c r="K404" s="215">
        <v>0</v>
      </c>
      <c r="L404" s="215">
        <v>0</v>
      </c>
      <c r="M404" s="215">
        <v>0</v>
      </c>
      <c r="N404" s="215">
        <v>0</v>
      </c>
      <c r="O404" s="215">
        <v>0</v>
      </c>
      <c r="P404" s="215">
        <v>0</v>
      </c>
      <c r="Q404" s="215">
        <v>0</v>
      </c>
      <c r="R404" s="285"/>
      <c r="S404" s="285"/>
      <c r="T404" s="285"/>
    </row>
    <row r="405" spans="1:20" x14ac:dyDescent="0.25">
      <c r="A405" s="245" t="str">
        <f>IFERROR(VLOOKUP($C405,Account_Mapping!$A:$C,2,0),"")</f>
        <v>T_Ancillary_Therapy</v>
      </c>
      <c r="B405" s="248">
        <f>IFERROR(VLOOKUP($C405,Account_Mapping!$A:$C,3,0),"")</f>
        <v>0</v>
      </c>
      <c r="C405" s="285" t="s">
        <v>1144</v>
      </c>
      <c r="D405" s="215"/>
      <c r="E405" s="215">
        <v>0</v>
      </c>
      <c r="F405" s="215">
        <v>0</v>
      </c>
      <c r="G405" s="215">
        <v>0</v>
      </c>
      <c r="H405" s="215">
        <v>0</v>
      </c>
      <c r="I405" s="215">
        <v>0</v>
      </c>
      <c r="J405" s="215">
        <v>0</v>
      </c>
      <c r="K405" s="215">
        <v>0</v>
      </c>
      <c r="L405" s="215">
        <v>0</v>
      </c>
      <c r="M405" s="215">
        <v>0</v>
      </c>
      <c r="N405" s="215">
        <v>0</v>
      </c>
      <c r="O405" s="215">
        <v>0</v>
      </c>
      <c r="P405" s="215">
        <v>0</v>
      </c>
      <c r="Q405" s="215">
        <v>0</v>
      </c>
      <c r="R405" s="285"/>
      <c r="S405" s="285"/>
      <c r="T405" s="285"/>
    </row>
    <row r="406" spans="1:20" x14ac:dyDescent="0.25">
      <c r="A406" s="245" t="str">
        <f>IFERROR(VLOOKUP($C406,Account_Mapping!$A:$C,2,0),"")</f>
        <v>T_gen_Admin_other</v>
      </c>
      <c r="B406" s="248">
        <f>IFERROR(VLOOKUP($C406,Account_Mapping!$A:$C,3,0),"")</f>
        <v>0</v>
      </c>
      <c r="C406" s="285" t="s">
        <v>1145</v>
      </c>
      <c r="D406" s="215"/>
      <c r="E406" s="215">
        <v>455</v>
      </c>
      <c r="F406" s="215">
        <v>455</v>
      </c>
      <c r="G406" s="215">
        <v>1505</v>
      </c>
      <c r="H406" s="215">
        <v>455</v>
      </c>
      <c r="I406" s="215">
        <v>455</v>
      </c>
      <c r="J406" s="215">
        <v>455</v>
      </c>
      <c r="K406" s="215">
        <v>0</v>
      </c>
      <c r="L406" s="215">
        <v>0</v>
      </c>
      <c r="M406" s="215">
        <v>0</v>
      </c>
      <c r="N406" s="215">
        <v>0</v>
      </c>
      <c r="O406" s="215">
        <v>0</v>
      </c>
      <c r="P406" s="215">
        <v>0</v>
      </c>
      <c r="Q406" s="215">
        <v>3780</v>
      </c>
      <c r="R406" s="285"/>
      <c r="S406" s="285"/>
      <c r="T406" s="285"/>
    </row>
    <row r="407" spans="1:20" x14ac:dyDescent="0.25">
      <c r="A407" s="245" t="str">
        <f>IFERROR(VLOOKUP($C407,Account_Mapping!$A:$C,2,0),"")</f>
        <v>T_Marketing</v>
      </c>
      <c r="B407" s="248">
        <f>IFERROR(VLOOKUP($C407,Account_Mapping!$A:$C,3,0),"")</f>
        <v>0</v>
      </c>
      <c r="C407" s="285" t="s">
        <v>1146</v>
      </c>
      <c r="D407" s="215"/>
      <c r="E407" s="215">
        <v>680</v>
      </c>
      <c r="F407" s="215">
        <v>0</v>
      </c>
      <c r="G407" s="215">
        <v>342.5</v>
      </c>
      <c r="H407" s="215">
        <v>483.61</v>
      </c>
      <c r="I407" s="215">
        <v>507.98</v>
      </c>
      <c r="J407" s="215">
        <v>0</v>
      </c>
      <c r="K407" s="215">
        <v>0</v>
      </c>
      <c r="L407" s="215">
        <v>0</v>
      </c>
      <c r="M407" s="215">
        <v>0</v>
      </c>
      <c r="N407" s="215">
        <v>0</v>
      </c>
      <c r="O407" s="215">
        <v>0</v>
      </c>
      <c r="P407" s="215">
        <v>0</v>
      </c>
      <c r="Q407" s="215">
        <v>2014.0900000000001</v>
      </c>
      <c r="R407" s="285"/>
      <c r="S407" s="285"/>
      <c r="T407" s="285"/>
    </row>
    <row r="408" spans="1:20" x14ac:dyDescent="0.25">
      <c r="A408" s="245" t="str">
        <f>IFERROR(VLOOKUP($C408,Account_Mapping!$A:$C,2,0),"")</f>
        <v>T_EXPENSES</v>
      </c>
      <c r="B408" s="248">
        <f>IFERROR(VLOOKUP($C408,Account_Mapping!$A:$C,3,0),"")</f>
        <v>0</v>
      </c>
      <c r="C408" s="285" t="s">
        <v>1147</v>
      </c>
      <c r="D408" s="215"/>
      <c r="E408" s="215">
        <v>243.29</v>
      </c>
      <c r="F408" s="215">
        <v>257.60000000000002</v>
      </c>
      <c r="G408" s="215">
        <v>261.3</v>
      </c>
      <c r="H408" s="215">
        <v>284.85000000000002</v>
      </c>
      <c r="I408" s="215">
        <v>69</v>
      </c>
      <c r="J408" s="215">
        <v>621.22</v>
      </c>
      <c r="K408" s="215">
        <v>0</v>
      </c>
      <c r="L408" s="215">
        <v>0</v>
      </c>
      <c r="M408" s="215">
        <v>0</v>
      </c>
      <c r="N408" s="215">
        <v>0</v>
      </c>
      <c r="O408" s="215">
        <v>0</v>
      </c>
      <c r="P408" s="215">
        <v>0</v>
      </c>
      <c r="Q408" s="215">
        <v>1737.26</v>
      </c>
      <c r="R408" s="285"/>
      <c r="S408" s="285"/>
      <c r="T408" s="285"/>
    </row>
    <row r="409" spans="1:20" x14ac:dyDescent="0.25">
      <c r="A409" s="245" t="str">
        <f>IFERROR(VLOOKUP($C409,Account_Mapping!$A:$C,2,0),"")</f>
        <v>T_gen_Admin_other</v>
      </c>
      <c r="B409" s="248">
        <f>IFERROR(VLOOKUP($C409,Account_Mapping!$A:$C,3,0),"")</f>
        <v>0</v>
      </c>
      <c r="C409" s="285" t="s">
        <v>1148</v>
      </c>
      <c r="D409" s="215"/>
      <c r="E409" s="215">
        <v>837.24</v>
      </c>
      <c r="F409" s="215">
        <v>819.54</v>
      </c>
      <c r="G409" s="215">
        <v>867.49</v>
      </c>
      <c r="H409" s="215">
        <v>828.2</v>
      </c>
      <c r="I409" s="215">
        <v>849.22</v>
      </c>
      <c r="J409" s="215">
        <v>835.18</v>
      </c>
      <c r="K409" s="215">
        <v>0</v>
      </c>
      <c r="L409" s="215">
        <v>0</v>
      </c>
      <c r="M409" s="215">
        <v>0</v>
      </c>
      <c r="N409" s="215">
        <v>0</v>
      </c>
      <c r="O409" s="215">
        <v>0</v>
      </c>
      <c r="P409" s="215">
        <v>0</v>
      </c>
      <c r="Q409" s="215">
        <v>5036.8700000000008</v>
      </c>
      <c r="R409" s="285"/>
      <c r="S409" s="285"/>
      <c r="T409" s="285"/>
    </row>
    <row r="410" spans="1:20" x14ac:dyDescent="0.25">
      <c r="A410" s="245" t="str">
        <f>IFERROR(VLOOKUP($C410,Account_Mapping!$A:$C,2,0),"")</f>
        <v>T_gen_Admin_other</v>
      </c>
      <c r="B410" s="248">
        <f>IFERROR(VLOOKUP($C410,Account_Mapping!$A:$C,3,0),"")</f>
        <v>0</v>
      </c>
      <c r="C410" s="285" t="s">
        <v>1149</v>
      </c>
      <c r="D410" s="215"/>
      <c r="E410" s="215">
        <v>142.61000000000001</v>
      </c>
      <c r="F410" s="215">
        <v>85.46</v>
      </c>
      <c r="G410" s="215">
        <v>292.31</v>
      </c>
      <c r="H410" s="215">
        <v>458.38</v>
      </c>
      <c r="I410" s="215">
        <v>857.96</v>
      </c>
      <c r="J410" s="215">
        <v>382.89</v>
      </c>
      <c r="K410" s="215">
        <v>0</v>
      </c>
      <c r="L410" s="215">
        <v>0</v>
      </c>
      <c r="M410" s="215">
        <v>0</v>
      </c>
      <c r="N410" s="215">
        <v>0</v>
      </c>
      <c r="O410" s="215">
        <v>0</v>
      </c>
      <c r="P410" s="215">
        <v>0</v>
      </c>
      <c r="Q410" s="215">
        <v>2219.61</v>
      </c>
      <c r="R410" s="285"/>
      <c r="S410" s="285"/>
      <c r="T410" s="285"/>
    </row>
    <row r="411" spans="1:20" x14ac:dyDescent="0.25">
      <c r="A411" s="245" t="str">
        <f>IFERROR(VLOOKUP($C411,Account_Mapping!$A:$C,2,0),"")</f>
        <v>T_gen_Admin_other</v>
      </c>
      <c r="B411" s="248">
        <f>IFERROR(VLOOKUP($C411,Account_Mapping!$A:$C,3,0),"")</f>
        <v>0</v>
      </c>
      <c r="C411" s="285" t="s">
        <v>1150</v>
      </c>
      <c r="D411" s="215"/>
      <c r="E411" s="215">
        <v>0</v>
      </c>
      <c r="F411" s="215">
        <v>0</v>
      </c>
      <c r="G411" s="215">
        <v>0</v>
      </c>
      <c r="H411" s="215">
        <v>0</v>
      </c>
      <c r="I411" s="215">
        <v>0</v>
      </c>
      <c r="J411" s="215">
        <v>0</v>
      </c>
      <c r="K411" s="215">
        <v>0</v>
      </c>
      <c r="L411" s="215">
        <v>0</v>
      </c>
      <c r="M411" s="215">
        <v>0</v>
      </c>
      <c r="N411" s="215">
        <v>0</v>
      </c>
      <c r="O411" s="215">
        <v>0</v>
      </c>
      <c r="P411" s="215">
        <v>0</v>
      </c>
      <c r="Q411" s="215">
        <v>0</v>
      </c>
      <c r="R411" s="285"/>
      <c r="S411" s="285"/>
      <c r="T411" s="285"/>
    </row>
    <row r="412" spans="1:20" x14ac:dyDescent="0.25">
      <c r="A412" s="245" t="str">
        <f>IFERROR(VLOOKUP($C412,Account_Mapping!$A:$C,2,0),"")</f>
        <v>T_EXPENSES</v>
      </c>
      <c r="B412" s="248">
        <f>IFERROR(VLOOKUP($C412,Account_Mapping!$A:$C,3,0),"")</f>
        <v>0</v>
      </c>
      <c r="C412" s="285" t="s">
        <v>1151</v>
      </c>
      <c r="D412" s="215"/>
      <c r="E412" s="215">
        <v>111.56</v>
      </c>
      <c r="F412" s="215">
        <v>197.43</v>
      </c>
      <c r="G412" s="215">
        <v>95.94</v>
      </c>
      <c r="H412" s="215">
        <v>45.89</v>
      </c>
      <c r="I412" s="215">
        <v>226.92</v>
      </c>
      <c r="J412" s="215">
        <v>73.819999999999993</v>
      </c>
      <c r="K412" s="215">
        <v>0</v>
      </c>
      <c r="L412" s="215">
        <v>0</v>
      </c>
      <c r="M412" s="215">
        <v>0</v>
      </c>
      <c r="N412" s="215">
        <v>0</v>
      </c>
      <c r="O412" s="215">
        <v>0</v>
      </c>
      <c r="P412" s="215">
        <v>0</v>
      </c>
      <c r="Q412" s="215">
        <v>751.56</v>
      </c>
      <c r="R412" s="285"/>
      <c r="S412" s="285"/>
      <c r="T412" s="285"/>
    </row>
    <row r="413" spans="1:20" x14ac:dyDescent="0.25">
      <c r="A413" s="245" t="str">
        <f>IFERROR(VLOOKUP($C413,Account_Mapping!$A:$C,2,0),"")</f>
        <v>T_DEPR_AMORT</v>
      </c>
      <c r="B413" s="248">
        <f>IFERROR(VLOOKUP($C413,Account_Mapping!$A:$C,3,0),"")</f>
        <v>0</v>
      </c>
      <c r="C413" s="285" t="s">
        <v>1152</v>
      </c>
      <c r="D413" s="215"/>
      <c r="E413" s="215">
        <v>839.53</v>
      </c>
      <c r="F413" s="215">
        <v>839.53</v>
      </c>
      <c r="G413" s="215">
        <v>839.53</v>
      </c>
      <c r="H413" s="215">
        <v>839.53</v>
      </c>
      <c r="I413" s="215">
        <v>839.53</v>
      </c>
      <c r="J413" s="215">
        <v>839.53</v>
      </c>
      <c r="K413" s="215">
        <v>0</v>
      </c>
      <c r="L413" s="215">
        <v>0</v>
      </c>
      <c r="M413" s="215">
        <v>0</v>
      </c>
      <c r="N413" s="215">
        <v>0</v>
      </c>
      <c r="O413" s="215">
        <v>0</v>
      </c>
      <c r="P413" s="215">
        <v>0</v>
      </c>
      <c r="Q413" s="215">
        <v>5037.1799999999994</v>
      </c>
      <c r="R413" s="285"/>
      <c r="S413" s="285"/>
      <c r="T413" s="285"/>
    </row>
    <row r="414" spans="1:20" x14ac:dyDescent="0.25">
      <c r="A414" s="245" t="str">
        <f>IFERROR(VLOOKUP($C414,Account_Mapping!$A:$C,2,0),"")</f>
        <v>T_INT_INC_EXP</v>
      </c>
      <c r="B414" s="248">
        <f>IFERROR(VLOOKUP($C414,Account_Mapping!$A:$C,3,0),"")</f>
        <v>0</v>
      </c>
      <c r="C414" s="285" t="s">
        <v>1153</v>
      </c>
      <c r="D414" s="215"/>
      <c r="E414" s="215">
        <v>0</v>
      </c>
      <c r="F414" s="215">
        <v>0</v>
      </c>
      <c r="G414" s="215">
        <v>0</v>
      </c>
      <c r="H414" s="215">
        <v>0</v>
      </c>
      <c r="I414" s="215">
        <v>0</v>
      </c>
      <c r="J414" s="215">
        <v>0</v>
      </c>
      <c r="K414" s="215">
        <v>0</v>
      </c>
      <c r="L414" s="215">
        <v>0</v>
      </c>
      <c r="M414" s="215">
        <v>0</v>
      </c>
      <c r="N414" s="215">
        <v>0</v>
      </c>
      <c r="O414" s="215">
        <v>0</v>
      </c>
      <c r="P414" s="215">
        <v>0</v>
      </c>
      <c r="Q414" s="215">
        <v>0</v>
      </c>
      <c r="R414" s="285"/>
      <c r="S414" s="285"/>
      <c r="T414" s="285"/>
    </row>
    <row r="415" spans="1:20" x14ac:dyDescent="0.25">
      <c r="A415" s="245" t="str">
        <f>IFERROR(VLOOKUP($C415,Account_Mapping!$A:$C,2,0),"")</f>
        <v>T_Insurance</v>
      </c>
      <c r="B415" s="248">
        <f>IFERROR(VLOOKUP($C415,Account_Mapping!$A:$C,3,0),"")</f>
        <v>0</v>
      </c>
      <c r="C415" s="285" t="s">
        <v>1154</v>
      </c>
      <c r="D415" s="215"/>
      <c r="E415" s="215">
        <v>2436.25</v>
      </c>
      <c r="F415" s="215">
        <v>2436.25</v>
      </c>
      <c r="G415" s="215">
        <v>2436.25</v>
      </c>
      <c r="H415" s="215">
        <v>2436.25</v>
      </c>
      <c r="I415" s="215">
        <v>2436.25</v>
      </c>
      <c r="J415" s="215">
        <v>2436.25</v>
      </c>
      <c r="K415" s="215">
        <v>0</v>
      </c>
      <c r="L415" s="215">
        <v>0</v>
      </c>
      <c r="M415" s="215">
        <v>0</v>
      </c>
      <c r="N415" s="215">
        <v>0</v>
      </c>
      <c r="O415" s="215">
        <v>0</v>
      </c>
      <c r="P415" s="215">
        <v>0</v>
      </c>
      <c r="Q415" s="215">
        <v>14617.5</v>
      </c>
      <c r="R415" s="285"/>
      <c r="S415" s="285"/>
      <c r="T415" s="285"/>
    </row>
    <row r="416" spans="1:20" x14ac:dyDescent="0.25">
      <c r="A416" s="245" t="str">
        <f>IFERROR(VLOOKUP($C416,Account_Mapping!$A:$C,2,0),"")</f>
        <v>T_Insurance</v>
      </c>
      <c r="B416" s="248">
        <f>IFERROR(VLOOKUP($C416,Account_Mapping!$A:$C,3,0),"")</f>
        <v>0</v>
      </c>
      <c r="C416" s="285" t="s">
        <v>1155</v>
      </c>
      <c r="D416" s="215"/>
      <c r="E416" s="215">
        <v>1148.43</v>
      </c>
      <c r="F416" s="215">
        <v>1148.43</v>
      </c>
      <c r="G416" s="215">
        <v>1148.43</v>
      </c>
      <c r="H416" s="215">
        <v>1148.43</v>
      </c>
      <c r="I416" s="215">
        <v>1148.44</v>
      </c>
      <c r="J416" s="215">
        <v>1148.44</v>
      </c>
      <c r="K416" s="215">
        <v>0</v>
      </c>
      <c r="L416" s="215">
        <v>0</v>
      </c>
      <c r="M416" s="215">
        <v>0</v>
      </c>
      <c r="N416" s="215">
        <v>0</v>
      </c>
      <c r="O416" s="215">
        <v>0</v>
      </c>
      <c r="P416" s="215">
        <v>0</v>
      </c>
      <c r="Q416" s="215">
        <v>6890.6</v>
      </c>
      <c r="R416" s="285"/>
      <c r="S416" s="285"/>
      <c r="T416" s="285"/>
    </row>
    <row r="417" spans="1:20" x14ac:dyDescent="0.25">
      <c r="A417" s="245" t="str">
        <f>IFERROR(VLOOKUP($C417,Account_Mapping!$A:$C,2,0),"")</f>
        <v>T_Insurance</v>
      </c>
      <c r="B417" s="248">
        <f>IFERROR(VLOOKUP($C417,Account_Mapping!$A:$C,3,0),"")</f>
        <v>0</v>
      </c>
      <c r="C417" s="285" t="s">
        <v>1156</v>
      </c>
      <c r="D417" s="215"/>
      <c r="E417" s="215">
        <v>143.88999999999999</v>
      </c>
      <c r="F417" s="215">
        <v>143.88999999999999</v>
      </c>
      <c r="G417" s="215">
        <v>143.88999999999999</v>
      </c>
      <c r="H417" s="215">
        <v>143.88999999999999</v>
      </c>
      <c r="I417" s="215">
        <v>143.88999999999999</v>
      </c>
      <c r="J417" s="215">
        <v>143.88999999999999</v>
      </c>
      <c r="K417" s="215">
        <v>0</v>
      </c>
      <c r="L417" s="215">
        <v>0</v>
      </c>
      <c r="M417" s="215">
        <v>0</v>
      </c>
      <c r="N417" s="215">
        <v>0</v>
      </c>
      <c r="O417" s="215">
        <v>0</v>
      </c>
      <c r="P417" s="215">
        <v>0</v>
      </c>
      <c r="Q417" s="215">
        <v>863.33999999999992</v>
      </c>
      <c r="R417" s="285"/>
      <c r="S417" s="285"/>
      <c r="T417" s="285"/>
    </row>
    <row r="418" spans="1:20" x14ac:dyDescent="0.25">
      <c r="A418" s="245" t="str">
        <f>IFERROR(VLOOKUP($C418,Account_Mapping!$A:$C,2,0),"")</f>
        <v>T_EXPENSES</v>
      </c>
      <c r="B418" s="248">
        <f>IFERROR(VLOOKUP($C418,Account_Mapping!$A:$C,3,0),"")</f>
        <v>0</v>
      </c>
      <c r="C418" s="285" t="s">
        <v>1157</v>
      </c>
      <c r="D418" s="215"/>
      <c r="E418" s="215">
        <v>0</v>
      </c>
      <c r="F418" s="215">
        <v>0</v>
      </c>
      <c r="G418" s="215">
        <v>0</v>
      </c>
      <c r="H418" s="215">
        <v>0</v>
      </c>
      <c r="I418" s="215">
        <v>0</v>
      </c>
      <c r="J418" s="215">
        <v>0</v>
      </c>
      <c r="K418" s="215">
        <v>0</v>
      </c>
      <c r="L418" s="215">
        <v>0</v>
      </c>
      <c r="M418" s="215">
        <v>0</v>
      </c>
      <c r="N418" s="215">
        <v>0</v>
      </c>
      <c r="O418" s="215">
        <v>0</v>
      </c>
      <c r="P418" s="215">
        <v>0</v>
      </c>
      <c r="Q418" s="215">
        <v>0</v>
      </c>
      <c r="R418" s="285"/>
      <c r="S418" s="285"/>
      <c r="T418" s="285"/>
    </row>
    <row r="419" spans="1:20" x14ac:dyDescent="0.25">
      <c r="A419" s="245" t="str">
        <f>IFERROR(VLOOKUP($C419,Account_Mapping!$A:$C,2,0),"")</f>
        <v>T_Insurance</v>
      </c>
      <c r="B419" s="248">
        <f>IFERROR(VLOOKUP($C419,Account_Mapping!$A:$C,3,0),"")</f>
        <v>0</v>
      </c>
      <c r="C419" s="285" t="s">
        <v>1158</v>
      </c>
      <c r="D419" s="215"/>
      <c r="E419" s="215">
        <v>4693.3100000000004</v>
      </c>
      <c r="F419" s="215">
        <v>4377.75</v>
      </c>
      <c r="G419" s="215">
        <v>4544.62</v>
      </c>
      <c r="H419" s="215">
        <v>4561.7299999999996</v>
      </c>
      <c r="I419" s="215">
        <v>5050.03</v>
      </c>
      <c r="J419" s="215">
        <v>4953.22</v>
      </c>
      <c r="K419" s="215">
        <v>0</v>
      </c>
      <c r="L419" s="215">
        <v>0</v>
      </c>
      <c r="M419" s="215">
        <v>0</v>
      </c>
      <c r="N419" s="215">
        <v>0</v>
      </c>
      <c r="O419" s="215">
        <v>0</v>
      </c>
      <c r="P419" s="215">
        <v>0</v>
      </c>
      <c r="Q419" s="215">
        <v>28180.66</v>
      </c>
      <c r="R419" s="285"/>
      <c r="S419" s="285"/>
      <c r="T419" s="285"/>
    </row>
    <row r="420" spans="1:20" x14ac:dyDescent="0.25">
      <c r="A420" s="245" t="str">
        <f>IFERROR(VLOOKUP($C420,Account_Mapping!$A:$C,2,0),"")</f>
        <v>T_gen_Admin_other</v>
      </c>
      <c r="B420" s="248">
        <f>IFERROR(VLOOKUP($C420,Account_Mapping!$A:$C,3,0),"")</f>
        <v>0</v>
      </c>
      <c r="C420" s="285" t="s">
        <v>1159</v>
      </c>
      <c r="D420" s="215"/>
      <c r="E420" s="215">
        <v>312.08</v>
      </c>
      <c r="F420" s="215">
        <v>164.01</v>
      </c>
      <c r="G420" s="215">
        <v>285.66000000000003</v>
      </c>
      <c r="H420" s="215">
        <v>390.21</v>
      </c>
      <c r="I420" s="215">
        <v>305.52999999999997</v>
      </c>
      <c r="J420" s="215">
        <v>126.96</v>
      </c>
      <c r="K420" s="215">
        <v>0</v>
      </c>
      <c r="L420" s="215">
        <v>0</v>
      </c>
      <c r="M420" s="215">
        <v>0</v>
      </c>
      <c r="N420" s="215">
        <v>0</v>
      </c>
      <c r="O420" s="215">
        <v>0</v>
      </c>
      <c r="P420" s="215">
        <v>0</v>
      </c>
      <c r="Q420" s="215">
        <v>1584.45</v>
      </c>
      <c r="R420" s="285"/>
      <c r="S420" s="285"/>
      <c r="T420" s="285"/>
    </row>
    <row r="421" spans="1:20" x14ac:dyDescent="0.25">
      <c r="A421" s="245" t="str">
        <f>IFERROR(VLOOKUP($C421,Account_Mapping!$A:$C,2,0),"")</f>
        <v>T_gen_Admin_other</v>
      </c>
      <c r="B421" s="248">
        <f>IFERROR(VLOOKUP($C421,Account_Mapping!$A:$C,3,0),"")</f>
        <v>0</v>
      </c>
      <c r="C421" s="285" t="s">
        <v>1160</v>
      </c>
      <c r="D421" s="215"/>
      <c r="E421" s="215">
        <v>649.19000000000005</v>
      </c>
      <c r="F421" s="215">
        <v>2631.64</v>
      </c>
      <c r="G421" s="215">
        <v>1150.3399999999999</v>
      </c>
      <c r="H421" s="215">
        <v>1146.56</v>
      </c>
      <c r="I421" s="215">
        <v>2553.69</v>
      </c>
      <c r="J421" s="215">
        <v>668.2</v>
      </c>
      <c r="K421" s="215">
        <v>0</v>
      </c>
      <c r="L421" s="215">
        <v>0</v>
      </c>
      <c r="M421" s="215">
        <v>0</v>
      </c>
      <c r="N421" s="215">
        <v>0</v>
      </c>
      <c r="O421" s="215">
        <v>0</v>
      </c>
      <c r="P421" s="215">
        <v>0</v>
      </c>
      <c r="Q421" s="215">
        <v>8799.6200000000008</v>
      </c>
      <c r="R421" s="285"/>
      <c r="S421" s="285"/>
      <c r="T421" s="285"/>
    </row>
    <row r="422" spans="1:20" x14ac:dyDescent="0.25">
      <c r="A422" s="245" t="str">
        <f>IFERROR(VLOOKUP($C422,Account_Mapping!$A:$C,2,0),"")</f>
        <v>T_MGMT_Fee</v>
      </c>
      <c r="B422" s="248">
        <f>IFERROR(VLOOKUP($C422,Account_Mapping!$A:$C,3,0),"")</f>
        <v>0</v>
      </c>
      <c r="C422" s="285" t="s">
        <v>1161</v>
      </c>
      <c r="D422" s="215"/>
      <c r="E422" s="215">
        <v>15195.06</v>
      </c>
      <c r="F422" s="215">
        <v>14633.91</v>
      </c>
      <c r="G422" s="215">
        <v>14840.5</v>
      </c>
      <c r="H422" s="215">
        <v>15268.01</v>
      </c>
      <c r="I422" s="215">
        <v>15454.09</v>
      </c>
      <c r="J422" s="215">
        <v>14497.45</v>
      </c>
      <c r="K422" s="215">
        <v>0</v>
      </c>
      <c r="L422" s="215">
        <v>0</v>
      </c>
      <c r="M422" s="215">
        <v>0</v>
      </c>
      <c r="N422" s="215">
        <v>0</v>
      </c>
      <c r="O422" s="215">
        <v>0</v>
      </c>
      <c r="P422" s="215">
        <v>0</v>
      </c>
      <c r="Q422" s="215">
        <v>89889.02</v>
      </c>
      <c r="R422" s="285"/>
      <c r="S422" s="285"/>
      <c r="T422" s="285"/>
    </row>
    <row r="423" spans="1:20" x14ac:dyDescent="0.25">
      <c r="A423" s="245" t="str">
        <f>IFERROR(VLOOKUP($C423,Account_Mapping!$A:$C,2,0),"")</f>
        <v>T_gen_Admin_other</v>
      </c>
      <c r="B423" s="248">
        <f>IFERROR(VLOOKUP($C423,Account_Mapping!$A:$C,3,0),"")</f>
        <v>0</v>
      </c>
      <c r="C423" s="285" t="s">
        <v>1162</v>
      </c>
      <c r="D423" s="215"/>
      <c r="E423" s="215">
        <v>273</v>
      </c>
      <c r="F423" s="215">
        <v>0</v>
      </c>
      <c r="G423" s="215">
        <v>0</v>
      </c>
      <c r="H423" s="215">
        <v>0</v>
      </c>
      <c r="I423" s="215">
        <v>0</v>
      </c>
      <c r="J423" s="215">
        <v>0</v>
      </c>
      <c r="K423" s="215">
        <v>0</v>
      </c>
      <c r="L423" s="215">
        <v>0</v>
      </c>
      <c r="M423" s="215">
        <v>0</v>
      </c>
      <c r="N423" s="215">
        <v>0</v>
      </c>
      <c r="O423" s="215">
        <v>0</v>
      </c>
      <c r="P423" s="215">
        <v>0</v>
      </c>
      <c r="Q423" s="215">
        <v>273</v>
      </c>
      <c r="R423" s="285"/>
      <c r="S423" s="285"/>
      <c r="T423" s="285"/>
    </row>
    <row r="424" spans="1:20" x14ac:dyDescent="0.25">
      <c r="A424" s="245" t="str">
        <f>IFERROR(VLOOKUP($C424,Account_Mapping!$A:$C,2,0),"")</f>
        <v>T_Legal</v>
      </c>
      <c r="B424" s="248">
        <f>IFERROR(VLOOKUP($C424,Account_Mapping!$A:$C,3,0),"")</f>
        <v>0</v>
      </c>
      <c r="C424" s="285" t="s">
        <v>1163</v>
      </c>
      <c r="D424" s="215"/>
      <c r="E424" s="215">
        <v>0</v>
      </c>
      <c r="F424" s="215">
        <v>0</v>
      </c>
      <c r="G424" s="215">
        <v>0</v>
      </c>
      <c r="H424" s="215">
        <v>0</v>
      </c>
      <c r="I424" s="215">
        <v>0</v>
      </c>
      <c r="J424" s="215">
        <v>0</v>
      </c>
      <c r="K424" s="215">
        <v>0</v>
      </c>
      <c r="L424" s="215">
        <v>0</v>
      </c>
      <c r="M424" s="215">
        <v>0</v>
      </c>
      <c r="N424" s="215">
        <v>0</v>
      </c>
      <c r="O424" s="215">
        <v>0</v>
      </c>
      <c r="P424" s="215">
        <v>0</v>
      </c>
      <c r="Q424" s="215">
        <v>0</v>
      </c>
      <c r="R424" s="285"/>
      <c r="S424" s="285"/>
      <c r="T424" s="285"/>
    </row>
    <row r="425" spans="1:20" x14ac:dyDescent="0.25">
      <c r="A425" s="245" t="str">
        <f>IFERROR(VLOOKUP($C425,Account_Mapping!$A:$C,2,0),"")</f>
        <v>T_gen_Admin_other</v>
      </c>
      <c r="B425" s="248">
        <f>IFERROR(VLOOKUP($C425,Account_Mapping!$A:$C,3,0),"")</f>
        <v>0</v>
      </c>
      <c r="C425" s="285" t="s">
        <v>1164</v>
      </c>
      <c r="D425" s="215"/>
      <c r="E425" s="215">
        <v>0</v>
      </c>
      <c r="F425" s="215">
        <v>0</v>
      </c>
      <c r="G425" s="215">
        <v>2084.4699999999998</v>
      </c>
      <c r="H425" s="215">
        <v>0</v>
      </c>
      <c r="I425" s="215">
        <v>0</v>
      </c>
      <c r="J425" s="215">
        <v>0</v>
      </c>
      <c r="K425" s="215">
        <v>0</v>
      </c>
      <c r="L425" s="215">
        <v>0</v>
      </c>
      <c r="M425" s="215">
        <v>0</v>
      </c>
      <c r="N425" s="215">
        <v>0</v>
      </c>
      <c r="O425" s="215">
        <v>0</v>
      </c>
      <c r="P425" s="215">
        <v>0</v>
      </c>
      <c r="Q425" s="215">
        <v>2084.4699999999998</v>
      </c>
      <c r="R425" s="285"/>
      <c r="S425" s="285"/>
      <c r="T425" s="285"/>
    </row>
    <row r="426" spans="1:20" x14ac:dyDescent="0.25">
      <c r="A426" s="245" t="str">
        <f>IFERROR(VLOOKUP($C426,Account_Mapping!$A:$C,2,0),"")</f>
        <v>T_gen_Admin_other</v>
      </c>
      <c r="B426" s="248">
        <f>IFERROR(VLOOKUP($C426,Account_Mapping!$A:$C,3,0),"")</f>
        <v>0</v>
      </c>
      <c r="C426" s="285" t="s">
        <v>1165</v>
      </c>
      <c r="D426" s="215"/>
      <c r="E426" s="215">
        <v>11606.28</v>
      </c>
      <c r="F426" s="215">
        <v>10568.75</v>
      </c>
      <c r="G426" s="215">
        <v>11758.83</v>
      </c>
      <c r="H426" s="215">
        <v>11538.76</v>
      </c>
      <c r="I426" s="215">
        <v>12563.34</v>
      </c>
      <c r="J426" s="215">
        <v>12170.79</v>
      </c>
      <c r="K426" s="215">
        <v>0</v>
      </c>
      <c r="L426" s="215">
        <v>0</v>
      </c>
      <c r="M426" s="215">
        <v>0</v>
      </c>
      <c r="N426" s="215">
        <v>0</v>
      </c>
      <c r="O426" s="215">
        <v>0</v>
      </c>
      <c r="P426" s="215">
        <v>0</v>
      </c>
      <c r="Q426" s="215">
        <v>70206.75</v>
      </c>
      <c r="R426" s="285"/>
      <c r="S426" s="285"/>
      <c r="T426" s="285"/>
    </row>
    <row r="427" spans="1:20" x14ac:dyDescent="0.25">
      <c r="A427" s="245" t="str">
        <f>IFERROR(VLOOKUP($C427,Account_Mapping!$A:$C,2,0),"")</f>
        <v>T_gen_Admin_other</v>
      </c>
      <c r="B427" s="248">
        <f>IFERROR(VLOOKUP($C427,Account_Mapping!$A:$C,3,0),"")</f>
        <v>0</v>
      </c>
      <c r="C427" s="285" t="s">
        <v>1166</v>
      </c>
      <c r="D427" s="215"/>
      <c r="E427" s="215">
        <v>0</v>
      </c>
      <c r="F427" s="215">
        <v>0</v>
      </c>
      <c r="G427" s="215">
        <v>0</v>
      </c>
      <c r="H427" s="215">
        <v>0</v>
      </c>
      <c r="I427" s="215">
        <v>0</v>
      </c>
      <c r="J427" s="215">
        <v>0</v>
      </c>
      <c r="K427" s="215">
        <v>0</v>
      </c>
      <c r="L427" s="215">
        <v>0</v>
      </c>
      <c r="M427" s="215">
        <v>0</v>
      </c>
      <c r="N427" s="215">
        <v>0</v>
      </c>
      <c r="O427" s="215">
        <v>0</v>
      </c>
      <c r="P427" s="215">
        <v>0</v>
      </c>
      <c r="Q427" s="215">
        <v>0</v>
      </c>
      <c r="R427" s="285"/>
      <c r="S427" s="285"/>
      <c r="T427" s="285"/>
    </row>
    <row r="428" spans="1:20" x14ac:dyDescent="0.25">
      <c r="A428" s="245" t="str">
        <f>IFERROR(VLOOKUP($C428,Account_Mapping!$A:$C,2,0),"")</f>
        <v>T_gen_Admin_other</v>
      </c>
      <c r="B428" s="248">
        <f>IFERROR(VLOOKUP($C428,Account_Mapping!$A:$C,3,0),"")</f>
        <v>0</v>
      </c>
      <c r="C428" s="285" t="s">
        <v>1167</v>
      </c>
      <c r="D428" s="215"/>
      <c r="E428" s="215">
        <v>80.510000000000005</v>
      </c>
      <c r="F428" s="215">
        <v>38.4</v>
      </c>
      <c r="G428" s="215">
        <v>46.1</v>
      </c>
      <c r="H428" s="215">
        <v>81.36</v>
      </c>
      <c r="I428" s="215">
        <v>294.22000000000003</v>
      </c>
      <c r="J428" s="215">
        <v>108.05</v>
      </c>
      <c r="K428" s="215">
        <v>0</v>
      </c>
      <c r="L428" s="215">
        <v>0</v>
      </c>
      <c r="M428" s="215">
        <v>0</v>
      </c>
      <c r="N428" s="215">
        <v>0</v>
      </c>
      <c r="O428" s="215">
        <v>0</v>
      </c>
      <c r="P428" s="215">
        <v>0</v>
      </c>
      <c r="Q428" s="215">
        <v>648.64</v>
      </c>
      <c r="R428" s="285"/>
      <c r="S428" s="285"/>
      <c r="T428" s="285"/>
    </row>
    <row r="429" spans="1:20" x14ac:dyDescent="0.25">
      <c r="A429" s="245" t="str">
        <f>IFERROR(VLOOKUP($C429,Account_Mapping!$A:$C,2,0),"")</f>
        <v>T_EXPENSES</v>
      </c>
      <c r="B429" s="248">
        <f>IFERROR(VLOOKUP($C429,Account_Mapping!$A:$C,3,0),"")</f>
        <v>0</v>
      </c>
      <c r="C429" s="285" t="s">
        <v>1168</v>
      </c>
      <c r="D429" s="215"/>
      <c r="E429" s="215">
        <v>0</v>
      </c>
      <c r="F429" s="215">
        <v>0</v>
      </c>
      <c r="G429" s="215">
        <v>0</v>
      </c>
      <c r="H429" s="215">
        <v>0</v>
      </c>
      <c r="I429" s="215">
        <v>0</v>
      </c>
      <c r="J429" s="215">
        <v>0</v>
      </c>
      <c r="K429" s="215">
        <v>0</v>
      </c>
      <c r="L429" s="215">
        <v>0</v>
      </c>
      <c r="M429" s="215">
        <v>0</v>
      </c>
      <c r="N429" s="215">
        <v>0</v>
      </c>
      <c r="O429" s="215">
        <v>0</v>
      </c>
      <c r="P429" s="215">
        <v>0</v>
      </c>
      <c r="Q429" s="215">
        <v>0</v>
      </c>
      <c r="R429" s="285"/>
      <c r="S429" s="285"/>
      <c r="T429" s="285"/>
    </row>
    <row r="430" spans="1:20" x14ac:dyDescent="0.25">
      <c r="A430" s="245" t="str">
        <f>IFERROR(VLOOKUP($C430,Account_Mapping!$A:$C,2,0),"")</f>
        <v>T_EXPENSES</v>
      </c>
      <c r="B430" s="248">
        <f>IFERROR(VLOOKUP($C430,Account_Mapping!$A:$C,3,0),"")</f>
        <v>0</v>
      </c>
      <c r="C430" s="285" t="s">
        <v>1169</v>
      </c>
      <c r="D430" s="215"/>
      <c r="E430" s="215">
        <v>37.5</v>
      </c>
      <c r="F430" s="215">
        <v>0</v>
      </c>
      <c r="G430" s="215">
        <v>0</v>
      </c>
      <c r="H430" s="215">
        <v>0</v>
      </c>
      <c r="I430" s="215">
        <v>57.5</v>
      </c>
      <c r="J430" s="215">
        <v>32.5</v>
      </c>
      <c r="K430" s="215">
        <v>0</v>
      </c>
      <c r="L430" s="215">
        <v>0</v>
      </c>
      <c r="M430" s="215">
        <v>0</v>
      </c>
      <c r="N430" s="215">
        <v>0</v>
      </c>
      <c r="O430" s="215">
        <v>0</v>
      </c>
      <c r="P430" s="215">
        <v>0</v>
      </c>
      <c r="Q430" s="215">
        <v>127.5</v>
      </c>
      <c r="R430" s="285"/>
      <c r="S430" s="285"/>
      <c r="T430" s="285"/>
    </row>
    <row r="431" spans="1:20" x14ac:dyDescent="0.25">
      <c r="A431" s="245" t="str">
        <f>IFERROR(VLOOKUP($C431,Account_Mapping!$A:$C,2,0),"")</f>
        <v>T_gen_Admin_other</v>
      </c>
      <c r="B431" s="248">
        <f>IFERROR(VLOOKUP($C431,Account_Mapping!$A:$C,3,0),"")</f>
        <v>0</v>
      </c>
      <c r="C431" s="285" t="s">
        <v>1170</v>
      </c>
      <c r="D431" s="215"/>
      <c r="E431" s="215">
        <v>0</v>
      </c>
      <c r="F431" s="215">
        <v>0</v>
      </c>
      <c r="G431" s="215">
        <v>0</v>
      </c>
      <c r="H431" s="215">
        <v>0</v>
      </c>
      <c r="I431" s="215">
        <v>0</v>
      </c>
      <c r="J431" s="215">
        <v>0</v>
      </c>
      <c r="K431" s="215">
        <v>0</v>
      </c>
      <c r="L431" s="215">
        <v>0</v>
      </c>
      <c r="M431" s="215">
        <v>0</v>
      </c>
      <c r="N431" s="215">
        <v>0</v>
      </c>
      <c r="O431" s="215">
        <v>0</v>
      </c>
      <c r="P431" s="215">
        <v>0</v>
      </c>
      <c r="Q431" s="215">
        <v>0</v>
      </c>
      <c r="R431" s="285"/>
      <c r="S431" s="285"/>
      <c r="T431" s="285"/>
    </row>
    <row r="432" spans="1:20" x14ac:dyDescent="0.25">
      <c r="A432" s="245" t="str">
        <f>IFERROR(VLOOKUP($C432,Account_Mapping!$A:$C,2,0),"")</f>
        <v>T_EXPENSES</v>
      </c>
      <c r="B432" s="248">
        <f>IFERROR(VLOOKUP($C432,Account_Mapping!$A:$C,3,0),"")</f>
        <v>0</v>
      </c>
      <c r="C432" s="285" t="s">
        <v>1171</v>
      </c>
      <c r="D432" s="215"/>
      <c r="E432" s="215">
        <v>1352.12</v>
      </c>
      <c r="F432" s="215">
        <v>1190.47</v>
      </c>
      <c r="G432" s="215">
        <v>885.23</v>
      </c>
      <c r="H432" s="215">
        <v>605.21</v>
      </c>
      <c r="I432" s="215">
        <v>2015.45</v>
      </c>
      <c r="J432" s="215">
        <v>1023.91</v>
      </c>
      <c r="K432" s="215">
        <v>0</v>
      </c>
      <c r="L432" s="215">
        <v>0</v>
      </c>
      <c r="M432" s="215">
        <v>0</v>
      </c>
      <c r="N432" s="215">
        <v>0</v>
      </c>
      <c r="O432" s="215">
        <v>0</v>
      </c>
      <c r="P432" s="215">
        <v>0</v>
      </c>
      <c r="Q432" s="215">
        <v>7072.39</v>
      </c>
      <c r="R432" s="285"/>
      <c r="S432" s="285"/>
      <c r="T432" s="285"/>
    </row>
    <row r="433" spans="1:20" x14ac:dyDescent="0.25">
      <c r="A433" s="245" t="str">
        <f>IFERROR(VLOOKUP($C433,Account_Mapping!$A:$C,2,0),"")</f>
        <v>T_gen_Admin_other</v>
      </c>
      <c r="B433" s="248">
        <f>IFERROR(VLOOKUP($C433,Account_Mapping!$A:$C,3,0),"")</f>
        <v>0</v>
      </c>
      <c r="C433" s="285" t="s">
        <v>1172</v>
      </c>
      <c r="D433" s="215"/>
      <c r="E433" s="215">
        <v>16365</v>
      </c>
      <c r="F433" s="215">
        <v>16365</v>
      </c>
      <c r="G433" s="215">
        <v>16365</v>
      </c>
      <c r="H433" s="215">
        <v>16365</v>
      </c>
      <c r="I433" s="215">
        <v>16365</v>
      </c>
      <c r="J433" s="215">
        <v>16365</v>
      </c>
      <c r="K433" s="215">
        <v>0</v>
      </c>
      <c r="L433" s="215">
        <v>0</v>
      </c>
      <c r="M433" s="215">
        <v>0</v>
      </c>
      <c r="N433" s="215">
        <v>0</v>
      </c>
      <c r="O433" s="215">
        <v>0</v>
      </c>
      <c r="P433" s="215">
        <v>0</v>
      </c>
      <c r="Q433" s="215">
        <v>98190</v>
      </c>
      <c r="R433" s="285"/>
      <c r="S433" s="285"/>
      <c r="T433" s="285"/>
    </row>
    <row r="434" spans="1:20" x14ac:dyDescent="0.25">
      <c r="A434" s="245" t="str">
        <f>IFERROR(VLOOKUP($C434,Account_Mapping!$A:$C,2,0),"")</f>
        <v>T_gen_Admin_other</v>
      </c>
      <c r="B434" s="248">
        <f>IFERROR(VLOOKUP($C434,Account_Mapping!$A:$C,3,0),"")</f>
        <v>0</v>
      </c>
      <c r="C434" s="285" t="s">
        <v>1173</v>
      </c>
      <c r="D434" s="215"/>
      <c r="E434" s="215">
        <v>1917.84</v>
      </c>
      <c r="F434" s="215">
        <v>1373.32</v>
      </c>
      <c r="G434" s="215">
        <v>1814.76</v>
      </c>
      <c r="H434" s="215">
        <v>1348.68</v>
      </c>
      <c r="I434" s="215">
        <v>1173.8900000000001</v>
      </c>
      <c r="J434" s="215">
        <v>1451.75</v>
      </c>
      <c r="K434" s="215">
        <v>0</v>
      </c>
      <c r="L434" s="215">
        <v>0</v>
      </c>
      <c r="M434" s="215">
        <v>0</v>
      </c>
      <c r="N434" s="215">
        <v>0</v>
      </c>
      <c r="O434" s="215">
        <v>0</v>
      </c>
      <c r="P434" s="215">
        <v>0</v>
      </c>
      <c r="Q434" s="215">
        <v>9080.2400000000016</v>
      </c>
      <c r="R434" s="285"/>
      <c r="S434" s="285"/>
      <c r="T434" s="285"/>
    </row>
    <row r="435" spans="1:20" x14ac:dyDescent="0.25">
      <c r="A435" s="245" t="str">
        <f>IFERROR(VLOOKUP($C435,Account_Mapping!$A:$C,2,0),"")</f>
        <v>T_gen_Admin_other</v>
      </c>
      <c r="B435" s="248">
        <f>IFERROR(VLOOKUP($C435,Account_Mapping!$A:$C,3,0),"")</f>
        <v>0</v>
      </c>
      <c r="C435" s="285" t="s">
        <v>1174</v>
      </c>
      <c r="D435" s="215"/>
      <c r="E435" s="215">
        <v>0</v>
      </c>
      <c r="F435" s="215">
        <v>0</v>
      </c>
      <c r="G435" s="215">
        <v>0</v>
      </c>
      <c r="H435" s="215">
        <v>0</v>
      </c>
      <c r="I435" s="215">
        <v>0</v>
      </c>
      <c r="J435" s="215">
        <v>0</v>
      </c>
      <c r="K435" s="215">
        <v>0</v>
      </c>
      <c r="L435" s="215">
        <v>0</v>
      </c>
      <c r="M435" s="215">
        <v>0</v>
      </c>
      <c r="N435" s="215">
        <v>0</v>
      </c>
      <c r="O435" s="215">
        <v>0</v>
      </c>
      <c r="P435" s="215">
        <v>0</v>
      </c>
      <c r="Q435" s="215">
        <v>0</v>
      </c>
      <c r="R435" s="285"/>
      <c r="S435" s="285"/>
      <c r="T435" s="285"/>
    </row>
    <row r="436" spans="1:20" x14ac:dyDescent="0.25">
      <c r="A436" s="245" t="str">
        <f>IFERROR(VLOOKUP($C436,Account_Mapping!$A:$C,2,0),"")</f>
        <v>T_EXPENSES</v>
      </c>
      <c r="B436" s="248">
        <f>IFERROR(VLOOKUP($C436,Account_Mapping!$A:$C,3,0),"")</f>
        <v>0</v>
      </c>
      <c r="C436" s="285" t="s">
        <v>1175</v>
      </c>
      <c r="D436" s="215"/>
      <c r="E436" s="215">
        <v>675</v>
      </c>
      <c r="F436" s="215">
        <v>937.92</v>
      </c>
      <c r="G436" s="215">
        <v>1122.3800000000001</v>
      </c>
      <c r="H436" s="215">
        <v>675</v>
      </c>
      <c r="I436" s="215">
        <v>959.92</v>
      </c>
      <c r="J436" s="215">
        <v>979.92</v>
      </c>
      <c r="K436" s="215">
        <v>0</v>
      </c>
      <c r="L436" s="215">
        <v>0</v>
      </c>
      <c r="M436" s="215">
        <v>0</v>
      </c>
      <c r="N436" s="215">
        <v>0</v>
      </c>
      <c r="O436" s="215">
        <v>0</v>
      </c>
      <c r="P436" s="215">
        <v>0</v>
      </c>
      <c r="Q436" s="215">
        <v>5350.14</v>
      </c>
      <c r="R436" s="285"/>
      <c r="S436" s="285"/>
      <c r="T436" s="285"/>
    </row>
    <row r="437" spans="1:20" x14ac:dyDescent="0.25">
      <c r="A437" s="245" t="str">
        <f>IFERROR(VLOOKUP($C437,Account_Mapping!$A:$C,2,0),"")</f>
        <v>T_Legal</v>
      </c>
      <c r="B437" s="248">
        <f>IFERROR(VLOOKUP($C437,Account_Mapping!$A:$C,3,0),"")</f>
        <v>0</v>
      </c>
      <c r="C437" s="285" t="s">
        <v>1176</v>
      </c>
      <c r="D437" s="215"/>
      <c r="E437" s="215">
        <v>0</v>
      </c>
      <c r="F437" s="215">
        <v>0</v>
      </c>
      <c r="G437" s="215">
        <v>0</v>
      </c>
      <c r="H437" s="215">
        <v>0</v>
      </c>
      <c r="I437" s="215">
        <v>0</v>
      </c>
      <c r="J437" s="215">
        <v>0</v>
      </c>
      <c r="K437" s="215">
        <v>0</v>
      </c>
      <c r="L437" s="215">
        <v>0</v>
      </c>
      <c r="M437" s="215">
        <v>0</v>
      </c>
      <c r="N437" s="215">
        <v>0</v>
      </c>
      <c r="O437" s="215">
        <v>0</v>
      </c>
      <c r="P437" s="215">
        <v>0</v>
      </c>
      <c r="Q437" s="215">
        <v>0</v>
      </c>
      <c r="R437" s="285"/>
      <c r="S437" s="285"/>
      <c r="T437" s="285"/>
    </row>
    <row r="438" spans="1:20" x14ac:dyDescent="0.25">
      <c r="A438" s="245" t="str">
        <f>IFERROR(VLOOKUP($C438,Account_Mapping!$A:$C,2,0),"")</f>
        <v>T_OTHER_OP_EXO</v>
      </c>
      <c r="B438" s="248">
        <f>IFERROR(VLOOKUP($C438,Account_Mapping!$A:$C,3,0),"")</f>
        <v>0</v>
      </c>
      <c r="C438" s="285" t="s">
        <v>1177</v>
      </c>
      <c r="E438" s="229">
        <v>0</v>
      </c>
      <c r="F438" s="229">
        <v>0</v>
      </c>
      <c r="G438" s="229">
        <v>0</v>
      </c>
      <c r="H438" s="229">
        <v>0</v>
      </c>
      <c r="I438" s="229">
        <v>0</v>
      </c>
      <c r="J438" s="229">
        <v>0</v>
      </c>
      <c r="K438" s="229">
        <v>0</v>
      </c>
      <c r="L438" s="229">
        <v>0</v>
      </c>
      <c r="M438" s="229">
        <v>0</v>
      </c>
      <c r="N438" s="229">
        <v>0</v>
      </c>
      <c r="O438" s="229">
        <v>0</v>
      </c>
      <c r="P438" s="229">
        <v>0</v>
      </c>
      <c r="Q438" s="229">
        <v>0</v>
      </c>
      <c r="R438" s="291"/>
      <c r="S438" s="285"/>
      <c r="T438" s="285"/>
    </row>
    <row r="439" spans="1:20" x14ac:dyDescent="0.25">
      <c r="A439" s="245" t="str">
        <f>IFERROR(VLOOKUP($C439,Account_Mapping!$A:$C,2,0),"")</f>
        <v>T_EXPENSES</v>
      </c>
      <c r="B439" s="248">
        <f>IFERROR(VLOOKUP($C439,Account_Mapping!$A:$C,3,0),"")</f>
        <v>0</v>
      </c>
      <c r="C439" s="285" t="s">
        <v>1178</v>
      </c>
      <c r="E439" s="230">
        <v>0</v>
      </c>
      <c r="F439" s="230">
        <v>0</v>
      </c>
      <c r="G439" s="230">
        <v>0</v>
      </c>
      <c r="H439" s="230">
        <v>0</v>
      </c>
      <c r="I439" s="230">
        <v>12382.23</v>
      </c>
      <c r="J439" s="230">
        <v>0</v>
      </c>
      <c r="K439" s="230">
        <v>0</v>
      </c>
      <c r="L439" s="230">
        <v>0</v>
      </c>
      <c r="M439" s="230">
        <v>0</v>
      </c>
      <c r="N439" s="230">
        <v>0</v>
      </c>
      <c r="O439" s="230">
        <v>0</v>
      </c>
      <c r="P439" s="230">
        <v>0</v>
      </c>
      <c r="Q439" s="230">
        <v>12382.23</v>
      </c>
      <c r="R439" s="285"/>
      <c r="S439" s="285"/>
      <c r="T439" s="285"/>
    </row>
    <row r="440" spans="1:20" x14ac:dyDescent="0.25">
      <c r="A440" s="245" t="str">
        <f>IFERROR(VLOOKUP($C440,Account_Mapping!$A:$C,2,0),"")</f>
        <v/>
      </c>
      <c r="B440" s="248" t="str">
        <f>IFERROR(VLOOKUP($C440,Account_Mapping!$A:$C,3,0),"")</f>
        <v/>
      </c>
      <c r="C440" s="285" t="s">
        <v>1179</v>
      </c>
      <c r="E440" s="215">
        <v>71929.16</v>
      </c>
      <c r="F440" s="215">
        <v>69413.539999999994</v>
      </c>
      <c r="G440" s="215">
        <v>77219.55</v>
      </c>
      <c r="H440" s="215">
        <v>70874.76999999999</v>
      </c>
      <c r="I440" s="215">
        <v>88155.569999999978</v>
      </c>
      <c r="J440" s="215">
        <v>70718.539999999994</v>
      </c>
      <c r="K440" s="215">
        <v>0</v>
      </c>
      <c r="L440" s="215">
        <v>0</v>
      </c>
      <c r="M440" s="215">
        <v>0</v>
      </c>
      <c r="N440" s="215">
        <v>0</v>
      </c>
      <c r="O440" s="215">
        <v>0</v>
      </c>
      <c r="P440" s="215">
        <v>0</v>
      </c>
      <c r="Q440" s="215">
        <v>448311.13</v>
      </c>
      <c r="R440" s="285"/>
      <c r="S440" s="285"/>
      <c r="T440" s="285"/>
    </row>
    <row r="441" spans="1:20" x14ac:dyDescent="0.25">
      <c r="A441" s="245" t="str">
        <f>IFERROR(VLOOKUP($C441,Account_Mapping!$A:$C,2,0),"")</f>
        <v/>
      </c>
      <c r="B441" s="248" t="str">
        <f>IFERROR(VLOOKUP($C441,Account_Mapping!$A:$C,3,0),"")</f>
        <v/>
      </c>
      <c r="D441" s="215"/>
      <c r="E441" s="215"/>
      <c r="F441" s="215"/>
      <c r="G441" s="215"/>
      <c r="H441" s="215"/>
      <c r="I441" s="215"/>
      <c r="J441" s="215"/>
      <c r="K441" s="215"/>
      <c r="L441" s="215"/>
      <c r="M441" s="215"/>
      <c r="N441" s="215"/>
      <c r="O441" s="215"/>
      <c r="P441" s="215"/>
      <c r="Q441" s="215"/>
      <c r="R441" s="285"/>
      <c r="S441" s="285"/>
      <c r="T441" s="285"/>
    </row>
    <row r="442" spans="1:20" x14ac:dyDescent="0.25">
      <c r="A442" s="245" t="str">
        <f>IFERROR(VLOOKUP($C442,Account_Mapping!$A:$C,2,0),"")</f>
        <v/>
      </c>
      <c r="B442" s="248" t="str">
        <f>IFERROR(VLOOKUP($C442,Account_Mapping!$A:$C,3,0),"")</f>
        <v/>
      </c>
      <c r="C442" s="285" t="s">
        <v>1180</v>
      </c>
      <c r="D442" s="215"/>
      <c r="E442" s="215"/>
      <c r="F442" s="215"/>
      <c r="G442" s="215"/>
      <c r="H442" s="215"/>
      <c r="I442" s="215"/>
      <c r="J442" s="215"/>
      <c r="K442" s="215"/>
      <c r="L442" s="215"/>
      <c r="M442" s="215"/>
      <c r="N442" s="215"/>
      <c r="O442" s="215"/>
      <c r="P442" s="215"/>
      <c r="Q442" s="215"/>
      <c r="R442" s="285"/>
      <c r="S442" s="285"/>
      <c r="T442" s="285"/>
    </row>
    <row r="443" spans="1:20" x14ac:dyDescent="0.25">
      <c r="A443" s="245" t="str">
        <f>IFERROR(VLOOKUP($C443,Account_Mapping!$A:$C,2,0),"")</f>
        <v>T_MGMT_Fee</v>
      </c>
      <c r="B443" s="248">
        <f>IFERROR(VLOOKUP($C443,Account_Mapping!$A:$C,3,0),"")</f>
        <v>0</v>
      </c>
      <c r="C443" s="285" t="s">
        <v>1279</v>
      </c>
      <c r="D443" s="215"/>
      <c r="E443" s="215">
        <v>8247.26</v>
      </c>
      <c r="F443" s="215">
        <v>7935.51</v>
      </c>
      <c r="G443" s="215">
        <v>8050.28</v>
      </c>
      <c r="H443" s="215">
        <v>8287.7800000000007</v>
      </c>
      <c r="I443" s="215">
        <v>8391.16</v>
      </c>
      <c r="J443" s="215">
        <v>7859.69</v>
      </c>
      <c r="K443" s="215">
        <v>0</v>
      </c>
      <c r="L443" s="215">
        <v>0</v>
      </c>
      <c r="M443" s="215">
        <v>0</v>
      </c>
      <c r="N443" s="215">
        <v>0</v>
      </c>
      <c r="O443" s="215">
        <v>0</v>
      </c>
      <c r="P443" s="215">
        <v>0</v>
      </c>
      <c r="Q443" s="215">
        <v>48771.680000000008</v>
      </c>
      <c r="R443" s="285"/>
      <c r="S443" s="285"/>
      <c r="T443" s="285"/>
    </row>
    <row r="444" spans="1:20" x14ac:dyDescent="0.25">
      <c r="A444" s="245" t="str">
        <f>IFERROR(VLOOKUP($C444,Account_Mapping!$A:$C,2,0),"")</f>
        <v>T_DEPR_AMORT</v>
      </c>
      <c r="B444" s="248">
        <f>IFERROR(VLOOKUP($C444,Account_Mapping!$A:$C,3,0),"")</f>
        <v>0</v>
      </c>
      <c r="C444" s="285" t="s">
        <v>1182</v>
      </c>
      <c r="D444" s="215"/>
      <c r="E444" s="215">
        <v>0</v>
      </c>
      <c r="F444" s="215">
        <v>0</v>
      </c>
      <c r="G444" s="215">
        <v>0</v>
      </c>
      <c r="H444" s="215">
        <v>0</v>
      </c>
      <c r="I444" s="215">
        <v>0</v>
      </c>
      <c r="J444" s="215">
        <v>0</v>
      </c>
      <c r="K444" s="215">
        <v>0</v>
      </c>
      <c r="L444" s="215">
        <v>0</v>
      </c>
      <c r="M444" s="215">
        <v>0</v>
      </c>
      <c r="N444" s="215">
        <v>0</v>
      </c>
      <c r="O444" s="215">
        <v>0</v>
      </c>
      <c r="P444" s="215">
        <v>0</v>
      </c>
      <c r="Q444" s="215">
        <v>0</v>
      </c>
      <c r="R444" s="285"/>
      <c r="S444" s="285"/>
      <c r="T444" s="285"/>
    </row>
    <row r="445" spans="1:20" x14ac:dyDescent="0.25">
      <c r="A445" s="245" t="str">
        <f>IFERROR(VLOOKUP($C445,Account_Mapping!$A:$C,2,0),"")</f>
        <v>T_DEPR_AMORT</v>
      </c>
      <c r="B445" s="248">
        <f>IFERROR(VLOOKUP($C445,Account_Mapping!$A:$C,3,0),"")</f>
        <v>0</v>
      </c>
      <c r="C445" s="285" t="s">
        <v>1183</v>
      </c>
      <c r="D445" s="215"/>
      <c r="E445" s="215">
        <v>1668.75</v>
      </c>
      <c r="F445" s="215">
        <v>1668.75</v>
      </c>
      <c r="G445" s="215">
        <v>1668.75</v>
      </c>
      <c r="H445" s="215">
        <v>1668.75</v>
      </c>
      <c r="I445" s="215">
        <v>1668.75</v>
      </c>
      <c r="J445" s="215">
        <v>1668.75</v>
      </c>
      <c r="K445" s="215">
        <v>0</v>
      </c>
      <c r="L445" s="215">
        <v>0</v>
      </c>
      <c r="M445" s="215">
        <v>0</v>
      </c>
      <c r="N445" s="215">
        <v>0</v>
      </c>
      <c r="O445" s="215">
        <v>0</v>
      </c>
      <c r="P445" s="215">
        <v>0</v>
      </c>
      <c r="Q445" s="215">
        <v>10012.5</v>
      </c>
      <c r="R445" s="285"/>
      <c r="S445" s="285"/>
      <c r="T445" s="285"/>
    </row>
    <row r="446" spans="1:20" x14ac:dyDescent="0.25">
      <c r="A446" s="245" t="str">
        <f>IFERROR(VLOOKUP($C446,Account_Mapping!$A:$C,2,0),"")</f>
        <v>T_RENT_EXP</v>
      </c>
      <c r="B446" s="248">
        <f>IFERROR(VLOOKUP($C446,Account_Mapping!$A:$C,3,0),"")</f>
        <v>0</v>
      </c>
      <c r="C446" s="285" t="s">
        <v>1184</v>
      </c>
      <c r="D446" s="215"/>
      <c r="E446" s="215">
        <v>61515.79</v>
      </c>
      <c r="F446" s="215">
        <v>61515.79</v>
      </c>
      <c r="G446" s="215">
        <v>67365.23</v>
      </c>
      <c r="H446" s="215">
        <v>64440.51</v>
      </c>
      <c r="I446" s="215">
        <v>64440.51</v>
      </c>
      <c r="J446" s="215">
        <v>66565.509999999995</v>
      </c>
      <c r="K446" s="215">
        <v>0</v>
      </c>
      <c r="L446" s="215">
        <v>0</v>
      </c>
      <c r="M446" s="215">
        <v>0</v>
      </c>
      <c r="N446" s="215">
        <v>0</v>
      </c>
      <c r="O446" s="215">
        <v>0</v>
      </c>
      <c r="P446" s="215">
        <v>0</v>
      </c>
      <c r="Q446" s="215">
        <v>385843.34</v>
      </c>
      <c r="R446" s="285"/>
      <c r="S446" s="285"/>
      <c r="T446" s="285"/>
    </row>
    <row r="447" spans="1:20" x14ac:dyDescent="0.25">
      <c r="A447" s="245" t="str">
        <f>IFERROR(VLOOKUP($C447,Account_Mapping!$A:$C,2,0),"")</f>
        <v>T_EXPENSES</v>
      </c>
      <c r="B447" s="248">
        <f>IFERROR(VLOOKUP($C447,Account_Mapping!$A:$C,3,0),"")</f>
        <v>0</v>
      </c>
      <c r="C447" s="285" t="s">
        <v>1185</v>
      </c>
      <c r="D447" s="215"/>
      <c r="E447" s="215">
        <v>771.75</v>
      </c>
      <c r="F447" s="215">
        <v>504</v>
      </c>
      <c r="G447" s="215">
        <v>734.63</v>
      </c>
      <c r="H447" s="215">
        <v>577.5</v>
      </c>
      <c r="I447" s="215">
        <v>595.5</v>
      </c>
      <c r="J447" s="215">
        <v>1537.87</v>
      </c>
      <c r="K447" s="215">
        <v>0</v>
      </c>
      <c r="L447" s="215">
        <v>0</v>
      </c>
      <c r="M447" s="215">
        <v>0</v>
      </c>
      <c r="N447" s="215">
        <v>0</v>
      </c>
      <c r="O447" s="215">
        <v>0</v>
      </c>
      <c r="P447" s="215">
        <v>0</v>
      </c>
      <c r="Q447" s="215">
        <v>4721.25</v>
      </c>
      <c r="R447" s="285"/>
      <c r="S447" s="285"/>
      <c r="T447" s="285"/>
    </row>
    <row r="448" spans="1:20" x14ac:dyDescent="0.25">
      <c r="A448" s="245" t="str">
        <f>IFERROR(VLOOKUP($C448,Account_Mapping!$A:$C,2,0),"")</f>
        <v>T_INT_INC_EXP</v>
      </c>
      <c r="B448" s="248">
        <f>IFERROR(VLOOKUP($C448,Account_Mapping!$A:$C,3,0),"")</f>
        <v>0</v>
      </c>
      <c r="C448" s="285" t="s">
        <v>1186</v>
      </c>
      <c r="D448" s="215"/>
      <c r="E448" s="215">
        <v>0</v>
      </c>
      <c r="F448" s="215">
        <v>0</v>
      </c>
      <c r="G448" s="215">
        <v>0</v>
      </c>
      <c r="H448" s="215">
        <v>0</v>
      </c>
      <c r="I448" s="215">
        <v>0</v>
      </c>
      <c r="J448" s="215">
        <v>0</v>
      </c>
      <c r="K448" s="215">
        <v>0</v>
      </c>
      <c r="L448" s="215">
        <v>0</v>
      </c>
      <c r="M448" s="215">
        <v>0</v>
      </c>
      <c r="N448" s="215">
        <v>0</v>
      </c>
      <c r="O448" s="215">
        <v>0</v>
      </c>
      <c r="P448" s="215">
        <v>0</v>
      </c>
      <c r="Q448" s="215">
        <v>0</v>
      </c>
      <c r="R448" s="285"/>
      <c r="S448" s="285"/>
      <c r="T448" s="285"/>
    </row>
    <row r="449" spans="1:20" x14ac:dyDescent="0.25">
      <c r="A449" s="245" t="str">
        <f>IFERROR(VLOOKUP($C449,Account_Mapping!$A:$C,2,0),"")</f>
        <v>T_INT_INC_EXP</v>
      </c>
      <c r="B449" s="248">
        <f>IFERROR(VLOOKUP($C449,Account_Mapping!$A:$C,3,0),"")</f>
        <v>0</v>
      </c>
      <c r="C449" s="285" t="s">
        <v>1187</v>
      </c>
      <c r="D449" s="215"/>
      <c r="E449" s="215">
        <v>0</v>
      </c>
      <c r="F449" s="215">
        <v>0</v>
      </c>
      <c r="G449" s="215">
        <v>0</v>
      </c>
      <c r="H449" s="215">
        <v>0</v>
      </c>
      <c r="I449" s="215">
        <v>0</v>
      </c>
      <c r="J449" s="215">
        <v>0</v>
      </c>
      <c r="K449" s="215">
        <v>0</v>
      </c>
      <c r="L449" s="215">
        <v>0</v>
      </c>
      <c r="M449" s="215">
        <v>0</v>
      </c>
      <c r="N449" s="215">
        <v>0</v>
      </c>
      <c r="O449" s="215">
        <v>0</v>
      </c>
      <c r="P449" s="215">
        <v>0</v>
      </c>
      <c r="Q449" s="215">
        <v>0</v>
      </c>
      <c r="R449" s="285"/>
      <c r="S449" s="285"/>
      <c r="T449" s="285"/>
    </row>
    <row r="450" spans="1:20" x14ac:dyDescent="0.25">
      <c r="A450" s="245" t="str">
        <f>IFERROR(VLOOKUP($C450,Account_Mapping!$A:$C,2,0),"")</f>
        <v>T_INT_INC_EXP</v>
      </c>
      <c r="B450" s="248">
        <f>IFERROR(VLOOKUP($C450,Account_Mapping!$A:$C,3,0),"")</f>
        <v>0</v>
      </c>
      <c r="C450" s="285" t="s">
        <v>1188</v>
      </c>
      <c r="D450" s="215"/>
      <c r="E450" s="215">
        <v>0</v>
      </c>
      <c r="F450" s="215">
        <v>0</v>
      </c>
      <c r="G450" s="215">
        <v>0</v>
      </c>
      <c r="H450" s="215">
        <v>0</v>
      </c>
      <c r="I450" s="215">
        <v>0</v>
      </c>
      <c r="J450" s="215">
        <v>0</v>
      </c>
      <c r="K450" s="215">
        <v>0</v>
      </c>
      <c r="L450" s="215">
        <v>0</v>
      </c>
      <c r="M450" s="215">
        <v>0</v>
      </c>
      <c r="N450" s="215">
        <v>0</v>
      </c>
      <c r="O450" s="215">
        <v>0</v>
      </c>
      <c r="P450" s="215">
        <v>0</v>
      </c>
      <c r="Q450" s="215">
        <v>0</v>
      </c>
      <c r="R450" s="285"/>
      <c r="S450" s="285"/>
      <c r="T450" s="285"/>
    </row>
    <row r="451" spans="1:20" x14ac:dyDescent="0.25">
      <c r="A451" s="245" t="str">
        <f>IFERROR(VLOOKUP($C451,Account_Mapping!$A:$C,2,0),"")</f>
        <v>T_RE_Tax</v>
      </c>
      <c r="B451" s="248">
        <f>IFERROR(VLOOKUP($C451,Account_Mapping!$A:$C,3,0),"")</f>
        <v>0</v>
      </c>
      <c r="C451" s="285" t="s">
        <v>1189</v>
      </c>
      <c r="E451" s="229">
        <v>2125</v>
      </c>
      <c r="F451" s="229">
        <v>2125</v>
      </c>
      <c r="G451" s="229">
        <v>2125</v>
      </c>
      <c r="H451" s="229">
        <v>2125</v>
      </c>
      <c r="I451" s="229">
        <v>2125</v>
      </c>
      <c r="J451" s="229">
        <v>76.680000000000007</v>
      </c>
      <c r="K451" s="229">
        <v>0</v>
      </c>
      <c r="L451" s="229">
        <v>0</v>
      </c>
      <c r="M451" s="229">
        <v>0</v>
      </c>
      <c r="N451" s="229">
        <v>0</v>
      </c>
      <c r="O451" s="229">
        <v>0</v>
      </c>
      <c r="P451" s="229">
        <v>0</v>
      </c>
      <c r="Q451" s="229">
        <v>10701.68</v>
      </c>
      <c r="R451" s="291"/>
      <c r="S451" s="285"/>
      <c r="T451" s="285"/>
    </row>
    <row r="452" spans="1:20" x14ac:dyDescent="0.25">
      <c r="A452" s="245" t="str">
        <f>IFERROR(VLOOKUP($C452,Account_Mapping!$A:$C,2,0),"")</f>
        <v>T_RE_Tax</v>
      </c>
      <c r="B452" s="248">
        <f>IFERROR(VLOOKUP($C452,Account_Mapping!$A:$C,3,0),"")</f>
        <v>0</v>
      </c>
      <c r="C452" s="285" t="s">
        <v>1190</v>
      </c>
      <c r="E452" s="215">
        <v>76.680000000000007</v>
      </c>
      <c r="F452" s="215">
        <v>76.680000000000007</v>
      </c>
      <c r="G452" s="215">
        <v>76.680000000000007</v>
      </c>
      <c r="H452" s="215">
        <v>76.680000000000007</v>
      </c>
      <c r="I452" s="215">
        <v>76.680000000000007</v>
      </c>
      <c r="J452" s="215">
        <v>0</v>
      </c>
      <c r="K452" s="215">
        <v>0</v>
      </c>
      <c r="L452" s="215">
        <v>0</v>
      </c>
      <c r="M452" s="215">
        <v>0</v>
      </c>
      <c r="N452" s="215">
        <v>0</v>
      </c>
      <c r="O452" s="215">
        <v>0</v>
      </c>
      <c r="P452" s="215">
        <v>0</v>
      </c>
      <c r="Q452" s="215">
        <v>383.40000000000003</v>
      </c>
      <c r="R452" s="285"/>
      <c r="S452" s="285"/>
      <c r="T452" s="285"/>
    </row>
    <row r="453" spans="1:20" ht="18.75" thickBot="1" x14ac:dyDescent="0.3">
      <c r="A453" s="245" t="str">
        <f>IFERROR(VLOOKUP($C453,Account_Mapping!$A:$C,2,0),"")</f>
        <v/>
      </c>
      <c r="B453" s="248" t="str">
        <f>IFERROR(VLOOKUP($C453,Account_Mapping!$A:$C,3,0),"")</f>
        <v/>
      </c>
      <c r="C453" s="287" t="s">
        <v>1191</v>
      </c>
      <c r="D453" s="287"/>
      <c r="E453" s="227">
        <v>74405.23</v>
      </c>
      <c r="F453" s="227">
        <v>73825.73</v>
      </c>
      <c r="G453" s="227">
        <v>80020.569999999992</v>
      </c>
      <c r="H453" s="227">
        <v>77176.22</v>
      </c>
      <c r="I453" s="227">
        <v>77297.599999999991</v>
      </c>
      <c r="J453" s="227">
        <v>77708.499999999985</v>
      </c>
      <c r="K453" s="227">
        <v>0</v>
      </c>
      <c r="L453" s="227">
        <v>0</v>
      </c>
      <c r="M453" s="227">
        <v>0</v>
      </c>
      <c r="N453" s="227">
        <v>0</v>
      </c>
      <c r="O453" s="227">
        <v>0</v>
      </c>
      <c r="P453" s="227">
        <v>0</v>
      </c>
      <c r="Q453" s="227">
        <v>460433.85000000003</v>
      </c>
      <c r="R453" s="290"/>
      <c r="S453" s="285"/>
      <c r="T453" s="285"/>
    </row>
    <row r="454" spans="1:20" ht="18.75" thickTop="1" x14ac:dyDescent="0.25">
      <c r="C454" s="285" t="s">
        <v>789</v>
      </c>
      <c r="R454" s="285"/>
      <c r="S454" s="285"/>
      <c r="T454" s="285"/>
    </row>
    <row r="455" spans="1:20" x14ac:dyDescent="0.25">
      <c r="C455" s="285" t="s">
        <v>803</v>
      </c>
      <c r="E455" s="285">
        <v>371578.72000000003</v>
      </c>
      <c r="F455" s="285">
        <v>344114.27</v>
      </c>
      <c r="G455" s="285">
        <v>394902.43</v>
      </c>
      <c r="H455" s="285">
        <v>383581.79999999993</v>
      </c>
      <c r="I455" s="285">
        <v>418981.23</v>
      </c>
      <c r="J455" s="285">
        <v>413392.92</v>
      </c>
      <c r="K455" s="285">
        <v>0</v>
      </c>
      <c r="L455" s="285">
        <v>0</v>
      </c>
      <c r="M455" s="285">
        <v>0</v>
      </c>
      <c r="N455" s="285">
        <v>0</v>
      </c>
      <c r="O455" s="285">
        <v>0</v>
      </c>
      <c r="P455" s="285">
        <v>0</v>
      </c>
      <c r="Q455" s="285">
        <v>2326551.3699999996</v>
      </c>
    </row>
  </sheetData>
  <autoFilter ref="A1:B455" xr:uid="{00000000-0009-0000-0000-000005000000}"/>
  <pageMargins left="0" right="0" top="0.25" bottom="0" header="0" footer="0"/>
  <pageSetup scale="28" orientation="landscape" r:id="rId1"/>
  <customProperties>
    <customPr name="EpmWorksheetKeyString_GUID" r:id="rId2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 tint="0.79998168889431442"/>
  </sheetPr>
  <dimension ref="A1:T455"/>
  <sheetViews>
    <sheetView zoomScale="60" zoomScaleNormal="60" workbookViewId="0"/>
  </sheetViews>
  <sheetFormatPr defaultColWidth="8.85546875" defaultRowHeight="18" x14ac:dyDescent="0.25"/>
  <cols>
    <col min="1" max="1" width="43.42578125" style="245" customWidth="1"/>
    <col min="2" max="2" width="43.42578125" style="248" customWidth="1"/>
    <col min="3" max="3" width="57.28515625" style="285" customWidth="1"/>
    <col min="4" max="4" width="2.7109375" style="285" customWidth="1"/>
    <col min="5" max="17" width="21.7109375" style="285" customWidth="1"/>
    <col min="18" max="18" width="15.140625" style="214" bestFit="1" customWidth="1"/>
    <col min="19" max="19" width="8.85546875" style="214"/>
    <col min="20" max="20" width="16.5703125" style="214" bestFit="1" customWidth="1"/>
    <col min="21" max="16384" width="8.85546875" style="214"/>
  </cols>
  <sheetData>
    <row r="1" spans="1:17" x14ac:dyDescent="0.25">
      <c r="E1" s="215"/>
      <c r="F1" s="215"/>
      <c r="G1" s="215"/>
      <c r="H1" s="215"/>
      <c r="I1" s="215"/>
      <c r="J1" s="216" t="s">
        <v>759</v>
      </c>
      <c r="K1" s="215"/>
      <c r="L1" s="215"/>
      <c r="M1" s="215"/>
      <c r="N1" s="215"/>
      <c r="O1" s="215"/>
      <c r="P1" s="215"/>
      <c r="Q1" s="215"/>
    </row>
    <row r="2" spans="1:17" x14ac:dyDescent="0.25">
      <c r="E2" s="215"/>
      <c r="F2" s="215"/>
      <c r="G2" s="215"/>
      <c r="H2" s="215"/>
      <c r="I2" s="215"/>
      <c r="J2" s="217" t="s">
        <v>760</v>
      </c>
      <c r="K2" s="215"/>
      <c r="L2" s="215"/>
      <c r="M2" s="215"/>
      <c r="N2" s="215"/>
      <c r="O2" s="215"/>
      <c r="P2" s="215"/>
      <c r="Q2" s="215"/>
    </row>
    <row r="3" spans="1:17" x14ac:dyDescent="0.25">
      <c r="D3" s="286"/>
      <c r="E3" s="215"/>
      <c r="F3" s="215"/>
      <c r="G3" s="215"/>
      <c r="H3" s="215"/>
      <c r="I3" s="215"/>
      <c r="J3" s="218">
        <v>2022</v>
      </c>
      <c r="K3" s="215"/>
      <c r="L3" s="215"/>
      <c r="M3" s="215"/>
      <c r="N3" s="215"/>
      <c r="O3" s="215"/>
      <c r="P3" s="215"/>
      <c r="Q3" s="215"/>
    </row>
    <row r="4" spans="1:17" x14ac:dyDescent="0.25">
      <c r="D4" s="286"/>
      <c r="E4" s="215"/>
      <c r="F4" s="215"/>
      <c r="G4" s="215"/>
      <c r="H4" s="215"/>
      <c r="I4" s="215"/>
      <c r="J4" s="216"/>
      <c r="K4" s="215"/>
      <c r="L4" s="215"/>
      <c r="M4" s="215"/>
      <c r="N4" s="215"/>
      <c r="O4" s="215"/>
      <c r="P4" s="215"/>
      <c r="Q4" s="215"/>
    </row>
    <row r="5" spans="1:17" ht="18.75" x14ac:dyDescent="0.3">
      <c r="A5" s="246" t="s">
        <v>1259</v>
      </c>
      <c r="B5" s="249" t="s">
        <v>1260</v>
      </c>
      <c r="E5" s="219" t="s">
        <v>761</v>
      </c>
      <c r="F5" s="219" t="s">
        <v>762</v>
      </c>
      <c r="G5" s="219" t="s">
        <v>763</v>
      </c>
      <c r="H5" s="219" t="s">
        <v>764</v>
      </c>
      <c r="I5" s="219" t="s">
        <v>185</v>
      </c>
      <c r="J5" s="219" t="s">
        <v>765</v>
      </c>
      <c r="K5" s="219" t="s">
        <v>766</v>
      </c>
      <c r="L5" s="219" t="s">
        <v>767</v>
      </c>
      <c r="M5" s="219" t="s">
        <v>768</v>
      </c>
      <c r="N5" s="219" t="s">
        <v>769</v>
      </c>
      <c r="O5" s="219" t="s">
        <v>770</v>
      </c>
      <c r="P5" s="219" t="s">
        <v>771</v>
      </c>
      <c r="Q5" s="219" t="s">
        <v>772</v>
      </c>
    </row>
    <row r="6" spans="1:17" x14ac:dyDescent="0.25">
      <c r="A6" s="247" t="str">
        <f>IFERROR(VLOOKUP($C6,Account_Mapping!$A:$C,2,0),"")</f>
        <v/>
      </c>
      <c r="B6" s="247" t="str">
        <f>IFERROR(VLOOKUP($C6,Account_Mapping!$A:$C,3,0),"")</f>
        <v/>
      </c>
      <c r="C6" s="285" t="s">
        <v>193</v>
      </c>
      <c r="E6" s="215">
        <v>31</v>
      </c>
      <c r="F6" s="215">
        <v>28</v>
      </c>
      <c r="G6" s="215">
        <v>31</v>
      </c>
      <c r="H6" s="215">
        <v>6</v>
      </c>
      <c r="I6" s="215">
        <v>0</v>
      </c>
      <c r="J6" s="215">
        <v>0</v>
      </c>
      <c r="K6" s="215">
        <v>0</v>
      </c>
      <c r="L6" s="215">
        <v>0</v>
      </c>
      <c r="M6" s="215">
        <v>0</v>
      </c>
      <c r="N6" s="215">
        <v>0</v>
      </c>
      <c r="O6" s="215">
        <v>0</v>
      </c>
      <c r="P6" s="215">
        <v>0</v>
      </c>
      <c r="Q6" s="215">
        <v>96</v>
      </c>
    </row>
    <row r="7" spans="1:17" x14ac:dyDescent="0.25">
      <c r="A7" s="245" t="str">
        <f>IFERROR(VLOOKUP($C7,Account_Mapping!$A:$C,2,0),"")</f>
        <v/>
      </c>
      <c r="B7" s="248" t="str">
        <f>IFERROR(VLOOKUP($C7,Account_Mapping!$A:$C,3,0),"")</f>
        <v/>
      </c>
      <c r="E7" s="215"/>
      <c r="F7" s="215"/>
      <c r="G7" s="215"/>
      <c r="H7" s="215"/>
      <c r="I7" s="215"/>
      <c r="J7" s="215"/>
      <c r="K7" s="215"/>
      <c r="L7" s="215"/>
      <c r="M7" s="215"/>
      <c r="N7" s="215"/>
      <c r="O7" s="215"/>
      <c r="P7" s="215"/>
      <c r="Q7" s="215"/>
    </row>
    <row r="8" spans="1:17" x14ac:dyDescent="0.25">
      <c r="A8" s="245" t="str">
        <f>IFERROR(VLOOKUP($C8,Account_Mapping!$A:$C,2,0),"")</f>
        <v/>
      </c>
      <c r="B8" s="248" t="str">
        <f>IFERROR(VLOOKUP($C8,Account_Mapping!$A:$C,3,0),"")</f>
        <v/>
      </c>
      <c r="C8" s="287" t="s">
        <v>773</v>
      </c>
      <c r="D8" s="287"/>
      <c r="E8" s="220">
        <v>32.032258064516128</v>
      </c>
      <c r="F8" s="220">
        <v>35</v>
      </c>
      <c r="G8" s="220">
        <v>28.64516129032258</v>
      </c>
      <c r="H8" s="220">
        <v>3.8333333333333335</v>
      </c>
      <c r="I8" s="220" t="e">
        <v>#DIV/0!</v>
      </c>
      <c r="J8" s="220" t="e">
        <v>#DIV/0!</v>
      </c>
      <c r="K8" s="220" t="e">
        <v>#DIV/0!</v>
      </c>
      <c r="L8" s="220" t="e">
        <v>#DIV/0!</v>
      </c>
      <c r="M8" s="220" t="e">
        <v>#DIV/0!</v>
      </c>
      <c r="N8" s="220" t="e">
        <v>#DIV/0!</v>
      </c>
      <c r="O8" s="220" t="e">
        <v>#DIV/0!</v>
      </c>
      <c r="P8" s="220" t="e">
        <v>#DIV/0!</v>
      </c>
      <c r="Q8" s="221" t="s">
        <v>774</v>
      </c>
    </row>
    <row r="9" spans="1:17" x14ac:dyDescent="0.25">
      <c r="A9" s="245" t="str">
        <f>IFERROR(VLOOKUP($C9,Account_Mapping!$A:$C,2,0),"")</f>
        <v/>
      </c>
      <c r="B9" s="248" t="str">
        <f>IFERROR(VLOOKUP($C9,Account_Mapping!$A:$C,3,0),"")</f>
        <v/>
      </c>
      <c r="E9" s="222"/>
      <c r="F9" s="222"/>
      <c r="G9" s="222"/>
      <c r="H9" s="222"/>
      <c r="I9" s="222"/>
      <c r="J9" s="222"/>
      <c r="K9" s="222"/>
      <c r="L9" s="222"/>
      <c r="M9" s="222"/>
      <c r="N9" s="222"/>
      <c r="O9" s="222"/>
      <c r="P9" s="222"/>
      <c r="Q9" s="221"/>
    </row>
    <row r="10" spans="1:17" x14ac:dyDescent="0.25">
      <c r="A10" s="245" t="str">
        <f>IFERROR(VLOOKUP($C10,Account_Mapping!$A:$C,2,0),"")</f>
        <v/>
      </c>
      <c r="B10" s="248" t="str">
        <f>IFERROR(VLOOKUP($C10,Account_Mapping!$A:$C,3,0),"")</f>
        <v/>
      </c>
      <c r="C10" s="287" t="s">
        <v>775</v>
      </c>
      <c r="E10" s="222"/>
      <c r="F10" s="222"/>
      <c r="G10" s="222"/>
      <c r="H10" s="222"/>
      <c r="I10" s="222"/>
      <c r="J10" s="222"/>
      <c r="K10" s="222"/>
      <c r="L10" s="222"/>
      <c r="M10" s="222"/>
      <c r="N10" s="222"/>
      <c r="O10" s="222"/>
      <c r="P10" s="222"/>
      <c r="Q10" s="221"/>
    </row>
    <row r="11" spans="1:17" x14ac:dyDescent="0.25">
      <c r="A11" s="247" t="str">
        <f>IFERROR(VLOOKUP($C11,Account_Mapping!$A:$C,2,0),"")</f>
        <v>PD_Private</v>
      </c>
      <c r="B11" s="247">
        <f>IFERROR(VLOOKUP($C11,Account_Mapping!$A:$C,3,0),"")</f>
        <v>0</v>
      </c>
      <c r="C11" s="285" t="s">
        <v>776</v>
      </c>
      <c r="E11" s="215">
        <v>131</v>
      </c>
      <c r="F11" s="215">
        <v>146</v>
      </c>
      <c r="G11" s="215">
        <v>11</v>
      </c>
      <c r="H11" s="215">
        <v>4</v>
      </c>
      <c r="I11" s="215">
        <v>0</v>
      </c>
      <c r="J11" s="215">
        <v>0</v>
      </c>
      <c r="K11" s="215">
        <v>0</v>
      </c>
      <c r="L11" s="215">
        <v>0</v>
      </c>
      <c r="M11" s="215">
        <v>0</v>
      </c>
      <c r="N11" s="215">
        <v>0</v>
      </c>
      <c r="O11" s="215">
        <v>0</v>
      </c>
      <c r="P11" s="215">
        <v>0</v>
      </c>
      <c r="Q11" s="215">
        <v>292</v>
      </c>
    </row>
    <row r="12" spans="1:17" x14ac:dyDescent="0.25">
      <c r="A12" s="245" t="str">
        <f>IFERROR(VLOOKUP($C12,Account_Mapping!$A:$C,2,0),"")</f>
        <v>PD_Comm_Ins</v>
      </c>
      <c r="B12" s="248">
        <f>IFERROR(VLOOKUP($C12,Account_Mapping!$A:$C,3,0),"")</f>
        <v>0</v>
      </c>
      <c r="C12" s="285" t="s">
        <v>777</v>
      </c>
      <c r="E12" s="215">
        <v>0</v>
      </c>
      <c r="F12" s="215">
        <v>0</v>
      </c>
      <c r="G12" s="215">
        <v>0</v>
      </c>
      <c r="H12" s="215">
        <v>0</v>
      </c>
      <c r="I12" s="215">
        <v>0</v>
      </c>
      <c r="J12" s="215">
        <v>0</v>
      </c>
      <c r="K12" s="215">
        <v>0</v>
      </c>
      <c r="L12" s="215">
        <v>0</v>
      </c>
      <c r="M12" s="215">
        <v>0</v>
      </c>
      <c r="N12" s="215">
        <v>0</v>
      </c>
      <c r="O12" s="215">
        <v>0</v>
      </c>
      <c r="P12" s="215">
        <v>0</v>
      </c>
      <c r="Q12" s="215">
        <v>0</v>
      </c>
    </row>
    <row r="13" spans="1:17" x14ac:dyDescent="0.25">
      <c r="A13" s="245" t="str">
        <f>IFERROR(VLOOKUP($C13,Account_Mapping!$A:$C,2,0),"")</f>
        <v>PD_Medicaid</v>
      </c>
      <c r="B13" s="248">
        <f>IFERROR(VLOOKUP($C13,Account_Mapping!$A:$C,3,0),"")</f>
        <v>0</v>
      </c>
      <c r="C13" s="285" t="s">
        <v>778</v>
      </c>
      <c r="E13" s="215">
        <v>848</v>
      </c>
      <c r="F13" s="215">
        <v>750</v>
      </c>
      <c r="G13" s="215">
        <v>834</v>
      </c>
      <c r="H13" s="215">
        <v>5</v>
      </c>
      <c r="I13" s="215">
        <v>0</v>
      </c>
      <c r="J13" s="215">
        <v>0</v>
      </c>
      <c r="K13" s="215">
        <v>0</v>
      </c>
      <c r="L13" s="215">
        <v>0</v>
      </c>
      <c r="M13" s="215">
        <v>0</v>
      </c>
      <c r="N13" s="215">
        <v>0</v>
      </c>
      <c r="O13" s="215">
        <v>0</v>
      </c>
      <c r="P13" s="215">
        <v>0</v>
      </c>
      <c r="Q13" s="215">
        <v>2437</v>
      </c>
    </row>
    <row r="14" spans="1:17" x14ac:dyDescent="0.25">
      <c r="A14" s="245" t="str">
        <f>IFERROR(VLOOKUP($C14,Account_Mapping!$A:$C,2,0),"")</f>
        <v>PD_Medicaid</v>
      </c>
      <c r="B14" s="248">
        <f>IFERROR(VLOOKUP($C14,Account_Mapping!$A:$C,3,0),"")</f>
        <v>0</v>
      </c>
      <c r="C14" s="285" t="s">
        <v>779</v>
      </c>
      <c r="E14" s="215">
        <v>14</v>
      </c>
      <c r="F14" s="215">
        <v>84</v>
      </c>
      <c r="G14" s="215">
        <v>-2</v>
      </c>
      <c r="H14" s="215">
        <v>0</v>
      </c>
      <c r="I14" s="215">
        <v>0</v>
      </c>
      <c r="J14" s="215">
        <v>0</v>
      </c>
      <c r="K14" s="215">
        <v>0</v>
      </c>
      <c r="L14" s="215">
        <v>0</v>
      </c>
      <c r="M14" s="215">
        <v>0</v>
      </c>
      <c r="N14" s="215">
        <v>0</v>
      </c>
      <c r="O14" s="215">
        <v>0</v>
      </c>
      <c r="P14" s="215">
        <v>0</v>
      </c>
      <c r="Q14" s="215">
        <v>96</v>
      </c>
    </row>
    <row r="15" spans="1:17" x14ac:dyDescent="0.25">
      <c r="A15" s="245" t="str">
        <f>IFERROR(VLOOKUP($C15,Account_Mapping!$A:$C,2,0),"")</f>
        <v>PD_Medicaid</v>
      </c>
      <c r="B15" s="248">
        <f>IFERROR(VLOOKUP($C15,Account_Mapping!$A:$C,3,0),"")</f>
        <v>0</v>
      </c>
      <c r="C15" s="285" t="s">
        <v>780</v>
      </c>
      <c r="E15" s="215">
        <v>0</v>
      </c>
      <c r="F15" s="215">
        <v>0</v>
      </c>
      <c r="G15" s="215">
        <v>0</v>
      </c>
      <c r="H15" s="215">
        <v>9</v>
      </c>
      <c r="I15" s="215">
        <v>0</v>
      </c>
      <c r="J15" s="215">
        <v>0</v>
      </c>
      <c r="K15" s="215">
        <v>0</v>
      </c>
      <c r="L15" s="215">
        <v>0</v>
      </c>
      <c r="M15" s="215">
        <v>0</v>
      </c>
      <c r="N15" s="215">
        <v>0</v>
      </c>
      <c r="O15" s="215">
        <v>0</v>
      </c>
      <c r="P15" s="215">
        <v>0</v>
      </c>
      <c r="Q15" s="215">
        <v>9</v>
      </c>
    </row>
    <row r="16" spans="1:17" x14ac:dyDescent="0.25">
      <c r="A16" s="245" t="str">
        <f>IFERROR(VLOOKUP($C16,Account_Mapping!$A:$C,2,0),"")</f>
        <v>PD_Medicare</v>
      </c>
      <c r="B16" s="248">
        <f>IFERROR(VLOOKUP($C16,Account_Mapping!$A:$C,3,0),"")</f>
        <v>0</v>
      </c>
      <c r="C16" s="285" t="s">
        <v>781</v>
      </c>
      <c r="E16" s="215">
        <v>0</v>
      </c>
      <c r="F16" s="215">
        <v>0</v>
      </c>
      <c r="G16" s="215">
        <v>0</v>
      </c>
      <c r="H16" s="215">
        <v>0</v>
      </c>
      <c r="I16" s="215">
        <v>0</v>
      </c>
      <c r="J16" s="215">
        <v>0</v>
      </c>
      <c r="K16" s="215">
        <v>0</v>
      </c>
      <c r="L16" s="215">
        <v>0</v>
      </c>
      <c r="M16" s="215">
        <v>0</v>
      </c>
      <c r="N16" s="215">
        <v>0</v>
      </c>
      <c r="O16" s="215">
        <v>0</v>
      </c>
      <c r="P16" s="215">
        <v>0</v>
      </c>
      <c r="Q16" s="215">
        <v>0</v>
      </c>
    </row>
    <row r="17" spans="1:20" x14ac:dyDescent="0.25">
      <c r="A17" s="245" t="str">
        <f>IFERROR(VLOOKUP($C17,Account_Mapping!$A:$C,2,0),"")</f>
        <v>PD_Other</v>
      </c>
      <c r="B17" s="248">
        <f>IFERROR(VLOOKUP($C17,Account_Mapping!$A:$C,3,0),"")</f>
        <v>0</v>
      </c>
      <c r="C17" s="285" t="s">
        <v>782</v>
      </c>
      <c r="E17" s="215">
        <v>0</v>
      </c>
      <c r="F17" s="215">
        <v>0</v>
      </c>
      <c r="G17" s="215">
        <v>45</v>
      </c>
      <c r="H17" s="215">
        <v>5</v>
      </c>
      <c r="I17" s="215">
        <v>0</v>
      </c>
      <c r="J17" s="215">
        <v>0</v>
      </c>
      <c r="K17" s="215">
        <v>0</v>
      </c>
      <c r="L17" s="215">
        <v>0</v>
      </c>
      <c r="M17" s="215">
        <v>0</v>
      </c>
      <c r="N17" s="215">
        <v>0</v>
      </c>
      <c r="O17" s="215">
        <v>0</v>
      </c>
      <c r="P17" s="215">
        <v>0</v>
      </c>
      <c r="Q17" s="215">
        <v>50</v>
      </c>
    </row>
    <row r="18" spans="1:20" x14ac:dyDescent="0.25">
      <c r="A18" s="245" t="str">
        <f>IFERROR(VLOOKUP($C18,Account_Mapping!$A:$C,2,0),"")</f>
        <v>PD_Other</v>
      </c>
      <c r="B18" s="248">
        <f>IFERROR(VLOOKUP($C18,Account_Mapping!$A:$C,3,0),"")</f>
        <v>0</v>
      </c>
      <c r="C18" s="285" t="s">
        <v>783</v>
      </c>
      <c r="E18" s="215">
        <v>0</v>
      </c>
      <c r="F18" s="215">
        <v>0</v>
      </c>
      <c r="G18" s="215">
        <v>0</v>
      </c>
      <c r="H18" s="215">
        <v>0</v>
      </c>
      <c r="I18" s="215">
        <v>0</v>
      </c>
      <c r="J18" s="215">
        <v>0</v>
      </c>
      <c r="K18" s="215">
        <v>0</v>
      </c>
      <c r="L18" s="215">
        <v>0</v>
      </c>
      <c r="M18" s="215">
        <v>0</v>
      </c>
      <c r="N18" s="215">
        <v>0</v>
      </c>
      <c r="O18" s="215">
        <v>0</v>
      </c>
      <c r="P18" s="215">
        <v>0</v>
      </c>
      <c r="Q18" s="215">
        <v>0</v>
      </c>
    </row>
    <row r="19" spans="1:20" x14ac:dyDescent="0.25">
      <c r="A19" s="245" t="str">
        <f>IFERROR(VLOOKUP($C19,Account_Mapping!$A:$C,2,0),"")</f>
        <v>PD_Other</v>
      </c>
      <c r="B19" s="248">
        <f>IFERROR(VLOOKUP($C19,Account_Mapping!$A:$C,3,0),"")</f>
        <v>0</v>
      </c>
      <c r="C19" s="285" t="s">
        <v>784</v>
      </c>
      <c r="E19" s="215">
        <v>0</v>
      </c>
      <c r="F19" s="215">
        <v>0</v>
      </c>
      <c r="G19" s="215">
        <v>0</v>
      </c>
      <c r="H19" s="215">
        <v>0</v>
      </c>
      <c r="I19" s="215">
        <v>0</v>
      </c>
      <c r="J19" s="215">
        <v>0</v>
      </c>
      <c r="K19" s="215">
        <v>0</v>
      </c>
      <c r="L19" s="215">
        <v>0</v>
      </c>
      <c r="M19" s="215">
        <v>0</v>
      </c>
      <c r="N19" s="215">
        <v>0</v>
      </c>
      <c r="O19" s="215">
        <v>0</v>
      </c>
      <c r="P19" s="215">
        <v>0</v>
      </c>
      <c r="Q19" s="215">
        <v>0</v>
      </c>
    </row>
    <row r="20" spans="1:20" x14ac:dyDescent="0.25">
      <c r="A20" s="245" t="str">
        <f>IFERROR(VLOOKUP($C20,Account_Mapping!$A:$C,2,0),"")</f>
        <v>PD_Other</v>
      </c>
      <c r="B20" s="248">
        <f>IFERROR(VLOOKUP($C20,Account_Mapping!$A:$C,3,0),"")</f>
        <v>0</v>
      </c>
      <c r="C20" s="285" t="s">
        <v>785</v>
      </c>
      <c r="E20" s="215">
        <v>0</v>
      </c>
      <c r="F20" s="215">
        <v>0</v>
      </c>
      <c r="G20" s="215">
        <v>0</v>
      </c>
      <c r="H20" s="215">
        <v>0</v>
      </c>
      <c r="I20" s="215">
        <v>0</v>
      </c>
      <c r="J20" s="215">
        <v>0</v>
      </c>
      <c r="K20" s="215">
        <v>0</v>
      </c>
      <c r="L20" s="215">
        <v>0</v>
      </c>
      <c r="M20" s="215">
        <v>0</v>
      </c>
      <c r="N20" s="215">
        <v>0</v>
      </c>
      <c r="O20" s="215">
        <v>0</v>
      </c>
      <c r="P20" s="215">
        <v>0</v>
      </c>
      <c r="Q20" s="215">
        <v>0</v>
      </c>
    </row>
    <row r="21" spans="1:20" x14ac:dyDescent="0.25">
      <c r="A21" s="245" t="str">
        <f>IFERROR(VLOOKUP($C21,Account_Mapping!$A:$C,2,0),"")</f>
        <v>PD_Veterans</v>
      </c>
      <c r="B21" s="248">
        <f>IFERROR(VLOOKUP($C21,Account_Mapping!$A:$C,3,0),"")</f>
        <v>0</v>
      </c>
      <c r="C21" s="285" t="s">
        <v>786</v>
      </c>
      <c r="E21" s="215">
        <v>0</v>
      </c>
      <c r="F21" s="215">
        <v>0</v>
      </c>
      <c r="G21" s="215">
        <v>0</v>
      </c>
      <c r="H21" s="215">
        <v>0</v>
      </c>
      <c r="I21" s="215">
        <v>0</v>
      </c>
      <c r="J21" s="215">
        <v>0</v>
      </c>
      <c r="K21" s="215">
        <v>0</v>
      </c>
      <c r="L21" s="215">
        <v>0</v>
      </c>
      <c r="M21" s="215">
        <v>0</v>
      </c>
      <c r="N21" s="215">
        <v>0</v>
      </c>
      <c r="O21" s="215">
        <v>0</v>
      </c>
      <c r="P21" s="215">
        <v>0</v>
      </c>
      <c r="Q21" s="215">
        <v>0</v>
      </c>
    </row>
    <row r="22" spans="1:20" x14ac:dyDescent="0.25">
      <c r="A22" s="245" t="str">
        <f>IFERROR(VLOOKUP($C22,Account_Mapping!$A:$C,2,0),"")</f>
        <v>PD_Other</v>
      </c>
      <c r="B22" s="248">
        <f>IFERROR(VLOOKUP($C22,Account_Mapping!$A:$C,3,0),"")</f>
        <v>0</v>
      </c>
      <c r="C22" s="285" t="s">
        <v>787</v>
      </c>
      <c r="E22" s="215">
        <v>0</v>
      </c>
      <c r="F22" s="215">
        <v>0</v>
      </c>
      <c r="G22" s="215">
        <v>0</v>
      </c>
      <c r="H22" s="215">
        <v>0</v>
      </c>
      <c r="I22" s="215">
        <v>0</v>
      </c>
      <c r="J22" s="215">
        <v>0</v>
      </c>
      <c r="K22" s="215">
        <v>0</v>
      </c>
      <c r="L22" s="215">
        <v>0</v>
      </c>
      <c r="M22" s="215">
        <v>0</v>
      </c>
      <c r="N22" s="215">
        <v>0</v>
      </c>
      <c r="O22" s="215">
        <v>0</v>
      </c>
      <c r="P22" s="215">
        <v>0</v>
      </c>
      <c r="Q22" s="215">
        <v>0</v>
      </c>
    </row>
    <row r="23" spans="1:20" ht="18.75" thickBot="1" x14ac:dyDescent="0.3">
      <c r="A23" s="245" t="str">
        <f>IFERROR(VLOOKUP($C23,Account_Mapping!$A:$C,2,0),"")</f>
        <v/>
      </c>
      <c r="B23" s="248" t="str">
        <f>IFERROR(VLOOKUP($C23,Account_Mapping!$A:$C,3,0),"")</f>
        <v/>
      </c>
      <c r="C23" s="285" t="s">
        <v>788</v>
      </c>
      <c r="E23" s="223">
        <v>993</v>
      </c>
      <c r="F23" s="223">
        <v>980</v>
      </c>
      <c r="G23" s="223">
        <v>888</v>
      </c>
      <c r="H23" s="223">
        <v>23</v>
      </c>
      <c r="I23" s="223">
        <v>0</v>
      </c>
      <c r="J23" s="223">
        <v>0</v>
      </c>
      <c r="K23" s="223">
        <v>0</v>
      </c>
      <c r="L23" s="223">
        <v>0</v>
      </c>
      <c r="M23" s="223">
        <v>0</v>
      </c>
      <c r="N23" s="223">
        <v>0</v>
      </c>
      <c r="O23" s="223">
        <v>0</v>
      </c>
      <c r="P23" s="223">
        <v>0</v>
      </c>
      <c r="Q23" s="223">
        <v>2884</v>
      </c>
      <c r="R23" s="224"/>
      <c r="S23" s="224"/>
    </row>
    <row r="24" spans="1:20" ht="18.75" thickTop="1" x14ac:dyDescent="0.25">
      <c r="A24" s="245" t="str">
        <f>IFERROR(VLOOKUP($C24,Account_Mapping!$A:$C,2,0),"")</f>
        <v/>
      </c>
      <c r="B24" s="248" t="str">
        <f>IFERROR(VLOOKUP($C24,Account_Mapping!$A:$C,3,0),"")</f>
        <v/>
      </c>
      <c r="C24" s="285" t="s">
        <v>789</v>
      </c>
      <c r="E24" s="215"/>
      <c r="F24" s="215"/>
      <c r="G24" s="215"/>
      <c r="H24" s="215"/>
      <c r="I24" s="215"/>
      <c r="J24" s="215"/>
      <c r="K24" s="215"/>
      <c r="L24" s="215"/>
      <c r="M24" s="215"/>
      <c r="N24" s="215"/>
      <c r="O24" s="215"/>
      <c r="P24" s="215"/>
      <c r="Q24" s="215"/>
    </row>
    <row r="25" spans="1:20" x14ac:dyDescent="0.25">
      <c r="A25" s="245" t="str">
        <f>IFERROR(VLOOKUP($C25,Account_Mapping!$A:$C,2,0),"")</f>
        <v/>
      </c>
      <c r="B25" s="248" t="str">
        <f>IFERROR(VLOOKUP($C25,Account_Mapping!$A:$C,3,0),"")</f>
        <v/>
      </c>
      <c r="C25" s="287" t="s">
        <v>790</v>
      </c>
      <c r="E25" s="215"/>
      <c r="F25" s="215"/>
      <c r="G25" s="215"/>
      <c r="H25" s="215"/>
      <c r="I25" s="215"/>
      <c r="J25" s="215"/>
      <c r="K25" s="215"/>
      <c r="L25" s="215"/>
      <c r="M25" s="215"/>
      <c r="N25" s="215"/>
      <c r="O25" s="215"/>
      <c r="P25" s="215"/>
      <c r="Q25" s="215"/>
    </row>
    <row r="26" spans="1:20" x14ac:dyDescent="0.25">
      <c r="A26" s="245" t="str">
        <f>IFERROR(VLOOKUP($C26,Account_Mapping!$A:$C,2,0),"")</f>
        <v/>
      </c>
      <c r="B26" s="248" t="str">
        <f>IFERROR(VLOOKUP($C26,Account_Mapping!$A:$C,3,0),"")</f>
        <v/>
      </c>
      <c r="C26" s="285" t="s">
        <v>791</v>
      </c>
      <c r="E26" s="215">
        <v>176177.18</v>
      </c>
      <c r="F26" s="215">
        <v>179744.19000000003</v>
      </c>
      <c r="G26" s="215">
        <v>173659.74</v>
      </c>
      <c r="H26" s="215">
        <v>-1021.1599999999994</v>
      </c>
      <c r="I26" s="215">
        <v>7153.880000000001</v>
      </c>
      <c r="J26" s="215">
        <v>6744.84</v>
      </c>
      <c r="K26" s="215">
        <v>0</v>
      </c>
      <c r="L26" s="215">
        <v>0</v>
      </c>
      <c r="M26" s="215">
        <v>0</v>
      </c>
      <c r="N26" s="215">
        <v>0</v>
      </c>
      <c r="O26" s="215">
        <v>0</v>
      </c>
      <c r="P26" s="215">
        <v>0</v>
      </c>
      <c r="Q26" s="215">
        <v>542458.66999999993</v>
      </c>
      <c r="R26" s="224"/>
    </row>
    <row r="27" spans="1:20" x14ac:dyDescent="0.25">
      <c r="A27" s="245" t="str">
        <f>IFERROR(VLOOKUP($C27,Account_Mapping!$A:$C,2,0),"")</f>
        <v/>
      </c>
      <c r="B27" s="248" t="str">
        <f>IFERROR(VLOOKUP($C27,Account_Mapping!$A:$C,3,0),"")</f>
        <v/>
      </c>
      <c r="C27" s="285" t="s">
        <v>792</v>
      </c>
      <c r="E27" s="215">
        <v>20943.89</v>
      </c>
      <c r="F27" s="215">
        <v>21573.199999999997</v>
      </c>
      <c r="G27" s="215">
        <v>6836.32</v>
      </c>
      <c r="H27" s="215">
        <v>-1955.4099999999999</v>
      </c>
      <c r="I27" s="215">
        <v>-127.57</v>
      </c>
      <c r="J27" s="215">
        <v>0</v>
      </c>
      <c r="K27" s="215">
        <v>0</v>
      </c>
      <c r="L27" s="215">
        <v>0</v>
      </c>
      <c r="M27" s="215">
        <v>0</v>
      </c>
      <c r="N27" s="215">
        <v>0</v>
      </c>
      <c r="O27" s="215">
        <v>0</v>
      </c>
      <c r="P27" s="215">
        <v>0</v>
      </c>
      <c r="Q27" s="215">
        <v>47270.43</v>
      </c>
      <c r="R27" s="224"/>
    </row>
    <row r="28" spans="1:20" x14ac:dyDescent="0.25">
      <c r="A28" s="245" t="str">
        <f>IFERROR(VLOOKUP($C28,Account_Mapping!$A:$C,2,0),"")</f>
        <v/>
      </c>
      <c r="B28" s="248" t="str">
        <f>IFERROR(VLOOKUP($C28,Account_Mapping!$A:$C,3,0),"")</f>
        <v/>
      </c>
      <c r="C28" s="285" t="s">
        <v>793</v>
      </c>
      <c r="E28" s="215">
        <v>-19814.98</v>
      </c>
      <c r="F28" s="215">
        <v>-3305.48</v>
      </c>
      <c r="G28" s="215">
        <v>-1450.48</v>
      </c>
      <c r="H28" s="215">
        <v>-3841.52</v>
      </c>
      <c r="I28" s="215">
        <v>940.71</v>
      </c>
      <c r="J28" s="215">
        <v>-1950.48</v>
      </c>
      <c r="K28" s="215">
        <v>0</v>
      </c>
      <c r="L28" s="215">
        <v>0</v>
      </c>
      <c r="M28" s="215">
        <v>0</v>
      </c>
      <c r="N28" s="215">
        <v>0</v>
      </c>
      <c r="O28" s="215">
        <v>0</v>
      </c>
      <c r="P28" s="215">
        <v>0</v>
      </c>
      <c r="Q28" s="215">
        <v>-29422.23</v>
      </c>
      <c r="R28" s="224"/>
    </row>
    <row r="29" spans="1:20" ht="18.75" thickBot="1" x14ac:dyDescent="0.3">
      <c r="A29" s="245" t="str">
        <f>IFERROR(VLOOKUP($C29,Account_Mapping!$A:$C,2,0),"")</f>
        <v/>
      </c>
      <c r="B29" s="248" t="str">
        <f>IFERROR(VLOOKUP($C29,Account_Mapping!$A:$C,3,0),"")</f>
        <v/>
      </c>
      <c r="C29" s="285" t="s">
        <v>794</v>
      </c>
      <c r="E29" s="225">
        <v>177306.09</v>
      </c>
      <c r="F29" s="225">
        <v>198011.91</v>
      </c>
      <c r="G29" s="225">
        <v>179045.58</v>
      </c>
      <c r="H29" s="225">
        <v>-6818.0899999999992</v>
      </c>
      <c r="I29" s="225">
        <v>7967.0200000000013</v>
      </c>
      <c r="J29" s="225">
        <v>4794.3600000000006</v>
      </c>
      <c r="K29" s="225">
        <v>0</v>
      </c>
      <c r="L29" s="225">
        <v>0</v>
      </c>
      <c r="M29" s="225">
        <v>0</v>
      </c>
      <c r="N29" s="225">
        <v>0</v>
      </c>
      <c r="O29" s="225">
        <v>0</v>
      </c>
      <c r="P29" s="225">
        <v>0</v>
      </c>
      <c r="Q29" s="225">
        <v>560306.87</v>
      </c>
      <c r="R29" s="224"/>
      <c r="S29" s="224"/>
      <c r="T29" s="226"/>
    </row>
    <row r="30" spans="1:20" ht="18.75" thickTop="1" x14ac:dyDescent="0.25">
      <c r="A30" s="245" t="str">
        <f>IFERROR(VLOOKUP($C30,Account_Mapping!$A:$C,2,0),"")</f>
        <v/>
      </c>
      <c r="B30" s="248" t="str">
        <f>IFERROR(VLOOKUP($C30,Account_Mapping!$A:$C,3,0),"")</f>
        <v/>
      </c>
      <c r="E30" s="221"/>
      <c r="F30" s="221"/>
      <c r="G30" s="221"/>
      <c r="H30" s="221"/>
      <c r="I30" s="221"/>
      <c r="J30" s="221"/>
      <c r="K30" s="221"/>
      <c r="L30" s="221"/>
      <c r="M30" s="221"/>
      <c r="N30" s="221"/>
      <c r="O30" s="221"/>
      <c r="P30" s="221"/>
      <c r="Q30" s="221"/>
    </row>
    <row r="31" spans="1:20" x14ac:dyDescent="0.25">
      <c r="A31" s="245" t="str">
        <f>IFERROR(VLOOKUP($C31,Account_Mapping!$A:$C,2,0),"")</f>
        <v/>
      </c>
      <c r="B31" s="248" t="str">
        <f>IFERROR(VLOOKUP($C31,Account_Mapping!$A:$C,3,0),"")</f>
        <v/>
      </c>
      <c r="C31" s="287" t="s">
        <v>795</v>
      </c>
      <c r="E31" s="215"/>
      <c r="F31" s="215"/>
      <c r="G31" s="215"/>
      <c r="H31" s="215"/>
      <c r="I31" s="215"/>
      <c r="J31" s="215"/>
      <c r="K31" s="215"/>
      <c r="L31" s="215"/>
      <c r="M31" s="215"/>
      <c r="N31" s="215"/>
      <c r="O31" s="215"/>
      <c r="P31" s="215"/>
      <c r="Q31" s="215"/>
    </row>
    <row r="32" spans="1:20" x14ac:dyDescent="0.25">
      <c r="A32" s="245" t="str">
        <f>IFERROR(VLOOKUP($C32,Account_Mapping!$A:$C,2,0),"")</f>
        <v/>
      </c>
      <c r="B32" s="248" t="str">
        <f>IFERROR(VLOOKUP($C32,Account_Mapping!$A:$C,3,0),"")</f>
        <v/>
      </c>
      <c r="C32" s="285" t="s">
        <v>796</v>
      </c>
      <c r="E32" s="215">
        <v>89899.24000000002</v>
      </c>
      <c r="F32" s="215">
        <v>84282.69</v>
      </c>
      <c r="G32" s="215">
        <v>97417.96</v>
      </c>
      <c r="H32" s="215">
        <v>15988.250000000002</v>
      </c>
      <c r="I32" s="215">
        <v>-122</v>
      </c>
      <c r="J32" s="215">
        <v>100</v>
      </c>
      <c r="K32" s="215">
        <v>0</v>
      </c>
      <c r="L32" s="215">
        <v>0</v>
      </c>
      <c r="M32" s="215">
        <v>0</v>
      </c>
      <c r="N32" s="215">
        <v>0</v>
      </c>
      <c r="O32" s="215">
        <v>0</v>
      </c>
      <c r="P32" s="215">
        <v>0</v>
      </c>
      <c r="Q32" s="215">
        <v>287566.14</v>
      </c>
      <c r="R32" s="224"/>
    </row>
    <row r="33" spans="1:20" x14ac:dyDescent="0.25">
      <c r="A33" s="245" t="str">
        <f>IFERROR(VLOOKUP($C33,Account_Mapping!$A:$C,2,0),"")</f>
        <v/>
      </c>
      <c r="B33" s="248" t="str">
        <f>IFERROR(VLOOKUP($C33,Account_Mapping!$A:$C,3,0),"")</f>
        <v/>
      </c>
      <c r="C33" s="285" t="s">
        <v>797</v>
      </c>
      <c r="E33" s="215">
        <v>19983.43</v>
      </c>
      <c r="F33" s="215">
        <v>26605.680000000004</v>
      </c>
      <c r="G33" s="215">
        <v>29669.360000000001</v>
      </c>
      <c r="H33" s="215">
        <v>424.33000000000004</v>
      </c>
      <c r="I33" s="215">
        <v>0</v>
      </c>
      <c r="J33" s="215">
        <v>0</v>
      </c>
      <c r="K33" s="215">
        <v>0</v>
      </c>
      <c r="L33" s="215">
        <v>0</v>
      </c>
      <c r="M33" s="215">
        <v>0</v>
      </c>
      <c r="N33" s="215">
        <v>0</v>
      </c>
      <c r="O33" s="215">
        <v>0</v>
      </c>
      <c r="P33" s="215">
        <v>0</v>
      </c>
      <c r="Q33" s="215">
        <v>76682.8</v>
      </c>
      <c r="R33" s="224"/>
    </row>
    <row r="34" spans="1:20" x14ac:dyDescent="0.25">
      <c r="A34" s="245" t="str">
        <f>IFERROR(VLOOKUP($C34,Account_Mapping!$A:$C,2,0),"")</f>
        <v/>
      </c>
      <c r="B34" s="248" t="str">
        <f>IFERROR(VLOOKUP($C34,Account_Mapping!$A:$C,3,0),"")</f>
        <v/>
      </c>
      <c r="C34" s="285" t="s">
        <v>792</v>
      </c>
      <c r="E34" s="215">
        <v>20176.060000000001</v>
      </c>
      <c r="F34" s="215">
        <v>17563.28</v>
      </c>
      <c r="G34" s="215">
        <v>12555.710000000001</v>
      </c>
      <c r="H34" s="215">
        <v>312.64</v>
      </c>
      <c r="I34" s="215">
        <v>0</v>
      </c>
      <c r="J34" s="215">
        <v>0</v>
      </c>
      <c r="K34" s="215">
        <v>0</v>
      </c>
      <c r="L34" s="215">
        <v>0</v>
      </c>
      <c r="M34" s="215">
        <v>0</v>
      </c>
      <c r="N34" s="215">
        <v>0</v>
      </c>
      <c r="O34" s="215">
        <v>0</v>
      </c>
      <c r="P34" s="215">
        <v>0</v>
      </c>
      <c r="Q34" s="215">
        <v>50607.689999999995</v>
      </c>
      <c r="R34" s="224"/>
    </row>
    <row r="35" spans="1:20" x14ac:dyDescent="0.25">
      <c r="A35" s="245" t="str">
        <f>IFERROR(VLOOKUP($C35,Account_Mapping!$A:$C,2,0),"")</f>
        <v/>
      </c>
      <c r="B35" s="248" t="str">
        <f>IFERROR(VLOOKUP($C35,Account_Mapping!$A:$C,3,0),"")</f>
        <v/>
      </c>
      <c r="C35" s="285" t="s">
        <v>798</v>
      </c>
      <c r="E35" s="215">
        <v>694.13</v>
      </c>
      <c r="F35" s="215">
        <v>506.03000000000003</v>
      </c>
      <c r="G35" s="215">
        <v>612.77</v>
      </c>
      <c r="H35" s="215">
        <v>0</v>
      </c>
      <c r="I35" s="215">
        <v>0</v>
      </c>
      <c r="J35" s="215">
        <v>0</v>
      </c>
      <c r="K35" s="215">
        <v>0</v>
      </c>
      <c r="L35" s="215">
        <v>0</v>
      </c>
      <c r="M35" s="215">
        <v>0</v>
      </c>
      <c r="N35" s="215">
        <v>0</v>
      </c>
      <c r="O35" s="215">
        <v>0</v>
      </c>
      <c r="P35" s="215">
        <v>0</v>
      </c>
      <c r="Q35" s="215">
        <v>1812.93</v>
      </c>
      <c r="R35" s="224"/>
    </row>
    <row r="36" spans="1:20" x14ac:dyDescent="0.25">
      <c r="A36" s="245" t="str">
        <f>IFERROR(VLOOKUP($C36,Account_Mapping!$A:$C,2,0),"")</f>
        <v/>
      </c>
      <c r="B36" s="248" t="str">
        <f>IFERROR(VLOOKUP($C36,Account_Mapping!$A:$C,3,0),"")</f>
        <v/>
      </c>
      <c r="C36" s="285" t="s">
        <v>799</v>
      </c>
      <c r="E36" s="215">
        <v>9764.3799999999992</v>
      </c>
      <c r="F36" s="215">
        <v>7638.77</v>
      </c>
      <c r="G36" s="215">
        <v>6764.65</v>
      </c>
      <c r="H36" s="215">
        <v>329.33</v>
      </c>
      <c r="I36" s="215">
        <v>0</v>
      </c>
      <c r="J36" s="215">
        <v>0</v>
      </c>
      <c r="K36" s="215">
        <v>0</v>
      </c>
      <c r="L36" s="215">
        <v>0</v>
      </c>
      <c r="M36" s="215">
        <v>0</v>
      </c>
      <c r="N36" s="215">
        <v>0</v>
      </c>
      <c r="O36" s="215">
        <v>0</v>
      </c>
      <c r="P36" s="215">
        <v>0</v>
      </c>
      <c r="Q36" s="215">
        <v>24497.130000000005</v>
      </c>
      <c r="R36" s="224"/>
    </row>
    <row r="37" spans="1:20" x14ac:dyDescent="0.25">
      <c r="A37" s="245" t="str">
        <f>IFERROR(VLOOKUP($C37,Account_Mapping!$A:$C,2,0),"")</f>
        <v/>
      </c>
      <c r="B37" s="248" t="str">
        <f>IFERROR(VLOOKUP($C37,Account_Mapping!$A:$C,3,0),"")</f>
        <v/>
      </c>
      <c r="C37" s="285" t="s">
        <v>800</v>
      </c>
      <c r="E37" s="215">
        <v>14067.759999999998</v>
      </c>
      <c r="F37" s="215">
        <v>17763.820000000003</v>
      </c>
      <c r="G37" s="215">
        <v>16877.36</v>
      </c>
      <c r="H37" s="215">
        <v>8261.27</v>
      </c>
      <c r="I37" s="215">
        <v>10876.990000000002</v>
      </c>
      <c r="J37" s="215">
        <v>3703.23</v>
      </c>
      <c r="K37" s="215">
        <v>0</v>
      </c>
      <c r="L37" s="215">
        <v>0</v>
      </c>
      <c r="M37" s="215">
        <v>0</v>
      </c>
      <c r="N37" s="215">
        <v>0</v>
      </c>
      <c r="O37" s="215">
        <v>0</v>
      </c>
      <c r="P37" s="215">
        <v>0</v>
      </c>
      <c r="Q37" s="215">
        <v>71550.430000000008</v>
      </c>
      <c r="R37" s="224"/>
    </row>
    <row r="38" spans="1:20" x14ac:dyDescent="0.25">
      <c r="A38" s="245" t="str">
        <f>IFERROR(VLOOKUP($C38,Account_Mapping!$A:$C,2,0),"")</f>
        <v/>
      </c>
      <c r="B38" s="248" t="str">
        <f>IFERROR(VLOOKUP($C38,Account_Mapping!$A:$C,3,0),"")</f>
        <v/>
      </c>
      <c r="C38" s="285" t="s">
        <v>801</v>
      </c>
      <c r="E38" s="215">
        <v>46003.959999999992</v>
      </c>
      <c r="F38" s="215">
        <v>44547.51999999999</v>
      </c>
      <c r="G38" s="215">
        <v>47180.74</v>
      </c>
      <c r="H38" s="215">
        <v>16920</v>
      </c>
      <c r="I38" s="215">
        <v>9668.84</v>
      </c>
      <c r="J38" s="215">
        <v>2434.0099999999998</v>
      </c>
      <c r="K38" s="215">
        <v>0</v>
      </c>
      <c r="L38" s="215">
        <v>0</v>
      </c>
      <c r="M38" s="215">
        <v>0</v>
      </c>
      <c r="N38" s="215">
        <v>0</v>
      </c>
      <c r="O38" s="215">
        <v>0</v>
      </c>
      <c r="P38" s="215">
        <v>0</v>
      </c>
      <c r="Q38" s="215">
        <v>166755.06999999998</v>
      </c>
      <c r="R38" s="224"/>
    </row>
    <row r="39" spans="1:20" x14ac:dyDescent="0.25">
      <c r="A39" s="245" t="str">
        <f>IFERROR(VLOOKUP($C39,Account_Mapping!$A:$C,2,0),"")</f>
        <v/>
      </c>
      <c r="B39" s="248" t="str">
        <f>IFERROR(VLOOKUP($C39,Account_Mapping!$A:$C,3,0),"")</f>
        <v/>
      </c>
      <c r="C39" s="285" t="s">
        <v>802</v>
      </c>
      <c r="E39" s="215">
        <v>47229.500000000007</v>
      </c>
      <c r="F39" s="215">
        <v>45830.87000000001</v>
      </c>
      <c r="G39" s="215">
        <v>48303.19</v>
      </c>
      <c r="H39" s="215">
        <v>39838.47</v>
      </c>
      <c r="I39" s="215">
        <v>39216.250000000007</v>
      </c>
      <c r="J39" s="215">
        <v>38786.870000000003</v>
      </c>
      <c r="K39" s="215">
        <v>0</v>
      </c>
      <c r="L39" s="215">
        <v>0</v>
      </c>
      <c r="M39" s="215">
        <v>0</v>
      </c>
      <c r="N39" s="215">
        <v>0</v>
      </c>
      <c r="O39" s="215">
        <v>0</v>
      </c>
      <c r="P39" s="215">
        <v>0</v>
      </c>
      <c r="Q39" s="215">
        <v>259205.15000000002</v>
      </c>
      <c r="R39" s="224"/>
    </row>
    <row r="40" spans="1:20" ht="18.75" thickBot="1" x14ac:dyDescent="0.3">
      <c r="A40" s="245" t="str">
        <f>IFERROR(VLOOKUP($C40,Account_Mapping!$A:$C,2,0),"")</f>
        <v/>
      </c>
      <c r="B40" s="248" t="str">
        <f>IFERROR(VLOOKUP($C40,Account_Mapping!$A:$C,3,0),"")</f>
        <v/>
      </c>
      <c r="C40" s="285" t="s">
        <v>803</v>
      </c>
      <c r="E40" s="225">
        <v>247818.46000000002</v>
      </c>
      <c r="F40" s="225">
        <v>244738.66000000003</v>
      </c>
      <c r="G40" s="225">
        <v>259381.74</v>
      </c>
      <c r="H40" s="225">
        <v>82074.290000000008</v>
      </c>
      <c r="I40" s="225">
        <v>59640.080000000009</v>
      </c>
      <c r="J40" s="225">
        <v>45024.11</v>
      </c>
      <c r="K40" s="225">
        <v>0</v>
      </c>
      <c r="L40" s="225">
        <v>0</v>
      </c>
      <c r="M40" s="225">
        <v>0</v>
      </c>
      <c r="N40" s="225">
        <v>0</v>
      </c>
      <c r="O40" s="225">
        <v>0</v>
      </c>
      <c r="P40" s="225">
        <v>0</v>
      </c>
      <c r="Q40" s="225">
        <v>938677.34</v>
      </c>
      <c r="R40" s="224"/>
      <c r="S40" s="224"/>
    </row>
    <row r="41" spans="1:20" ht="19.5" thickTop="1" thickBot="1" x14ac:dyDescent="0.3">
      <c r="A41" s="245" t="str">
        <f>IFERROR(VLOOKUP($C41,Account_Mapping!$A:$C,2,0),"")</f>
        <v/>
      </c>
      <c r="B41" s="248" t="str">
        <f>IFERROR(VLOOKUP($C41,Account_Mapping!$A:$C,3,0),"")</f>
        <v/>
      </c>
      <c r="C41" s="287" t="s">
        <v>804</v>
      </c>
      <c r="D41" s="287"/>
      <c r="E41" s="227">
        <v>-70512.370000000024</v>
      </c>
      <c r="F41" s="227">
        <v>-46726.750000000029</v>
      </c>
      <c r="G41" s="227">
        <v>-80336.160000000003</v>
      </c>
      <c r="H41" s="227">
        <v>-88892.38</v>
      </c>
      <c r="I41" s="227">
        <v>-51673.060000000005</v>
      </c>
      <c r="J41" s="227">
        <v>-40229.75</v>
      </c>
      <c r="K41" s="227">
        <v>0</v>
      </c>
      <c r="L41" s="227">
        <v>0</v>
      </c>
      <c r="M41" s="227">
        <v>0</v>
      </c>
      <c r="N41" s="227">
        <v>0</v>
      </c>
      <c r="O41" s="227">
        <v>0</v>
      </c>
      <c r="P41" s="227">
        <v>0</v>
      </c>
      <c r="Q41" s="227">
        <v>-378370.47</v>
      </c>
      <c r="R41" s="224"/>
      <c r="S41" s="224"/>
      <c r="T41" s="226"/>
    </row>
    <row r="42" spans="1:20" ht="18.75" thickTop="1" x14ac:dyDescent="0.25">
      <c r="A42" s="245" t="str">
        <f>IFERROR(VLOOKUP($C42,Account_Mapping!$A:$C,2,0),"")</f>
        <v/>
      </c>
      <c r="B42" s="248" t="str">
        <f>IFERROR(VLOOKUP($C42,Account_Mapping!$A:$C,3,0),"")</f>
        <v/>
      </c>
      <c r="E42" s="215"/>
      <c r="F42" s="215"/>
      <c r="G42" s="215"/>
      <c r="H42" s="215"/>
      <c r="I42" s="215"/>
      <c r="J42" s="216"/>
      <c r="K42" s="215"/>
      <c r="L42" s="215"/>
      <c r="M42" s="215"/>
      <c r="N42" s="215"/>
      <c r="O42" s="215"/>
      <c r="P42" s="215"/>
      <c r="Q42" s="215"/>
    </row>
    <row r="43" spans="1:20" x14ac:dyDescent="0.25">
      <c r="A43" s="245" t="str">
        <f>IFERROR(VLOOKUP($C43,Account_Mapping!$A:$C,2,0),"")</f>
        <v/>
      </c>
      <c r="B43" s="248" t="str">
        <f>IFERROR(VLOOKUP($C43,Account_Mapping!$A:$C,3,0),"")</f>
        <v/>
      </c>
      <c r="C43" s="285" t="s">
        <v>109</v>
      </c>
      <c r="E43" s="215">
        <v>-17393.680000000022</v>
      </c>
      <c r="F43" s="215">
        <v>4516.1299999999737</v>
      </c>
      <c r="G43" s="215">
        <v>-27347.89</v>
      </c>
      <c r="H43" s="215">
        <v>-50109.51</v>
      </c>
      <c r="I43" s="215">
        <v>-12840.530000000004</v>
      </c>
      <c r="J43" s="217">
        <v>-1446.8799999999997</v>
      </c>
      <c r="K43" s="215">
        <v>0</v>
      </c>
      <c r="L43" s="215">
        <v>0</v>
      </c>
      <c r="M43" s="215">
        <v>0</v>
      </c>
      <c r="N43" s="215">
        <v>0</v>
      </c>
      <c r="O43" s="215">
        <v>0</v>
      </c>
      <c r="P43" s="215">
        <v>0</v>
      </c>
      <c r="Q43" s="215">
        <v>-104622.35999999996</v>
      </c>
    </row>
    <row r="44" spans="1:20" x14ac:dyDescent="0.25">
      <c r="A44" s="245" t="str">
        <f>IFERROR(VLOOKUP($C44,Account_Mapping!$A:$C,2,0),"")</f>
        <v/>
      </c>
      <c r="B44" s="248" t="str">
        <f>IFERROR(VLOOKUP($C44,Account_Mapping!$A:$C,3,0),"")</f>
        <v/>
      </c>
      <c r="D44" s="286"/>
      <c r="E44" s="215"/>
      <c r="F44" s="215"/>
      <c r="G44" s="215"/>
      <c r="H44" s="215"/>
      <c r="I44" s="215"/>
      <c r="J44" s="218" t="s">
        <v>759</v>
      </c>
      <c r="K44" s="215"/>
      <c r="L44" s="215"/>
      <c r="M44" s="215"/>
      <c r="N44" s="215"/>
      <c r="O44" s="215"/>
      <c r="P44" s="215"/>
      <c r="Q44" s="215"/>
    </row>
    <row r="45" spans="1:20" x14ac:dyDescent="0.25">
      <c r="A45" s="245" t="str">
        <f>IFERROR(VLOOKUP($C45,Account_Mapping!$A:$C,2,0),"")</f>
        <v/>
      </c>
      <c r="B45" s="248" t="str">
        <f>IFERROR(VLOOKUP($C45,Account_Mapping!$A:$C,3,0),"")</f>
        <v/>
      </c>
      <c r="D45" s="286"/>
      <c r="E45" s="215"/>
      <c r="F45" s="215"/>
      <c r="G45" s="215"/>
      <c r="H45" s="215"/>
      <c r="I45" s="215"/>
      <c r="J45" s="216" t="s">
        <v>805</v>
      </c>
      <c r="K45" s="215"/>
      <c r="L45" s="215"/>
      <c r="M45" s="215"/>
      <c r="N45" s="215"/>
      <c r="O45" s="215"/>
      <c r="P45" s="215"/>
      <c r="Q45" s="215"/>
    </row>
    <row r="46" spans="1:20" x14ac:dyDescent="0.25">
      <c r="A46" s="245" t="str">
        <f>IFERROR(VLOOKUP($C46,Account_Mapping!$A:$C,2,0),"")</f>
        <v/>
      </c>
      <c r="B46" s="248" t="str">
        <f>IFERROR(VLOOKUP($C46,Account_Mapping!$A:$C,3,0),"")</f>
        <v/>
      </c>
      <c r="E46" s="219"/>
      <c r="F46" s="219"/>
      <c r="G46" s="219"/>
      <c r="H46" s="219"/>
      <c r="I46" s="219"/>
      <c r="J46" s="219">
        <v>2022</v>
      </c>
      <c r="K46" s="219"/>
      <c r="L46" s="219"/>
      <c r="M46" s="219"/>
      <c r="N46" s="219"/>
      <c r="O46" s="219"/>
      <c r="P46" s="219"/>
      <c r="Q46" s="219"/>
    </row>
    <row r="47" spans="1:20" x14ac:dyDescent="0.25">
      <c r="A47" s="245" t="str">
        <f>IFERROR(VLOOKUP($C47,Account_Mapping!$A:$C,2,0),"")</f>
        <v/>
      </c>
      <c r="B47" s="248" t="str">
        <f>IFERROR(VLOOKUP($C47,Account_Mapping!$A:$C,3,0),"")</f>
        <v/>
      </c>
      <c r="E47" s="215"/>
      <c r="F47" s="215"/>
      <c r="G47" s="215"/>
      <c r="H47" s="215"/>
      <c r="I47" s="215"/>
      <c r="J47" s="215"/>
      <c r="K47" s="215"/>
      <c r="L47" s="215"/>
      <c r="M47" s="215"/>
      <c r="N47" s="215"/>
      <c r="O47" s="215"/>
      <c r="P47" s="215"/>
      <c r="Q47" s="215"/>
    </row>
    <row r="48" spans="1:20" x14ac:dyDescent="0.25">
      <c r="A48" s="245" t="str">
        <f>IFERROR(VLOOKUP($C48,Account_Mapping!$A:$C,2,0),"")</f>
        <v/>
      </c>
      <c r="B48" s="248" t="str">
        <f>IFERROR(VLOOKUP($C48,Account_Mapping!$A:$C,3,0),"")</f>
        <v/>
      </c>
      <c r="D48" s="228"/>
      <c r="E48" s="215" t="s">
        <v>761</v>
      </c>
      <c r="F48" s="215" t="s">
        <v>762</v>
      </c>
      <c r="G48" s="215" t="s">
        <v>763</v>
      </c>
      <c r="H48" s="215" t="s">
        <v>764</v>
      </c>
      <c r="I48" s="215" t="s">
        <v>185</v>
      </c>
      <c r="J48" s="215" t="s">
        <v>765</v>
      </c>
      <c r="K48" s="215" t="s">
        <v>766</v>
      </c>
      <c r="L48" s="215" t="s">
        <v>767</v>
      </c>
      <c r="M48" s="215" t="s">
        <v>768</v>
      </c>
      <c r="N48" s="215" t="s">
        <v>769</v>
      </c>
      <c r="O48" s="215" t="s">
        <v>770</v>
      </c>
      <c r="P48" s="215" t="s">
        <v>771</v>
      </c>
      <c r="Q48" s="215" t="s">
        <v>772</v>
      </c>
    </row>
    <row r="49" spans="1:17" x14ac:dyDescent="0.25">
      <c r="A49" s="245" t="str">
        <f>IFERROR(VLOOKUP($C49,Account_Mapping!$A:$C,2,0),"")</f>
        <v/>
      </c>
      <c r="B49" s="248" t="str">
        <f>IFERROR(VLOOKUP($C49,Account_Mapping!$A:$C,3,0),"")</f>
        <v/>
      </c>
      <c r="C49" s="285" t="s">
        <v>806</v>
      </c>
      <c r="D49" s="228"/>
      <c r="E49" s="215"/>
      <c r="F49" s="215"/>
      <c r="G49" s="215"/>
      <c r="H49" s="215"/>
      <c r="I49" s="215"/>
      <c r="J49" s="215"/>
      <c r="K49" s="215"/>
      <c r="L49" s="215"/>
      <c r="M49" s="215"/>
      <c r="N49" s="215"/>
      <c r="O49" s="215"/>
      <c r="P49" s="215"/>
      <c r="Q49" s="215"/>
    </row>
    <row r="50" spans="1:17" x14ac:dyDescent="0.25">
      <c r="A50" s="245" t="str">
        <f>IFERROR(VLOOKUP($C50,Account_Mapping!$A:$C,2,0),"")</f>
        <v>REV_Medicaid</v>
      </c>
      <c r="B50" s="248">
        <f>IFERROR(VLOOKUP($C50,Account_Mapping!$A:$C,3,0),"")</f>
        <v>0</v>
      </c>
      <c r="C50" s="285" t="s">
        <v>807</v>
      </c>
      <c r="D50" s="228"/>
      <c r="E50" s="215">
        <v>152232.95999999999</v>
      </c>
      <c r="F50" s="215">
        <v>134640</v>
      </c>
      <c r="G50" s="215">
        <v>149719.67999999999</v>
      </c>
      <c r="H50" s="215">
        <v>2513.2800000000002</v>
      </c>
      <c r="I50" s="215">
        <v>0</v>
      </c>
      <c r="J50" s="215">
        <v>0</v>
      </c>
      <c r="K50" s="215">
        <v>0</v>
      </c>
      <c r="L50" s="215">
        <v>0</v>
      </c>
      <c r="M50" s="215">
        <v>0</v>
      </c>
      <c r="N50" s="215">
        <v>0</v>
      </c>
      <c r="O50" s="215">
        <v>0</v>
      </c>
      <c r="P50" s="215">
        <v>0</v>
      </c>
      <c r="Q50" s="215">
        <v>439105.92</v>
      </c>
    </row>
    <row r="51" spans="1:17" x14ac:dyDescent="0.25">
      <c r="A51" s="245" t="str">
        <f>IFERROR(VLOOKUP($C51,Account_Mapping!$A:$C,2,0),"")</f>
        <v>REV_Medicaid</v>
      </c>
      <c r="B51" s="248">
        <f>IFERROR(VLOOKUP($C51,Account_Mapping!$A:$C,3,0),"")</f>
        <v>0</v>
      </c>
      <c r="C51" s="285" t="s">
        <v>808</v>
      </c>
      <c r="D51" s="228"/>
      <c r="E51" s="215">
        <v>2513.2800000000002</v>
      </c>
      <c r="F51" s="215">
        <v>15685.64</v>
      </c>
      <c r="G51" s="215">
        <v>434.94</v>
      </c>
      <c r="H51" s="215">
        <v>523.20000000000005</v>
      </c>
      <c r="I51" s="215">
        <v>-13336.38</v>
      </c>
      <c r="J51" s="215">
        <v>0</v>
      </c>
      <c r="K51" s="215">
        <v>0</v>
      </c>
      <c r="L51" s="215">
        <v>0</v>
      </c>
      <c r="M51" s="215">
        <v>0</v>
      </c>
      <c r="N51" s="215">
        <v>0</v>
      </c>
      <c r="O51" s="215">
        <v>0</v>
      </c>
      <c r="P51" s="215">
        <v>0</v>
      </c>
      <c r="Q51" s="215">
        <v>5820.6799999999985</v>
      </c>
    </row>
    <row r="52" spans="1:17" x14ac:dyDescent="0.25">
      <c r="A52" s="245" t="str">
        <f>IFERROR(VLOOKUP($C52,Account_Mapping!$A:$C,2,0),"")</f>
        <v>REV_MCA_Mgd_Care</v>
      </c>
      <c r="B52" s="248">
        <f>IFERROR(VLOOKUP($C52,Account_Mapping!$A:$C,3,0),"")</f>
        <v>0</v>
      </c>
      <c r="C52" s="285" t="s">
        <v>809</v>
      </c>
      <c r="D52" s="228"/>
      <c r="E52" s="215">
        <v>0</v>
      </c>
      <c r="F52" s="215">
        <v>0</v>
      </c>
      <c r="G52" s="215">
        <v>0</v>
      </c>
      <c r="H52" s="215">
        <v>0</v>
      </c>
      <c r="I52" s="215">
        <v>0</v>
      </c>
      <c r="J52" s="215">
        <v>0</v>
      </c>
      <c r="K52" s="215">
        <v>0</v>
      </c>
      <c r="L52" s="215">
        <v>0</v>
      </c>
      <c r="M52" s="215">
        <v>0</v>
      </c>
      <c r="N52" s="215">
        <v>0</v>
      </c>
      <c r="O52" s="215">
        <v>0</v>
      </c>
      <c r="P52" s="215">
        <v>0</v>
      </c>
      <c r="Q52" s="215">
        <v>0</v>
      </c>
    </row>
    <row r="53" spans="1:17" x14ac:dyDescent="0.25">
      <c r="A53" s="245" t="str">
        <f>IFERROR(VLOOKUP($C53,Account_Mapping!$A:$C,2,0),"")</f>
        <v>REV_MCA_Mgd_Care</v>
      </c>
      <c r="B53" s="248">
        <f>IFERROR(VLOOKUP($C53,Account_Mapping!$A:$C,3,0),"")</f>
        <v>0</v>
      </c>
      <c r="C53" s="285" t="s">
        <v>810</v>
      </c>
      <c r="D53" s="228"/>
      <c r="E53" s="215">
        <v>0</v>
      </c>
      <c r="F53" s="215">
        <v>0</v>
      </c>
      <c r="G53" s="215">
        <v>0</v>
      </c>
      <c r="H53" s="215">
        <v>0</v>
      </c>
      <c r="I53" s="215">
        <v>0</v>
      </c>
      <c r="J53" s="215">
        <v>0</v>
      </c>
      <c r="K53" s="215">
        <v>0</v>
      </c>
      <c r="L53" s="215">
        <v>0</v>
      </c>
      <c r="M53" s="215">
        <v>0</v>
      </c>
      <c r="N53" s="215">
        <v>0</v>
      </c>
      <c r="O53" s="215">
        <v>0</v>
      </c>
      <c r="P53" s="215">
        <v>0</v>
      </c>
      <c r="Q53" s="215">
        <v>0</v>
      </c>
    </row>
    <row r="54" spans="1:17" x14ac:dyDescent="0.25">
      <c r="A54" s="245" t="str">
        <f>IFERROR(VLOOKUP($C54,Account_Mapping!$A:$C,2,0),"")</f>
        <v>REV_MCA_Mgd_Care</v>
      </c>
      <c r="B54" s="248">
        <f>IFERROR(VLOOKUP($C54,Account_Mapping!$A:$C,3,0),"")</f>
        <v>0</v>
      </c>
      <c r="C54" s="285" t="s">
        <v>811</v>
      </c>
      <c r="D54" s="228"/>
      <c r="E54" s="215">
        <v>0</v>
      </c>
      <c r="F54" s="215">
        <v>0</v>
      </c>
      <c r="G54" s="215">
        <v>0</v>
      </c>
      <c r="H54" s="215">
        <v>0</v>
      </c>
      <c r="I54" s="215">
        <v>0</v>
      </c>
      <c r="J54" s="215">
        <v>0</v>
      </c>
      <c r="K54" s="215">
        <v>0</v>
      </c>
      <c r="L54" s="215">
        <v>0</v>
      </c>
      <c r="M54" s="215">
        <v>0</v>
      </c>
      <c r="N54" s="215">
        <v>0</v>
      </c>
      <c r="O54" s="215">
        <v>0</v>
      </c>
      <c r="P54" s="215">
        <v>0</v>
      </c>
      <c r="Q54" s="215">
        <v>0</v>
      </c>
    </row>
    <row r="55" spans="1:17" x14ac:dyDescent="0.25">
      <c r="A55" s="245" t="str">
        <f>IFERROR(VLOOKUP($C55,Account_Mapping!$A:$C,2,0),"")</f>
        <v>REV_Medicaid</v>
      </c>
      <c r="B55" s="248" t="str">
        <f>IFERROR(VLOOKUP($C55,Account_Mapping!$A:$C,3,0),"")</f>
        <v>REV_Ancillary</v>
      </c>
      <c r="C55" s="285" t="s">
        <v>812</v>
      </c>
      <c r="D55" s="228"/>
      <c r="E55" s="215">
        <v>0</v>
      </c>
      <c r="F55" s="215">
        <v>0</v>
      </c>
      <c r="G55" s="215">
        <v>0</v>
      </c>
      <c r="H55" s="215">
        <v>0</v>
      </c>
      <c r="I55" s="215">
        <v>0</v>
      </c>
      <c r="J55" s="215">
        <v>0</v>
      </c>
      <c r="K55" s="215">
        <v>0</v>
      </c>
      <c r="L55" s="215">
        <v>0</v>
      </c>
      <c r="M55" s="215">
        <v>0</v>
      </c>
      <c r="N55" s="215">
        <v>0</v>
      </c>
      <c r="O55" s="215">
        <v>0</v>
      </c>
      <c r="P55" s="215">
        <v>0</v>
      </c>
      <c r="Q55" s="215">
        <v>0</v>
      </c>
    </row>
    <row r="56" spans="1:17" x14ac:dyDescent="0.25">
      <c r="A56" s="245" t="str">
        <f>IFERROR(VLOOKUP($C56,Account_Mapping!$A:$C,2,0),"")</f>
        <v>REV_Medicaid</v>
      </c>
      <c r="B56" s="248" t="str">
        <f>IFERROR(VLOOKUP($C56,Account_Mapping!$A:$C,3,0),"")</f>
        <v>REV_Cont_Allow</v>
      </c>
      <c r="C56" s="285" t="s">
        <v>813</v>
      </c>
      <c r="D56" s="228"/>
      <c r="E56" s="215">
        <v>0</v>
      </c>
      <c r="F56" s="215">
        <v>0</v>
      </c>
      <c r="G56" s="215">
        <v>0</v>
      </c>
      <c r="H56" s="215">
        <v>0</v>
      </c>
      <c r="I56" s="215">
        <v>0</v>
      </c>
      <c r="J56" s="215">
        <v>0</v>
      </c>
      <c r="K56" s="215">
        <v>0</v>
      </c>
      <c r="L56" s="215">
        <v>0</v>
      </c>
      <c r="M56" s="215">
        <v>0</v>
      </c>
      <c r="N56" s="215">
        <v>0</v>
      </c>
      <c r="O56" s="215">
        <v>0</v>
      </c>
      <c r="P56" s="215">
        <v>0</v>
      </c>
      <c r="Q56" s="215">
        <v>0</v>
      </c>
    </row>
    <row r="57" spans="1:17" x14ac:dyDescent="0.25">
      <c r="A57" s="245" t="str">
        <f>IFERROR(VLOOKUP($C57,Account_Mapping!$A:$C,2,0),"")</f>
        <v>REV_Medicaid</v>
      </c>
      <c r="B57" s="248">
        <f>IFERROR(VLOOKUP($C57,Account_Mapping!$A:$C,3,0),"")</f>
        <v>0</v>
      </c>
      <c r="C57" s="285" t="s">
        <v>814</v>
      </c>
      <c r="D57" s="228"/>
      <c r="E57" s="215">
        <v>0</v>
      </c>
      <c r="F57" s="215">
        <v>0</v>
      </c>
      <c r="G57" s="215">
        <v>0</v>
      </c>
      <c r="H57" s="215">
        <v>0</v>
      </c>
      <c r="I57" s="215">
        <v>0</v>
      </c>
      <c r="J57" s="215">
        <v>0</v>
      </c>
      <c r="K57" s="215">
        <v>0</v>
      </c>
      <c r="L57" s="215">
        <v>0</v>
      </c>
      <c r="M57" s="215">
        <v>0</v>
      </c>
      <c r="N57" s="215">
        <v>0</v>
      </c>
      <c r="O57" s="215">
        <v>0</v>
      </c>
      <c r="P57" s="215">
        <v>0</v>
      </c>
      <c r="Q57" s="215">
        <v>0</v>
      </c>
    </row>
    <row r="58" spans="1:17" x14ac:dyDescent="0.25">
      <c r="A58" s="245" t="str">
        <f>IFERROR(VLOOKUP($C58,Account_Mapping!$A:$C,2,0),"")</f>
        <v>REV_Medicaid</v>
      </c>
      <c r="B58" s="248">
        <f>IFERROR(VLOOKUP($C58,Account_Mapping!$A:$C,3,0),"")</f>
        <v>0</v>
      </c>
      <c r="C58" s="285" t="s">
        <v>815</v>
      </c>
      <c r="D58" s="228"/>
      <c r="E58" s="215">
        <v>0</v>
      </c>
      <c r="F58" s="215">
        <v>0</v>
      </c>
      <c r="G58" s="215">
        <v>0</v>
      </c>
      <c r="H58" s="215">
        <v>0</v>
      </c>
      <c r="I58" s="215">
        <v>0</v>
      </c>
      <c r="J58" s="215">
        <v>0</v>
      </c>
      <c r="K58" s="215">
        <v>0</v>
      </c>
      <c r="L58" s="215">
        <v>0</v>
      </c>
      <c r="M58" s="215">
        <v>0</v>
      </c>
      <c r="N58" s="215">
        <v>0</v>
      </c>
      <c r="O58" s="215">
        <v>0</v>
      </c>
      <c r="P58" s="215">
        <v>0</v>
      </c>
      <c r="Q58" s="215">
        <v>0</v>
      </c>
    </row>
    <row r="59" spans="1:17" x14ac:dyDescent="0.25">
      <c r="A59" s="245" t="str">
        <f>IFERROR(VLOOKUP($C59,Account_Mapping!$A:$C,2,0),"")</f>
        <v>REV_Medicaid</v>
      </c>
      <c r="B59" s="248">
        <f>IFERROR(VLOOKUP($C59,Account_Mapping!$A:$C,3,0),"")</f>
        <v>0</v>
      </c>
      <c r="C59" s="285" t="s">
        <v>816</v>
      </c>
      <c r="D59" s="228"/>
      <c r="E59" s="215">
        <v>0</v>
      </c>
      <c r="F59" s="215">
        <v>0</v>
      </c>
      <c r="G59" s="215">
        <v>0</v>
      </c>
      <c r="H59" s="215">
        <v>-8814</v>
      </c>
      <c r="I59" s="215">
        <v>63.31</v>
      </c>
      <c r="J59" s="215">
        <v>0</v>
      </c>
      <c r="K59" s="215">
        <v>0</v>
      </c>
      <c r="L59" s="215">
        <v>0</v>
      </c>
      <c r="M59" s="215">
        <v>0</v>
      </c>
      <c r="N59" s="215">
        <v>0</v>
      </c>
      <c r="O59" s="215">
        <v>0</v>
      </c>
      <c r="P59" s="215">
        <v>0</v>
      </c>
      <c r="Q59" s="215">
        <v>-8750.69</v>
      </c>
    </row>
    <row r="60" spans="1:17" x14ac:dyDescent="0.25">
      <c r="A60" s="245" t="str">
        <f>IFERROR(VLOOKUP($C60,Account_Mapping!$A:$C,2,0),"")</f>
        <v>REV_Medicaid</v>
      </c>
      <c r="B60" s="248">
        <f>IFERROR(VLOOKUP($C60,Account_Mapping!$A:$C,3,0),"")</f>
        <v>0</v>
      </c>
      <c r="C60" s="285" t="s">
        <v>817</v>
      </c>
      <c r="D60" s="228"/>
      <c r="E60" s="215">
        <v>0</v>
      </c>
      <c r="F60" s="215">
        <v>0</v>
      </c>
      <c r="G60" s="215">
        <v>0</v>
      </c>
      <c r="H60" s="215">
        <v>0</v>
      </c>
      <c r="I60" s="215">
        <v>0</v>
      </c>
      <c r="J60" s="215">
        <v>0</v>
      </c>
      <c r="K60" s="215">
        <v>0</v>
      </c>
      <c r="L60" s="215">
        <v>0</v>
      </c>
      <c r="M60" s="215">
        <v>0</v>
      </c>
      <c r="N60" s="215">
        <v>0</v>
      </c>
      <c r="O60" s="215">
        <v>0</v>
      </c>
      <c r="P60" s="215">
        <v>0</v>
      </c>
      <c r="Q60" s="215">
        <v>0</v>
      </c>
    </row>
    <row r="61" spans="1:17" x14ac:dyDescent="0.25">
      <c r="A61" s="245" t="str">
        <f>IFERROR(VLOOKUP($C61,Account_Mapping!$A:$C,2,0),"")</f>
        <v>REV_Medicaid</v>
      </c>
      <c r="B61" s="248">
        <f>IFERROR(VLOOKUP($C61,Account_Mapping!$A:$C,3,0),"")</f>
        <v>0</v>
      </c>
      <c r="C61" s="285" t="s">
        <v>818</v>
      </c>
      <c r="D61" s="228"/>
      <c r="E61" s="215">
        <v>0</v>
      </c>
      <c r="F61" s="215">
        <v>0</v>
      </c>
      <c r="G61" s="215">
        <v>0</v>
      </c>
      <c r="H61" s="215">
        <v>0</v>
      </c>
      <c r="I61" s="215">
        <v>0</v>
      </c>
      <c r="J61" s="215">
        <v>0</v>
      </c>
      <c r="K61" s="215">
        <v>0</v>
      </c>
      <c r="L61" s="215">
        <v>0</v>
      </c>
      <c r="M61" s="215">
        <v>0</v>
      </c>
      <c r="N61" s="215">
        <v>0</v>
      </c>
      <c r="O61" s="215">
        <v>0</v>
      </c>
      <c r="P61" s="215">
        <v>0</v>
      </c>
      <c r="Q61" s="215">
        <v>0</v>
      </c>
    </row>
    <row r="62" spans="1:17" x14ac:dyDescent="0.25">
      <c r="A62" s="245" t="str">
        <f>IFERROR(VLOOKUP($C62,Account_Mapping!$A:$C,2,0),"")</f>
        <v>T_OTHER_OP_EXO</v>
      </c>
      <c r="B62" s="248">
        <f>IFERROR(VLOOKUP($C62,Account_Mapping!$A:$C,3,0),"")</f>
        <v>0</v>
      </c>
      <c r="C62" s="285" t="s">
        <v>819</v>
      </c>
      <c r="D62" s="228"/>
      <c r="E62" s="215">
        <v>0</v>
      </c>
      <c r="F62" s="215">
        <v>0</v>
      </c>
      <c r="G62" s="215">
        <v>0</v>
      </c>
      <c r="H62" s="215">
        <v>0</v>
      </c>
      <c r="I62" s="215">
        <v>0</v>
      </c>
      <c r="J62" s="215">
        <v>0</v>
      </c>
      <c r="K62" s="215">
        <v>0</v>
      </c>
      <c r="L62" s="215">
        <v>0</v>
      </c>
      <c r="M62" s="215">
        <v>0</v>
      </c>
      <c r="N62" s="215">
        <v>0</v>
      </c>
      <c r="O62" s="215">
        <v>0</v>
      </c>
      <c r="P62" s="215">
        <v>0</v>
      </c>
      <c r="Q62" s="215">
        <v>0</v>
      </c>
    </row>
    <row r="63" spans="1:17" x14ac:dyDescent="0.25">
      <c r="A63" s="245" t="str">
        <f>IFERROR(VLOOKUP($C63,Account_Mapping!$A:$C,2,0),"")</f>
        <v>REV_Medicare</v>
      </c>
      <c r="B63" s="248">
        <f>IFERROR(VLOOKUP($C63,Account_Mapping!$A:$C,3,0),"")</f>
        <v>0</v>
      </c>
      <c r="C63" s="285" t="s">
        <v>820</v>
      </c>
      <c r="D63" s="228"/>
      <c r="E63" s="215">
        <v>0</v>
      </c>
      <c r="F63" s="215">
        <v>0</v>
      </c>
      <c r="G63" s="215">
        <v>0</v>
      </c>
      <c r="H63" s="215">
        <v>0</v>
      </c>
      <c r="I63" s="215">
        <v>0</v>
      </c>
      <c r="J63" s="215">
        <v>0</v>
      </c>
      <c r="K63" s="215">
        <v>0</v>
      </c>
      <c r="L63" s="215">
        <v>0</v>
      </c>
      <c r="M63" s="215">
        <v>0</v>
      </c>
      <c r="N63" s="215">
        <v>0</v>
      </c>
      <c r="O63" s="215">
        <v>0</v>
      </c>
      <c r="P63" s="215">
        <v>0</v>
      </c>
      <c r="Q63" s="215">
        <v>0</v>
      </c>
    </row>
    <row r="64" spans="1:17" x14ac:dyDescent="0.25">
      <c r="A64" s="245" t="str">
        <f>IFERROR(VLOOKUP($C64,Account_Mapping!$A:$C,2,0),"")</f>
        <v>REV_Medicare</v>
      </c>
      <c r="B64" s="248">
        <f>IFERROR(VLOOKUP($C64,Account_Mapping!$A:$C,3,0),"")</f>
        <v>0</v>
      </c>
      <c r="C64" s="285" t="s">
        <v>821</v>
      </c>
      <c r="D64" s="228"/>
      <c r="E64" s="215">
        <v>0</v>
      </c>
      <c r="F64" s="215">
        <v>0</v>
      </c>
      <c r="G64" s="215">
        <v>0</v>
      </c>
      <c r="H64" s="215">
        <v>0</v>
      </c>
      <c r="I64" s="215">
        <v>0</v>
      </c>
      <c r="J64" s="215">
        <v>-1335.16</v>
      </c>
      <c r="K64" s="215">
        <v>0</v>
      </c>
      <c r="L64" s="215">
        <v>0</v>
      </c>
      <c r="M64" s="215">
        <v>0</v>
      </c>
      <c r="N64" s="215">
        <v>0</v>
      </c>
      <c r="O64" s="215">
        <v>0</v>
      </c>
      <c r="P64" s="215">
        <v>0</v>
      </c>
      <c r="Q64" s="215">
        <v>-1335.16</v>
      </c>
    </row>
    <row r="65" spans="1:17" x14ac:dyDescent="0.25">
      <c r="A65" s="245" t="str">
        <f>IFERROR(VLOOKUP($C65,Account_Mapping!$A:$C,2,0),"")</f>
        <v>REV_Medicare</v>
      </c>
      <c r="B65" s="248" t="str">
        <f>IFERROR(VLOOKUP($C65,Account_Mapping!$A:$C,3,0),"")</f>
        <v>REV_Ancillary</v>
      </c>
      <c r="C65" s="285" t="s">
        <v>822</v>
      </c>
      <c r="D65" s="228"/>
      <c r="E65" s="215">
        <v>0</v>
      </c>
      <c r="F65" s="215">
        <v>0</v>
      </c>
      <c r="G65" s="215">
        <v>0</v>
      </c>
      <c r="H65" s="215">
        <v>0</v>
      </c>
      <c r="I65" s="215">
        <v>0</v>
      </c>
      <c r="J65" s="215">
        <v>0</v>
      </c>
      <c r="K65" s="215">
        <v>0</v>
      </c>
      <c r="L65" s="215">
        <v>0</v>
      </c>
      <c r="M65" s="215">
        <v>0</v>
      </c>
      <c r="N65" s="215">
        <v>0</v>
      </c>
      <c r="O65" s="215">
        <v>0</v>
      </c>
      <c r="P65" s="215">
        <v>0</v>
      </c>
      <c r="Q65" s="215">
        <v>0</v>
      </c>
    </row>
    <row r="66" spans="1:17" x14ac:dyDescent="0.25">
      <c r="A66" s="245" t="str">
        <f>IFERROR(VLOOKUP($C66,Account_Mapping!$A:$C,2,0),"")</f>
        <v>REV_Medicare</v>
      </c>
      <c r="B66" s="248" t="str">
        <f>IFERROR(VLOOKUP($C66,Account_Mapping!$A:$C,3,0),"")</f>
        <v>REV_Ancillary</v>
      </c>
      <c r="C66" s="285" t="s">
        <v>823</v>
      </c>
      <c r="D66" s="228"/>
      <c r="E66" s="215">
        <v>0</v>
      </c>
      <c r="F66" s="215">
        <v>0</v>
      </c>
      <c r="G66" s="215">
        <v>0</v>
      </c>
      <c r="H66" s="215">
        <v>0</v>
      </c>
      <c r="I66" s="215">
        <v>0</v>
      </c>
      <c r="J66" s="215">
        <v>0</v>
      </c>
      <c r="K66" s="215">
        <v>0</v>
      </c>
      <c r="L66" s="215">
        <v>0</v>
      </c>
      <c r="M66" s="215">
        <v>0</v>
      </c>
      <c r="N66" s="215">
        <v>0</v>
      </c>
      <c r="O66" s="215">
        <v>0</v>
      </c>
      <c r="P66" s="215">
        <v>0</v>
      </c>
      <c r="Q66" s="215">
        <v>0</v>
      </c>
    </row>
    <row r="67" spans="1:17" x14ac:dyDescent="0.25">
      <c r="A67" s="245" t="str">
        <f>IFERROR(VLOOKUP($C67,Account_Mapping!$A:$C,2,0),"")</f>
        <v>REV_Medicare</v>
      </c>
      <c r="B67" s="248" t="str">
        <f>IFERROR(VLOOKUP($C67,Account_Mapping!$A:$C,3,0),"")</f>
        <v>REV_Ancillary</v>
      </c>
      <c r="C67" s="285" t="s">
        <v>824</v>
      </c>
      <c r="D67" s="228"/>
      <c r="E67" s="215">
        <v>0</v>
      </c>
      <c r="F67" s="215">
        <v>0</v>
      </c>
      <c r="G67" s="215">
        <v>0</v>
      </c>
      <c r="H67" s="215">
        <v>0</v>
      </c>
      <c r="I67" s="215">
        <v>0</v>
      </c>
      <c r="J67" s="215">
        <v>0</v>
      </c>
      <c r="K67" s="215">
        <v>0</v>
      </c>
      <c r="L67" s="215">
        <v>0</v>
      </c>
      <c r="M67" s="215">
        <v>0</v>
      </c>
      <c r="N67" s="215">
        <v>0</v>
      </c>
      <c r="O67" s="215">
        <v>0</v>
      </c>
      <c r="P67" s="215">
        <v>0</v>
      </c>
      <c r="Q67" s="215">
        <v>0</v>
      </c>
    </row>
    <row r="68" spans="1:17" x14ac:dyDescent="0.25">
      <c r="A68" s="245" t="str">
        <f>IFERROR(VLOOKUP($C68,Account_Mapping!$A:$C,2,0),"")</f>
        <v>REV_Medicare</v>
      </c>
      <c r="B68" s="248" t="str">
        <f>IFERROR(VLOOKUP($C68,Account_Mapping!$A:$C,3,0),"")</f>
        <v>REV_Ancillary</v>
      </c>
      <c r="C68" s="285" t="s">
        <v>825</v>
      </c>
      <c r="D68" s="228"/>
      <c r="E68" s="215">
        <v>0</v>
      </c>
      <c r="F68" s="215">
        <v>0</v>
      </c>
      <c r="G68" s="215">
        <v>0</v>
      </c>
      <c r="H68" s="215">
        <v>0</v>
      </c>
      <c r="I68" s="215">
        <v>0</v>
      </c>
      <c r="J68" s="215">
        <v>0</v>
      </c>
      <c r="K68" s="215">
        <v>0</v>
      </c>
      <c r="L68" s="215">
        <v>0</v>
      </c>
      <c r="M68" s="215">
        <v>0</v>
      </c>
      <c r="N68" s="215">
        <v>0</v>
      </c>
      <c r="O68" s="215">
        <v>0</v>
      </c>
      <c r="P68" s="215">
        <v>0</v>
      </c>
      <c r="Q68" s="215">
        <v>0</v>
      </c>
    </row>
    <row r="69" spans="1:17" x14ac:dyDescent="0.25">
      <c r="A69" s="245" t="str">
        <f>IFERROR(VLOOKUP($C69,Account_Mapping!$A:$C,2,0),"")</f>
        <v>REV_Medicare</v>
      </c>
      <c r="B69" s="248" t="str">
        <f>IFERROR(VLOOKUP($C69,Account_Mapping!$A:$C,3,0),"")</f>
        <v>REV_Ancillary</v>
      </c>
      <c r="C69" s="285" t="s">
        <v>826</v>
      </c>
      <c r="D69" s="228"/>
      <c r="E69" s="215">
        <v>0</v>
      </c>
      <c r="F69" s="215">
        <v>0</v>
      </c>
      <c r="G69" s="215">
        <v>0</v>
      </c>
      <c r="H69" s="215">
        <v>0</v>
      </c>
      <c r="I69" s="215">
        <v>0</v>
      </c>
      <c r="J69" s="215">
        <v>0</v>
      </c>
      <c r="K69" s="215">
        <v>0</v>
      </c>
      <c r="L69" s="215">
        <v>0</v>
      </c>
      <c r="M69" s="215">
        <v>0</v>
      </c>
      <c r="N69" s="215">
        <v>0</v>
      </c>
      <c r="O69" s="215">
        <v>0</v>
      </c>
      <c r="P69" s="215">
        <v>0</v>
      </c>
      <c r="Q69" s="215">
        <v>0</v>
      </c>
    </row>
    <row r="70" spans="1:17" x14ac:dyDescent="0.25">
      <c r="A70" s="245" t="str">
        <f>IFERROR(VLOOKUP($C70,Account_Mapping!$A:$C,2,0),"")</f>
        <v>REV_Medicare</v>
      </c>
      <c r="B70" s="248" t="str">
        <f>IFERROR(VLOOKUP($C70,Account_Mapping!$A:$C,3,0),"")</f>
        <v>REV_Ancillary</v>
      </c>
      <c r="C70" s="285" t="s">
        <v>827</v>
      </c>
      <c r="D70" s="228"/>
      <c r="E70" s="215">
        <v>0</v>
      </c>
      <c r="F70" s="215">
        <v>0</v>
      </c>
      <c r="G70" s="215">
        <v>0</v>
      </c>
      <c r="H70" s="215">
        <v>0</v>
      </c>
      <c r="I70" s="215">
        <v>0</v>
      </c>
      <c r="J70" s="215">
        <v>0</v>
      </c>
      <c r="K70" s="215">
        <v>0</v>
      </c>
      <c r="L70" s="215">
        <v>0</v>
      </c>
      <c r="M70" s="215">
        <v>0</v>
      </c>
      <c r="N70" s="215">
        <v>0</v>
      </c>
      <c r="O70" s="215">
        <v>0</v>
      </c>
      <c r="P70" s="215">
        <v>0</v>
      </c>
      <c r="Q70" s="215">
        <v>0</v>
      </c>
    </row>
    <row r="71" spans="1:17" x14ac:dyDescent="0.25">
      <c r="A71" s="245" t="str">
        <f>IFERROR(VLOOKUP($C71,Account_Mapping!$A:$C,2,0),"")</f>
        <v>REV_Medicare</v>
      </c>
      <c r="B71" s="248" t="str">
        <f>IFERROR(VLOOKUP($C71,Account_Mapping!$A:$C,3,0),"")</f>
        <v>REV_Ancillary</v>
      </c>
      <c r="C71" s="285" t="s">
        <v>828</v>
      </c>
      <c r="D71" s="228"/>
      <c r="E71" s="215">
        <v>0</v>
      </c>
      <c r="F71" s="215">
        <v>0</v>
      </c>
      <c r="G71" s="215">
        <v>0</v>
      </c>
      <c r="H71" s="215">
        <v>0</v>
      </c>
      <c r="I71" s="215">
        <v>0</v>
      </c>
      <c r="J71" s="215">
        <v>0</v>
      </c>
      <c r="K71" s="215">
        <v>0</v>
      </c>
      <c r="L71" s="215">
        <v>0</v>
      </c>
      <c r="M71" s="215">
        <v>0</v>
      </c>
      <c r="N71" s="215">
        <v>0</v>
      </c>
      <c r="O71" s="215">
        <v>0</v>
      </c>
      <c r="P71" s="215">
        <v>0</v>
      </c>
      <c r="Q71" s="215">
        <v>0</v>
      </c>
    </row>
    <row r="72" spans="1:17" x14ac:dyDescent="0.25">
      <c r="A72" s="245" t="str">
        <f>IFERROR(VLOOKUP($C72,Account_Mapping!$A:$C,2,0),"")</f>
        <v>REV_Medicare</v>
      </c>
      <c r="B72" s="248" t="str">
        <f>IFERROR(VLOOKUP($C72,Account_Mapping!$A:$C,3,0),"")</f>
        <v>REV_Ancillary</v>
      </c>
      <c r="C72" s="285" t="s">
        <v>829</v>
      </c>
      <c r="D72" s="228"/>
      <c r="E72" s="215">
        <v>0</v>
      </c>
      <c r="F72" s="215">
        <v>0</v>
      </c>
      <c r="G72" s="215">
        <v>0</v>
      </c>
      <c r="H72" s="215">
        <v>0</v>
      </c>
      <c r="I72" s="215">
        <v>0</v>
      </c>
      <c r="J72" s="215">
        <v>0</v>
      </c>
      <c r="K72" s="215">
        <v>0</v>
      </c>
      <c r="L72" s="215">
        <v>0</v>
      </c>
      <c r="M72" s="215">
        <v>0</v>
      </c>
      <c r="N72" s="215">
        <v>0</v>
      </c>
      <c r="O72" s="215">
        <v>0</v>
      </c>
      <c r="P72" s="215">
        <v>0</v>
      </c>
      <c r="Q72" s="215">
        <v>0</v>
      </c>
    </row>
    <row r="73" spans="1:17" x14ac:dyDescent="0.25">
      <c r="A73" s="245" t="str">
        <f>IFERROR(VLOOKUP($C73,Account_Mapping!$A:$C,2,0),"")</f>
        <v>REV_Medicare</v>
      </c>
      <c r="B73" s="248" t="str">
        <f>IFERROR(VLOOKUP($C73,Account_Mapping!$A:$C,3,0),"")</f>
        <v>REV_Ancillary</v>
      </c>
      <c r="C73" s="285" t="s">
        <v>830</v>
      </c>
      <c r="D73" s="228"/>
      <c r="E73" s="215">
        <v>0</v>
      </c>
      <c r="F73" s="215">
        <v>0</v>
      </c>
      <c r="G73" s="215">
        <v>0</v>
      </c>
      <c r="H73" s="215">
        <v>0</v>
      </c>
      <c r="I73" s="215">
        <v>0</v>
      </c>
      <c r="J73" s="215">
        <v>0</v>
      </c>
      <c r="K73" s="215">
        <v>0</v>
      </c>
      <c r="L73" s="215">
        <v>0</v>
      </c>
      <c r="M73" s="215">
        <v>0</v>
      </c>
      <c r="N73" s="215">
        <v>0</v>
      </c>
      <c r="O73" s="215">
        <v>0</v>
      </c>
      <c r="P73" s="215">
        <v>0</v>
      </c>
      <c r="Q73" s="215">
        <v>0</v>
      </c>
    </row>
    <row r="74" spans="1:17" x14ac:dyDescent="0.25">
      <c r="A74" s="245" t="str">
        <f>IFERROR(VLOOKUP($C74,Account_Mapping!$A:$C,2,0),"")</f>
        <v>REV_Medicare</v>
      </c>
      <c r="B74" s="248" t="str">
        <f>IFERROR(VLOOKUP($C74,Account_Mapping!$A:$C,3,0),"")</f>
        <v>REV_Ancillary</v>
      </c>
      <c r="C74" s="285" t="s">
        <v>831</v>
      </c>
      <c r="D74" s="228"/>
      <c r="E74" s="215">
        <v>0</v>
      </c>
      <c r="F74" s="215">
        <v>0</v>
      </c>
      <c r="G74" s="215">
        <v>0</v>
      </c>
      <c r="H74" s="215">
        <v>0</v>
      </c>
      <c r="I74" s="215">
        <v>0</v>
      </c>
      <c r="J74" s="215">
        <v>0</v>
      </c>
      <c r="K74" s="215">
        <v>0</v>
      </c>
      <c r="L74" s="215">
        <v>0</v>
      </c>
      <c r="M74" s="215">
        <v>0</v>
      </c>
      <c r="N74" s="215">
        <v>0</v>
      </c>
      <c r="O74" s="215">
        <v>0</v>
      </c>
      <c r="P74" s="215">
        <v>0</v>
      </c>
      <c r="Q74" s="215">
        <v>0</v>
      </c>
    </row>
    <row r="75" spans="1:17" x14ac:dyDescent="0.25">
      <c r="A75" s="245" t="str">
        <f>IFERROR(VLOOKUP($C75,Account_Mapping!$A:$C,2,0),"")</f>
        <v>REV_Medicare</v>
      </c>
      <c r="B75" s="248" t="str">
        <f>IFERROR(VLOOKUP($C75,Account_Mapping!$A:$C,3,0),"")</f>
        <v>REV_Ancillary</v>
      </c>
      <c r="C75" s="285" t="s">
        <v>832</v>
      </c>
      <c r="D75" s="228"/>
      <c r="E75" s="215">
        <v>0</v>
      </c>
      <c r="F75" s="215">
        <v>0</v>
      </c>
      <c r="G75" s="215">
        <v>0</v>
      </c>
      <c r="H75" s="215">
        <v>0</v>
      </c>
      <c r="I75" s="215">
        <v>0</v>
      </c>
      <c r="J75" s="215">
        <v>0</v>
      </c>
      <c r="K75" s="215">
        <v>0</v>
      </c>
      <c r="L75" s="215">
        <v>0</v>
      </c>
      <c r="M75" s="215">
        <v>0</v>
      </c>
      <c r="N75" s="215">
        <v>0</v>
      </c>
      <c r="O75" s="215">
        <v>0</v>
      </c>
      <c r="P75" s="215">
        <v>0</v>
      </c>
      <c r="Q75" s="215">
        <v>0</v>
      </c>
    </row>
    <row r="76" spans="1:17" x14ac:dyDescent="0.25">
      <c r="A76" s="245" t="str">
        <f>IFERROR(VLOOKUP($C76,Account_Mapping!$A:$C,2,0),"")</f>
        <v>REV_Medicare</v>
      </c>
      <c r="B76" s="248" t="str">
        <f>IFERROR(VLOOKUP($C76,Account_Mapping!$A:$C,3,0),"")</f>
        <v>REV_Ancillary</v>
      </c>
      <c r="C76" s="285" t="s">
        <v>833</v>
      </c>
      <c r="D76" s="228"/>
      <c r="E76" s="215">
        <v>0</v>
      </c>
      <c r="F76" s="215">
        <v>0</v>
      </c>
      <c r="G76" s="215">
        <v>0</v>
      </c>
      <c r="H76" s="215">
        <v>0</v>
      </c>
      <c r="I76" s="215">
        <v>0</v>
      </c>
      <c r="J76" s="215">
        <v>0</v>
      </c>
      <c r="K76" s="215">
        <v>0</v>
      </c>
      <c r="L76" s="215">
        <v>0</v>
      </c>
      <c r="M76" s="215">
        <v>0</v>
      </c>
      <c r="N76" s="215">
        <v>0</v>
      </c>
      <c r="O76" s="215">
        <v>0</v>
      </c>
      <c r="P76" s="215">
        <v>0</v>
      </c>
      <c r="Q76" s="215">
        <v>0</v>
      </c>
    </row>
    <row r="77" spans="1:17" x14ac:dyDescent="0.25">
      <c r="A77" s="245" t="str">
        <f>IFERROR(VLOOKUP($C77,Account_Mapping!$A:$C,2,0),"")</f>
        <v>REV_Medicare</v>
      </c>
      <c r="B77" s="248" t="str">
        <f>IFERROR(VLOOKUP($C77,Account_Mapping!$A:$C,3,0),"")</f>
        <v>REV_Ancillary</v>
      </c>
      <c r="C77" s="285" t="s">
        <v>1277</v>
      </c>
      <c r="D77" s="228"/>
      <c r="E77" s="215">
        <v>8160</v>
      </c>
      <c r="F77" s="215">
        <v>8160</v>
      </c>
      <c r="G77" s="215">
        <v>12240</v>
      </c>
      <c r="H77" s="215">
        <v>8120</v>
      </c>
      <c r="I77" s="215">
        <v>8080</v>
      </c>
      <c r="J77" s="215">
        <v>8080</v>
      </c>
      <c r="K77" s="215">
        <v>0</v>
      </c>
      <c r="L77" s="215">
        <v>0</v>
      </c>
      <c r="M77" s="215">
        <v>0</v>
      </c>
      <c r="N77" s="215">
        <v>0</v>
      </c>
      <c r="O77" s="215">
        <v>0</v>
      </c>
      <c r="P77" s="215">
        <v>0</v>
      </c>
      <c r="Q77" s="215">
        <v>52840</v>
      </c>
    </row>
    <row r="78" spans="1:17" x14ac:dyDescent="0.25">
      <c r="A78" s="245" t="str">
        <f>IFERROR(VLOOKUP($C78,Account_Mapping!$A:$C,2,0),"")</f>
        <v>REV_Medicare</v>
      </c>
      <c r="B78" s="248" t="str">
        <f>IFERROR(VLOOKUP($C78,Account_Mapping!$A:$C,3,0),"")</f>
        <v>REV_Cont_Allow</v>
      </c>
      <c r="C78" s="285" t="s">
        <v>835</v>
      </c>
      <c r="D78" s="228"/>
      <c r="E78" s="215">
        <v>0</v>
      </c>
      <c r="F78" s="215">
        <v>0</v>
      </c>
      <c r="G78" s="215">
        <v>0</v>
      </c>
      <c r="H78" s="215">
        <v>0</v>
      </c>
      <c r="I78" s="215">
        <v>0</v>
      </c>
      <c r="J78" s="215">
        <v>0</v>
      </c>
      <c r="K78" s="215">
        <v>0</v>
      </c>
      <c r="L78" s="215">
        <v>0</v>
      </c>
      <c r="M78" s="215">
        <v>0</v>
      </c>
      <c r="N78" s="215">
        <v>0</v>
      </c>
      <c r="O78" s="215">
        <v>0</v>
      </c>
      <c r="P78" s="215">
        <v>0</v>
      </c>
      <c r="Q78" s="215">
        <v>0</v>
      </c>
    </row>
    <row r="79" spans="1:17" x14ac:dyDescent="0.25">
      <c r="A79" s="245" t="str">
        <f>IFERROR(VLOOKUP($C79,Account_Mapping!$A:$C,2,0),"")</f>
        <v>REV_Medicare</v>
      </c>
      <c r="B79" s="248" t="str">
        <f>IFERROR(VLOOKUP($C79,Account_Mapping!$A:$C,3,0),"")</f>
        <v>REV_Cont_Allow</v>
      </c>
      <c r="C79" s="285" t="s">
        <v>836</v>
      </c>
      <c r="D79" s="228"/>
      <c r="E79" s="215">
        <v>0.38</v>
      </c>
      <c r="F79" s="215">
        <v>-2103.94</v>
      </c>
      <c r="G79" s="215">
        <v>0</v>
      </c>
      <c r="H79" s="215">
        <v>0</v>
      </c>
      <c r="I79" s="215">
        <v>0</v>
      </c>
      <c r="J79" s="215">
        <v>0</v>
      </c>
      <c r="K79" s="215">
        <v>0</v>
      </c>
      <c r="L79" s="215">
        <v>0</v>
      </c>
      <c r="M79" s="215">
        <v>0</v>
      </c>
      <c r="N79" s="215">
        <v>0</v>
      </c>
      <c r="O79" s="215">
        <v>0</v>
      </c>
      <c r="P79" s="215">
        <v>0</v>
      </c>
      <c r="Q79" s="215">
        <v>-2103.56</v>
      </c>
    </row>
    <row r="80" spans="1:17" x14ac:dyDescent="0.25">
      <c r="A80" s="245" t="str">
        <f>IFERROR(VLOOKUP($C80,Account_Mapping!$A:$C,2,0),"")</f>
        <v>REV_Medicare</v>
      </c>
      <c r="B80" s="248">
        <f>IFERROR(VLOOKUP($C80,Account_Mapping!$A:$C,3,0),"")</f>
        <v>0</v>
      </c>
      <c r="C80" s="285" t="s">
        <v>837</v>
      </c>
      <c r="D80" s="228"/>
      <c r="E80" s="215">
        <v>0</v>
      </c>
      <c r="F80" s="215">
        <v>0</v>
      </c>
      <c r="G80" s="215">
        <v>0</v>
      </c>
      <c r="H80" s="215">
        <v>0</v>
      </c>
      <c r="I80" s="215">
        <v>0</v>
      </c>
      <c r="J80" s="215">
        <v>0</v>
      </c>
      <c r="K80" s="215">
        <v>0</v>
      </c>
      <c r="L80" s="215">
        <v>0</v>
      </c>
      <c r="M80" s="215">
        <v>0</v>
      </c>
      <c r="N80" s="215">
        <v>0</v>
      </c>
      <c r="O80" s="215">
        <v>0</v>
      </c>
      <c r="P80" s="215">
        <v>0</v>
      </c>
      <c r="Q80" s="215">
        <v>0</v>
      </c>
    </row>
    <row r="81" spans="1:17" x14ac:dyDescent="0.25">
      <c r="A81" s="245" t="str">
        <f>IFERROR(VLOOKUP($C81,Account_Mapping!$A:$C,2,0),"")</f>
        <v>REV_Medicare</v>
      </c>
      <c r="B81" s="248">
        <f>IFERROR(VLOOKUP($C81,Account_Mapping!$A:$C,3,0),"")</f>
        <v>0</v>
      </c>
      <c r="C81" s="285" t="s">
        <v>1281</v>
      </c>
      <c r="D81" s="228"/>
      <c r="E81" s="215">
        <v>0</v>
      </c>
      <c r="F81" s="215">
        <v>0</v>
      </c>
      <c r="G81" s="215">
        <v>0</v>
      </c>
      <c r="H81" s="215">
        <v>0</v>
      </c>
      <c r="I81" s="215">
        <v>0</v>
      </c>
      <c r="J81" s="215">
        <v>0</v>
      </c>
      <c r="K81" s="215">
        <v>0</v>
      </c>
      <c r="L81" s="215">
        <v>0</v>
      </c>
      <c r="M81" s="215">
        <v>0</v>
      </c>
      <c r="N81" s="215">
        <v>0</v>
      </c>
      <c r="O81" s="215">
        <v>0</v>
      </c>
      <c r="P81" s="215">
        <v>0</v>
      </c>
      <c r="Q81" s="215">
        <v>0</v>
      </c>
    </row>
    <row r="82" spans="1:17" x14ac:dyDescent="0.25">
      <c r="A82" s="245" t="str">
        <f>IFERROR(VLOOKUP($C82,Account_Mapping!$A:$C,2,0),"")</f>
        <v>REV_Private</v>
      </c>
      <c r="B82" s="248">
        <f>IFERROR(VLOOKUP($C82,Account_Mapping!$A:$C,3,0),"")</f>
        <v>0</v>
      </c>
      <c r="C82" s="285" t="s">
        <v>839</v>
      </c>
      <c r="D82" s="228"/>
      <c r="E82" s="215">
        <v>17876</v>
      </c>
      <c r="F82" s="215">
        <v>26570</v>
      </c>
      <c r="G82" s="215">
        <v>2450</v>
      </c>
      <c r="H82" s="215">
        <v>680</v>
      </c>
      <c r="I82" s="215">
        <v>12750</v>
      </c>
      <c r="J82" s="215">
        <v>0</v>
      </c>
      <c r="K82" s="215">
        <v>0</v>
      </c>
      <c r="L82" s="215">
        <v>0</v>
      </c>
      <c r="M82" s="215">
        <v>0</v>
      </c>
      <c r="N82" s="215">
        <v>0</v>
      </c>
      <c r="O82" s="215">
        <v>0</v>
      </c>
      <c r="P82" s="215">
        <v>0</v>
      </c>
      <c r="Q82" s="215">
        <v>60326</v>
      </c>
    </row>
    <row r="83" spans="1:17" x14ac:dyDescent="0.25">
      <c r="A83" s="245" t="str">
        <f>IFERROR(VLOOKUP($C83,Account_Mapping!$A:$C,2,0),"")</f>
        <v>REV_Comm_Ins</v>
      </c>
      <c r="B83" s="248">
        <f>IFERROR(VLOOKUP($C83,Account_Mapping!$A:$C,3,0),"")</f>
        <v>0</v>
      </c>
      <c r="C83" s="285" t="s">
        <v>840</v>
      </c>
      <c r="D83" s="228"/>
      <c r="E83" s="215">
        <v>0</v>
      </c>
      <c r="F83" s="215">
        <v>0</v>
      </c>
      <c r="G83" s="215">
        <v>0</v>
      </c>
      <c r="H83" s="215">
        <v>0</v>
      </c>
      <c r="I83" s="215">
        <v>0</v>
      </c>
      <c r="J83" s="215">
        <v>0</v>
      </c>
      <c r="K83" s="215">
        <v>0</v>
      </c>
      <c r="L83" s="215">
        <v>0</v>
      </c>
      <c r="M83" s="215">
        <v>0</v>
      </c>
      <c r="N83" s="215">
        <v>0</v>
      </c>
      <c r="O83" s="215">
        <v>0</v>
      </c>
      <c r="P83" s="215">
        <v>0</v>
      </c>
      <c r="Q83" s="215">
        <v>0</v>
      </c>
    </row>
    <row r="84" spans="1:17" x14ac:dyDescent="0.25">
      <c r="A84" s="245" t="str">
        <f>IFERROR(VLOOKUP($C84,Account_Mapping!$A:$C,2,0),"")</f>
        <v>REV_Comm_Ins</v>
      </c>
      <c r="B84" s="248">
        <f>IFERROR(VLOOKUP($C84,Account_Mapping!$A:$C,3,0),"")</f>
        <v>0</v>
      </c>
      <c r="C84" s="285" t="s">
        <v>841</v>
      </c>
      <c r="D84" s="228"/>
      <c r="E84" s="215">
        <v>-7513.05</v>
      </c>
      <c r="F84" s="215">
        <v>-4067.67</v>
      </c>
      <c r="G84" s="215">
        <v>-323.27999999999997</v>
      </c>
      <c r="H84" s="215">
        <v>-5471.24</v>
      </c>
      <c r="I84" s="215">
        <v>-403.05</v>
      </c>
      <c r="J84" s="215">
        <v>0</v>
      </c>
      <c r="K84" s="215">
        <v>0</v>
      </c>
      <c r="L84" s="215">
        <v>0</v>
      </c>
      <c r="M84" s="215">
        <v>0</v>
      </c>
      <c r="N84" s="215">
        <v>0</v>
      </c>
      <c r="O84" s="215">
        <v>0</v>
      </c>
      <c r="P84" s="215">
        <v>0</v>
      </c>
      <c r="Q84" s="215">
        <v>-17778.29</v>
      </c>
    </row>
    <row r="85" spans="1:17" x14ac:dyDescent="0.25">
      <c r="A85" s="245" t="str">
        <f>IFERROR(VLOOKUP($C85,Account_Mapping!$A:$C,2,0),"")</f>
        <v>REV_Private</v>
      </c>
      <c r="B85" s="248" t="str">
        <f>IFERROR(VLOOKUP($C85,Account_Mapping!$A:$C,3,0),"")</f>
        <v>REV_Ancillary</v>
      </c>
      <c r="C85" s="285" t="s">
        <v>842</v>
      </c>
      <c r="D85" s="228"/>
      <c r="E85" s="215">
        <v>1847.61</v>
      </c>
      <c r="F85" s="215">
        <v>0</v>
      </c>
      <c r="G85" s="215">
        <v>0</v>
      </c>
      <c r="H85" s="215">
        <v>0</v>
      </c>
      <c r="I85" s="215">
        <v>0</v>
      </c>
      <c r="J85" s="215">
        <v>0</v>
      </c>
      <c r="K85" s="215">
        <v>0</v>
      </c>
      <c r="L85" s="215">
        <v>0</v>
      </c>
      <c r="M85" s="215">
        <v>0</v>
      </c>
      <c r="N85" s="215">
        <v>0</v>
      </c>
      <c r="O85" s="215">
        <v>0</v>
      </c>
      <c r="P85" s="215">
        <v>0</v>
      </c>
      <c r="Q85" s="215">
        <v>1847.61</v>
      </c>
    </row>
    <row r="86" spans="1:17" x14ac:dyDescent="0.25">
      <c r="A86" s="245" t="str">
        <f>IFERROR(VLOOKUP($C86,Account_Mapping!$A:$C,2,0),"")</f>
        <v>REV_Private</v>
      </c>
      <c r="B86" s="248" t="str">
        <f>IFERROR(VLOOKUP($C86,Account_Mapping!$A:$C,3,0),"")</f>
        <v>REV_Ancillary</v>
      </c>
      <c r="C86" s="285" t="s">
        <v>1283</v>
      </c>
      <c r="D86" s="228"/>
      <c r="E86" s="215">
        <v>1060</v>
      </c>
      <c r="F86" s="215">
        <v>1060</v>
      </c>
      <c r="G86" s="215">
        <v>1060</v>
      </c>
      <c r="H86" s="215">
        <v>530</v>
      </c>
      <c r="I86" s="215">
        <v>0</v>
      </c>
      <c r="J86" s="215">
        <v>0</v>
      </c>
      <c r="K86" s="215">
        <v>0</v>
      </c>
      <c r="L86" s="215">
        <v>0</v>
      </c>
      <c r="M86" s="215">
        <v>0</v>
      </c>
      <c r="N86" s="215">
        <v>0</v>
      </c>
      <c r="O86" s="215">
        <v>0</v>
      </c>
      <c r="P86" s="215">
        <v>0</v>
      </c>
      <c r="Q86" s="215">
        <v>3710</v>
      </c>
    </row>
    <row r="87" spans="1:17" x14ac:dyDescent="0.25">
      <c r="A87" s="245" t="str">
        <f>IFERROR(VLOOKUP($C87,Account_Mapping!$A:$C,2,0),"")</f>
        <v>REV_Private</v>
      </c>
      <c r="B87" s="248" t="str">
        <f>IFERROR(VLOOKUP($C87,Account_Mapping!$A:$C,3,0),"")</f>
        <v>REV_Ancillary</v>
      </c>
      <c r="C87" s="285" t="s">
        <v>844</v>
      </c>
      <c r="D87" s="228"/>
      <c r="E87" s="215">
        <v>0</v>
      </c>
      <c r="F87" s="215">
        <v>0</v>
      </c>
      <c r="G87" s="215">
        <v>0</v>
      </c>
      <c r="H87" s="215">
        <v>0</v>
      </c>
      <c r="I87" s="215">
        <v>0</v>
      </c>
      <c r="J87" s="215">
        <v>0</v>
      </c>
      <c r="K87" s="215">
        <v>0</v>
      </c>
      <c r="L87" s="215">
        <v>0</v>
      </c>
      <c r="M87" s="215">
        <v>0</v>
      </c>
      <c r="N87" s="215">
        <v>0</v>
      </c>
      <c r="O87" s="215">
        <v>0</v>
      </c>
      <c r="P87" s="215">
        <v>0</v>
      </c>
      <c r="Q87" s="215">
        <v>0</v>
      </c>
    </row>
    <row r="88" spans="1:17" x14ac:dyDescent="0.25">
      <c r="A88" s="245" t="str">
        <f>IFERROR(VLOOKUP($C88,Account_Mapping!$A:$C,2,0),"")</f>
        <v>REV_Private</v>
      </c>
      <c r="B88" s="248">
        <f>IFERROR(VLOOKUP($C88,Account_Mapping!$A:$C,3,0),"")</f>
        <v>0</v>
      </c>
      <c r="C88" s="285" t="s">
        <v>1268</v>
      </c>
      <c r="D88" s="228"/>
      <c r="E88" s="215">
        <v>0</v>
      </c>
      <c r="F88" s="215">
        <v>30</v>
      </c>
      <c r="G88" s="215">
        <v>0</v>
      </c>
      <c r="H88" s="215">
        <v>0</v>
      </c>
      <c r="I88" s="215">
        <v>0</v>
      </c>
      <c r="J88" s="215">
        <v>0</v>
      </c>
      <c r="K88" s="215">
        <v>0</v>
      </c>
      <c r="L88" s="215">
        <v>0</v>
      </c>
      <c r="M88" s="215">
        <v>0</v>
      </c>
      <c r="N88" s="215">
        <v>0</v>
      </c>
      <c r="O88" s="215">
        <v>0</v>
      </c>
      <c r="P88" s="215">
        <v>0</v>
      </c>
      <c r="Q88" s="215">
        <v>30</v>
      </c>
    </row>
    <row r="89" spans="1:17" x14ac:dyDescent="0.25">
      <c r="A89" s="245" t="str">
        <f>IFERROR(VLOOKUP($C89,Account_Mapping!$A:$C,2,0),"")</f>
        <v>REV_Private</v>
      </c>
      <c r="B89" s="248">
        <f>IFERROR(VLOOKUP($C89,Account_Mapping!$A:$C,3,0),"")</f>
        <v>0</v>
      </c>
      <c r="C89" s="285" t="s">
        <v>1269</v>
      </c>
      <c r="D89" s="228"/>
      <c r="E89" s="215">
        <v>0</v>
      </c>
      <c r="F89" s="215">
        <v>0</v>
      </c>
      <c r="G89" s="215">
        <v>0</v>
      </c>
      <c r="H89" s="215">
        <v>0</v>
      </c>
      <c r="I89" s="215">
        <v>0</v>
      </c>
      <c r="J89" s="215">
        <v>0</v>
      </c>
      <c r="K89" s="215">
        <v>0</v>
      </c>
      <c r="L89" s="215">
        <v>0</v>
      </c>
      <c r="M89" s="215">
        <v>0</v>
      </c>
      <c r="N89" s="215">
        <v>0</v>
      </c>
      <c r="O89" s="215">
        <v>0</v>
      </c>
      <c r="P89" s="215">
        <v>0</v>
      </c>
      <c r="Q89" s="215">
        <v>0</v>
      </c>
    </row>
    <row r="90" spans="1:17" x14ac:dyDescent="0.25">
      <c r="A90" s="245" t="str">
        <f>IFERROR(VLOOKUP($C90,Account_Mapping!$A:$C,2,0),"")</f>
        <v>REV_Other</v>
      </c>
      <c r="B90" s="248">
        <f>IFERROR(VLOOKUP($C90,Account_Mapping!$A:$C,3,0),"")</f>
        <v>0</v>
      </c>
      <c r="C90" s="285" t="s">
        <v>847</v>
      </c>
      <c r="D90" s="228"/>
      <c r="E90" s="215">
        <v>0</v>
      </c>
      <c r="F90" s="215">
        <v>0</v>
      </c>
      <c r="G90" s="215">
        <v>0</v>
      </c>
      <c r="H90" s="215">
        <v>0</v>
      </c>
      <c r="I90" s="215">
        <v>0</v>
      </c>
      <c r="J90" s="215">
        <v>0</v>
      </c>
      <c r="K90" s="215">
        <v>0</v>
      </c>
      <c r="L90" s="215">
        <v>0</v>
      </c>
      <c r="M90" s="215">
        <v>0</v>
      </c>
      <c r="N90" s="215">
        <v>0</v>
      </c>
      <c r="O90" s="215">
        <v>0</v>
      </c>
      <c r="P90" s="215">
        <v>0</v>
      </c>
      <c r="Q90" s="215">
        <v>0</v>
      </c>
    </row>
    <row r="91" spans="1:17" x14ac:dyDescent="0.25">
      <c r="A91" s="245" t="str">
        <f>IFERROR(VLOOKUP($C91,Account_Mapping!$A:$C,2,0),"")</f>
        <v>REV_Other</v>
      </c>
      <c r="B91" s="248">
        <f>IFERROR(VLOOKUP($C91,Account_Mapping!$A:$C,3,0),"")</f>
        <v>0</v>
      </c>
      <c r="C91" s="285" t="s">
        <v>848</v>
      </c>
      <c r="D91" s="228"/>
      <c r="E91" s="215">
        <v>0</v>
      </c>
      <c r="F91" s="215">
        <v>0</v>
      </c>
      <c r="G91" s="215">
        <v>0</v>
      </c>
      <c r="H91" s="215">
        <v>0</v>
      </c>
      <c r="I91" s="215">
        <v>0</v>
      </c>
      <c r="J91" s="215">
        <v>0</v>
      </c>
      <c r="K91" s="215">
        <v>0</v>
      </c>
      <c r="L91" s="215">
        <v>0</v>
      </c>
      <c r="M91" s="215">
        <v>0</v>
      </c>
      <c r="N91" s="215">
        <v>0</v>
      </c>
      <c r="O91" s="215">
        <v>0</v>
      </c>
      <c r="P91" s="215">
        <v>0</v>
      </c>
      <c r="Q91" s="215">
        <v>0</v>
      </c>
    </row>
    <row r="92" spans="1:17" x14ac:dyDescent="0.25">
      <c r="A92" s="245" t="str">
        <f>IFERROR(VLOOKUP($C92,Account_Mapping!$A:$C,2,0),"")</f>
        <v>REV_Other</v>
      </c>
      <c r="B92" s="248">
        <f>IFERROR(VLOOKUP($C92,Account_Mapping!$A:$C,3,0),"")</f>
        <v>0</v>
      </c>
      <c r="C92" s="285" t="s">
        <v>849</v>
      </c>
      <c r="D92" s="228"/>
      <c r="E92" s="215">
        <v>0</v>
      </c>
      <c r="F92" s="215">
        <v>0</v>
      </c>
      <c r="G92" s="215">
        <v>0</v>
      </c>
      <c r="H92" s="215">
        <v>0</v>
      </c>
      <c r="I92" s="215">
        <v>0</v>
      </c>
      <c r="J92" s="215">
        <v>0</v>
      </c>
      <c r="K92" s="215">
        <v>0</v>
      </c>
      <c r="L92" s="215">
        <v>0</v>
      </c>
      <c r="M92" s="215">
        <v>0</v>
      </c>
      <c r="N92" s="215">
        <v>0</v>
      </c>
      <c r="O92" s="215">
        <v>0</v>
      </c>
      <c r="P92" s="215">
        <v>0</v>
      </c>
      <c r="Q92" s="215">
        <v>0</v>
      </c>
    </row>
    <row r="93" spans="1:17" x14ac:dyDescent="0.25">
      <c r="A93" s="245" t="str">
        <f>IFERROR(VLOOKUP($C93,Account_Mapping!$A:$C,2,0),"")</f>
        <v>REV_Other</v>
      </c>
      <c r="B93" s="248">
        <f>IFERROR(VLOOKUP($C93,Account_Mapping!$A:$C,3,0),"")</f>
        <v>0</v>
      </c>
      <c r="C93" s="285" t="s">
        <v>850</v>
      </c>
      <c r="D93" s="228"/>
      <c r="E93" s="215">
        <v>0</v>
      </c>
      <c r="F93" s="215">
        <v>0</v>
      </c>
      <c r="G93" s="215">
        <v>0</v>
      </c>
      <c r="H93" s="215">
        <v>0</v>
      </c>
      <c r="I93" s="215">
        <v>0</v>
      </c>
      <c r="J93" s="215">
        <v>0</v>
      </c>
      <c r="K93" s="215">
        <v>0</v>
      </c>
      <c r="L93" s="215">
        <v>0</v>
      </c>
      <c r="M93" s="215">
        <v>0</v>
      </c>
      <c r="N93" s="215">
        <v>0</v>
      </c>
      <c r="O93" s="215">
        <v>0</v>
      </c>
      <c r="P93" s="215">
        <v>0</v>
      </c>
      <c r="Q93" s="215">
        <v>0</v>
      </c>
    </row>
    <row r="94" spans="1:17" x14ac:dyDescent="0.25">
      <c r="A94" s="245" t="str">
        <f>IFERROR(VLOOKUP($C94,Account_Mapping!$A:$C,2,0),"")</f>
        <v>REV_Private</v>
      </c>
      <c r="B94" s="248">
        <f>IFERROR(VLOOKUP($C94,Account_Mapping!$A:$C,3,0),"")</f>
        <v>0</v>
      </c>
      <c r="C94" s="285" t="s">
        <v>851</v>
      </c>
      <c r="D94" s="228"/>
      <c r="E94" s="215">
        <v>0</v>
      </c>
      <c r="F94" s="215">
        <v>0</v>
      </c>
      <c r="G94" s="215">
        <v>0</v>
      </c>
      <c r="H94" s="215">
        <v>0</v>
      </c>
      <c r="I94" s="215">
        <v>0</v>
      </c>
      <c r="J94" s="215">
        <v>0</v>
      </c>
      <c r="K94" s="215">
        <v>0</v>
      </c>
      <c r="L94" s="215">
        <v>0</v>
      </c>
      <c r="M94" s="215">
        <v>0</v>
      </c>
      <c r="N94" s="215">
        <v>0</v>
      </c>
      <c r="O94" s="215">
        <v>0</v>
      </c>
      <c r="P94" s="215">
        <v>0</v>
      </c>
      <c r="Q94" s="215">
        <v>0</v>
      </c>
    </row>
    <row r="95" spans="1:17" x14ac:dyDescent="0.25">
      <c r="A95" s="245" t="str">
        <f>IFERROR(VLOOKUP($C95,Account_Mapping!$A:$C,2,0),"")</f>
        <v>REV_Other</v>
      </c>
      <c r="B95" s="248">
        <f>IFERROR(VLOOKUP($C95,Account_Mapping!$A:$C,3,0),"")</f>
        <v>0</v>
      </c>
      <c r="C95" s="285" t="s">
        <v>852</v>
      </c>
      <c r="D95" s="228"/>
      <c r="E95" s="215">
        <v>0</v>
      </c>
      <c r="F95" s="215">
        <v>-229.84</v>
      </c>
      <c r="G95" s="215">
        <v>8078.4</v>
      </c>
      <c r="H95" s="215">
        <v>897.6</v>
      </c>
      <c r="I95" s="215">
        <v>0</v>
      </c>
      <c r="J95" s="215">
        <v>0</v>
      </c>
      <c r="K95" s="215">
        <v>0</v>
      </c>
      <c r="L95" s="215">
        <v>0</v>
      </c>
      <c r="M95" s="215">
        <v>0</v>
      </c>
      <c r="N95" s="215">
        <v>0</v>
      </c>
      <c r="O95" s="215">
        <v>0</v>
      </c>
      <c r="P95" s="215">
        <v>0</v>
      </c>
      <c r="Q95" s="215">
        <v>8746.16</v>
      </c>
    </row>
    <row r="96" spans="1:17" x14ac:dyDescent="0.25">
      <c r="A96" s="245" t="str">
        <f>IFERROR(VLOOKUP($C96,Account_Mapping!$A:$C,2,0),"")</f>
        <v>REV_Other</v>
      </c>
      <c r="B96" s="248">
        <f>IFERROR(VLOOKUP($C96,Account_Mapping!$A:$C,3,0),"")</f>
        <v>0</v>
      </c>
      <c r="C96" s="285" t="s">
        <v>853</v>
      </c>
      <c r="D96" s="228"/>
      <c r="E96" s="215">
        <v>0</v>
      </c>
      <c r="F96" s="215">
        <v>0</v>
      </c>
      <c r="G96" s="215">
        <v>0</v>
      </c>
      <c r="H96" s="215">
        <v>0</v>
      </c>
      <c r="I96" s="215">
        <v>0</v>
      </c>
      <c r="J96" s="215">
        <v>0</v>
      </c>
      <c r="K96" s="215">
        <v>0</v>
      </c>
      <c r="L96" s="215">
        <v>0</v>
      </c>
      <c r="M96" s="215">
        <v>0</v>
      </c>
      <c r="N96" s="215">
        <v>0</v>
      </c>
      <c r="O96" s="215">
        <v>0</v>
      </c>
      <c r="P96" s="215">
        <v>0</v>
      </c>
      <c r="Q96" s="215">
        <v>0</v>
      </c>
    </row>
    <row r="97" spans="1:18" x14ac:dyDescent="0.25">
      <c r="A97" s="245" t="str">
        <f>IFERROR(VLOOKUP($C97,Account_Mapping!$A:$C,2,0),"")</f>
        <v>REV_Other</v>
      </c>
      <c r="B97" s="248">
        <f>IFERROR(VLOOKUP($C97,Account_Mapping!$A:$C,3,0),"")</f>
        <v>0</v>
      </c>
      <c r="C97" s="285" t="s">
        <v>854</v>
      </c>
      <c r="D97" s="228"/>
      <c r="E97" s="215">
        <v>0</v>
      </c>
      <c r="F97" s="215">
        <v>0</v>
      </c>
      <c r="G97" s="215">
        <v>0</v>
      </c>
      <c r="H97" s="215">
        <v>0</v>
      </c>
      <c r="I97" s="215">
        <v>0</v>
      </c>
      <c r="J97" s="215">
        <v>0</v>
      </c>
      <c r="K97" s="215">
        <v>0</v>
      </c>
      <c r="L97" s="215">
        <v>0</v>
      </c>
      <c r="M97" s="215">
        <v>0</v>
      </c>
      <c r="N97" s="215">
        <v>0</v>
      </c>
      <c r="O97" s="215">
        <v>0</v>
      </c>
      <c r="P97" s="215">
        <v>0</v>
      </c>
      <c r="Q97" s="215">
        <v>0</v>
      </c>
    </row>
    <row r="98" spans="1:18" x14ac:dyDescent="0.25">
      <c r="A98" s="245" t="str">
        <f>IFERROR(VLOOKUP($C98,Account_Mapping!$A:$C,2,0),"")</f>
        <v>REV_Other</v>
      </c>
      <c r="B98" s="248">
        <f>IFERROR(VLOOKUP($C98,Account_Mapping!$A:$C,3,0),"")</f>
        <v>0</v>
      </c>
      <c r="C98" s="285" t="s">
        <v>855</v>
      </c>
      <c r="D98" s="228"/>
      <c r="E98" s="215">
        <v>0</v>
      </c>
      <c r="F98" s="215">
        <v>0</v>
      </c>
      <c r="G98" s="215">
        <v>0</v>
      </c>
      <c r="H98" s="215">
        <v>0</v>
      </c>
      <c r="I98" s="215">
        <v>0</v>
      </c>
      <c r="J98" s="215">
        <v>0</v>
      </c>
      <c r="K98" s="215">
        <v>0</v>
      </c>
      <c r="L98" s="215">
        <v>0</v>
      </c>
      <c r="M98" s="215">
        <v>0</v>
      </c>
      <c r="N98" s="215">
        <v>0</v>
      </c>
      <c r="O98" s="215">
        <v>0</v>
      </c>
      <c r="P98" s="215">
        <v>0</v>
      </c>
      <c r="Q98" s="215">
        <v>0</v>
      </c>
    </row>
    <row r="99" spans="1:18" x14ac:dyDescent="0.25">
      <c r="A99" s="245" t="str">
        <f>IFERROR(VLOOKUP($C99,Account_Mapping!$A:$C,2,0),"")</f>
        <v>REV_Other</v>
      </c>
      <c r="B99" s="248">
        <f>IFERROR(VLOOKUP($C99,Account_Mapping!$A:$C,3,0),"")</f>
        <v>0</v>
      </c>
      <c r="C99" s="285" t="s">
        <v>856</v>
      </c>
      <c r="D99" s="228"/>
      <c r="E99" s="215">
        <v>0</v>
      </c>
      <c r="F99" s="215">
        <v>0</v>
      </c>
      <c r="G99" s="215">
        <v>0</v>
      </c>
      <c r="H99" s="215">
        <v>0</v>
      </c>
      <c r="I99" s="215">
        <v>0</v>
      </c>
      <c r="J99" s="215">
        <v>0</v>
      </c>
      <c r="K99" s="215">
        <v>0</v>
      </c>
      <c r="L99" s="215">
        <v>0</v>
      </c>
      <c r="M99" s="215">
        <v>0</v>
      </c>
      <c r="N99" s="215">
        <v>0</v>
      </c>
      <c r="O99" s="215">
        <v>0</v>
      </c>
      <c r="P99" s="215">
        <v>0</v>
      </c>
      <c r="Q99" s="215">
        <v>0</v>
      </c>
    </row>
    <row r="100" spans="1:18" x14ac:dyDescent="0.25">
      <c r="A100" s="245" t="str">
        <f>IFERROR(VLOOKUP($C100,Account_Mapping!$A:$C,2,0),"")</f>
        <v>REV_Other</v>
      </c>
      <c r="B100" s="248" t="str">
        <f>IFERROR(VLOOKUP($C100,Account_Mapping!$A:$C,3,0),"")</f>
        <v>REV_Cont_Allow</v>
      </c>
      <c r="C100" s="285" t="s">
        <v>857</v>
      </c>
      <c r="D100" s="228"/>
      <c r="E100" s="215">
        <v>0</v>
      </c>
      <c r="F100" s="215">
        <v>0</v>
      </c>
      <c r="G100" s="215">
        <v>0</v>
      </c>
      <c r="H100" s="215">
        <v>0</v>
      </c>
      <c r="I100" s="215">
        <v>0</v>
      </c>
      <c r="J100" s="215">
        <v>0</v>
      </c>
      <c r="K100" s="215">
        <v>0</v>
      </c>
      <c r="L100" s="215">
        <v>0</v>
      </c>
      <c r="M100" s="215">
        <v>0</v>
      </c>
      <c r="N100" s="215">
        <v>0</v>
      </c>
      <c r="O100" s="215">
        <v>0</v>
      </c>
      <c r="P100" s="215">
        <v>0</v>
      </c>
      <c r="Q100" s="215">
        <v>0</v>
      </c>
    </row>
    <row r="101" spans="1:18" x14ac:dyDescent="0.25">
      <c r="A101" s="245" t="str">
        <f>IFERROR(VLOOKUP($C101,Account_Mapping!$A:$C,2,0),"")</f>
        <v>REV_Other</v>
      </c>
      <c r="B101" s="248" t="str">
        <f>IFERROR(VLOOKUP($C101,Account_Mapping!$A:$C,3,0),"")</f>
        <v>REV_Ancillary</v>
      </c>
      <c r="C101" s="285" t="s">
        <v>858</v>
      </c>
      <c r="D101" s="228"/>
      <c r="E101" s="215">
        <v>0</v>
      </c>
      <c r="F101" s="215">
        <v>0</v>
      </c>
      <c r="G101" s="215">
        <v>0</v>
      </c>
      <c r="H101" s="215">
        <v>0</v>
      </c>
      <c r="I101" s="215">
        <v>0</v>
      </c>
      <c r="J101" s="215">
        <v>0</v>
      </c>
      <c r="K101" s="215">
        <v>0</v>
      </c>
      <c r="L101" s="215">
        <v>0</v>
      </c>
      <c r="M101" s="215">
        <v>0</v>
      </c>
      <c r="N101" s="215">
        <v>0</v>
      </c>
      <c r="O101" s="215">
        <v>0</v>
      </c>
      <c r="P101" s="215">
        <v>0</v>
      </c>
      <c r="Q101" s="215">
        <v>0</v>
      </c>
    </row>
    <row r="102" spans="1:18" x14ac:dyDescent="0.25">
      <c r="A102" s="245" t="str">
        <f>IFERROR(VLOOKUP($C102,Account_Mapping!$A:$C,2,0),"")</f>
        <v>REV_Other</v>
      </c>
      <c r="B102" s="248">
        <f>IFERROR(VLOOKUP($C102,Account_Mapping!$A:$C,3,0),"")</f>
        <v>0</v>
      </c>
      <c r="C102" s="285" t="s">
        <v>859</v>
      </c>
      <c r="D102" s="228"/>
      <c r="E102" s="215">
        <v>0</v>
      </c>
      <c r="F102" s="215">
        <v>0</v>
      </c>
      <c r="G102" s="215">
        <v>0</v>
      </c>
      <c r="H102" s="215">
        <v>0</v>
      </c>
      <c r="I102" s="215">
        <v>0</v>
      </c>
      <c r="J102" s="215">
        <v>0</v>
      </c>
      <c r="K102" s="215">
        <v>0</v>
      </c>
      <c r="L102" s="215">
        <v>0</v>
      </c>
      <c r="M102" s="215">
        <v>0</v>
      </c>
      <c r="N102" s="215">
        <v>0</v>
      </c>
      <c r="O102" s="215">
        <v>0</v>
      </c>
      <c r="P102" s="215">
        <v>0</v>
      </c>
      <c r="Q102" s="215">
        <v>0</v>
      </c>
    </row>
    <row r="103" spans="1:18" x14ac:dyDescent="0.25">
      <c r="A103" s="245" t="str">
        <f>IFERROR(VLOOKUP($C103,Account_Mapping!$A:$C,2,0),"")</f>
        <v>REV_Other</v>
      </c>
      <c r="B103" s="248">
        <f>IFERROR(VLOOKUP($C103,Account_Mapping!$A:$C,3,0),"")</f>
        <v>0</v>
      </c>
      <c r="C103" s="285" t="s">
        <v>860</v>
      </c>
      <c r="D103" s="228"/>
      <c r="E103" s="215">
        <v>0</v>
      </c>
      <c r="F103" s="215">
        <v>0</v>
      </c>
      <c r="G103" s="215">
        <v>0</v>
      </c>
      <c r="H103" s="215">
        <v>0</v>
      </c>
      <c r="I103" s="215">
        <v>0</v>
      </c>
      <c r="J103" s="215">
        <v>0</v>
      </c>
      <c r="K103" s="215">
        <v>0</v>
      </c>
      <c r="L103" s="215">
        <v>0</v>
      </c>
      <c r="M103" s="215">
        <v>0</v>
      </c>
      <c r="N103" s="215">
        <v>0</v>
      </c>
      <c r="O103" s="215">
        <v>0</v>
      </c>
      <c r="P103" s="215">
        <v>0</v>
      </c>
      <c r="Q103" s="215">
        <v>0</v>
      </c>
    </row>
    <row r="104" spans="1:18" x14ac:dyDescent="0.25">
      <c r="A104" s="245" t="str">
        <f>IFERROR(VLOOKUP($C104,Account_Mapping!$A:$C,2,0),"")</f>
        <v>REV_Other</v>
      </c>
      <c r="B104" s="248">
        <f>IFERROR(VLOOKUP($C104,Account_Mapping!$A:$C,3,0),"")</f>
        <v>0</v>
      </c>
      <c r="C104" s="285" t="s">
        <v>861</v>
      </c>
      <c r="D104" s="228"/>
      <c r="E104" s="215">
        <v>0</v>
      </c>
      <c r="F104" s="215">
        <v>0</v>
      </c>
      <c r="G104" s="215">
        <v>0</v>
      </c>
      <c r="H104" s="215">
        <v>0</v>
      </c>
      <c r="I104" s="215">
        <v>0</v>
      </c>
      <c r="J104" s="215">
        <v>0</v>
      </c>
      <c r="K104" s="215">
        <v>0</v>
      </c>
      <c r="L104" s="215">
        <v>0</v>
      </c>
      <c r="M104" s="215">
        <v>0</v>
      </c>
      <c r="N104" s="215">
        <v>0</v>
      </c>
      <c r="O104" s="215">
        <v>0</v>
      </c>
      <c r="P104" s="215">
        <v>0</v>
      </c>
      <c r="Q104" s="215">
        <v>0</v>
      </c>
    </row>
    <row r="105" spans="1:18" x14ac:dyDescent="0.25">
      <c r="A105" s="245" t="str">
        <f>IFERROR(VLOOKUP($C105,Account_Mapping!$A:$C,2,0),"")</f>
        <v>REV_Other</v>
      </c>
      <c r="B105" s="248">
        <f>IFERROR(VLOOKUP($C105,Account_Mapping!$A:$C,3,0),"")</f>
        <v>0</v>
      </c>
      <c r="C105" s="285" t="s">
        <v>862</v>
      </c>
      <c r="D105" s="228"/>
      <c r="E105" s="215">
        <v>0</v>
      </c>
      <c r="F105" s="215">
        <v>0</v>
      </c>
      <c r="G105" s="215">
        <v>0</v>
      </c>
      <c r="H105" s="215">
        <v>0</v>
      </c>
      <c r="I105" s="215">
        <v>0</v>
      </c>
      <c r="J105" s="215">
        <v>0</v>
      </c>
      <c r="K105" s="215">
        <v>0</v>
      </c>
      <c r="L105" s="215">
        <v>0</v>
      </c>
      <c r="M105" s="215">
        <v>0</v>
      </c>
      <c r="N105" s="215">
        <v>0</v>
      </c>
      <c r="O105" s="215">
        <v>0</v>
      </c>
      <c r="P105" s="215">
        <v>0</v>
      </c>
      <c r="Q105" s="215">
        <v>0</v>
      </c>
    </row>
    <row r="106" spans="1:18" x14ac:dyDescent="0.25">
      <c r="A106" s="245" t="str">
        <f>IFERROR(VLOOKUP($C106,Account_Mapping!$A:$C,2,0),"")</f>
        <v>REV_Veterans</v>
      </c>
      <c r="B106" s="248">
        <f>IFERROR(VLOOKUP($C106,Account_Mapping!$A:$C,3,0),"")</f>
        <v>0</v>
      </c>
      <c r="C106" s="285" t="s">
        <v>863</v>
      </c>
      <c r="D106" s="228"/>
      <c r="E106" s="215">
        <v>0</v>
      </c>
      <c r="F106" s="215">
        <v>0</v>
      </c>
      <c r="G106" s="215">
        <v>0</v>
      </c>
      <c r="H106" s="215">
        <v>0</v>
      </c>
      <c r="I106" s="215">
        <v>0</v>
      </c>
      <c r="J106" s="215">
        <v>0</v>
      </c>
      <c r="K106" s="215">
        <v>0</v>
      </c>
      <c r="L106" s="215">
        <v>0</v>
      </c>
      <c r="M106" s="215">
        <v>0</v>
      </c>
      <c r="N106" s="215">
        <v>0</v>
      </c>
      <c r="O106" s="215">
        <v>0</v>
      </c>
      <c r="P106" s="215">
        <v>0</v>
      </c>
      <c r="Q106" s="215">
        <v>0</v>
      </c>
    </row>
    <row r="107" spans="1:18" x14ac:dyDescent="0.25">
      <c r="A107" s="245" t="str">
        <f>IFERROR(VLOOKUP($C107,Account_Mapping!$A:$C,2,0),"")</f>
        <v>REV_Veterans</v>
      </c>
      <c r="B107" s="248">
        <f>IFERROR(VLOOKUP($C107,Account_Mapping!$A:$C,3,0),"")</f>
        <v>0</v>
      </c>
      <c r="C107" s="285" t="s">
        <v>864</v>
      </c>
      <c r="D107" s="228"/>
      <c r="E107" s="215">
        <v>0</v>
      </c>
      <c r="F107" s="215">
        <v>0</v>
      </c>
      <c r="G107" s="215">
        <v>0</v>
      </c>
      <c r="H107" s="215">
        <v>0</v>
      </c>
      <c r="I107" s="215">
        <v>0</v>
      </c>
      <c r="J107" s="215">
        <v>0</v>
      </c>
      <c r="K107" s="215">
        <v>0</v>
      </c>
      <c r="L107" s="215">
        <v>0</v>
      </c>
      <c r="M107" s="215">
        <v>0</v>
      </c>
      <c r="N107" s="215">
        <v>0</v>
      </c>
      <c r="O107" s="215">
        <v>0</v>
      </c>
      <c r="P107" s="215">
        <v>0</v>
      </c>
      <c r="Q107" s="215">
        <v>0</v>
      </c>
    </row>
    <row r="108" spans="1:18" x14ac:dyDescent="0.25">
      <c r="A108" s="245" t="str">
        <f>IFERROR(VLOOKUP($C108,Account_Mapping!$A:$C,2,0),"")</f>
        <v>REV_Veterans</v>
      </c>
      <c r="B108" s="248">
        <f>IFERROR(VLOOKUP($C108,Account_Mapping!$A:$C,3,0),"")</f>
        <v>0</v>
      </c>
      <c r="C108" s="285" t="s">
        <v>865</v>
      </c>
      <c r="D108" s="228"/>
      <c r="E108" s="215">
        <v>0</v>
      </c>
      <c r="F108" s="215">
        <v>0</v>
      </c>
      <c r="G108" s="215">
        <v>0</v>
      </c>
      <c r="H108" s="215">
        <v>0</v>
      </c>
      <c r="I108" s="215">
        <v>0</v>
      </c>
      <c r="J108" s="215">
        <v>0</v>
      </c>
      <c r="K108" s="215">
        <v>0</v>
      </c>
      <c r="L108" s="215">
        <v>0</v>
      </c>
      <c r="M108" s="215">
        <v>0</v>
      </c>
      <c r="N108" s="215">
        <v>0</v>
      </c>
      <c r="O108" s="215">
        <v>0</v>
      </c>
      <c r="P108" s="215">
        <v>0</v>
      </c>
      <c r="Q108" s="215">
        <v>0</v>
      </c>
    </row>
    <row r="109" spans="1:18" x14ac:dyDescent="0.25">
      <c r="A109" s="245" t="str">
        <f>IFERROR(VLOOKUP($C109,Account_Mapping!$A:$C,2,0),"")</f>
        <v>REV_Veterans</v>
      </c>
      <c r="B109" s="248">
        <f>IFERROR(VLOOKUP($C109,Account_Mapping!$A:$C,3,0),"")</f>
        <v>0</v>
      </c>
      <c r="C109" s="285" t="s">
        <v>866</v>
      </c>
      <c r="D109" s="228"/>
      <c r="E109" s="229">
        <v>0</v>
      </c>
      <c r="F109" s="229">
        <v>0</v>
      </c>
      <c r="G109" s="229">
        <v>0</v>
      </c>
      <c r="H109" s="229">
        <v>0</v>
      </c>
      <c r="I109" s="229">
        <v>0</v>
      </c>
      <c r="J109" s="229">
        <v>0</v>
      </c>
      <c r="K109" s="229">
        <v>0</v>
      </c>
      <c r="L109" s="229">
        <v>0</v>
      </c>
      <c r="M109" s="229">
        <v>0</v>
      </c>
      <c r="N109" s="229">
        <v>0</v>
      </c>
      <c r="O109" s="229">
        <v>0</v>
      </c>
      <c r="P109" s="229">
        <v>0</v>
      </c>
      <c r="Q109" s="229">
        <v>0</v>
      </c>
      <c r="R109" s="224"/>
    </row>
    <row r="110" spans="1:18" x14ac:dyDescent="0.25">
      <c r="A110" s="245" t="str">
        <f>IFERROR(VLOOKUP($C110,Account_Mapping!$A:$C,2,0),"")</f>
        <v>REV_Other</v>
      </c>
      <c r="B110" s="248">
        <f>IFERROR(VLOOKUP($C110,Account_Mapping!$A:$C,3,0),"")</f>
        <v>0</v>
      </c>
      <c r="C110" s="285" t="s">
        <v>867</v>
      </c>
      <c r="E110" s="215">
        <v>0</v>
      </c>
      <c r="F110" s="215">
        <v>0</v>
      </c>
      <c r="G110" s="215">
        <v>0</v>
      </c>
      <c r="H110" s="215">
        <v>0</v>
      </c>
      <c r="I110" s="215">
        <v>0</v>
      </c>
      <c r="J110" s="215">
        <v>0</v>
      </c>
      <c r="K110" s="215">
        <v>0</v>
      </c>
      <c r="L110" s="215">
        <v>0</v>
      </c>
      <c r="M110" s="215">
        <v>0</v>
      </c>
      <c r="N110" s="215">
        <v>0</v>
      </c>
      <c r="O110" s="215">
        <v>0</v>
      </c>
      <c r="P110" s="215">
        <v>0</v>
      </c>
      <c r="Q110" s="215">
        <v>0</v>
      </c>
    </row>
    <row r="111" spans="1:18" x14ac:dyDescent="0.25">
      <c r="A111" s="245" t="str">
        <f>IFERROR(VLOOKUP($C111,Account_Mapping!$A:$C,2,0),"")</f>
        <v/>
      </c>
      <c r="B111" s="248" t="str">
        <f>IFERROR(VLOOKUP($C111,Account_Mapping!$A:$C,3,0),"")</f>
        <v/>
      </c>
      <c r="C111" s="285" t="s">
        <v>868</v>
      </c>
      <c r="E111" s="215">
        <v>176177.18</v>
      </c>
      <c r="F111" s="215">
        <v>179744.19</v>
      </c>
      <c r="G111" s="215">
        <v>173659.74</v>
      </c>
      <c r="H111" s="215">
        <v>-1021.1599999999993</v>
      </c>
      <c r="I111" s="215">
        <v>7153.88</v>
      </c>
      <c r="J111" s="215">
        <v>6744.84</v>
      </c>
      <c r="K111" s="215">
        <v>0</v>
      </c>
      <c r="L111" s="215">
        <v>0</v>
      </c>
      <c r="M111" s="215">
        <v>0</v>
      </c>
      <c r="N111" s="215">
        <v>0</v>
      </c>
      <c r="O111" s="215">
        <v>0</v>
      </c>
      <c r="P111" s="215">
        <v>0</v>
      </c>
      <c r="Q111" s="215">
        <v>542458.66999999993</v>
      </c>
    </row>
    <row r="112" spans="1:18" x14ac:dyDescent="0.25">
      <c r="A112" s="245" t="str">
        <f>IFERROR(VLOOKUP($C112,Account_Mapping!$A:$C,2,0),"")</f>
        <v/>
      </c>
      <c r="B112" s="248" t="str">
        <f>IFERROR(VLOOKUP($C112,Account_Mapping!$A:$C,3,0),"")</f>
        <v/>
      </c>
      <c r="C112" s="285" t="s">
        <v>789</v>
      </c>
      <c r="D112" s="215"/>
      <c r="E112" s="215"/>
      <c r="F112" s="215"/>
      <c r="G112" s="215"/>
      <c r="H112" s="215"/>
      <c r="I112" s="215"/>
      <c r="J112" s="215"/>
      <c r="K112" s="215"/>
      <c r="L112" s="215"/>
      <c r="M112" s="215"/>
      <c r="N112" s="215"/>
      <c r="O112" s="215"/>
      <c r="P112" s="215"/>
      <c r="Q112" s="215"/>
    </row>
    <row r="113" spans="1:17" x14ac:dyDescent="0.25">
      <c r="A113" s="245" t="str">
        <f>IFERROR(VLOOKUP($C113,Account_Mapping!$A:$C,2,0),"")</f>
        <v/>
      </c>
      <c r="B113" s="248" t="str">
        <f>IFERROR(VLOOKUP($C113,Account_Mapping!$A:$C,3,0),"")</f>
        <v/>
      </c>
      <c r="C113" s="285" t="s">
        <v>869</v>
      </c>
      <c r="D113" s="215"/>
      <c r="E113" s="215"/>
      <c r="F113" s="215"/>
      <c r="G113" s="215"/>
      <c r="H113" s="215"/>
      <c r="I113" s="215"/>
      <c r="J113" s="215"/>
      <c r="K113" s="215"/>
      <c r="L113" s="215"/>
      <c r="M113" s="215"/>
      <c r="N113" s="215"/>
      <c r="O113" s="215"/>
      <c r="P113" s="215"/>
      <c r="Q113" s="215"/>
    </row>
    <row r="114" spans="1:17" x14ac:dyDescent="0.25">
      <c r="A114" s="245" t="str">
        <f>IFERROR(VLOOKUP($C114,Account_Mapping!$A:$C,2,0),"")</f>
        <v>Rev_Medicare_B</v>
      </c>
      <c r="B114" s="248" t="str">
        <f>IFERROR(VLOOKUP($C114,Account_Mapping!$A:$C,3,0),"")</f>
        <v>REV_Ancillary</v>
      </c>
      <c r="C114" s="285" t="s">
        <v>870</v>
      </c>
      <c r="D114" s="215"/>
      <c r="E114" s="215">
        <v>15799.15</v>
      </c>
      <c r="F114" s="215">
        <v>16071.38</v>
      </c>
      <c r="G114" s="215">
        <v>11546.39</v>
      </c>
      <c r="H114" s="215">
        <v>0</v>
      </c>
      <c r="I114" s="215">
        <v>0</v>
      </c>
      <c r="J114" s="215">
        <v>0</v>
      </c>
      <c r="K114" s="215">
        <v>0</v>
      </c>
      <c r="L114" s="215">
        <v>0</v>
      </c>
      <c r="M114" s="215">
        <v>0</v>
      </c>
      <c r="N114" s="215">
        <v>0</v>
      </c>
      <c r="O114" s="215">
        <v>0</v>
      </c>
      <c r="P114" s="215">
        <v>0</v>
      </c>
      <c r="Q114" s="215">
        <v>43416.92</v>
      </c>
    </row>
    <row r="115" spans="1:17" x14ac:dyDescent="0.25">
      <c r="A115" s="245" t="str">
        <f>IFERROR(VLOOKUP($C115,Account_Mapping!$A:$C,2,0),"")</f>
        <v>Rev_Medicare_B</v>
      </c>
      <c r="B115" s="248" t="str">
        <f>IFERROR(VLOOKUP($C115,Account_Mapping!$A:$C,3,0),"")</f>
        <v>REV_Ancillary</v>
      </c>
      <c r="C115" s="285" t="s">
        <v>871</v>
      </c>
      <c r="D115" s="215"/>
      <c r="E115" s="215">
        <v>13368.12</v>
      </c>
      <c r="F115" s="215">
        <v>7384.37</v>
      </c>
      <c r="G115" s="215">
        <v>7221.77</v>
      </c>
      <c r="H115" s="215">
        <v>0</v>
      </c>
      <c r="I115" s="215">
        <v>0</v>
      </c>
      <c r="J115" s="215">
        <v>0</v>
      </c>
      <c r="K115" s="215">
        <v>0</v>
      </c>
      <c r="L115" s="215">
        <v>0</v>
      </c>
      <c r="M115" s="215">
        <v>0</v>
      </c>
      <c r="N115" s="215">
        <v>0</v>
      </c>
      <c r="O115" s="215">
        <v>0</v>
      </c>
      <c r="P115" s="215">
        <v>0</v>
      </c>
      <c r="Q115" s="215">
        <v>27974.260000000002</v>
      </c>
    </row>
    <row r="116" spans="1:17" x14ac:dyDescent="0.25">
      <c r="A116" s="245" t="str">
        <f>IFERROR(VLOOKUP($C116,Account_Mapping!$A:$C,2,0),"")</f>
        <v>Rev_Medicare_B</v>
      </c>
      <c r="B116" s="248" t="str">
        <f>IFERROR(VLOOKUP($C116,Account_Mapping!$A:$C,3,0),"")</f>
        <v>REV_Ancillary</v>
      </c>
      <c r="C116" s="285" t="s">
        <v>872</v>
      </c>
      <c r="D116" s="215"/>
      <c r="E116" s="215">
        <v>0</v>
      </c>
      <c r="F116" s="215">
        <v>485.1</v>
      </c>
      <c r="G116" s="215">
        <v>1863.55</v>
      </c>
      <c r="H116" s="215">
        <v>0</v>
      </c>
      <c r="I116" s="215">
        <v>0</v>
      </c>
      <c r="J116" s="215">
        <v>0</v>
      </c>
      <c r="K116" s="215">
        <v>0</v>
      </c>
      <c r="L116" s="215">
        <v>0</v>
      </c>
      <c r="M116" s="215">
        <v>0</v>
      </c>
      <c r="N116" s="215">
        <v>0</v>
      </c>
      <c r="O116" s="215">
        <v>0</v>
      </c>
      <c r="P116" s="215">
        <v>0</v>
      </c>
      <c r="Q116" s="215">
        <v>2348.65</v>
      </c>
    </row>
    <row r="117" spans="1:17" x14ac:dyDescent="0.25">
      <c r="A117" s="245" t="str">
        <f>IFERROR(VLOOKUP($C117,Account_Mapping!$A:$C,2,0),"")</f>
        <v>Rev_Medicare_B</v>
      </c>
      <c r="B117" s="248" t="str">
        <f>IFERROR(VLOOKUP($C117,Account_Mapping!$A:$C,3,0),"")</f>
        <v>REV_Ancillary</v>
      </c>
      <c r="C117" s="285" t="s">
        <v>1270</v>
      </c>
      <c r="D117" s="215"/>
      <c r="E117" s="215">
        <v>0</v>
      </c>
      <c r="F117" s="215">
        <v>0</v>
      </c>
      <c r="G117" s="215">
        <v>0</v>
      </c>
      <c r="H117" s="215">
        <v>0</v>
      </c>
      <c r="I117" s="215">
        <v>0</v>
      </c>
      <c r="J117" s="215">
        <v>0</v>
      </c>
      <c r="K117" s="215">
        <v>0</v>
      </c>
      <c r="L117" s="215">
        <v>0</v>
      </c>
      <c r="M117" s="215">
        <v>0</v>
      </c>
      <c r="N117" s="215">
        <v>0</v>
      </c>
      <c r="O117" s="215">
        <v>0</v>
      </c>
      <c r="P117" s="215">
        <v>0</v>
      </c>
      <c r="Q117" s="215">
        <v>0</v>
      </c>
    </row>
    <row r="118" spans="1:17" x14ac:dyDescent="0.25">
      <c r="A118" s="245" t="str">
        <f>IFERROR(VLOOKUP($C118,Account_Mapping!$A:$C,2,0),"")</f>
        <v>Rev_Medicare_B</v>
      </c>
      <c r="B118" s="248" t="str">
        <f>IFERROR(VLOOKUP($C118,Account_Mapping!$A:$C,3,0),"")</f>
        <v>REV_Ancillary</v>
      </c>
      <c r="C118" s="285" t="s">
        <v>874</v>
      </c>
      <c r="D118" s="215"/>
      <c r="E118" s="215">
        <v>0</v>
      </c>
      <c r="F118" s="215">
        <v>0</v>
      </c>
      <c r="G118" s="215">
        <v>0</v>
      </c>
      <c r="H118" s="215">
        <v>0</v>
      </c>
      <c r="I118" s="215">
        <v>0</v>
      </c>
      <c r="J118" s="215">
        <v>0</v>
      </c>
      <c r="K118" s="215">
        <v>0</v>
      </c>
      <c r="L118" s="215">
        <v>0</v>
      </c>
      <c r="M118" s="215">
        <v>0</v>
      </c>
      <c r="N118" s="215">
        <v>0</v>
      </c>
      <c r="O118" s="215">
        <v>0</v>
      </c>
      <c r="P118" s="215">
        <v>0</v>
      </c>
      <c r="Q118" s="215">
        <v>0</v>
      </c>
    </row>
    <row r="119" spans="1:17" x14ac:dyDescent="0.25">
      <c r="A119" s="245" t="str">
        <f>IFERROR(VLOOKUP($C119,Account_Mapping!$A:$C,2,0),"")</f>
        <v>Rev_Medicare_B</v>
      </c>
      <c r="B119" s="248" t="str">
        <f>IFERROR(VLOOKUP($C119,Account_Mapping!$A:$C,3,0),"")</f>
        <v>REV_Ancillary</v>
      </c>
      <c r="C119" s="285" t="s">
        <v>875</v>
      </c>
      <c r="D119" s="215"/>
      <c r="E119" s="215">
        <v>0</v>
      </c>
      <c r="F119" s="215">
        <v>0</v>
      </c>
      <c r="G119" s="215">
        <v>0</v>
      </c>
      <c r="H119" s="215">
        <v>0</v>
      </c>
      <c r="I119" s="215">
        <v>0</v>
      </c>
      <c r="J119" s="215">
        <v>0</v>
      </c>
      <c r="K119" s="215">
        <v>0</v>
      </c>
      <c r="L119" s="215">
        <v>0</v>
      </c>
      <c r="M119" s="215">
        <v>0</v>
      </c>
      <c r="N119" s="215">
        <v>0</v>
      </c>
      <c r="O119" s="215">
        <v>0</v>
      </c>
      <c r="P119" s="215">
        <v>0</v>
      </c>
      <c r="Q119" s="215">
        <v>0</v>
      </c>
    </row>
    <row r="120" spans="1:17" x14ac:dyDescent="0.25">
      <c r="A120" s="245" t="str">
        <f>IFERROR(VLOOKUP($C120,Account_Mapping!$A:$C,2,0),"")</f>
        <v>Rev_Medicare_B</v>
      </c>
      <c r="B120" s="248" t="str">
        <f>IFERROR(VLOOKUP($C120,Account_Mapping!$A:$C,3,0),"")</f>
        <v>REV_Ancillary</v>
      </c>
      <c r="C120" s="285" t="s">
        <v>876</v>
      </c>
      <c r="D120" s="215"/>
      <c r="E120" s="215">
        <v>0</v>
      </c>
      <c r="F120" s="215">
        <v>0</v>
      </c>
      <c r="G120" s="215">
        <v>0</v>
      </c>
      <c r="H120" s="215">
        <v>0</v>
      </c>
      <c r="I120" s="215">
        <v>0</v>
      </c>
      <c r="J120" s="215">
        <v>0</v>
      </c>
      <c r="K120" s="215">
        <v>0</v>
      </c>
      <c r="L120" s="215">
        <v>0</v>
      </c>
      <c r="M120" s="215">
        <v>0</v>
      </c>
      <c r="N120" s="215">
        <v>0</v>
      </c>
      <c r="O120" s="215">
        <v>0</v>
      </c>
      <c r="P120" s="215">
        <v>0</v>
      </c>
      <c r="Q120" s="215">
        <v>0</v>
      </c>
    </row>
    <row r="121" spans="1:17" x14ac:dyDescent="0.25">
      <c r="A121" s="245" t="str">
        <f>IFERROR(VLOOKUP($C121,Account_Mapping!$A:$C,2,0),"")</f>
        <v>Rev_Medicare_B</v>
      </c>
      <c r="B121" s="248" t="str">
        <f>IFERROR(VLOOKUP($C121,Account_Mapping!$A:$C,3,0),"")</f>
        <v>REV_Ancillary</v>
      </c>
      <c r="C121" s="285" t="s">
        <v>877</v>
      </c>
      <c r="D121" s="215"/>
      <c r="E121" s="215">
        <v>0</v>
      </c>
      <c r="F121" s="215">
        <v>0</v>
      </c>
      <c r="G121" s="215">
        <v>0</v>
      </c>
      <c r="H121" s="215">
        <v>0</v>
      </c>
      <c r="I121" s="215">
        <v>0</v>
      </c>
      <c r="J121" s="215">
        <v>0</v>
      </c>
      <c r="K121" s="215">
        <v>0</v>
      </c>
      <c r="L121" s="215">
        <v>0</v>
      </c>
      <c r="M121" s="215">
        <v>0</v>
      </c>
      <c r="N121" s="215">
        <v>0</v>
      </c>
      <c r="O121" s="215">
        <v>0</v>
      </c>
      <c r="P121" s="215">
        <v>0</v>
      </c>
      <c r="Q121" s="215">
        <v>0</v>
      </c>
    </row>
    <row r="122" spans="1:17" x14ac:dyDescent="0.25">
      <c r="A122" s="245" t="str">
        <f>IFERROR(VLOOKUP($C122,Account_Mapping!$A:$C,2,0),"")</f>
        <v>Rev_Medicare_B</v>
      </c>
      <c r="B122" s="248" t="str">
        <f>IFERROR(VLOOKUP($C122,Account_Mapping!$A:$C,3,0),"")</f>
        <v>REV_Cont_Allow</v>
      </c>
      <c r="C122" s="285" t="s">
        <v>878</v>
      </c>
      <c r="D122" s="215"/>
      <c r="E122" s="215">
        <v>-13104.41</v>
      </c>
      <c r="F122" s="215">
        <v>-11680.38</v>
      </c>
      <c r="G122" s="215">
        <v>-10039.35</v>
      </c>
      <c r="H122" s="215">
        <v>0</v>
      </c>
      <c r="I122" s="215">
        <v>0</v>
      </c>
      <c r="J122" s="215">
        <v>0</v>
      </c>
      <c r="K122" s="215">
        <v>0</v>
      </c>
      <c r="L122" s="215">
        <v>0</v>
      </c>
      <c r="M122" s="215">
        <v>0</v>
      </c>
      <c r="N122" s="215">
        <v>0</v>
      </c>
      <c r="O122" s="215">
        <v>0</v>
      </c>
      <c r="P122" s="215">
        <v>0</v>
      </c>
      <c r="Q122" s="215">
        <v>-34824.14</v>
      </c>
    </row>
    <row r="123" spans="1:17" x14ac:dyDescent="0.25">
      <c r="A123" s="245" t="str">
        <f>IFERROR(VLOOKUP($C123,Account_Mapping!$A:$C,2,0),"")</f>
        <v>Rev_Medicare_B</v>
      </c>
      <c r="B123" s="248" t="str">
        <f>IFERROR(VLOOKUP($C123,Account_Mapping!$A:$C,3,0),"")</f>
        <v>REV_Cont_Allow</v>
      </c>
      <c r="C123" s="285" t="s">
        <v>879</v>
      </c>
      <c r="D123" s="215"/>
      <c r="E123" s="215">
        <v>0</v>
      </c>
      <c r="F123" s="215">
        <v>-1472.05</v>
      </c>
      <c r="G123" s="215">
        <v>-760.38</v>
      </c>
      <c r="H123" s="215">
        <v>-528.87</v>
      </c>
      <c r="I123" s="215">
        <v>-127.57</v>
      </c>
      <c r="J123" s="215">
        <v>0</v>
      </c>
      <c r="K123" s="215">
        <v>0</v>
      </c>
      <c r="L123" s="215">
        <v>0</v>
      </c>
      <c r="M123" s="215">
        <v>0</v>
      </c>
      <c r="N123" s="215">
        <v>0</v>
      </c>
      <c r="O123" s="215">
        <v>0</v>
      </c>
      <c r="P123" s="215">
        <v>0</v>
      </c>
      <c r="Q123" s="215">
        <v>-2888.87</v>
      </c>
    </row>
    <row r="124" spans="1:17" x14ac:dyDescent="0.25">
      <c r="A124" s="245" t="str">
        <f>IFERROR(VLOOKUP($C124,Account_Mapping!$A:$C,2,0),"")</f>
        <v>Rev_Medicare_B</v>
      </c>
      <c r="B124" s="248">
        <f>IFERROR(VLOOKUP($C124,Account_Mapping!$A:$C,3,0),"")</f>
        <v>0</v>
      </c>
      <c r="C124" s="285" t="s">
        <v>880</v>
      </c>
      <c r="D124" s="215"/>
      <c r="E124" s="215">
        <v>0</v>
      </c>
      <c r="F124" s="215">
        <v>0</v>
      </c>
      <c r="G124" s="215">
        <v>0</v>
      </c>
      <c r="H124" s="215">
        <v>0</v>
      </c>
      <c r="I124" s="215">
        <v>0</v>
      </c>
      <c r="J124" s="215">
        <v>0</v>
      </c>
      <c r="K124" s="215">
        <v>0</v>
      </c>
      <c r="L124" s="215">
        <v>0</v>
      </c>
      <c r="M124" s="215">
        <v>0</v>
      </c>
      <c r="N124" s="215">
        <v>0</v>
      </c>
      <c r="O124" s="215">
        <v>0</v>
      </c>
      <c r="P124" s="215">
        <v>0</v>
      </c>
      <c r="Q124" s="215">
        <v>0</v>
      </c>
    </row>
    <row r="125" spans="1:17" x14ac:dyDescent="0.25">
      <c r="A125" s="245" t="str">
        <f>IFERROR(VLOOKUP($C125,Account_Mapping!$A:$C,2,0),"")</f>
        <v>Rev_Medicare_B</v>
      </c>
      <c r="B125" s="248" t="str">
        <f>IFERROR(VLOOKUP($C125,Account_Mapping!$A:$C,3,0),"")</f>
        <v>REV_Ancillary</v>
      </c>
      <c r="C125" s="285" t="s">
        <v>881</v>
      </c>
      <c r="D125" s="215"/>
      <c r="E125" s="215">
        <v>0</v>
      </c>
      <c r="F125" s="215">
        <v>0</v>
      </c>
      <c r="G125" s="215">
        <v>0</v>
      </c>
      <c r="H125" s="215">
        <v>0</v>
      </c>
      <c r="I125" s="215">
        <v>0</v>
      </c>
      <c r="J125" s="215">
        <v>0</v>
      </c>
      <c r="K125" s="215">
        <v>0</v>
      </c>
      <c r="L125" s="215">
        <v>0</v>
      </c>
      <c r="M125" s="215">
        <v>0</v>
      </c>
      <c r="N125" s="215">
        <v>0</v>
      </c>
      <c r="O125" s="215">
        <v>0</v>
      </c>
      <c r="P125" s="215">
        <v>0</v>
      </c>
      <c r="Q125" s="215">
        <v>0</v>
      </c>
    </row>
    <row r="126" spans="1:17" x14ac:dyDescent="0.25">
      <c r="A126" s="245" t="str">
        <f>IFERROR(VLOOKUP($C126,Account_Mapping!$A:$C,2,0),"")</f>
        <v>Rev_Medicare_B</v>
      </c>
      <c r="B126" s="248" t="str">
        <f>IFERROR(VLOOKUP($C126,Account_Mapping!$A:$C,3,0),"")</f>
        <v>REV_Ancillary</v>
      </c>
      <c r="C126" s="285" t="s">
        <v>1271</v>
      </c>
      <c r="D126" s="215"/>
      <c r="E126" s="215">
        <v>3874.35</v>
      </c>
      <c r="F126" s="215">
        <v>4045.05</v>
      </c>
      <c r="G126" s="215">
        <v>1482.52</v>
      </c>
      <c r="H126" s="215">
        <v>0</v>
      </c>
      <c r="I126" s="215">
        <v>0</v>
      </c>
      <c r="J126" s="215">
        <v>0</v>
      </c>
      <c r="K126" s="215">
        <v>0</v>
      </c>
      <c r="L126" s="215">
        <v>0</v>
      </c>
      <c r="M126" s="215">
        <v>0</v>
      </c>
      <c r="N126" s="215">
        <v>0</v>
      </c>
      <c r="O126" s="215">
        <v>0</v>
      </c>
      <c r="P126" s="215">
        <v>0</v>
      </c>
      <c r="Q126" s="215">
        <v>9401.92</v>
      </c>
    </row>
    <row r="127" spans="1:17" x14ac:dyDescent="0.25">
      <c r="A127" s="245" t="str">
        <f>IFERROR(VLOOKUP($C127,Account_Mapping!$A:$C,2,0),"")</f>
        <v>Rev_Medicare_B</v>
      </c>
      <c r="B127" s="248" t="str">
        <f>IFERROR(VLOOKUP($C127,Account_Mapping!$A:$C,3,0),"")</f>
        <v>REV_Ancillary</v>
      </c>
      <c r="C127" s="285" t="s">
        <v>1265</v>
      </c>
      <c r="D127" s="215"/>
      <c r="E127" s="215">
        <v>852.92</v>
      </c>
      <c r="F127" s="215">
        <v>2042.58</v>
      </c>
      <c r="G127" s="215">
        <v>800.67</v>
      </c>
      <c r="H127" s="215">
        <v>0</v>
      </c>
      <c r="I127" s="215">
        <v>0</v>
      </c>
      <c r="J127" s="215">
        <v>0</v>
      </c>
      <c r="K127" s="215">
        <v>0</v>
      </c>
      <c r="L127" s="215">
        <v>0</v>
      </c>
      <c r="M127" s="215">
        <v>0</v>
      </c>
      <c r="N127" s="215">
        <v>0</v>
      </c>
      <c r="O127" s="215">
        <v>0</v>
      </c>
      <c r="P127" s="215">
        <v>0</v>
      </c>
      <c r="Q127" s="215">
        <v>3696.17</v>
      </c>
    </row>
    <row r="128" spans="1:17" x14ac:dyDescent="0.25">
      <c r="A128" s="245" t="str">
        <f>IFERROR(VLOOKUP($C128,Account_Mapping!$A:$C,2,0),"")</f>
        <v>Rev_Medicare_B</v>
      </c>
      <c r="B128" s="248" t="str">
        <f>IFERROR(VLOOKUP($C128,Account_Mapping!$A:$C,3,0),"")</f>
        <v>REV_Ancillary</v>
      </c>
      <c r="C128" s="285" t="s">
        <v>1266</v>
      </c>
      <c r="D128" s="215"/>
      <c r="E128" s="215">
        <v>0</v>
      </c>
      <c r="F128" s="215">
        <v>0</v>
      </c>
      <c r="G128" s="215">
        <v>0</v>
      </c>
      <c r="H128" s="215">
        <v>0</v>
      </c>
      <c r="I128" s="215">
        <v>0</v>
      </c>
      <c r="J128" s="215">
        <v>0</v>
      </c>
      <c r="K128" s="215">
        <v>0</v>
      </c>
      <c r="L128" s="215">
        <v>0</v>
      </c>
      <c r="M128" s="215">
        <v>0</v>
      </c>
      <c r="N128" s="215">
        <v>0</v>
      </c>
      <c r="O128" s="215">
        <v>0</v>
      </c>
      <c r="P128" s="215">
        <v>0</v>
      </c>
      <c r="Q128" s="215">
        <v>0</v>
      </c>
    </row>
    <row r="129" spans="1:18" x14ac:dyDescent="0.25">
      <c r="A129" s="245" t="str">
        <f>IFERROR(VLOOKUP($C129,Account_Mapping!$A:$C,2,0),"")</f>
        <v>Rev_Medicare_B</v>
      </c>
      <c r="B129" s="248" t="str">
        <f>IFERROR(VLOOKUP($C129,Account_Mapping!$A:$C,3,0),"")</f>
        <v>REV_Ancillary</v>
      </c>
      <c r="C129" s="285" t="s">
        <v>1267</v>
      </c>
      <c r="D129" s="215"/>
      <c r="E129" s="215">
        <v>-6582.2</v>
      </c>
      <c r="F129" s="215">
        <v>-2915.28</v>
      </c>
      <c r="G129" s="215">
        <v>-7877.95</v>
      </c>
      <c r="H129" s="215">
        <v>-1426.54</v>
      </c>
      <c r="I129" s="215">
        <v>0</v>
      </c>
      <c r="J129" s="215">
        <v>0</v>
      </c>
      <c r="K129" s="215">
        <v>0</v>
      </c>
      <c r="L129" s="215">
        <v>0</v>
      </c>
      <c r="M129" s="215">
        <v>0</v>
      </c>
      <c r="N129" s="215">
        <v>0</v>
      </c>
      <c r="O129" s="215">
        <v>0</v>
      </c>
      <c r="P129" s="215">
        <v>0</v>
      </c>
      <c r="Q129" s="215">
        <v>-18801.97</v>
      </c>
    </row>
    <row r="130" spans="1:18" x14ac:dyDescent="0.25">
      <c r="A130" s="245" t="str">
        <f>IFERROR(VLOOKUP($C130,Account_Mapping!$A:$C,2,0),"")</f>
        <v>REV_Private</v>
      </c>
      <c r="B130" s="248" t="str">
        <f>IFERROR(VLOOKUP($C130,Account_Mapping!$A:$C,3,0),"")</f>
        <v>REV_Ancillary</v>
      </c>
      <c r="C130" s="285" t="s">
        <v>886</v>
      </c>
      <c r="D130" s="215"/>
      <c r="E130" s="215">
        <v>4135.28</v>
      </c>
      <c r="F130" s="215">
        <v>4432.32</v>
      </c>
      <c r="G130" s="215">
        <v>2012.51</v>
      </c>
      <c r="H130" s="215">
        <v>0</v>
      </c>
      <c r="I130" s="215">
        <v>0</v>
      </c>
      <c r="J130" s="215">
        <v>0</v>
      </c>
      <c r="K130" s="215">
        <v>0</v>
      </c>
      <c r="L130" s="215">
        <v>0</v>
      </c>
      <c r="M130" s="215">
        <v>0</v>
      </c>
      <c r="N130" s="215">
        <v>0</v>
      </c>
      <c r="O130" s="215">
        <v>0</v>
      </c>
      <c r="P130" s="215">
        <v>0</v>
      </c>
      <c r="Q130" s="215">
        <v>10580.109999999999</v>
      </c>
    </row>
    <row r="131" spans="1:18" x14ac:dyDescent="0.25">
      <c r="A131" s="245" t="str">
        <f>IFERROR(VLOOKUP($C131,Account_Mapping!$A:$C,2,0),"")</f>
        <v>REV_Private</v>
      </c>
      <c r="B131" s="248" t="str">
        <f>IFERROR(VLOOKUP($C131,Account_Mapping!$A:$C,3,0),"")</f>
        <v>REV_Ancillary</v>
      </c>
      <c r="C131" s="285" t="s">
        <v>887</v>
      </c>
      <c r="E131" s="229">
        <v>2600.6799999999998</v>
      </c>
      <c r="F131" s="229">
        <v>2210.0100000000002</v>
      </c>
      <c r="G131" s="229">
        <v>222.84</v>
      </c>
      <c r="H131" s="229">
        <v>0</v>
      </c>
      <c r="I131" s="229">
        <v>0</v>
      </c>
      <c r="J131" s="229">
        <v>0</v>
      </c>
      <c r="K131" s="229">
        <v>0</v>
      </c>
      <c r="L131" s="229">
        <v>0</v>
      </c>
      <c r="M131" s="229">
        <v>0</v>
      </c>
      <c r="N131" s="229">
        <v>0</v>
      </c>
      <c r="O131" s="229">
        <v>0</v>
      </c>
      <c r="P131" s="229">
        <v>0</v>
      </c>
      <c r="Q131" s="229">
        <v>5033.5300000000007</v>
      </c>
      <c r="R131" s="224"/>
    </row>
    <row r="132" spans="1:18" x14ac:dyDescent="0.25">
      <c r="A132" s="245" t="str">
        <f>IFERROR(VLOOKUP($C132,Account_Mapping!$A:$C,2,0),"")</f>
        <v>REV_Private</v>
      </c>
      <c r="B132" s="248" t="str">
        <f>IFERROR(VLOOKUP($C132,Account_Mapping!$A:$C,3,0),"")</f>
        <v>REV_Ancillary</v>
      </c>
      <c r="C132" s="285" t="s">
        <v>888</v>
      </c>
      <c r="E132" s="215">
        <v>0</v>
      </c>
      <c r="F132" s="215">
        <v>970.1</v>
      </c>
      <c r="G132" s="215">
        <v>363.75</v>
      </c>
      <c r="H132" s="215">
        <v>0</v>
      </c>
      <c r="I132" s="215">
        <v>0</v>
      </c>
      <c r="J132" s="215">
        <v>0</v>
      </c>
      <c r="K132" s="215">
        <v>0</v>
      </c>
      <c r="L132" s="215">
        <v>0</v>
      </c>
      <c r="M132" s="215">
        <v>0</v>
      </c>
      <c r="N132" s="215">
        <v>0</v>
      </c>
      <c r="O132" s="215">
        <v>0</v>
      </c>
      <c r="P132" s="215">
        <v>0</v>
      </c>
      <c r="Q132" s="215">
        <v>1333.85</v>
      </c>
    </row>
    <row r="133" spans="1:18" x14ac:dyDescent="0.25">
      <c r="A133" s="245" t="str">
        <f>IFERROR(VLOOKUP($C133,Account_Mapping!$A:$C,2,0),"")</f>
        <v/>
      </c>
      <c r="B133" s="248" t="str">
        <f>IFERROR(VLOOKUP($C133,Account_Mapping!$A:$C,3,0),"")</f>
        <v/>
      </c>
      <c r="C133" s="285" t="s">
        <v>889</v>
      </c>
      <c r="E133" s="215">
        <v>20943.889999999996</v>
      </c>
      <c r="F133" s="215">
        <v>21573.200000000004</v>
      </c>
      <c r="G133" s="215">
        <v>6836.3200000000006</v>
      </c>
      <c r="H133" s="215">
        <v>-1955.4099999999999</v>
      </c>
      <c r="I133" s="215">
        <v>-127.57</v>
      </c>
      <c r="J133" s="215">
        <v>0</v>
      </c>
      <c r="K133" s="215">
        <v>0</v>
      </c>
      <c r="L133" s="215">
        <v>0</v>
      </c>
      <c r="M133" s="215">
        <v>0</v>
      </c>
      <c r="N133" s="215">
        <v>0</v>
      </c>
      <c r="O133" s="215">
        <v>0</v>
      </c>
      <c r="P133" s="215">
        <v>0</v>
      </c>
      <c r="Q133" s="215">
        <v>47270.429999999978</v>
      </c>
    </row>
    <row r="134" spans="1:18" x14ac:dyDescent="0.25">
      <c r="A134" s="245" t="str">
        <f>IFERROR(VLOOKUP($C134,Account_Mapping!$A:$C,2,0),"")</f>
        <v/>
      </c>
      <c r="B134" s="248" t="str">
        <f>IFERROR(VLOOKUP($C134,Account_Mapping!$A:$C,3,0),"")</f>
        <v/>
      </c>
      <c r="C134" s="285" t="s">
        <v>789</v>
      </c>
      <c r="D134" s="215"/>
      <c r="E134" s="215"/>
      <c r="F134" s="215"/>
      <c r="G134" s="215"/>
      <c r="H134" s="215"/>
      <c r="I134" s="215"/>
      <c r="J134" s="215"/>
      <c r="K134" s="215"/>
      <c r="L134" s="215"/>
      <c r="M134" s="215"/>
      <c r="N134" s="215"/>
      <c r="O134" s="215"/>
      <c r="P134" s="215"/>
      <c r="Q134" s="215"/>
    </row>
    <row r="135" spans="1:18" x14ac:dyDescent="0.25">
      <c r="A135" s="245" t="str">
        <f>IFERROR(VLOOKUP($C135,Account_Mapping!$A:$C,2,0),"")</f>
        <v/>
      </c>
      <c r="B135" s="248" t="str">
        <f>IFERROR(VLOOKUP($C135,Account_Mapping!$A:$C,3,0),"")</f>
        <v/>
      </c>
      <c r="C135" s="285" t="s">
        <v>890</v>
      </c>
      <c r="D135" s="215"/>
      <c r="E135" s="215"/>
      <c r="F135" s="215"/>
      <c r="G135" s="215"/>
      <c r="H135" s="215"/>
      <c r="I135" s="215"/>
      <c r="J135" s="215"/>
      <c r="K135" s="215"/>
      <c r="L135" s="215"/>
      <c r="M135" s="215"/>
      <c r="N135" s="215"/>
      <c r="O135" s="215"/>
      <c r="P135" s="215"/>
      <c r="Q135" s="215"/>
    </row>
    <row r="136" spans="1:18" x14ac:dyDescent="0.25">
      <c r="A136" s="245" t="str">
        <f>IFERROR(VLOOKUP($C136,Account_Mapping!$A:$C,2,0),"")</f>
        <v>REV_Other</v>
      </c>
      <c r="B136" s="248" t="str">
        <f>IFERROR(VLOOKUP($C136,Account_Mapping!$A:$C,3,0),"")</f>
        <v>REV_Ancillary</v>
      </c>
      <c r="C136" s="285" t="s">
        <v>891</v>
      </c>
      <c r="D136" s="215"/>
      <c r="E136" s="215">
        <v>0</v>
      </c>
      <c r="F136" s="215">
        <v>0</v>
      </c>
      <c r="G136" s="215">
        <v>0</v>
      </c>
      <c r="H136" s="215">
        <v>0</v>
      </c>
      <c r="I136" s="215">
        <v>0</v>
      </c>
      <c r="J136" s="215">
        <v>0</v>
      </c>
      <c r="K136" s="215">
        <v>0</v>
      </c>
      <c r="L136" s="215">
        <v>0</v>
      </c>
      <c r="M136" s="215">
        <v>0</v>
      </c>
      <c r="N136" s="215">
        <v>0</v>
      </c>
      <c r="O136" s="215">
        <v>0</v>
      </c>
      <c r="P136" s="215">
        <v>0</v>
      </c>
      <c r="Q136" s="215">
        <v>0</v>
      </c>
    </row>
    <row r="137" spans="1:18" x14ac:dyDescent="0.25">
      <c r="A137" s="245" t="str">
        <f>IFERROR(VLOOKUP($C137,Account_Mapping!$A:$C,2,0),"")</f>
        <v>REV_Other</v>
      </c>
      <c r="B137" s="248" t="str">
        <f>IFERROR(VLOOKUP($C137,Account_Mapping!$A:$C,3,0),"")</f>
        <v>REV_Ancillary</v>
      </c>
      <c r="C137" s="285" t="s">
        <v>892</v>
      </c>
      <c r="D137" s="215"/>
      <c r="E137" s="215">
        <v>0</v>
      </c>
      <c r="F137" s="215">
        <v>0</v>
      </c>
      <c r="G137" s="215">
        <v>0</v>
      </c>
      <c r="H137" s="215">
        <v>0</v>
      </c>
      <c r="I137" s="215">
        <v>0</v>
      </c>
      <c r="J137" s="215">
        <v>0</v>
      </c>
      <c r="K137" s="215">
        <v>0</v>
      </c>
      <c r="L137" s="215">
        <v>0</v>
      </c>
      <c r="M137" s="215">
        <v>0</v>
      </c>
      <c r="N137" s="215">
        <v>0</v>
      </c>
      <c r="O137" s="215">
        <v>0</v>
      </c>
      <c r="P137" s="215">
        <v>0</v>
      </c>
      <c r="Q137" s="215">
        <v>0</v>
      </c>
    </row>
    <row r="138" spans="1:18" x14ac:dyDescent="0.25">
      <c r="A138" s="245" t="str">
        <f>IFERROR(VLOOKUP($C138,Account_Mapping!$A:$C,2,0),"")</f>
        <v>REV_Other</v>
      </c>
      <c r="B138" s="248" t="str">
        <f>IFERROR(VLOOKUP($C138,Account_Mapping!$A:$C,3,0),"")</f>
        <v>REV_Ancillary</v>
      </c>
      <c r="C138" s="285" t="s">
        <v>893</v>
      </c>
      <c r="D138" s="215"/>
      <c r="E138" s="215">
        <v>0</v>
      </c>
      <c r="F138" s="215">
        <v>0</v>
      </c>
      <c r="G138" s="215">
        <v>0</v>
      </c>
      <c r="H138" s="215">
        <v>0</v>
      </c>
      <c r="I138" s="215">
        <v>0</v>
      </c>
      <c r="J138" s="215">
        <v>0</v>
      </c>
      <c r="K138" s="215">
        <v>0</v>
      </c>
      <c r="L138" s="215">
        <v>0</v>
      </c>
      <c r="M138" s="215">
        <v>0</v>
      </c>
      <c r="N138" s="215">
        <v>0</v>
      </c>
      <c r="O138" s="215">
        <v>0</v>
      </c>
      <c r="P138" s="215">
        <v>0</v>
      </c>
      <c r="Q138" s="215">
        <v>0</v>
      </c>
    </row>
    <row r="139" spans="1:18" x14ac:dyDescent="0.25">
      <c r="A139" s="245" t="str">
        <f>IFERROR(VLOOKUP($C139,Account_Mapping!$A:$C,2,0),"")</f>
        <v>REV_Other</v>
      </c>
      <c r="B139" s="248" t="str">
        <f>IFERROR(VLOOKUP($C139,Account_Mapping!$A:$C,3,0),"")</f>
        <v>REV_Ancillary</v>
      </c>
      <c r="C139" s="285" t="s">
        <v>894</v>
      </c>
      <c r="D139" s="215"/>
      <c r="E139" s="215">
        <v>0</v>
      </c>
      <c r="F139" s="215">
        <v>0</v>
      </c>
      <c r="G139" s="215">
        <v>0</v>
      </c>
      <c r="H139" s="215">
        <v>0</v>
      </c>
      <c r="I139" s="215">
        <v>0.15</v>
      </c>
      <c r="J139" s="215">
        <v>0</v>
      </c>
      <c r="K139" s="215">
        <v>0</v>
      </c>
      <c r="L139" s="215">
        <v>0</v>
      </c>
      <c r="M139" s="215">
        <v>0</v>
      </c>
      <c r="N139" s="215">
        <v>0</v>
      </c>
      <c r="O139" s="215">
        <v>0</v>
      </c>
      <c r="P139" s="215">
        <v>0</v>
      </c>
      <c r="Q139" s="215">
        <v>0.15</v>
      </c>
    </row>
    <row r="140" spans="1:18" x14ac:dyDescent="0.25">
      <c r="A140" s="245" t="str">
        <f>IFERROR(VLOOKUP($C140,Account_Mapping!$A:$C,2,0),"")</f>
        <v>REV_Other</v>
      </c>
      <c r="B140" s="248" t="str">
        <f>IFERROR(VLOOKUP($C140,Account_Mapping!$A:$C,3,0),"")</f>
        <v>REV_Ancillary</v>
      </c>
      <c r="C140" s="285" t="s">
        <v>895</v>
      </c>
      <c r="D140" s="215"/>
      <c r="E140" s="215">
        <v>0</v>
      </c>
      <c r="F140" s="215">
        <v>0</v>
      </c>
      <c r="G140" s="215">
        <v>0</v>
      </c>
      <c r="H140" s="215">
        <v>0</v>
      </c>
      <c r="I140" s="215">
        <v>0</v>
      </c>
      <c r="J140" s="215">
        <v>0</v>
      </c>
      <c r="K140" s="215">
        <v>0</v>
      </c>
      <c r="L140" s="215">
        <v>0</v>
      </c>
      <c r="M140" s="215">
        <v>0</v>
      </c>
      <c r="N140" s="215">
        <v>0</v>
      </c>
      <c r="O140" s="215">
        <v>0</v>
      </c>
      <c r="P140" s="215">
        <v>0</v>
      </c>
      <c r="Q140" s="215">
        <v>0</v>
      </c>
    </row>
    <row r="141" spans="1:18" x14ac:dyDescent="0.25">
      <c r="A141" s="245" t="str">
        <f>IFERROR(VLOOKUP($C141,Account_Mapping!$A:$C,2,0),"")</f>
        <v>REV_Other</v>
      </c>
      <c r="B141" s="248" t="str">
        <f>IFERROR(VLOOKUP($C141,Account_Mapping!$A:$C,3,0),"")</f>
        <v>REV_Ancillary</v>
      </c>
      <c r="C141" s="285" t="s">
        <v>896</v>
      </c>
      <c r="D141" s="215"/>
      <c r="E141" s="215">
        <v>0</v>
      </c>
      <c r="F141" s="215">
        <v>0</v>
      </c>
      <c r="G141" s="215">
        <v>0</v>
      </c>
      <c r="H141" s="215">
        <v>0</v>
      </c>
      <c r="I141" s="215">
        <v>0</v>
      </c>
      <c r="J141" s="215">
        <v>0</v>
      </c>
      <c r="K141" s="215">
        <v>0</v>
      </c>
      <c r="L141" s="215">
        <v>0</v>
      </c>
      <c r="M141" s="215">
        <v>0</v>
      </c>
      <c r="N141" s="215">
        <v>0</v>
      </c>
      <c r="O141" s="215">
        <v>0</v>
      </c>
      <c r="P141" s="215">
        <v>0</v>
      </c>
      <c r="Q141" s="215">
        <v>0</v>
      </c>
    </row>
    <row r="142" spans="1:18" x14ac:dyDescent="0.25">
      <c r="A142" s="245" t="str">
        <f>IFERROR(VLOOKUP($C142,Account_Mapping!$A:$C,2,0),"")</f>
        <v>T_BAD_DEBT</v>
      </c>
      <c r="B142" s="248">
        <f>IFERROR(VLOOKUP($C142,Account_Mapping!$A:$C,3,0),"")</f>
        <v>0</v>
      </c>
      <c r="C142" s="285" t="s">
        <v>897</v>
      </c>
      <c r="D142" s="215"/>
      <c r="E142" s="215">
        <v>-1450.48</v>
      </c>
      <c r="F142" s="215">
        <v>-1450.48</v>
      </c>
      <c r="G142" s="215">
        <v>-1450.48</v>
      </c>
      <c r="H142" s="215">
        <v>-1450.48</v>
      </c>
      <c r="I142" s="215">
        <v>-1450.48</v>
      </c>
      <c r="J142" s="215">
        <v>-1450.48</v>
      </c>
      <c r="K142" s="215">
        <v>0</v>
      </c>
      <c r="L142" s="215">
        <v>0</v>
      </c>
      <c r="M142" s="215">
        <v>0</v>
      </c>
      <c r="N142" s="215">
        <v>0</v>
      </c>
      <c r="O142" s="215">
        <v>0</v>
      </c>
      <c r="P142" s="215">
        <v>0</v>
      </c>
      <c r="Q142" s="215">
        <v>-8702.8799999999992</v>
      </c>
    </row>
    <row r="143" spans="1:18" x14ac:dyDescent="0.25">
      <c r="A143" s="245" t="str">
        <f>IFERROR(VLOOKUP($C143,Account_Mapping!$A:$C,2,0),"")</f>
        <v>T_BAD_DEBT</v>
      </c>
      <c r="B143" s="248">
        <f>IFERROR(VLOOKUP($C143,Account_Mapping!$A:$C,3,0),"")</f>
        <v>0</v>
      </c>
      <c r="C143" s="285" t="s">
        <v>1278</v>
      </c>
      <c r="D143" s="215"/>
      <c r="E143" s="215">
        <v>-18364.5</v>
      </c>
      <c r="F143" s="215">
        <v>-1855</v>
      </c>
      <c r="G143" s="215">
        <v>0</v>
      </c>
      <c r="H143" s="215">
        <v>0</v>
      </c>
      <c r="I143" s="215">
        <v>0</v>
      </c>
      <c r="J143" s="215">
        <v>0</v>
      </c>
      <c r="K143" s="215">
        <v>0</v>
      </c>
      <c r="L143" s="215">
        <v>0</v>
      </c>
      <c r="M143" s="215">
        <v>0</v>
      </c>
      <c r="N143" s="215">
        <v>0</v>
      </c>
      <c r="O143" s="215">
        <v>0</v>
      </c>
      <c r="P143" s="215">
        <v>0</v>
      </c>
      <c r="Q143" s="215">
        <v>-20219.5</v>
      </c>
    </row>
    <row r="144" spans="1:18" x14ac:dyDescent="0.25">
      <c r="A144" s="245" t="str">
        <f>IFERROR(VLOOKUP($C144,Account_Mapping!$A:$C,2,0),"")</f>
        <v>T_BAD_DEBT</v>
      </c>
      <c r="B144" s="248">
        <f>IFERROR(VLOOKUP($C144,Account_Mapping!$A:$C,3,0),"")</f>
        <v>0</v>
      </c>
      <c r="C144" s="285" t="s">
        <v>899</v>
      </c>
      <c r="D144" s="215"/>
      <c r="E144" s="215">
        <v>0</v>
      </c>
      <c r="F144" s="215">
        <v>0</v>
      </c>
      <c r="G144" s="215">
        <v>0</v>
      </c>
      <c r="H144" s="215">
        <v>0</v>
      </c>
      <c r="I144" s="215">
        <v>0</v>
      </c>
      <c r="J144" s="215">
        <v>0</v>
      </c>
      <c r="K144" s="215">
        <v>0</v>
      </c>
      <c r="L144" s="215">
        <v>0</v>
      </c>
      <c r="M144" s="215">
        <v>0</v>
      </c>
      <c r="N144" s="215">
        <v>0</v>
      </c>
      <c r="O144" s="215">
        <v>0</v>
      </c>
      <c r="P144" s="215">
        <v>0</v>
      </c>
      <c r="Q144" s="215">
        <v>0</v>
      </c>
    </row>
    <row r="145" spans="1:18" x14ac:dyDescent="0.25">
      <c r="A145" s="245" t="str">
        <f>IFERROR(VLOOKUP($C145,Account_Mapping!$A:$C,2,0),"")</f>
        <v>REV_Other</v>
      </c>
      <c r="B145" s="248">
        <f>IFERROR(VLOOKUP($C145,Account_Mapping!$A:$C,3,0),"")</f>
        <v>0</v>
      </c>
      <c r="C145" s="285" t="s">
        <v>900</v>
      </c>
      <c r="D145" s="215"/>
      <c r="E145" s="215">
        <v>0</v>
      </c>
      <c r="F145" s="215">
        <v>0</v>
      </c>
      <c r="G145" s="215">
        <v>0</v>
      </c>
      <c r="H145" s="215">
        <v>-2391.04</v>
      </c>
      <c r="I145" s="215">
        <v>2391.04</v>
      </c>
      <c r="J145" s="215">
        <v>-500</v>
      </c>
      <c r="K145" s="215">
        <v>0</v>
      </c>
      <c r="L145" s="215">
        <v>0</v>
      </c>
      <c r="M145" s="215">
        <v>0</v>
      </c>
      <c r="N145" s="215">
        <v>0</v>
      </c>
      <c r="O145" s="215">
        <v>0</v>
      </c>
      <c r="P145" s="215">
        <v>0</v>
      </c>
      <c r="Q145" s="215">
        <v>-500</v>
      </c>
    </row>
    <row r="146" spans="1:18" x14ac:dyDescent="0.25">
      <c r="A146" s="245" t="str">
        <f>IFERROR(VLOOKUP($C146,Account_Mapping!$A:$C,2,0),"")</f>
        <v>REV_Other</v>
      </c>
      <c r="B146" s="248" t="str">
        <f>IFERROR(VLOOKUP($C146,Account_Mapping!$A:$C,3,0),"")</f>
        <v>REV_Ancillary</v>
      </c>
      <c r="C146" s="285" t="s">
        <v>901</v>
      </c>
      <c r="E146" s="229">
        <v>0</v>
      </c>
      <c r="F146" s="229">
        <v>0</v>
      </c>
      <c r="G146" s="229">
        <v>0</v>
      </c>
      <c r="H146" s="229">
        <v>0</v>
      </c>
      <c r="I146" s="229">
        <v>0</v>
      </c>
      <c r="J146" s="229">
        <v>0</v>
      </c>
      <c r="K146" s="229">
        <v>0</v>
      </c>
      <c r="L146" s="229">
        <v>0</v>
      </c>
      <c r="M146" s="229">
        <v>0</v>
      </c>
      <c r="N146" s="229">
        <v>0</v>
      </c>
      <c r="O146" s="229">
        <v>0</v>
      </c>
      <c r="P146" s="229">
        <v>0</v>
      </c>
      <c r="Q146" s="229">
        <v>0</v>
      </c>
      <c r="R146" s="224"/>
    </row>
    <row r="147" spans="1:18" x14ac:dyDescent="0.25">
      <c r="A147" s="245" t="str">
        <f>IFERROR(VLOOKUP($C147,Account_Mapping!$A:$C,2,0),"")</f>
        <v>REV_Other</v>
      </c>
      <c r="B147" s="248">
        <f>IFERROR(VLOOKUP($C147,Account_Mapping!$A:$C,3,0),"")</f>
        <v>0</v>
      </c>
      <c r="C147" s="285" t="s">
        <v>1282</v>
      </c>
      <c r="E147" s="215">
        <v>0</v>
      </c>
      <c r="F147" s="215">
        <v>0</v>
      </c>
      <c r="G147" s="215">
        <v>0</v>
      </c>
      <c r="H147" s="215">
        <v>0</v>
      </c>
      <c r="I147" s="215">
        <v>0</v>
      </c>
      <c r="J147" s="215">
        <v>0</v>
      </c>
      <c r="K147" s="215">
        <v>0</v>
      </c>
      <c r="L147" s="215">
        <v>0</v>
      </c>
      <c r="M147" s="215">
        <v>0</v>
      </c>
      <c r="N147" s="215">
        <v>0</v>
      </c>
      <c r="O147" s="215">
        <v>0</v>
      </c>
      <c r="P147" s="215">
        <v>0</v>
      </c>
      <c r="Q147" s="215">
        <v>0</v>
      </c>
    </row>
    <row r="148" spans="1:18" ht="18.75" thickBot="1" x14ac:dyDescent="0.3">
      <c r="A148" s="245" t="str">
        <f>IFERROR(VLOOKUP($C148,Account_Mapping!$A:$C,2,0),"")</f>
        <v/>
      </c>
      <c r="B148" s="248" t="str">
        <f>IFERROR(VLOOKUP($C148,Account_Mapping!$A:$C,3,0),"")</f>
        <v/>
      </c>
      <c r="C148" s="287" t="s">
        <v>903</v>
      </c>
      <c r="D148" s="287"/>
      <c r="E148" s="227">
        <v>-19814.98</v>
      </c>
      <c r="F148" s="227">
        <v>-3305.48</v>
      </c>
      <c r="G148" s="227">
        <v>-1450.48</v>
      </c>
      <c r="H148" s="227">
        <v>-3841.52</v>
      </c>
      <c r="I148" s="227">
        <v>940.71</v>
      </c>
      <c r="J148" s="227">
        <v>-1950.48</v>
      </c>
      <c r="K148" s="227">
        <v>0</v>
      </c>
      <c r="L148" s="227">
        <v>0</v>
      </c>
      <c r="M148" s="227">
        <v>0</v>
      </c>
      <c r="N148" s="227">
        <v>0</v>
      </c>
      <c r="O148" s="227">
        <v>0</v>
      </c>
      <c r="P148" s="227">
        <v>0</v>
      </c>
      <c r="Q148" s="227">
        <v>-29422.23</v>
      </c>
      <c r="R148" s="226"/>
    </row>
    <row r="149" spans="1:18" ht="18.75" thickTop="1" x14ac:dyDescent="0.25">
      <c r="A149" s="245" t="str">
        <f>IFERROR(VLOOKUP($C149,Account_Mapping!$A:$C,2,0),"")</f>
        <v/>
      </c>
      <c r="B149" s="248" t="str">
        <f>IFERROR(VLOOKUP($C149,Account_Mapping!$A:$C,3,0),"")</f>
        <v/>
      </c>
      <c r="C149" s="285" t="s">
        <v>789</v>
      </c>
      <c r="E149" s="215"/>
      <c r="F149" s="215"/>
      <c r="G149" s="215"/>
      <c r="H149" s="215"/>
      <c r="I149" s="215"/>
      <c r="J149" s="216"/>
      <c r="K149" s="215"/>
      <c r="L149" s="215"/>
      <c r="M149" s="215"/>
      <c r="N149" s="215"/>
      <c r="O149" s="215"/>
      <c r="P149" s="215"/>
      <c r="Q149" s="215"/>
    </row>
    <row r="150" spans="1:18" x14ac:dyDescent="0.25">
      <c r="A150" s="245" t="str">
        <f>IFERROR(VLOOKUP($C150,Account_Mapping!$A:$C,2,0),"")</f>
        <v/>
      </c>
      <c r="B150" s="248" t="str">
        <f>IFERROR(VLOOKUP($C150,Account_Mapping!$A:$C,3,0),"")</f>
        <v/>
      </c>
      <c r="C150" s="285" t="s">
        <v>794</v>
      </c>
      <c r="E150" s="215">
        <v>177306.09</v>
      </c>
      <c r="F150" s="215">
        <v>198011.91</v>
      </c>
      <c r="G150" s="215">
        <v>179045.58</v>
      </c>
      <c r="H150" s="215">
        <v>-6818.0899999999992</v>
      </c>
      <c r="I150" s="215">
        <v>7967.02</v>
      </c>
      <c r="J150" s="217">
        <v>4794.3600000000006</v>
      </c>
      <c r="K150" s="215">
        <v>0</v>
      </c>
      <c r="L150" s="215">
        <v>0</v>
      </c>
      <c r="M150" s="215">
        <v>0</v>
      </c>
      <c r="N150" s="215">
        <v>0</v>
      </c>
      <c r="O150" s="215">
        <v>0</v>
      </c>
      <c r="P150" s="215">
        <v>0</v>
      </c>
      <c r="Q150" s="215">
        <v>560306.86999999988</v>
      </c>
    </row>
    <row r="151" spans="1:18" x14ac:dyDescent="0.25">
      <c r="A151" s="245" t="str">
        <f>IFERROR(VLOOKUP($C151,Account_Mapping!$A:$C,2,0),"")</f>
        <v/>
      </c>
      <c r="B151" s="248" t="str">
        <f>IFERROR(VLOOKUP($C151,Account_Mapping!$A:$C,3,0),"")</f>
        <v/>
      </c>
      <c r="D151" s="286"/>
      <c r="E151" s="215"/>
      <c r="F151" s="215"/>
      <c r="G151" s="215"/>
      <c r="H151" s="215"/>
      <c r="I151" s="215"/>
      <c r="J151" s="218" t="s">
        <v>759</v>
      </c>
      <c r="K151" s="215"/>
      <c r="L151" s="215"/>
      <c r="M151" s="215"/>
      <c r="N151" s="215"/>
      <c r="O151" s="215"/>
      <c r="P151" s="215"/>
      <c r="Q151" s="215"/>
    </row>
    <row r="152" spans="1:18" x14ac:dyDescent="0.25">
      <c r="A152" s="245" t="str">
        <f>IFERROR(VLOOKUP($C152,Account_Mapping!$A:$C,2,0),"")</f>
        <v/>
      </c>
      <c r="B152" s="248" t="str">
        <f>IFERROR(VLOOKUP($C152,Account_Mapping!$A:$C,3,0),"")</f>
        <v/>
      </c>
      <c r="D152" s="286"/>
      <c r="E152" s="215"/>
      <c r="F152" s="215"/>
      <c r="G152" s="215"/>
      <c r="H152" s="215"/>
      <c r="I152" s="215"/>
      <c r="J152" s="216" t="s">
        <v>904</v>
      </c>
      <c r="K152" s="215"/>
      <c r="L152" s="215"/>
      <c r="M152" s="215"/>
      <c r="N152" s="215"/>
      <c r="O152" s="215"/>
      <c r="P152" s="215"/>
      <c r="Q152" s="215"/>
    </row>
    <row r="153" spans="1:18" x14ac:dyDescent="0.25">
      <c r="A153" s="245" t="str">
        <f>IFERROR(VLOOKUP($C153,Account_Mapping!$A:$C,2,0),"")</f>
        <v/>
      </c>
      <c r="B153" s="248" t="str">
        <f>IFERROR(VLOOKUP($C153,Account_Mapping!$A:$C,3,0),"")</f>
        <v/>
      </c>
      <c r="E153" s="219"/>
      <c r="F153" s="219"/>
      <c r="G153" s="219"/>
      <c r="H153" s="219"/>
      <c r="I153" s="219"/>
      <c r="J153" s="219">
        <v>2022</v>
      </c>
      <c r="K153" s="219"/>
      <c r="L153" s="219"/>
      <c r="M153" s="219"/>
      <c r="N153" s="219"/>
      <c r="O153" s="219"/>
      <c r="P153" s="219"/>
      <c r="Q153" s="219"/>
    </row>
    <row r="154" spans="1:18" x14ac:dyDescent="0.25">
      <c r="A154" s="245" t="str">
        <f>IFERROR(VLOOKUP($C154,Account_Mapping!$A:$C,2,0),"")</f>
        <v/>
      </c>
      <c r="B154" s="248" t="str">
        <f>IFERROR(VLOOKUP($C154,Account_Mapping!$A:$C,3,0),"")</f>
        <v/>
      </c>
      <c r="E154" s="215"/>
      <c r="F154" s="215"/>
      <c r="G154" s="215"/>
      <c r="H154" s="215"/>
      <c r="I154" s="215"/>
      <c r="J154" s="215"/>
      <c r="K154" s="215"/>
      <c r="L154" s="215"/>
      <c r="M154" s="215"/>
      <c r="N154" s="215"/>
      <c r="O154" s="215"/>
      <c r="P154" s="215"/>
      <c r="Q154" s="215"/>
    </row>
    <row r="155" spans="1:18" x14ac:dyDescent="0.25">
      <c r="A155" s="245" t="str">
        <f>IFERROR(VLOOKUP($C155,Account_Mapping!$A:$C,2,0),"")</f>
        <v/>
      </c>
      <c r="B155" s="248" t="str">
        <f>IFERROR(VLOOKUP($C155,Account_Mapping!$A:$C,3,0),"")</f>
        <v/>
      </c>
      <c r="D155" s="215"/>
      <c r="E155" s="215" t="s">
        <v>761</v>
      </c>
      <c r="F155" s="215" t="s">
        <v>762</v>
      </c>
      <c r="G155" s="215" t="s">
        <v>763</v>
      </c>
      <c r="H155" s="215" t="s">
        <v>764</v>
      </c>
      <c r="I155" s="215" t="s">
        <v>185</v>
      </c>
      <c r="J155" s="215" t="s">
        <v>765</v>
      </c>
      <c r="K155" s="215" t="s">
        <v>766</v>
      </c>
      <c r="L155" s="215" t="s">
        <v>767</v>
      </c>
      <c r="M155" s="215" t="s">
        <v>768</v>
      </c>
      <c r="N155" s="215" t="s">
        <v>769</v>
      </c>
      <c r="O155" s="215" t="s">
        <v>770</v>
      </c>
      <c r="P155" s="215" t="s">
        <v>771</v>
      </c>
      <c r="Q155" s="215" t="s">
        <v>772</v>
      </c>
    </row>
    <row r="156" spans="1:18" x14ac:dyDescent="0.25">
      <c r="A156" s="245" t="str">
        <f>IFERROR(VLOOKUP($C156,Account_Mapping!$A:$C,2,0),"")</f>
        <v/>
      </c>
      <c r="B156" s="248" t="str">
        <f>IFERROR(VLOOKUP($C156,Account_Mapping!$A:$C,3,0),"")</f>
        <v/>
      </c>
      <c r="C156" s="285" t="s">
        <v>905</v>
      </c>
      <c r="D156" s="215"/>
      <c r="E156" s="215"/>
      <c r="F156" s="215"/>
      <c r="G156" s="215"/>
      <c r="H156" s="215"/>
      <c r="I156" s="215"/>
      <c r="J156" s="215"/>
      <c r="K156" s="215"/>
      <c r="L156" s="215"/>
      <c r="M156" s="215"/>
      <c r="N156" s="215"/>
      <c r="O156" s="215"/>
      <c r="P156" s="215"/>
      <c r="Q156" s="215"/>
    </row>
    <row r="157" spans="1:18" x14ac:dyDescent="0.25">
      <c r="A157" s="245" t="str">
        <f>IFERROR(VLOOKUP($C157,Account_Mapping!$A:$C,2,0),"")</f>
        <v>T_gen_Admin_other</v>
      </c>
      <c r="B157" s="248" t="str">
        <f>IFERROR(VLOOKUP($C157,Account_Mapping!$A:$C,3,0),"")</f>
        <v>T_Other_NN_Labor</v>
      </c>
      <c r="C157" s="285" t="s">
        <v>906</v>
      </c>
      <c r="D157" s="215"/>
      <c r="E157" s="215">
        <v>900</v>
      </c>
      <c r="F157" s="215">
        <v>900</v>
      </c>
      <c r="G157" s="215">
        <v>920</v>
      </c>
      <c r="H157" s="215">
        <v>0</v>
      </c>
      <c r="I157" s="215">
        <v>0</v>
      </c>
      <c r="J157" s="215">
        <v>0</v>
      </c>
      <c r="K157" s="215">
        <v>0</v>
      </c>
      <c r="L157" s="215">
        <v>0</v>
      </c>
      <c r="M157" s="215">
        <v>0</v>
      </c>
      <c r="N157" s="215">
        <v>0</v>
      </c>
      <c r="O157" s="215">
        <v>0</v>
      </c>
      <c r="P157" s="215">
        <v>0</v>
      </c>
      <c r="Q157" s="215">
        <v>2720</v>
      </c>
    </row>
    <row r="158" spans="1:18" x14ac:dyDescent="0.25">
      <c r="A158" s="245" t="str">
        <f>IFERROR(VLOOKUP($C158,Account_Mapping!$A:$C,2,0),"")</f>
        <v>T_Nursing</v>
      </c>
      <c r="B158" s="248">
        <f>IFERROR(VLOOKUP($C158,Account_Mapping!$A:$C,3,0),"")</f>
        <v>0</v>
      </c>
      <c r="C158" s="285" t="s">
        <v>907</v>
      </c>
      <c r="D158" s="215"/>
      <c r="E158" s="215">
        <v>0</v>
      </c>
      <c r="F158" s="215">
        <v>0</v>
      </c>
      <c r="G158" s="215">
        <v>0</v>
      </c>
      <c r="H158" s="215">
        <v>0</v>
      </c>
      <c r="I158" s="215">
        <v>0</v>
      </c>
      <c r="J158" s="215">
        <v>0</v>
      </c>
      <c r="K158" s="215">
        <v>0</v>
      </c>
      <c r="L158" s="215">
        <v>0</v>
      </c>
      <c r="M158" s="215">
        <v>0</v>
      </c>
      <c r="N158" s="215">
        <v>0</v>
      </c>
      <c r="O158" s="215">
        <v>0</v>
      </c>
      <c r="P158" s="215">
        <v>0</v>
      </c>
      <c r="Q158" s="215">
        <v>0</v>
      </c>
    </row>
    <row r="159" spans="1:18" x14ac:dyDescent="0.25">
      <c r="A159" s="245" t="str">
        <f>IFERROR(VLOOKUP($C159,Account_Mapping!$A:$C,2,0),"")</f>
        <v>T_EXPENSES</v>
      </c>
      <c r="B159" s="248">
        <f>IFERROR(VLOOKUP($C159,Account_Mapping!$A:$C,3,0),"")</f>
        <v>0</v>
      </c>
      <c r="C159" s="285" t="s">
        <v>908</v>
      </c>
      <c r="D159" s="215"/>
      <c r="E159" s="215">
        <v>0</v>
      </c>
      <c r="F159" s="215">
        <v>0</v>
      </c>
      <c r="G159" s="215">
        <v>0</v>
      </c>
      <c r="H159" s="215">
        <v>0</v>
      </c>
      <c r="I159" s="215">
        <v>0</v>
      </c>
      <c r="J159" s="215">
        <v>0</v>
      </c>
      <c r="K159" s="215">
        <v>0</v>
      </c>
      <c r="L159" s="215">
        <v>0</v>
      </c>
      <c r="M159" s="215">
        <v>0</v>
      </c>
      <c r="N159" s="215">
        <v>0</v>
      </c>
      <c r="O159" s="215">
        <v>0</v>
      </c>
      <c r="P159" s="215">
        <v>0</v>
      </c>
      <c r="Q159" s="215">
        <v>0</v>
      </c>
    </row>
    <row r="160" spans="1:18" x14ac:dyDescent="0.25">
      <c r="A160" s="245" t="str">
        <f>IFERROR(VLOOKUP($C160,Account_Mapping!$A:$C,2,0),"")</f>
        <v>T_EXPENSES</v>
      </c>
      <c r="B160" s="248">
        <f>IFERROR(VLOOKUP($C160,Account_Mapping!$A:$C,3,0),"")</f>
        <v>0</v>
      </c>
      <c r="C160" s="285" t="s">
        <v>909</v>
      </c>
      <c r="D160" s="215"/>
      <c r="E160" s="215">
        <v>0</v>
      </c>
      <c r="F160" s="215">
        <v>0</v>
      </c>
      <c r="G160" s="215">
        <v>0</v>
      </c>
      <c r="H160" s="215">
        <v>0</v>
      </c>
      <c r="I160" s="215">
        <v>0</v>
      </c>
      <c r="J160" s="215">
        <v>0</v>
      </c>
      <c r="K160" s="215">
        <v>0</v>
      </c>
      <c r="L160" s="215">
        <v>0</v>
      </c>
      <c r="M160" s="215">
        <v>0</v>
      </c>
      <c r="N160" s="215">
        <v>0</v>
      </c>
      <c r="O160" s="215">
        <v>0</v>
      </c>
      <c r="P160" s="215">
        <v>0</v>
      </c>
      <c r="Q160" s="215">
        <v>0</v>
      </c>
    </row>
    <row r="161" spans="1:17" x14ac:dyDescent="0.25">
      <c r="A161" s="245" t="str">
        <f>IFERROR(VLOOKUP($C161,Account_Mapping!$A:$C,2,0),"")</f>
        <v>T_gen_Admin_other</v>
      </c>
      <c r="B161" s="248">
        <f>IFERROR(VLOOKUP($C161,Account_Mapping!$A:$C,3,0),"")</f>
        <v>0</v>
      </c>
      <c r="C161" s="285" t="s">
        <v>910</v>
      </c>
      <c r="D161" s="215"/>
      <c r="E161" s="215">
        <v>0</v>
      </c>
      <c r="F161" s="215">
        <v>0</v>
      </c>
      <c r="G161" s="215">
        <v>0</v>
      </c>
      <c r="H161" s="215">
        <v>0</v>
      </c>
      <c r="I161" s="215">
        <v>0</v>
      </c>
      <c r="J161" s="215">
        <v>0</v>
      </c>
      <c r="K161" s="215">
        <v>0</v>
      </c>
      <c r="L161" s="215">
        <v>0</v>
      </c>
      <c r="M161" s="215">
        <v>0</v>
      </c>
      <c r="N161" s="215">
        <v>0</v>
      </c>
      <c r="O161" s="215">
        <v>0</v>
      </c>
      <c r="P161" s="215">
        <v>0</v>
      </c>
      <c r="Q161" s="215">
        <v>0</v>
      </c>
    </row>
    <row r="162" spans="1:17" x14ac:dyDescent="0.25">
      <c r="A162" s="245" t="str">
        <f>IFERROR(VLOOKUP($C162,Account_Mapping!$A:$C,2,0),"")</f>
        <v>T_Ancillary_Pharmacy</v>
      </c>
      <c r="B162" s="248">
        <f>IFERROR(VLOOKUP($C162,Account_Mapping!$A:$C,3,0),"")</f>
        <v>0</v>
      </c>
      <c r="C162" s="285" t="s">
        <v>911</v>
      </c>
      <c r="D162" s="215"/>
      <c r="E162" s="215">
        <v>227.5</v>
      </c>
      <c r="F162" s="215">
        <v>280</v>
      </c>
      <c r="G162" s="215">
        <v>259</v>
      </c>
      <c r="H162" s="215">
        <v>0</v>
      </c>
      <c r="I162" s="215">
        <v>0</v>
      </c>
      <c r="J162" s="215">
        <v>0</v>
      </c>
      <c r="K162" s="215">
        <v>0</v>
      </c>
      <c r="L162" s="215">
        <v>0</v>
      </c>
      <c r="M162" s="215">
        <v>0</v>
      </c>
      <c r="N162" s="215">
        <v>0</v>
      </c>
      <c r="O162" s="215">
        <v>0</v>
      </c>
      <c r="P162" s="215">
        <v>0</v>
      </c>
      <c r="Q162" s="215">
        <v>766.5</v>
      </c>
    </row>
    <row r="163" spans="1:17" x14ac:dyDescent="0.25">
      <c r="A163" s="245" t="str">
        <f>IFERROR(VLOOKUP($C163,Account_Mapping!$A:$C,2,0),"")</f>
        <v>T_Nursing</v>
      </c>
      <c r="B163" s="248" t="str">
        <f>IFERROR(VLOOKUP($C163,Account_Mapping!$A:$C,3,0),"")</f>
        <v>T_Nursing_Labor</v>
      </c>
      <c r="C163" s="285" t="s">
        <v>912</v>
      </c>
      <c r="D163" s="215"/>
      <c r="E163" s="215">
        <v>0</v>
      </c>
      <c r="F163" s="215">
        <v>0</v>
      </c>
      <c r="G163" s="215">
        <v>0</v>
      </c>
      <c r="H163" s="215">
        <v>0</v>
      </c>
      <c r="I163" s="215">
        <v>0</v>
      </c>
      <c r="J163" s="215">
        <v>0</v>
      </c>
      <c r="K163" s="215">
        <v>0</v>
      </c>
      <c r="L163" s="215">
        <v>0</v>
      </c>
      <c r="M163" s="215">
        <v>0</v>
      </c>
      <c r="N163" s="215">
        <v>0</v>
      </c>
      <c r="O163" s="215">
        <v>0</v>
      </c>
      <c r="P163" s="215">
        <v>0</v>
      </c>
      <c r="Q163" s="215">
        <v>0</v>
      </c>
    </row>
    <row r="164" spans="1:17" x14ac:dyDescent="0.25">
      <c r="A164" s="245" t="str">
        <f>IFERROR(VLOOKUP($C164,Account_Mapping!$A:$C,2,0),"")</f>
        <v>T_Nursing</v>
      </c>
      <c r="B164" s="248" t="str">
        <f>IFERROR(VLOOKUP($C164,Account_Mapping!$A:$C,3,0),"")</f>
        <v>T_Nursing_Labor</v>
      </c>
      <c r="C164" s="285" t="s">
        <v>913</v>
      </c>
      <c r="D164" s="215"/>
      <c r="E164" s="215">
        <v>0</v>
      </c>
      <c r="F164" s="215">
        <v>0</v>
      </c>
      <c r="G164" s="215">
        <v>0</v>
      </c>
      <c r="H164" s="215">
        <v>0</v>
      </c>
      <c r="I164" s="215">
        <v>0</v>
      </c>
      <c r="J164" s="215">
        <v>0</v>
      </c>
      <c r="K164" s="215">
        <v>0</v>
      </c>
      <c r="L164" s="215">
        <v>0</v>
      </c>
      <c r="M164" s="215">
        <v>0</v>
      </c>
      <c r="N164" s="215">
        <v>0</v>
      </c>
      <c r="O164" s="215">
        <v>0</v>
      </c>
      <c r="P164" s="215">
        <v>0</v>
      </c>
      <c r="Q164" s="215">
        <v>0</v>
      </c>
    </row>
    <row r="165" spans="1:17" x14ac:dyDescent="0.25">
      <c r="A165" s="245" t="str">
        <f>IFERROR(VLOOKUP($C165,Account_Mapping!$A:$C,2,0),"")</f>
        <v>T_Nursing</v>
      </c>
      <c r="B165" s="248" t="str">
        <f>IFERROR(VLOOKUP($C165,Account_Mapping!$A:$C,3,0),"")</f>
        <v>T_Nursing_Labor</v>
      </c>
      <c r="C165" s="285" t="s">
        <v>914</v>
      </c>
      <c r="D165" s="215"/>
      <c r="E165" s="215">
        <v>0</v>
      </c>
      <c r="F165" s="215">
        <v>0</v>
      </c>
      <c r="G165" s="215">
        <v>0</v>
      </c>
      <c r="H165" s="215">
        <v>0</v>
      </c>
      <c r="I165" s="215">
        <v>0</v>
      </c>
      <c r="J165" s="215">
        <v>0</v>
      </c>
      <c r="K165" s="215">
        <v>0</v>
      </c>
      <c r="L165" s="215">
        <v>0</v>
      </c>
      <c r="M165" s="215">
        <v>0</v>
      </c>
      <c r="N165" s="215">
        <v>0</v>
      </c>
      <c r="O165" s="215">
        <v>0</v>
      </c>
      <c r="P165" s="215">
        <v>0</v>
      </c>
      <c r="Q165" s="215">
        <v>0</v>
      </c>
    </row>
    <row r="166" spans="1:17" x14ac:dyDescent="0.25">
      <c r="A166" s="245" t="str">
        <f>IFERROR(VLOOKUP($C166,Account_Mapping!$A:$C,2,0),"")</f>
        <v>T_Nursing</v>
      </c>
      <c r="B166" s="248" t="str">
        <f>IFERROR(VLOOKUP($C166,Account_Mapping!$A:$C,3,0),"")</f>
        <v>T_Nursing_Labor</v>
      </c>
      <c r="C166" s="285" t="s">
        <v>915</v>
      </c>
      <c r="D166" s="215"/>
      <c r="E166" s="215">
        <v>0</v>
      </c>
      <c r="F166" s="215">
        <v>0</v>
      </c>
      <c r="G166" s="215">
        <v>0</v>
      </c>
      <c r="H166" s="215">
        <v>0</v>
      </c>
      <c r="I166" s="215">
        <v>0</v>
      </c>
      <c r="J166" s="215">
        <v>0</v>
      </c>
      <c r="K166" s="215">
        <v>0</v>
      </c>
      <c r="L166" s="215">
        <v>0</v>
      </c>
      <c r="M166" s="215">
        <v>0</v>
      </c>
      <c r="N166" s="215">
        <v>0</v>
      </c>
      <c r="O166" s="215">
        <v>0</v>
      </c>
      <c r="P166" s="215">
        <v>0</v>
      </c>
      <c r="Q166" s="215">
        <v>0</v>
      </c>
    </row>
    <row r="167" spans="1:17" x14ac:dyDescent="0.25">
      <c r="A167" s="245" t="str">
        <f>IFERROR(VLOOKUP($C167,Account_Mapping!$A:$C,2,0),"")</f>
        <v>T_EXPENSES</v>
      </c>
      <c r="B167" s="248" t="str">
        <f>IFERROR(VLOOKUP($C167,Account_Mapping!$A:$C,3,0),"")</f>
        <v>T_Other_NN_Labor</v>
      </c>
      <c r="C167" s="285" t="s">
        <v>916</v>
      </c>
      <c r="D167" s="215"/>
      <c r="E167" s="215">
        <v>1485.04</v>
      </c>
      <c r="F167" s="215">
        <v>1421.96</v>
      </c>
      <c r="G167" s="215">
        <v>1391.51</v>
      </c>
      <c r="H167" s="215">
        <v>241.9</v>
      </c>
      <c r="I167" s="215">
        <v>0</v>
      </c>
      <c r="J167" s="215">
        <v>0</v>
      </c>
      <c r="K167" s="215">
        <v>0</v>
      </c>
      <c r="L167" s="215">
        <v>0</v>
      </c>
      <c r="M167" s="215">
        <v>0</v>
      </c>
      <c r="N167" s="215">
        <v>0</v>
      </c>
      <c r="O167" s="215">
        <v>0</v>
      </c>
      <c r="P167" s="215">
        <v>0</v>
      </c>
      <c r="Q167" s="215">
        <v>4540.41</v>
      </c>
    </row>
    <row r="168" spans="1:17" x14ac:dyDescent="0.25">
      <c r="A168" s="245" t="str">
        <f>IFERROR(VLOOKUP($C168,Account_Mapping!$A:$C,2,0),"")</f>
        <v>T_EXPENSES</v>
      </c>
      <c r="B168" s="248">
        <f>IFERROR(VLOOKUP($C168,Account_Mapping!$A:$C,3,0),"")</f>
        <v>0</v>
      </c>
      <c r="C168" s="285" t="s">
        <v>917</v>
      </c>
      <c r="D168" s="215"/>
      <c r="E168" s="215">
        <v>103.95</v>
      </c>
      <c r="F168" s="215">
        <v>0</v>
      </c>
      <c r="G168" s="215">
        <v>80</v>
      </c>
      <c r="H168" s="215">
        <v>0</v>
      </c>
      <c r="I168" s="215">
        <v>0</v>
      </c>
      <c r="J168" s="215">
        <v>0</v>
      </c>
      <c r="K168" s="215">
        <v>0</v>
      </c>
      <c r="L168" s="215">
        <v>0</v>
      </c>
      <c r="M168" s="215">
        <v>0</v>
      </c>
      <c r="N168" s="215">
        <v>0</v>
      </c>
      <c r="O168" s="215">
        <v>0</v>
      </c>
      <c r="P168" s="215">
        <v>0</v>
      </c>
      <c r="Q168" s="215">
        <v>183.95</v>
      </c>
    </row>
    <row r="169" spans="1:17" x14ac:dyDescent="0.25">
      <c r="A169" s="245" t="str">
        <f>IFERROR(VLOOKUP($C169,Account_Mapping!$A:$C,2,0),"")</f>
        <v>T_Marketing</v>
      </c>
      <c r="B169" s="248">
        <f>IFERROR(VLOOKUP($C169,Account_Mapping!$A:$C,3,0),"")</f>
        <v>0</v>
      </c>
      <c r="C169" s="285" t="s">
        <v>918</v>
      </c>
      <c r="D169" s="215"/>
      <c r="E169" s="215">
        <v>0</v>
      </c>
      <c r="F169" s="215">
        <v>0</v>
      </c>
      <c r="G169" s="215">
        <v>0</v>
      </c>
      <c r="H169" s="215">
        <v>0</v>
      </c>
      <c r="I169" s="215">
        <v>0</v>
      </c>
      <c r="J169" s="215">
        <v>0</v>
      </c>
      <c r="K169" s="215">
        <v>0</v>
      </c>
      <c r="L169" s="215">
        <v>0</v>
      </c>
      <c r="M169" s="215">
        <v>0</v>
      </c>
      <c r="N169" s="215">
        <v>0</v>
      </c>
      <c r="O169" s="215">
        <v>0</v>
      </c>
      <c r="P169" s="215">
        <v>0</v>
      </c>
      <c r="Q169" s="215">
        <v>0</v>
      </c>
    </row>
    <row r="170" spans="1:17" x14ac:dyDescent="0.25">
      <c r="A170" s="245" t="str">
        <f>IFERROR(VLOOKUP($C170,Account_Mapping!$A:$C,2,0),"")</f>
        <v>T_gen_Admin_other</v>
      </c>
      <c r="B170" s="248">
        <f>IFERROR(VLOOKUP($C170,Account_Mapping!$A:$C,3,0),"")</f>
        <v>0</v>
      </c>
      <c r="C170" s="285" t="s">
        <v>919</v>
      </c>
      <c r="D170" s="215"/>
      <c r="E170" s="215">
        <v>0</v>
      </c>
      <c r="F170" s="215">
        <v>0</v>
      </c>
      <c r="G170" s="215">
        <v>0</v>
      </c>
      <c r="H170" s="215">
        <v>0</v>
      </c>
      <c r="I170" s="215">
        <v>0</v>
      </c>
      <c r="J170" s="215">
        <v>0</v>
      </c>
      <c r="K170" s="215">
        <v>0</v>
      </c>
      <c r="L170" s="215">
        <v>0</v>
      </c>
      <c r="M170" s="215">
        <v>0</v>
      </c>
      <c r="N170" s="215">
        <v>0</v>
      </c>
      <c r="O170" s="215">
        <v>0</v>
      </c>
      <c r="P170" s="215">
        <v>0</v>
      </c>
      <c r="Q170" s="215">
        <v>0</v>
      </c>
    </row>
    <row r="171" spans="1:17" x14ac:dyDescent="0.25">
      <c r="A171" s="245" t="str">
        <f>IFERROR(VLOOKUP($C171,Account_Mapping!$A:$C,2,0),"")</f>
        <v>T_gen_Admin_other</v>
      </c>
      <c r="B171" s="248">
        <f>IFERROR(VLOOKUP($C171,Account_Mapping!$A:$C,3,0),"")</f>
        <v>0</v>
      </c>
      <c r="C171" s="285" t="s">
        <v>920</v>
      </c>
      <c r="D171" s="215"/>
      <c r="E171" s="215">
        <v>0</v>
      </c>
      <c r="F171" s="215">
        <v>0</v>
      </c>
      <c r="G171" s="215">
        <v>0</v>
      </c>
      <c r="H171" s="215">
        <v>0</v>
      </c>
      <c r="I171" s="215">
        <v>0</v>
      </c>
      <c r="J171" s="215">
        <v>0</v>
      </c>
      <c r="K171" s="215">
        <v>0</v>
      </c>
      <c r="L171" s="215">
        <v>0</v>
      </c>
      <c r="M171" s="215">
        <v>0</v>
      </c>
      <c r="N171" s="215">
        <v>0</v>
      </c>
      <c r="O171" s="215">
        <v>0</v>
      </c>
      <c r="P171" s="215">
        <v>0</v>
      </c>
      <c r="Q171" s="215">
        <v>0</v>
      </c>
    </row>
    <row r="172" spans="1:17" x14ac:dyDescent="0.25">
      <c r="A172" s="245" t="str">
        <f>IFERROR(VLOOKUP($C172,Account_Mapping!$A:$C,2,0),"")</f>
        <v>T_gen_Admin_other</v>
      </c>
      <c r="B172" s="248">
        <f>IFERROR(VLOOKUP($C172,Account_Mapping!$A:$C,3,0),"")</f>
        <v>0</v>
      </c>
      <c r="C172" s="285" t="s">
        <v>921</v>
      </c>
      <c r="D172" s="215"/>
      <c r="E172" s="215">
        <v>0</v>
      </c>
      <c r="F172" s="215">
        <v>0</v>
      </c>
      <c r="G172" s="215">
        <v>0</v>
      </c>
      <c r="H172" s="215">
        <v>0</v>
      </c>
      <c r="I172" s="215">
        <v>0</v>
      </c>
      <c r="J172" s="215">
        <v>0</v>
      </c>
      <c r="K172" s="215">
        <v>0</v>
      </c>
      <c r="L172" s="215">
        <v>0</v>
      </c>
      <c r="M172" s="215">
        <v>0</v>
      </c>
      <c r="N172" s="215">
        <v>0</v>
      </c>
      <c r="O172" s="215">
        <v>0</v>
      </c>
      <c r="P172" s="215">
        <v>0</v>
      </c>
      <c r="Q172" s="215">
        <v>0</v>
      </c>
    </row>
    <row r="173" spans="1:17" x14ac:dyDescent="0.25">
      <c r="A173" s="245" t="str">
        <f>IFERROR(VLOOKUP($C173,Account_Mapping!$A:$C,2,0),"")</f>
        <v>T_gen_Admin_other</v>
      </c>
      <c r="B173" s="248">
        <f>IFERROR(VLOOKUP($C173,Account_Mapping!$A:$C,3,0),"")</f>
        <v>0</v>
      </c>
      <c r="C173" s="285" t="s">
        <v>922</v>
      </c>
      <c r="D173" s="215"/>
      <c r="E173" s="215">
        <v>0</v>
      </c>
      <c r="F173" s="215">
        <v>0</v>
      </c>
      <c r="G173" s="215">
        <v>319</v>
      </c>
      <c r="H173" s="215">
        <v>0</v>
      </c>
      <c r="I173" s="215">
        <v>0</v>
      </c>
      <c r="J173" s="215">
        <v>0</v>
      </c>
      <c r="K173" s="215">
        <v>0</v>
      </c>
      <c r="L173" s="215">
        <v>0</v>
      </c>
      <c r="M173" s="215">
        <v>0</v>
      </c>
      <c r="N173" s="215">
        <v>0</v>
      </c>
      <c r="O173" s="215">
        <v>0</v>
      </c>
      <c r="P173" s="215">
        <v>0</v>
      </c>
      <c r="Q173" s="215">
        <v>319</v>
      </c>
    </row>
    <row r="174" spans="1:17" x14ac:dyDescent="0.25">
      <c r="A174" s="245" t="str">
        <f>IFERROR(VLOOKUP($C174,Account_Mapping!$A:$C,2,0),"")</f>
        <v>T_gen_Admin_other</v>
      </c>
      <c r="B174" s="248">
        <f>IFERROR(VLOOKUP($C174,Account_Mapping!$A:$C,3,0),"")</f>
        <v>0</v>
      </c>
      <c r="C174" s="285" t="s">
        <v>923</v>
      </c>
      <c r="D174" s="215"/>
      <c r="E174" s="215">
        <v>0</v>
      </c>
      <c r="F174" s="215">
        <v>0</v>
      </c>
      <c r="G174" s="215">
        <v>0</v>
      </c>
      <c r="H174" s="215">
        <v>0</v>
      </c>
      <c r="I174" s="215">
        <v>0</v>
      </c>
      <c r="J174" s="215">
        <v>0</v>
      </c>
      <c r="K174" s="215">
        <v>0</v>
      </c>
      <c r="L174" s="215">
        <v>0</v>
      </c>
      <c r="M174" s="215">
        <v>0</v>
      </c>
      <c r="N174" s="215">
        <v>0</v>
      </c>
      <c r="O174" s="215">
        <v>0</v>
      </c>
      <c r="P174" s="215">
        <v>0</v>
      </c>
      <c r="Q174" s="215">
        <v>0</v>
      </c>
    </row>
    <row r="175" spans="1:17" x14ac:dyDescent="0.25">
      <c r="A175" s="245" t="str">
        <f>IFERROR(VLOOKUP($C175,Account_Mapping!$A:$C,2,0),"")</f>
        <v>T_gen_Admin_other</v>
      </c>
      <c r="B175" s="248">
        <f>IFERROR(VLOOKUP($C175,Account_Mapping!$A:$C,3,0),"")</f>
        <v>0</v>
      </c>
      <c r="C175" s="285" t="s">
        <v>924</v>
      </c>
      <c r="D175" s="215"/>
      <c r="E175" s="215">
        <v>0</v>
      </c>
      <c r="F175" s="215">
        <v>0</v>
      </c>
      <c r="G175" s="215">
        <v>0</v>
      </c>
      <c r="H175" s="215">
        <v>0</v>
      </c>
      <c r="I175" s="215">
        <v>0</v>
      </c>
      <c r="J175" s="215">
        <v>0</v>
      </c>
      <c r="K175" s="215">
        <v>0</v>
      </c>
      <c r="L175" s="215">
        <v>0</v>
      </c>
      <c r="M175" s="215">
        <v>0</v>
      </c>
      <c r="N175" s="215">
        <v>0</v>
      </c>
      <c r="O175" s="215">
        <v>0</v>
      </c>
      <c r="P175" s="215">
        <v>0</v>
      </c>
      <c r="Q175" s="215">
        <v>0</v>
      </c>
    </row>
    <row r="176" spans="1:17" x14ac:dyDescent="0.25">
      <c r="A176" s="245" t="str">
        <f>IFERROR(VLOOKUP($C176,Account_Mapping!$A:$C,2,0),"")</f>
        <v>T_gen_Admin_other</v>
      </c>
      <c r="B176" s="248">
        <f>IFERROR(VLOOKUP($C176,Account_Mapping!$A:$C,3,0),"")</f>
        <v>0</v>
      </c>
      <c r="C176" s="285" t="s">
        <v>925</v>
      </c>
      <c r="D176" s="215"/>
      <c r="E176" s="215">
        <v>35.64</v>
      </c>
      <c r="F176" s="215">
        <v>35.64</v>
      </c>
      <c r="G176" s="215">
        <v>-85</v>
      </c>
      <c r="H176" s="215">
        <v>0</v>
      </c>
      <c r="I176" s="215">
        <v>0</v>
      </c>
      <c r="J176" s="215">
        <v>0</v>
      </c>
      <c r="K176" s="215">
        <v>0</v>
      </c>
      <c r="L176" s="215">
        <v>0</v>
      </c>
      <c r="M176" s="215">
        <v>0</v>
      </c>
      <c r="N176" s="215">
        <v>0</v>
      </c>
      <c r="O176" s="215">
        <v>0</v>
      </c>
      <c r="P176" s="215">
        <v>0</v>
      </c>
      <c r="Q176" s="215">
        <v>-13.719999999999999</v>
      </c>
    </row>
    <row r="177" spans="1:17" x14ac:dyDescent="0.25">
      <c r="A177" s="245" t="str">
        <f>IFERROR(VLOOKUP($C177,Account_Mapping!$A:$C,2,0),"")</f>
        <v>T_gen_Admin_other</v>
      </c>
      <c r="B177" s="248">
        <f>IFERROR(VLOOKUP($C177,Account_Mapping!$A:$C,3,0),"")</f>
        <v>0</v>
      </c>
      <c r="C177" s="285" t="s">
        <v>926</v>
      </c>
      <c r="D177" s="215"/>
      <c r="E177" s="215">
        <v>0</v>
      </c>
      <c r="F177" s="215">
        <v>0</v>
      </c>
      <c r="G177" s="215">
        <v>0</v>
      </c>
      <c r="H177" s="215">
        <v>0</v>
      </c>
      <c r="I177" s="215">
        <v>0</v>
      </c>
      <c r="J177" s="215">
        <v>0</v>
      </c>
      <c r="K177" s="215">
        <v>0</v>
      </c>
      <c r="L177" s="215">
        <v>0</v>
      </c>
      <c r="M177" s="215">
        <v>0</v>
      </c>
      <c r="N177" s="215">
        <v>0</v>
      </c>
      <c r="O177" s="215">
        <v>0</v>
      </c>
      <c r="P177" s="215">
        <v>0</v>
      </c>
      <c r="Q177" s="215">
        <v>0</v>
      </c>
    </row>
    <row r="178" spans="1:17" x14ac:dyDescent="0.25">
      <c r="A178" s="245" t="str">
        <f>IFERROR(VLOOKUP($C178,Account_Mapping!$A:$C,2,0),"")</f>
        <v>T_EXPENSES</v>
      </c>
      <c r="B178" s="248" t="str">
        <f>IFERROR(VLOOKUP($C178,Account_Mapping!$A:$C,3,0),"")</f>
        <v>T_Other_NN_Labor</v>
      </c>
      <c r="C178" s="285" t="s">
        <v>927</v>
      </c>
      <c r="D178" s="215"/>
      <c r="E178" s="215">
        <v>2778.98</v>
      </c>
      <c r="F178" s="215">
        <v>2587.62</v>
      </c>
      <c r="G178" s="215">
        <v>3099.17</v>
      </c>
      <c r="H178" s="215">
        <v>50.29</v>
      </c>
      <c r="I178" s="215">
        <v>0</v>
      </c>
      <c r="J178" s="215">
        <v>0</v>
      </c>
      <c r="K178" s="215">
        <v>0</v>
      </c>
      <c r="L178" s="215">
        <v>0</v>
      </c>
      <c r="M178" s="215">
        <v>0</v>
      </c>
      <c r="N178" s="215">
        <v>0</v>
      </c>
      <c r="O178" s="215">
        <v>0</v>
      </c>
      <c r="P178" s="215">
        <v>0</v>
      </c>
      <c r="Q178" s="215">
        <v>8516.0600000000013</v>
      </c>
    </row>
    <row r="179" spans="1:17" x14ac:dyDescent="0.25">
      <c r="A179" s="245" t="str">
        <f>IFERROR(VLOOKUP($C179,Account_Mapping!$A:$C,2,0),"")</f>
        <v>T_EXPENSES</v>
      </c>
      <c r="B179" s="248">
        <f>IFERROR(VLOOKUP($C179,Account_Mapping!$A:$C,3,0),"")</f>
        <v>0</v>
      </c>
      <c r="C179" s="285" t="s">
        <v>928</v>
      </c>
      <c r="D179" s="215"/>
      <c r="E179" s="215">
        <v>0</v>
      </c>
      <c r="F179" s="215">
        <v>0</v>
      </c>
      <c r="G179" s="215">
        <v>0</v>
      </c>
      <c r="H179" s="215">
        <v>0</v>
      </c>
      <c r="I179" s="215">
        <v>0</v>
      </c>
      <c r="J179" s="215">
        <v>0</v>
      </c>
      <c r="K179" s="215">
        <v>0</v>
      </c>
      <c r="L179" s="215">
        <v>0</v>
      </c>
      <c r="M179" s="215">
        <v>0</v>
      </c>
      <c r="N179" s="215">
        <v>0</v>
      </c>
      <c r="O179" s="215">
        <v>0</v>
      </c>
      <c r="P179" s="215">
        <v>0</v>
      </c>
      <c r="Q179" s="215">
        <v>0</v>
      </c>
    </row>
    <row r="180" spans="1:17" x14ac:dyDescent="0.25">
      <c r="A180" s="245" t="str">
        <f>IFERROR(VLOOKUP($C180,Account_Mapping!$A:$C,2,0),"")</f>
        <v>T_gen_Admin_other</v>
      </c>
      <c r="B180" s="248">
        <f>IFERROR(VLOOKUP($C180,Account_Mapping!$A:$C,3,0),"")</f>
        <v>0</v>
      </c>
      <c r="C180" s="285" t="s">
        <v>929</v>
      </c>
      <c r="D180" s="215"/>
      <c r="E180" s="215">
        <v>0</v>
      </c>
      <c r="F180" s="215">
        <v>0</v>
      </c>
      <c r="G180" s="215">
        <v>0</v>
      </c>
      <c r="H180" s="215">
        <v>0</v>
      </c>
      <c r="I180" s="215">
        <v>0</v>
      </c>
      <c r="J180" s="215">
        <v>0</v>
      </c>
      <c r="K180" s="215">
        <v>0</v>
      </c>
      <c r="L180" s="215">
        <v>0</v>
      </c>
      <c r="M180" s="215">
        <v>0</v>
      </c>
      <c r="N180" s="215">
        <v>0</v>
      </c>
      <c r="O180" s="215">
        <v>0</v>
      </c>
      <c r="P180" s="215">
        <v>0</v>
      </c>
      <c r="Q180" s="215">
        <v>0</v>
      </c>
    </row>
    <row r="181" spans="1:17" x14ac:dyDescent="0.25">
      <c r="A181" s="245" t="str">
        <f>IFERROR(VLOOKUP($C181,Account_Mapping!$A:$C,2,0),"")</f>
        <v>T_gen_Admin_other</v>
      </c>
      <c r="B181" s="248">
        <f>IFERROR(VLOOKUP($C181,Account_Mapping!$A:$C,3,0),"")</f>
        <v>0</v>
      </c>
      <c r="C181" s="285" t="s">
        <v>930</v>
      </c>
      <c r="D181" s="215"/>
      <c r="E181" s="215">
        <v>0</v>
      </c>
      <c r="F181" s="215">
        <v>0</v>
      </c>
      <c r="G181" s="215">
        <v>0</v>
      </c>
      <c r="H181" s="215">
        <v>0</v>
      </c>
      <c r="I181" s="215">
        <v>0</v>
      </c>
      <c r="J181" s="215">
        <v>0</v>
      </c>
      <c r="K181" s="215">
        <v>0</v>
      </c>
      <c r="L181" s="215">
        <v>0</v>
      </c>
      <c r="M181" s="215">
        <v>0</v>
      </c>
      <c r="N181" s="215">
        <v>0</v>
      </c>
      <c r="O181" s="215">
        <v>0</v>
      </c>
      <c r="P181" s="215">
        <v>0</v>
      </c>
      <c r="Q181" s="215">
        <v>0</v>
      </c>
    </row>
    <row r="182" spans="1:17" x14ac:dyDescent="0.25">
      <c r="A182" s="245" t="str">
        <f>IFERROR(VLOOKUP($C182,Account_Mapping!$A:$C,2,0),"")</f>
        <v>T_gen_Admin_other</v>
      </c>
      <c r="B182" s="248">
        <f>IFERROR(VLOOKUP($C182,Account_Mapping!$A:$C,3,0),"")</f>
        <v>0</v>
      </c>
      <c r="C182" s="285" t="s">
        <v>931</v>
      </c>
      <c r="D182" s="215"/>
      <c r="E182" s="215">
        <v>0</v>
      </c>
      <c r="F182" s="215">
        <v>0</v>
      </c>
      <c r="G182" s="215">
        <v>0</v>
      </c>
      <c r="H182" s="215">
        <v>0</v>
      </c>
      <c r="I182" s="215">
        <v>0</v>
      </c>
      <c r="J182" s="215">
        <v>0</v>
      </c>
      <c r="K182" s="215">
        <v>0</v>
      </c>
      <c r="L182" s="215">
        <v>0</v>
      </c>
      <c r="M182" s="215">
        <v>0</v>
      </c>
      <c r="N182" s="215">
        <v>0</v>
      </c>
      <c r="O182" s="215">
        <v>0</v>
      </c>
      <c r="P182" s="215">
        <v>0</v>
      </c>
      <c r="Q182" s="215">
        <v>0</v>
      </c>
    </row>
    <row r="183" spans="1:17" x14ac:dyDescent="0.25">
      <c r="A183" s="245" t="str">
        <f>IFERROR(VLOOKUP($C183,Account_Mapping!$A:$C,2,0),"")</f>
        <v>T_gen_Admin_other</v>
      </c>
      <c r="B183" s="248">
        <f>IFERROR(VLOOKUP($C183,Account_Mapping!$A:$C,3,0),"")</f>
        <v>0</v>
      </c>
      <c r="C183" s="285" t="s">
        <v>932</v>
      </c>
      <c r="D183" s="215"/>
      <c r="E183" s="215">
        <v>0</v>
      </c>
      <c r="F183" s="215">
        <v>115.38</v>
      </c>
      <c r="G183" s="215">
        <v>142</v>
      </c>
      <c r="H183" s="215">
        <v>816.5</v>
      </c>
      <c r="I183" s="215">
        <v>0</v>
      </c>
      <c r="J183" s="215">
        <v>0</v>
      </c>
      <c r="K183" s="215">
        <v>0</v>
      </c>
      <c r="L183" s="215">
        <v>0</v>
      </c>
      <c r="M183" s="215">
        <v>0</v>
      </c>
      <c r="N183" s="215">
        <v>0</v>
      </c>
      <c r="O183" s="215">
        <v>0</v>
      </c>
      <c r="P183" s="215">
        <v>0</v>
      </c>
      <c r="Q183" s="215">
        <v>1073.8800000000001</v>
      </c>
    </row>
    <row r="184" spans="1:17" x14ac:dyDescent="0.25">
      <c r="A184" s="245" t="str">
        <f>IFERROR(VLOOKUP($C184,Account_Mapping!$A:$C,2,0),"")</f>
        <v>T_gen_Admin_other</v>
      </c>
      <c r="B184" s="248">
        <f>IFERROR(VLOOKUP($C184,Account_Mapping!$A:$C,3,0),"")</f>
        <v>0</v>
      </c>
      <c r="C184" s="285" t="s">
        <v>933</v>
      </c>
      <c r="D184" s="215"/>
      <c r="E184" s="215">
        <v>0</v>
      </c>
      <c r="F184" s="215">
        <v>0</v>
      </c>
      <c r="G184" s="215">
        <v>0</v>
      </c>
      <c r="H184" s="215">
        <v>0</v>
      </c>
      <c r="I184" s="215">
        <v>0</v>
      </c>
      <c r="J184" s="215">
        <v>0</v>
      </c>
      <c r="K184" s="215">
        <v>0</v>
      </c>
      <c r="L184" s="215">
        <v>0</v>
      </c>
      <c r="M184" s="215">
        <v>0</v>
      </c>
      <c r="N184" s="215">
        <v>0</v>
      </c>
      <c r="O184" s="215">
        <v>0</v>
      </c>
      <c r="P184" s="215">
        <v>0</v>
      </c>
      <c r="Q184" s="215">
        <v>0</v>
      </c>
    </row>
    <row r="185" spans="1:17" x14ac:dyDescent="0.25">
      <c r="A185" s="245" t="str">
        <f>IFERROR(VLOOKUP($C185,Account_Mapping!$A:$C,2,0),"")</f>
        <v>T_gen_Admin_other</v>
      </c>
      <c r="B185" s="248">
        <f>IFERROR(VLOOKUP($C185,Account_Mapping!$A:$C,3,0),"")</f>
        <v>0</v>
      </c>
      <c r="C185" s="285" t="s">
        <v>934</v>
      </c>
      <c r="D185" s="215"/>
      <c r="E185" s="215">
        <v>115.38</v>
      </c>
      <c r="F185" s="215">
        <v>106.5</v>
      </c>
      <c r="G185" s="215">
        <v>0</v>
      </c>
      <c r="H185" s="215">
        <v>0</v>
      </c>
      <c r="I185" s="215">
        <v>0</v>
      </c>
      <c r="J185" s="215">
        <v>0</v>
      </c>
      <c r="K185" s="215">
        <v>0</v>
      </c>
      <c r="L185" s="215">
        <v>0</v>
      </c>
      <c r="M185" s="215">
        <v>0</v>
      </c>
      <c r="N185" s="215">
        <v>0</v>
      </c>
      <c r="O185" s="215">
        <v>0</v>
      </c>
      <c r="P185" s="215">
        <v>0</v>
      </c>
      <c r="Q185" s="215">
        <v>221.88</v>
      </c>
    </row>
    <row r="186" spans="1:17" x14ac:dyDescent="0.25">
      <c r="A186" s="245" t="str">
        <f>IFERROR(VLOOKUP($C186,Account_Mapping!$A:$C,2,0),"")</f>
        <v>T_gen_Admin_other</v>
      </c>
      <c r="B186" s="248">
        <f>IFERROR(VLOOKUP($C186,Account_Mapping!$A:$C,3,0),"")</f>
        <v>0</v>
      </c>
      <c r="C186" s="285" t="s">
        <v>935</v>
      </c>
      <c r="D186" s="215"/>
      <c r="E186" s="215">
        <v>0</v>
      </c>
      <c r="F186" s="215">
        <v>0</v>
      </c>
      <c r="G186" s="215">
        <v>-102.88</v>
      </c>
      <c r="H186" s="215">
        <v>-102.88</v>
      </c>
      <c r="I186" s="215">
        <v>0</v>
      </c>
      <c r="J186" s="215">
        <v>0</v>
      </c>
      <c r="K186" s="215">
        <v>0</v>
      </c>
      <c r="L186" s="215">
        <v>0</v>
      </c>
      <c r="M186" s="215">
        <v>0</v>
      </c>
      <c r="N186" s="215">
        <v>0</v>
      </c>
      <c r="O186" s="215">
        <v>0</v>
      </c>
      <c r="P186" s="215">
        <v>0</v>
      </c>
      <c r="Q186" s="215">
        <v>-205.76</v>
      </c>
    </row>
    <row r="187" spans="1:17" x14ac:dyDescent="0.25">
      <c r="A187" s="245" t="str">
        <f>IFERROR(VLOOKUP($C187,Account_Mapping!$A:$C,2,0),"")</f>
        <v>T_gen_Admin_other</v>
      </c>
      <c r="B187" s="248">
        <f>IFERROR(VLOOKUP($C187,Account_Mapping!$A:$C,3,0),"")</f>
        <v>0</v>
      </c>
      <c r="C187" s="285" t="s">
        <v>936</v>
      </c>
      <c r="D187" s="215"/>
      <c r="E187" s="215">
        <v>0</v>
      </c>
      <c r="F187" s="215">
        <v>0</v>
      </c>
      <c r="G187" s="215">
        <v>0</v>
      </c>
      <c r="H187" s="215">
        <v>0</v>
      </c>
      <c r="I187" s="215">
        <v>0</v>
      </c>
      <c r="J187" s="215">
        <v>0</v>
      </c>
      <c r="K187" s="215">
        <v>0</v>
      </c>
      <c r="L187" s="215">
        <v>0</v>
      </c>
      <c r="M187" s="215">
        <v>0</v>
      </c>
      <c r="N187" s="215">
        <v>0</v>
      </c>
      <c r="O187" s="215">
        <v>0</v>
      </c>
      <c r="P187" s="215">
        <v>0</v>
      </c>
      <c r="Q187" s="215">
        <v>0</v>
      </c>
    </row>
    <row r="188" spans="1:17" x14ac:dyDescent="0.25">
      <c r="A188" s="245" t="str">
        <f>IFERROR(VLOOKUP($C188,Account_Mapping!$A:$C,2,0),"")</f>
        <v>T_gen_Admin_other</v>
      </c>
      <c r="B188" s="248" t="str">
        <f>IFERROR(VLOOKUP($C188,Account_Mapping!$A:$C,3,0),"")</f>
        <v>T_Other_NN_Labor</v>
      </c>
      <c r="C188" s="285" t="s">
        <v>937</v>
      </c>
      <c r="D188" s="215"/>
      <c r="E188" s="215">
        <v>9473.5300000000007</v>
      </c>
      <c r="F188" s="215">
        <v>4644.49</v>
      </c>
      <c r="G188" s="215">
        <v>8631.49</v>
      </c>
      <c r="H188" s="215">
        <v>3983.69</v>
      </c>
      <c r="I188" s="215">
        <v>0</v>
      </c>
      <c r="J188" s="215">
        <v>0</v>
      </c>
      <c r="K188" s="215">
        <v>0</v>
      </c>
      <c r="L188" s="215">
        <v>0</v>
      </c>
      <c r="M188" s="215">
        <v>0</v>
      </c>
      <c r="N188" s="215">
        <v>0</v>
      </c>
      <c r="O188" s="215">
        <v>0</v>
      </c>
      <c r="P188" s="215">
        <v>0</v>
      </c>
      <c r="Q188" s="215">
        <v>26733.200000000001</v>
      </c>
    </row>
    <row r="189" spans="1:17" x14ac:dyDescent="0.25">
      <c r="A189" s="245" t="str">
        <f>IFERROR(VLOOKUP($C189,Account_Mapping!$A:$C,2,0),"")</f>
        <v>T_Nursing</v>
      </c>
      <c r="B189" s="248" t="str">
        <f>IFERROR(VLOOKUP($C189,Account_Mapping!$A:$C,3,0),"")</f>
        <v>T_Nursing_Labor</v>
      </c>
      <c r="C189" s="285" t="s">
        <v>938</v>
      </c>
      <c r="D189" s="215"/>
      <c r="E189" s="215">
        <v>0</v>
      </c>
      <c r="F189" s="215">
        <v>0</v>
      </c>
      <c r="G189" s="215">
        <v>0</v>
      </c>
      <c r="H189" s="215">
        <v>0</v>
      </c>
      <c r="I189" s="215">
        <v>0</v>
      </c>
      <c r="J189" s="215">
        <v>0</v>
      </c>
      <c r="K189" s="215">
        <v>0</v>
      </c>
      <c r="L189" s="215">
        <v>0</v>
      </c>
      <c r="M189" s="215">
        <v>0</v>
      </c>
      <c r="N189" s="215">
        <v>0</v>
      </c>
      <c r="O189" s="215">
        <v>0</v>
      </c>
      <c r="P189" s="215">
        <v>0</v>
      </c>
      <c r="Q189" s="215">
        <v>0</v>
      </c>
    </row>
    <row r="190" spans="1:17" x14ac:dyDescent="0.25">
      <c r="A190" s="245" t="str">
        <f>IFERROR(VLOOKUP($C190,Account_Mapping!$A:$C,2,0),"")</f>
        <v>T_Nursing</v>
      </c>
      <c r="B190" s="248" t="str">
        <f>IFERROR(VLOOKUP($C190,Account_Mapping!$A:$C,3,0),"")</f>
        <v>T_Nursing_Labor</v>
      </c>
      <c r="C190" s="285" t="s">
        <v>939</v>
      </c>
      <c r="D190" s="215"/>
      <c r="E190" s="215">
        <v>5779.32</v>
      </c>
      <c r="F190" s="215">
        <v>6442.41</v>
      </c>
      <c r="G190" s="215">
        <v>7373.8</v>
      </c>
      <c r="H190" s="215">
        <v>486.58</v>
      </c>
      <c r="I190" s="215">
        <v>0</v>
      </c>
      <c r="J190" s="215">
        <v>0</v>
      </c>
      <c r="K190" s="215">
        <v>0</v>
      </c>
      <c r="L190" s="215">
        <v>0</v>
      </c>
      <c r="M190" s="215">
        <v>0</v>
      </c>
      <c r="N190" s="215">
        <v>0</v>
      </c>
      <c r="O190" s="215">
        <v>0</v>
      </c>
      <c r="P190" s="215">
        <v>0</v>
      </c>
      <c r="Q190" s="215">
        <v>20082.11</v>
      </c>
    </row>
    <row r="191" spans="1:17" x14ac:dyDescent="0.25">
      <c r="A191" s="245" t="str">
        <f>IFERROR(VLOOKUP($C191,Account_Mapping!$A:$C,2,0),"")</f>
        <v>T_gen_Admin_other</v>
      </c>
      <c r="B191" s="248" t="str">
        <f>IFERROR(VLOOKUP($C191,Account_Mapping!$A:$C,3,0),"")</f>
        <v>T_Other_NN_Labor</v>
      </c>
      <c r="C191" s="285" t="s">
        <v>940</v>
      </c>
      <c r="D191" s="215"/>
      <c r="E191" s="215">
        <v>0</v>
      </c>
      <c r="F191" s="215">
        <v>0</v>
      </c>
      <c r="G191" s="215">
        <v>0</v>
      </c>
      <c r="H191" s="215">
        <v>0</v>
      </c>
      <c r="I191" s="215">
        <v>0</v>
      </c>
      <c r="J191" s="215">
        <v>0</v>
      </c>
      <c r="K191" s="215">
        <v>0</v>
      </c>
      <c r="L191" s="215">
        <v>0</v>
      </c>
      <c r="M191" s="215">
        <v>0</v>
      </c>
      <c r="N191" s="215">
        <v>0</v>
      </c>
      <c r="O191" s="215">
        <v>0</v>
      </c>
      <c r="P191" s="215">
        <v>0</v>
      </c>
      <c r="Q191" s="215">
        <v>0</v>
      </c>
    </row>
    <row r="192" spans="1:17" x14ac:dyDescent="0.25">
      <c r="A192" s="245" t="str">
        <f>IFERROR(VLOOKUP($C192,Account_Mapping!$A:$C,2,0),"")</f>
        <v>T_Nursing</v>
      </c>
      <c r="B192" s="248" t="str">
        <f>IFERROR(VLOOKUP($C192,Account_Mapping!$A:$C,3,0),"")</f>
        <v>T_Nursing_Labor</v>
      </c>
      <c r="C192" s="285" t="s">
        <v>941</v>
      </c>
      <c r="D192" s="215"/>
      <c r="E192" s="215">
        <v>4260</v>
      </c>
      <c r="F192" s="215">
        <v>12041.17</v>
      </c>
      <c r="G192" s="215">
        <v>11804.62</v>
      </c>
      <c r="H192" s="215">
        <v>1344.37</v>
      </c>
      <c r="I192" s="215">
        <v>0</v>
      </c>
      <c r="J192" s="215">
        <v>0</v>
      </c>
      <c r="K192" s="215">
        <v>0</v>
      </c>
      <c r="L192" s="215">
        <v>0</v>
      </c>
      <c r="M192" s="215">
        <v>0</v>
      </c>
      <c r="N192" s="215">
        <v>0</v>
      </c>
      <c r="O192" s="215">
        <v>0</v>
      </c>
      <c r="P192" s="215">
        <v>0</v>
      </c>
      <c r="Q192" s="215">
        <v>29450.16</v>
      </c>
    </row>
    <row r="193" spans="1:17" x14ac:dyDescent="0.25">
      <c r="A193" s="245" t="str">
        <f>IFERROR(VLOOKUP($C193,Account_Mapping!$A:$C,2,0),"")</f>
        <v>T_Nursing</v>
      </c>
      <c r="B193" s="248" t="str">
        <f>IFERROR(VLOOKUP($C193,Account_Mapping!$A:$C,3,0),"")</f>
        <v>T_Nursing_Labor</v>
      </c>
      <c r="C193" s="285" t="s">
        <v>1272</v>
      </c>
      <c r="D193" s="215"/>
      <c r="E193" s="215">
        <v>0</v>
      </c>
      <c r="F193" s="215">
        <v>632</v>
      </c>
      <c r="G193" s="215">
        <v>0</v>
      </c>
      <c r="H193" s="215">
        <v>0</v>
      </c>
      <c r="I193" s="215">
        <v>0</v>
      </c>
      <c r="J193" s="215">
        <v>0</v>
      </c>
      <c r="K193" s="215">
        <v>0</v>
      </c>
      <c r="L193" s="215">
        <v>0</v>
      </c>
      <c r="M193" s="215">
        <v>0</v>
      </c>
      <c r="N193" s="215">
        <v>0</v>
      </c>
      <c r="O193" s="215">
        <v>0</v>
      </c>
      <c r="P193" s="215">
        <v>0</v>
      </c>
      <c r="Q193" s="215">
        <v>632</v>
      </c>
    </row>
    <row r="194" spans="1:17" x14ac:dyDescent="0.25">
      <c r="A194" s="245" t="str">
        <f>IFERROR(VLOOKUP($C194,Account_Mapping!$A:$C,2,0),"")</f>
        <v>T_Nursing</v>
      </c>
      <c r="B194" s="248" t="str">
        <f>IFERROR(VLOOKUP($C194,Account_Mapping!$A:$C,3,0),"")</f>
        <v>T_Nursing_Labor</v>
      </c>
      <c r="C194" s="285" t="s">
        <v>943</v>
      </c>
      <c r="D194" s="215"/>
      <c r="E194" s="215">
        <v>21841.77</v>
      </c>
      <c r="F194" s="215">
        <v>19022.64</v>
      </c>
      <c r="G194" s="215">
        <v>22980.69</v>
      </c>
      <c r="H194" s="215">
        <v>3334.86</v>
      </c>
      <c r="I194" s="215">
        <v>0</v>
      </c>
      <c r="J194" s="215">
        <v>0</v>
      </c>
      <c r="K194" s="215">
        <v>0</v>
      </c>
      <c r="L194" s="215">
        <v>0</v>
      </c>
      <c r="M194" s="215">
        <v>0</v>
      </c>
      <c r="N194" s="215">
        <v>0</v>
      </c>
      <c r="O194" s="215">
        <v>0</v>
      </c>
      <c r="P194" s="215">
        <v>0</v>
      </c>
      <c r="Q194" s="215">
        <v>67179.960000000006</v>
      </c>
    </row>
    <row r="195" spans="1:17" x14ac:dyDescent="0.25">
      <c r="A195" s="245" t="str">
        <f>IFERROR(VLOOKUP($C195,Account_Mapping!$A:$C,2,0),"")</f>
        <v>T_Nursing</v>
      </c>
      <c r="B195" s="248" t="str">
        <f>IFERROR(VLOOKUP($C195,Account_Mapping!$A:$C,3,0),"")</f>
        <v>T_Nursing_Labor</v>
      </c>
      <c r="C195" s="285" t="s">
        <v>1273</v>
      </c>
      <c r="D195" s="215"/>
      <c r="E195" s="215">
        <v>0</v>
      </c>
      <c r="F195" s="215">
        <v>0</v>
      </c>
      <c r="G195" s="215">
        <v>0</v>
      </c>
      <c r="H195" s="215">
        <v>0</v>
      </c>
      <c r="I195" s="215">
        <v>0</v>
      </c>
      <c r="J195" s="215">
        <v>0</v>
      </c>
      <c r="K195" s="215">
        <v>0</v>
      </c>
      <c r="L195" s="215">
        <v>0</v>
      </c>
      <c r="M195" s="215">
        <v>0</v>
      </c>
      <c r="N195" s="215">
        <v>0</v>
      </c>
      <c r="O195" s="215">
        <v>0</v>
      </c>
      <c r="P195" s="215">
        <v>0</v>
      </c>
      <c r="Q195" s="215">
        <v>0</v>
      </c>
    </row>
    <row r="196" spans="1:17" x14ac:dyDescent="0.25">
      <c r="A196" s="245" t="str">
        <f>IFERROR(VLOOKUP($C196,Account_Mapping!$A:$C,2,0),"")</f>
        <v>T_Nursing</v>
      </c>
      <c r="B196" s="248" t="str">
        <f>IFERROR(VLOOKUP($C196,Account_Mapping!$A:$C,3,0),"")</f>
        <v>T_Nursing_Labor</v>
      </c>
      <c r="C196" s="285" t="s">
        <v>945</v>
      </c>
      <c r="D196" s="215"/>
      <c r="E196" s="215">
        <v>22581.3</v>
      </c>
      <c r="F196" s="215">
        <v>16048.56</v>
      </c>
      <c r="G196" s="215">
        <v>21993.07</v>
      </c>
      <c r="H196" s="215">
        <v>3230.92</v>
      </c>
      <c r="I196" s="215">
        <v>0</v>
      </c>
      <c r="J196" s="215">
        <v>0</v>
      </c>
      <c r="K196" s="215">
        <v>0</v>
      </c>
      <c r="L196" s="215">
        <v>0</v>
      </c>
      <c r="M196" s="215">
        <v>0</v>
      </c>
      <c r="N196" s="215">
        <v>0</v>
      </c>
      <c r="O196" s="215">
        <v>0</v>
      </c>
      <c r="P196" s="215">
        <v>0</v>
      </c>
      <c r="Q196" s="215">
        <v>63853.85</v>
      </c>
    </row>
    <row r="197" spans="1:17" x14ac:dyDescent="0.25">
      <c r="A197" s="245" t="str">
        <f>IFERROR(VLOOKUP($C197,Account_Mapping!$A:$C,2,0),"")</f>
        <v>T_Nursing</v>
      </c>
      <c r="B197" s="248" t="str">
        <f>IFERROR(VLOOKUP($C197,Account_Mapping!$A:$C,3,0),"")</f>
        <v>T_Nursing_Labor</v>
      </c>
      <c r="C197" s="285" t="s">
        <v>946</v>
      </c>
      <c r="D197" s="215"/>
      <c r="E197" s="215">
        <v>0</v>
      </c>
      <c r="F197" s="215">
        <v>0</v>
      </c>
      <c r="G197" s="215">
        <v>0</v>
      </c>
      <c r="H197" s="215">
        <v>0</v>
      </c>
      <c r="I197" s="215">
        <v>0</v>
      </c>
      <c r="J197" s="215">
        <v>0</v>
      </c>
      <c r="K197" s="215">
        <v>0</v>
      </c>
      <c r="L197" s="215">
        <v>0</v>
      </c>
      <c r="M197" s="215">
        <v>0</v>
      </c>
      <c r="N197" s="215">
        <v>0</v>
      </c>
      <c r="O197" s="215">
        <v>0</v>
      </c>
      <c r="P197" s="215">
        <v>0</v>
      </c>
      <c r="Q197" s="215">
        <v>0</v>
      </c>
    </row>
    <row r="198" spans="1:17" x14ac:dyDescent="0.25">
      <c r="A198" s="245" t="str">
        <f>IFERROR(VLOOKUP($C198,Account_Mapping!$A:$C,2,0),"")</f>
        <v>T_Nursing</v>
      </c>
      <c r="B198" s="248" t="str">
        <f>IFERROR(VLOOKUP($C198,Account_Mapping!$A:$C,3,0),"")</f>
        <v>T_Nursing_Labor</v>
      </c>
      <c r="C198" s="285" t="s">
        <v>947</v>
      </c>
      <c r="D198" s="215"/>
      <c r="E198" s="215">
        <v>0</v>
      </c>
      <c r="F198" s="215">
        <v>0</v>
      </c>
      <c r="G198" s="215">
        <v>0</v>
      </c>
      <c r="H198" s="215">
        <v>0</v>
      </c>
      <c r="I198" s="215">
        <v>0</v>
      </c>
      <c r="J198" s="215">
        <v>0</v>
      </c>
      <c r="K198" s="215">
        <v>0</v>
      </c>
      <c r="L198" s="215">
        <v>0</v>
      </c>
      <c r="M198" s="215">
        <v>0</v>
      </c>
      <c r="N198" s="215">
        <v>0</v>
      </c>
      <c r="O198" s="215">
        <v>0</v>
      </c>
      <c r="P198" s="215">
        <v>0</v>
      </c>
      <c r="Q198" s="215">
        <v>0</v>
      </c>
    </row>
    <row r="199" spans="1:17" x14ac:dyDescent="0.25">
      <c r="A199" s="245" t="str">
        <f>IFERROR(VLOOKUP($C199,Account_Mapping!$A:$C,2,0),"")</f>
        <v>T_EXPENSES</v>
      </c>
      <c r="B199" s="248">
        <f>IFERROR(VLOOKUP($C199,Account_Mapping!$A:$C,3,0),"")</f>
        <v>0</v>
      </c>
      <c r="C199" s="285" t="s">
        <v>948</v>
      </c>
      <c r="D199" s="215"/>
      <c r="E199" s="215">
        <v>0</v>
      </c>
      <c r="F199" s="215">
        <v>0</v>
      </c>
      <c r="G199" s="215">
        <v>0</v>
      </c>
      <c r="H199" s="215">
        <v>0</v>
      </c>
      <c r="I199" s="215">
        <v>0</v>
      </c>
      <c r="J199" s="215">
        <v>0</v>
      </c>
      <c r="K199" s="215">
        <v>0</v>
      </c>
      <c r="L199" s="215">
        <v>0</v>
      </c>
      <c r="M199" s="215">
        <v>0</v>
      </c>
      <c r="N199" s="215">
        <v>0</v>
      </c>
      <c r="O199" s="215">
        <v>0</v>
      </c>
      <c r="P199" s="215">
        <v>0</v>
      </c>
      <c r="Q199" s="215">
        <v>0</v>
      </c>
    </row>
    <row r="200" spans="1:17" x14ac:dyDescent="0.25">
      <c r="A200" s="245" t="str">
        <f>IFERROR(VLOOKUP($C200,Account_Mapping!$A:$C,2,0),"")</f>
        <v>T_Nursing</v>
      </c>
      <c r="B200" s="248" t="str">
        <f>IFERROR(VLOOKUP($C200,Account_Mapping!$A:$C,3,0),"")</f>
        <v>T_Nursing_Labor</v>
      </c>
      <c r="C200" s="285" t="s">
        <v>949</v>
      </c>
      <c r="D200" s="215"/>
      <c r="E200" s="215">
        <v>12838.15</v>
      </c>
      <c r="F200" s="215">
        <v>11552.23</v>
      </c>
      <c r="G200" s="215">
        <v>13386.86</v>
      </c>
      <c r="H200" s="215">
        <v>2784.85</v>
      </c>
      <c r="I200" s="215">
        <v>0</v>
      </c>
      <c r="J200" s="215">
        <v>0</v>
      </c>
      <c r="K200" s="215">
        <v>0</v>
      </c>
      <c r="L200" s="215">
        <v>0</v>
      </c>
      <c r="M200" s="215">
        <v>0</v>
      </c>
      <c r="N200" s="215">
        <v>0</v>
      </c>
      <c r="O200" s="215">
        <v>0</v>
      </c>
      <c r="P200" s="215">
        <v>0</v>
      </c>
      <c r="Q200" s="215">
        <v>40562.089999999997</v>
      </c>
    </row>
    <row r="201" spans="1:17" x14ac:dyDescent="0.25">
      <c r="A201" s="245" t="str">
        <f>IFERROR(VLOOKUP($C201,Account_Mapping!$A:$C,2,0),"")</f>
        <v>T_gen_Admin_other</v>
      </c>
      <c r="B201" s="248" t="str">
        <f>IFERROR(VLOOKUP($C201,Account_Mapping!$A:$C,3,0),"")</f>
        <v>T_Other_NN_Labor</v>
      </c>
      <c r="C201" s="285" t="s">
        <v>950</v>
      </c>
      <c r="D201" s="215"/>
      <c r="E201" s="215">
        <v>0</v>
      </c>
      <c r="F201" s="215">
        <v>0</v>
      </c>
      <c r="G201" s="215">
        <v>0</v>
      </c>
      <c r="H201" s="215">
        <v>0</v>
      </c>
      <c r="I201" s="215">
        <v>0</v>
      </c>
      <c r="J201" s="215">
        <v>0</v>
      </c>
      <c r="K201" s="215">
        <v>0</v>
      </c>
      <c r="L201" s="215">
        <v>0</v>
      </c>
      <c r="M201" s="215">
        <v>0</v>
      </c>
      <c r="N201" s="215">
        <v>0</v>
      </c>
      <c r="O201" s="215">
        <v>0</v>
      </c>
      <c r="P201" s="215">
        <v>0</v>
      </c>
      <c r="Q201" s="215">
        <v>0</v>
      </c>
    </row>
    <row r="202" spans="1:17" x14ac:dyDescent="0.25">
      <c r="A202" s="245" t="str">
        <f>IFERROR(VLOOKUP($C202,Account_Mapping!$A:$C,2,0),"")</f>
        <v>T_Nursing</v>
      </c>
      <c r="B202" s="248" t="str">
        <f>IFERROR(VLOOKUP($C202,Account_Mapping!$A:$C,3,0),"")</f>
        <v>T_Nursing_Labor</v>
      </c>
      <c r="C202" s="285" t="s">
        <v>951</v>
      </c>
      <c r="D202" s="215"/>
      <c r="E202" s="215">
        <v>0</v>
      </c>
      <c r="F202" s="215">
        <v>0</v>
      </c>
      <c r="G202" s="215">
        <v>0</v>
      </c>
      <c r="H202" s="215">
        <v>0</v>
      </c>
      <c r="I202" s="215">
        <v>0</v>
      </c>
      <c r="J202" s="215">
        <v>0</v>
      </c>
      <c r="K202" s="215">
        <v>0</v>
      </c>
      <c r="L202" s="215">
        <v>0</v>
      </c>
      <c r="M202" s="215">
        <v>0</v>
      </c>
      <c r="N202" s="215">
        <v>0</v>
      </c>
      <c r="O202" s="215">
        <v>0</v>
      </c>
      <c r="P202" s="215">
        <v>0</v>
      </c>
      <c r="Q202" s="215">
        <v>0</v>
      </c>
    </row>
    <row r="203" spans="1:17" x14ac:dyDescent="0.25">
      <c r="A203" s="245" t="str">
        <f>IFERROR(VLOOKUP($C203,Account_Mapping!$A:$C,2,0),"")</f>
        <v>T_Nursing</v>
      </c>
      <c r="B203" s="248" t="str">
        <f>IFERROR(VLOOKUP($C203,Account_Mapping!$A:$C,3,0),"")</f>
        <v>T_Nursing_Labor</v>
      </c>
      <c r="C203" s="285" t="s">
        <v>952</v>
      </c>
      <c r="D203" s="215"/>
      <c r="E203" s="215">
        <v>0</v>
      </c>
      <c r="F203" s="215">
        <v>0</v>
      </c>
      <c r="G203" s="215">
        <v>0</v>
      </c>
      <c r="H203" s="215">
        <v>0</v>
      </c>
      <c r="I203" s="215">
        <v>0</v>
      </c>
      <c r="J203" s="215">
        <v>0</v>
      </c>
      <c r="K203" s="215">
        <v>0</v>
      </c>
      <c r="L203" s="215">
        <v>0</v>
      </c>
      <c r="M203" s="215">
        <v>0</v>
      </c>
      <c r="N203" s="215">
        <v>0</v>
      </c>
      <c r="O203" s="215">
        <v>0</v>
      </c>
      <c r="P203" s="215">
        <v>0</v>
      </c>
      <c r="Q203" s="215">
        <v>0</v>
      </c>
    </row>
    <row r="204" spans="1:17" x14ac:dyDescent="0.25">
      <c r="A204" s="245" t="str">
        <f>IFERROR(VLOOKUP($C204,Account_Mapping!$A:$C,2,0),"")</f>
        <v>T_Nursing</v>
      </c>
      <c r="B204" s="248">
        <f>IFERROR(VLOOKUP($C204,Account_Mapping!$A:$C,3,0),"")</f>
        <v>0</v>
      </c>
      <c r="C204" s="285" t="s">
        <v>953</v>
      </c>
      <c r="D204" s="215"/>
      <c r="E204" s="215">
        <v>1424.55</v>
      </c>
      <c r="F204" s="215">
        <v>3371.56</v>
      </c>
      <c r="G204" s="215">
        <v>1175.8599999999999</v>
      </c>
      <c r="H204" s="215">
        <v>0</v>
      </c>
      <c r="I204" s="215">
        <v>0</v>
      </c>
      <c r="J204" s="215">
        <v>0</v>
      </c>
      <c r="K204" s="215">
        <v>0</v>
      </c>
      <c r="L204" s="215">
        <v>0</v>
      </c>
      <c r="M204" s="215">
        <v>0</v>
      </c>
      <c r="N204" s="215">
        <v>0</v>
      </c>
      <c r="O204" s="215">
        <v>0</v>
      </c>
      <c r="P204" s="215">
        <v>0</v>
      </c>
      <c r="Q204" s="215">
        <v>5971.9699999999993</v>
      </c>
    </row>
    <row r="205" spans="1:17" x14ac:dyDescent="0.25">
      <c r="A205" s="245" t="str">
        <f>IFERROR(VLOOKUP($C205,Account_Mapping!$A:$C,2,0),"")</f>
        <v>T_EXPENSES</v>
      </c>
      <c r="B205" s="248">
        <f>IFERROR(VLOOKUP($C205,Account_Mapping!$A:$C,3,0),"")</f>
        <v>0</v>
      </c>
      <c r="C205" s="285" t="s">
        <v>954</v>
      </c>
      <c r="D205" s="215"/>
      <c r="E205" s="215">
        <v>725.37</v>
      </c>
      <c r="F205" s="215">
        <v>136.88</v>
      </c>
      <c r="G205" s="215">
        <v>0</v>
      </c>
      <c r="H205" s="215">
        <v>0</v>
      </c>
      <c r="I205" s="215">
        <v>0</v>
      </c>
      <c r="J205" s="215">
        <v>0</v>
      </c>
      <c r="K205" s="215">
        <v>0</v>
      </c>
      <c r="L205" s="215">
        <v>0</v>
      </c>
      <c r="M205" s="215">
        <v>0</v>
      </c>
      <c r="N205" s="215">
        <v>0</v>
      </c>
      <c r="O205" s="215">
        <v>0</v>
      </c>
      <c r="P205" s="215">
        <v>0</v>
      </c>
      <c r="Q205" s="215">
        <v>862.25</v>
      </c>
    </row>
    <row r="206" spans="1:17" x14ac:dyDescent="0.25">
      <c r="A206" s="245" t="str">
        <f>IFERROR(VLOOKUP($C206,Account_Mapping!$A:$C,2,0),"")</f>
        <v>T_EXPENSES</v>
      </c>
      <c r="B206" s="248">
        <f>IFERROR(VLOOKUP($C206,Account_Mapping!$A:$C,3,0),"")</f>
        <v>0</v>
      </c>
      <c r="C206" s="285" t="s">
        <v>955</v>
      </c>
      <c r="D206" s="215"/>
      <c r="E206" s="215">
        <v>0</v>
      </c>
      <c r="F206" s="215">
        <v>0</v>
      </c>
      <c r="G206" s="215">
        <v>0</v>
      </c>
      <c r="H206" s="215">
        <v>0</v>
      </c>
      <c r="I206" s="215">
        <v>0</v>
      </c>
      <c r="J206" s="215">
        <v>0</v>
      </c>
      <c r="K206" s="215">
        <v>0</v>
      </c>
      <c r="L206" s="215">
        <v>0</v>
      </c>
      <c r="M206" s="215">
        <v>0</v>
      </c>
      <c r="N206" s="215">
        <v>0</v>
      </c>
      <c r="O206" s="215">
        <v>0</v>
      </c>
      <c r="P206" s="215">
        <v>0</v>
      </c>
      <c r="Q206" s="215">
        <v>0</v>
      </c>
    </row>
    <row r="207" spans="1:17" x14ac:dyDescent="0.25">
      <c r="A207" s="245" t="str">
        <f>IFERROR(VLOOKUP($C207,Account_Mapping!$A:$C,2,0),"")</f>
        <v>T_Ancillary_Other</v>
      </c>
      <c r="B207" s="248">
        <f>IFERROR(VLOOKUP($C207,Account_Mapping!$A:$C,3,0),"")</f>
        <v>0</v>
      </c>
      <c r="C207" s="285" t="s">
        <v>956</v>
      </c>
      <c r="D207" s="215"/>
      <c r="E207" s="215">
        <v>0</v>
      </c>
      <c r="F207" s="215">
        <v>0</v>
      </c>
      <c r="G207" s="215">
        <v>22.75</v>
      </c>
      <c r="H207" s="215">
        <v>5</v>
      </c>
      <c r="I207" s="215">
        <v>0</v>
      </c>
      <c r="J207" s="215">
        <v>0</v>
      </c>
      <c r="K207" s="215">
        <v>0</v>
      </c>
      <c r="L207" s="215">
        <v>0</v>
      </c>
      <c r="M207" s="215">
        <v>0</v>
      </c>
      <c r="N207" s="215">
        <v>0</v>
      </c>
      <c r="O207" s="215">
        <v>0</v>
      </c>
      <c r="P207" s="215">
        <v>0</v>
      </c>
      <c r="Q207" s="215">
        <v>27.75</v>
      </c>
    </row>
    <row r="208" spans="1:17" x14ac:dyDescent="0.25">
      <c r="A208" s="245" t="str">
        <f>IFERROR(VLOOKUP($C208,Account_Mapping!$A:$C,2,0),"")</f>
        <v>T_Nursing</v>
      </c>
      <c r="B208" s="248">
        <f>IFERROR(VLOOKUP($C208,Account_Mapping!$A:$C,3,0),"")</f>
        <v>0</v>
      </c>
      <c r="C208" s="285" t="s">
        <v>957</v>
      </c>
      <c r="D208" s="215"/>
      <c r="E208" s="215">
        <v>0</v>
      </c>
      <c r="F208" s="215">
        <v>0</v>
      </c>
      <c r="G208" s="215">
        <v>0</v>
      </c>
      <c r="H208" s="215">
        <v>0</v>
      </c>
      <c r="I208" s="215">
        <v>0</v>
      </c>
      <c r="J208" s="215">
        <v>0</v>
      </c>
      <c r="K208" s="215">
        <v>0</v>
      </c>
      <c r="L208" s="215">
        <v>0</v>
      </c>
      <c r="M208" s="215">
        <v>0</v>
      </c>
      <c r="N208" s="215">
        <v>0</v>
      </c>
      <c r="O208" s="215">
        <v>0</v>
      </c>
      <c r="P208" s="215">
        <v>0</v>
      </c>
      <c r="Q208" s="215">
        <v>0</v>
      </c>
    </row>
    <row r="209" spans="1:17" x14ac:dyDescent="0.25">
      <c r="A209" s="245" t="str">
        <f>IFERROR(VLOOKUP($C209,Account_Mapping!$A:$C,2,0),"")</f>
        <v>T_Ancillary_Pharmacy</v>
      </c>
      <c r="B209" s="248">
        <f>IFERROR(VLOOKUP($C209,Account_Mapping!$A:$C,3,0),"")</f>
        <v>0</v>
      </c>
      <c r="C209" s="285" t="s">
        <v>958</v>
      </c>
      <c r="D209" s="215"/>
      <c r="E209" s="215">
        <v>1835.02</v>
      </c>
      <c r="F209" s="215">
        <v>643.99</v>
      </c>
      <c r="G209" s="215">
        <v>324.89999999999998</v>
      </c>
      <c r="H209" s="215">
        <v>0</v>
      </c>
      <c r="I209" s="215">
        <v>0</v>
      </c>
      <c r="J209" s="215">
        <v>0</v>
      </c>
      <c r="K209" s="215">
        <v>0</v>
      </c>
      <c r="L209" s="215">
        <v>0</v>
      </c>
      <c r="M209" s="215">
        <v>0</v>
      </c>
      <c r="N209" s="215">
        <v>0</v>
      </c>
      <c r="O209" s="215">
        <v>0</v>
      </c>
      <c r="P209" s="215">
        <v>0</v>
      </c>
      <c r="Q209" s="215">
        <v>2803.9100000000003</v>
      </c>
    </row>
    <row r="210" spans="1:17" x14ac:dyDescent="0.25">
      <c r="A210" s="245" t="str">
        <f>IFERROR(VLOOKUP($C210,Account_Mapping!$A:$C,2,0),"")</f>
        <v>T_EXPENSES</v>
      </c>
      <c r="B210" s="248">
        <f>IFERROR(VLOOKUP($C210,Account_Mapping!$A:$C,3,0),"")</f>
        <v>0</v>
      </c>
      <c r="C210" s="285" t="s">
        <v>959</v>
      </c>
      <c r="D210" s="215"/>
      <c r="E210" s="215">
        <v>89.35</v>
      </c>
      <c r="F210" s="215">
        <v>323.02</v>
      </c>
      <c r="G210" s="215">
        <v>0</v>
      </c>
      <c r="H210" s="215">
        <v>0</v>
      </c>
      <c r="I210" s="215">
        <v>0</v>
      </c>
      <c r="J210" s="215">
        <v>0</v>
      </c>
      <c r="K210" s="215">
        <v>0</v>
      </c>
      <c r="L210" s="215">
        <v>0</v>
      </c>
      <c r="M210" s="215">
        <v>0</v>
      </c>
      <c r="N210" s="215">
        <v>0</v>
      </c>
      <c r="O210" s="215">
        <v>0</v>
      </c>
      <c r="P210" s="215">
        <v>0</v>
      </c>
      <c r="Q210" s="215">
        <v>412.37</v>
      </c>
    </row>
    <row r="211" spans="1:17" x14ac:dyDescent="0.25">
      <c r="A211" s="245" t="str">
        <f>IFERROR(VLOOKUP($C211,Account_Mapping!$A:$C,2,0),"")</f>
        <v>T_Nursing</v>
      </c>
      <c r="B211" s="248" t="str">
        <f>IFERROR(VLOOKUP($C211,Account_Mapping!$A:$C,3,0),"")</f>
        <v>T_N_Contract_Labor</v>
      </c>
      <c r="C211" s="285" t="s">
        <v>960</v>
      </c>
      <c r="D211" s="215"/>
      <c r="E211" s="215">
        <v>0</v>
      </c>
      <c r="F211" s="215">
        <v>0</v>
      </c>
      <c r="G211" s="215">
        <v>0</v>
      </c>
      <c r="H211" s="215">
        <v>0</v>
      </c>
      <c r="I211" s="215">
        <v>0</v>
      </c>
      <c r="J211" s="215">
        <v>0</v>
      </c>
      <c r="K211" s="215">
        <v>0</v>
      </c>
      <c r="L211" s="215">
        <v>0</v>
      </c>
      <c r="M211" s="215">
        <v>0</v>
      </c>
      <c r="N211" s="215">
        <v>0</v>
      </c>
      <c r="O211" s="215">
        <v>0</v>
      </c>
      <c r="P211" s="215">
        <v>0</v>
      </c>
      <c r="Q211" s="215">
        <v>0</v>
      </c>
    </row>
    <row r="212" spans="1:17" x14ac:dyDescent="0.25">
      <c r="A212" s="245" t="str">
        <f>IFERROR(VLOOKUP($C212,Account_Mapping!$A:$C,2,0),"")</f>
        <v>T_Nursing</v>
      </c>
      <c r="B212" s="248">
        <f>IFERROR(VLOOKUP($C212,Account_Mapping!$A:$C,3,0),"")</f>
        <v>0</v>
      </c>
      <c r="C212" s="285" t="s">
        <v>961</v>
      </c>
      <c r="D212" s="215"/>
      <c r="E212" s="215">
        <v>1343.94</v>
      </c>
      <c r="F212" s="215">
        <v>681.8</v>
      </c>
      <c r="G212" s="215">
        <v>300.69</v>
      </c>
      <c r="H212" s="215">
        <v>144.04</v>
      </c>
      <c r="I212" s="215">
        <v>0</v>
      </c>
      <c r="J212" s="215">
        <v>0</v>
      </c>
      <c r="K212" s="215">
        <v>0</v>
      </c>
      <c r="L212" s="215">
        <v>0</v>
      </c>
      <c r="M212" s="215">
        <v>0</v>
      </c>
      <c r="N212" s="215">
        <v>0</v>
      </c>
      <c r="O212" s="215">
        <v>0</v>
      </c>
      <c r="P212" s="215">
        <v>0</v>
      </c>
      <c r="Q212" s="215">
        <v>2470.4699999999998</v>
      </c>
    </row>
    <row r="213" spans="1:17" x14ac:dyDescent="0.25">
      <c r="A213" s="245" t="str">
        <f>IFERROR(VLOOKUP($C213,Account_Mapping!$A:$C,2,0),"")</f>
        <v>T_gen_Admin_other</v>
      </c>
      <c r="B213" s="248">
        <f>IFERROR(VLOOKUP($C213,Account_Mapping!$A:$C,3,0),"")</f>
        <v>0</v>
      </c>
      <c r="C213" s="285" t="s">
        <v>962</v>
      </c>
      <c r="D213" s="215"/>
      <c r="E213" s="215">
        <v>0</v>
      </c>
      <c r="F213" s="215">
        <v>0</v>
      </c>
      <c r="G213" s="215">
        <v>291.95999999999998</v>
      </c>
      <c r="H213" s="215">
        <v>0</v>
      </c>
      <c r="I213" s="215">
        <v>0</v>
      </c>
      <c r="J213" s="215">
        <v>0</v>
      </c>
      <c r="K213" s="215">
        <v>0</v>
      </c>
      <c r="L213" s="215">
        <v>0</v>
      </c>
      <c r="M213" s="215">
        <v>0</v>
      </c>
      <c r="N213" s="215">
        <v>0</v>
      </c>
      <c r="O213" s="215">
        <v>0</v>
      </c>
      <c r="P213" s="215">
        <v>0</v>
      </c>
      <c r="Q213" s="215">
        <v>291.95999999999998</v>
      </c>
    </row>
    <row r="214" spans="1:17" x14ac:dyDescent="0.25">
      <c r="A214" s="245" t="str">
        <f>IFERROR(VLOOKUP($C214,Account_Mapping!$A:$C,2,0),"")</f>
        <v>T_gen_Admin_other</v>
      </c>
      <c r="B214" s="248">
        <f>IFERROR(VLOOKUP($C214,Account_Mapping!$A:$C,3,0),"")</f>
        <v>0</v>
      </c>
      <c r="C214" s="285" t="s">
        <v>1284</v>
      </c>
      <c r="D214" s="215"/>
      <c r="E214" s="215">
        <v>0</v>
      </c>
      <c r="F214" s="215">
        <v>0</v>
      </c>
      <c r="G214" s="215">
        <v>0</v>
      </c>
      <c r="H214" s="215">
        <v>0</v>
      </c>
      <c r="I214" s="215">
        <v>0</v>
      </c>
      <c r="J214" s="215">
        <v>0</v>
      </c>
      <c r="K214" s="215">
        <v>0</v>
      </c>
      <c r="L214" s="215">
        <v>0</v>
      </c>
      <c r="M214" s="215">
        <v>0</v>
      </c>
      <c r="N214" s="215">
        <v>0</v>
      </c>
      <c r="O214" s="215">
        <v>0</v>
      </c>
      <c r="P214" s="215">
        <v>0</v>
      </c>
      <c r="Q214" s="215">
        <v>0</v>
      </c>
    </row>
    <row r="215" spans="1:17" x14ac:dyDescent="0.25">
      <c r="A215" s="245" t="str">
        <f>IFERROR(VLOOKUP($C215,Account_Mapping!$A:$C,2,0),"")</f>
        <v>T_Ancillary_Pharmacy</v>
      </c>
      <c r="B215" s="248">
        <f>IFERROR(VLOOKUP($C215,Account_Mapping!$A:$C,3,0),"")</f>
        <v>0</v>
      </c>
      <c r="C215" s="285" t="s">
        <v>964</v>
      </c>
      <c r="D215" s="215"/>
      <c r="E215" s="215">
        <v>-24.62</v>
      </c>
      <c r="F215" s="215">
        <v>0</v>
      </c>
      <c r="G215" s="215">
        <v>0</v>
      </c>
      <c r="H215" s="215">
        <v>0</v>
      </c>
      <c r="I215" s="215">
        <v>0</v>
      </c>
      <c r="J215" s="215">
        <v>0</v>
      </c>
      <c r="K215" s="215">
        <v>0</v>
      </c>
      <c r="L215" s="215">
        <v>0</v>
      </c>
      <c r="M215" s="215">
        <v>0</v>
      </c>
      <c r="N215" s="215">
        <v>0</v>
      </c>
      <c r="O215" s="215">
        <v>0</v>
      </c>
      <c r="P215" s="215">
        <v>0</v>
      </c>
      <c r="Q215" s="215">
        <v>-24.62</v>
      </c>
    </row>
    <row r="216" spans="1:17" x14ac:dyDescent="0.25">
      <c r="A216" s="245" t="str">
        <f>IFERROR(VLOOKUP($C216,Account_Mapping!$A:$C,2,0),"")</f>
        <v>T_gen_Admin_other</v>
      </c>
      <c r="B216" s="248">
        <f>IFERROR(VLOOKUP($C216,Account_Mapping!$A:$C,3,0),"")</f>
        <v>0</v>
      </c>
      <c r="C216" s="285" t="s">
        <v>965</v>
      </c>
      <c r="D216" s="215"/>
      <c r="E216" s="215">
        <v>0</v>
      </c>
      <c r="F216" s="215">
        <v>0</v>
      </c>
      <c r="G216" s="215">
        <v>0</v>
      </c>
      <c r="H216" s="215">
        <v>0</v>
      </c>
      <c r="I216" s="215">
        <v>0</v>
      </c>
      <c r="J216" s="215">
        <v>0</v>
      </c>
      <c r="K216" s="215">
        <v>0</v>
      </c>
      <c r="L216" s="215">
        <v>0</v>
      </c>
      <c r="M216" s="215">
        <v>0</v>
      </c>
      <c r="N216" s="215">
        <v>0</v>
      </c>
      <c r="O216" s="215">
        <v>0</v>
      </c>
      <c r="P216" s="215">
        <v>0</v>
      </c>
      <c r="Q216" s="215">
        <v>0</v>
      </c>
    </row>
    <row r="217" spans="1:17" x14ac:dyDescent="0.25">
      <c r="A217" s="245" t="str">
        <f>IFERROR(VLOOKUP($C217,Account_Mapping!$A:$C,2,0),"")</f>
        <v>T_Ancillary_Therapy</v>
      </c>
      <c r="B217" s="248">
        <f>IFERROR(VLOOKUP($C217,Account_Mapping!$A:$C,3,0),"")</f>
        <v>0</v>
      </c>
      <c r="C217" s="285" t="s">
        <v>966</v>
      </c>
      <c r="D217" s="215"/>
      <c r="E217" s="215">
        <v>0</v>
      </c>
      <c r="F217" s="215">
        <v>0</v>
      </c>
      <c r="G217" s="215">
        <v>0</v>
      </c>
      <c r="H217" s="215">
        <v>0</v>
      </c>
      <c r="I217" s="215">
        <v>0</v>
      </c>
      <c r="J217" s="215">
        <v>0</v>
      </c>
      <c r="K217" s="215">
        <v>0</v>
      </c>
      <c r="L217" s="215">
        <v>0</v>
      </c>
      <c r="M217" s="215">
        <v>0</v>
      </c>
      <c r="N217" s="215">
        <v>0</v>
      </c>
      <c r="O217" s="215">
        <v>0</v>
      </c>
      <c r="P217" s="215">
        <v>0</v>
      </c>
      <c r="Q217" s="215">
        <v>0</v>
      </c>
    </row>
    <row r="218" spans="1:17" x14ac:dyDescent="0.25">
      <c r="A218" s="245" t="str">
        <f>IFERROR(VLOOKUP($C218,Account_Mapping!$A:$C,2,0),"")</f>
        <v>T_Ancillary_Other</v>
      </c>
      <c r="B218" s="248">
        <f>IFERROR(VLOOKUP($C218,Account_Mapping!$A:$C,3,0),"")</f>
        <v>0</v>
      </c>
      <c r="C218" s="285" t="s">
        <v>967</v>
      </c>
      <c r="D218" s="215"/>
      <c r="E218" s="215">
        <v>0</v>
      </c>
      <c r="F218" s="215">
        <v>0</v>
      </c>
      <c r="G218" s="215">
        <v>0</v>
      </c>
      <c r="H218" s="215">
        <v>0</v>
      </c>
      <c r="I218" s="215">
        <v>0</v>
      </c>
      <c r="J218" s="215">
        <v>0</v>
      </c>
      <c r="K218" s="215">
        <v>0</v>
      </c>
      <c r="L218" s="215">
        <v>0</v>
      </c>
      <c r="M218" s="215">
        <v>0</v>
      </c>
      <c r="N218" s="215">
        <v>0</v>
      </c>
      <c r="O218" s="215">
        <v>0</v>
      </c>
      <c r="P218" s="215">
        <v>0</v>
      </c>
      <c r="Q218" s="215">
        <v>0</v>
      </c>
    </row>
    <row r="219" spans="1:17" x14ac:dyDescent="0.25">
      <c r="A219" s="245" t="str">
        <f>IFERROR(VLOOKUP($C219,Account_Mapping!$A:$C,2,0),"")</f>
        <v>T_Ancillary_Other</v>
      </c>
      <c r="B219" s="248">
        <f>IFERROR(VLOOKUP($C219,Account_Mapping!$A:$C,3,0),"")</f>
        <v>0</v>
      </c>
      <c r="C219" s="285" t="s">
        <v>968</v>
      </c>
      <c r="D219" s="215"/>
      <c r="E219" s="215">
        <v>0</v>
      </c>
      <c r="F219" s="215">
        <v>0</v>
      </c>
      <c r="G219" s="215">
        <v>0</v>
      </c>
      <c r="H219" s="215">
        <v>0</v>
      </c>
      <c r="I219" s="215">
        <v>0</v>
      </c>
      <c r="J219" s="215">
        <v>0</v>
      </c>
      <c r="K219" s="215">
        <v>0</v>
      </c>
      <c r="L219" s="215">
        <v>0</v>
      </c>
      <c r="M219" s="215">
        <v>0</v>
      </c>
      <c r="N219" s="215">
        <v>0</v>
      </c>
      <c r="O219" s="215">
        <v>0</v>
      </c>
      <c r="P219" s="215">
        <v>0</v>
      </c>
      <c r="Q219" s="215">
        <v>0</v>
      </c>
    </row>
    <row r="220" spans="1:17" x14ac:dyDescent="0.25">
      <c r="A220" s="245" t="str">
        <f>IFERROR(VLOOKUP($C220,Account_Mapping!$A:$C,2,0),"")</f>
        <v>T_Ancillary_Other</v>
      </c>
      <c r="B220" s="248">
        <f>IFERROR(VLOOKUP($C220,Account_Mapping!$A:$C,3,0),"")</f>
        <v>0</v>
      </c>
      <c r="C220" s="285" t="s">
        <v>969</v>
      </c>
      <c r="D220" s="215"/>
      <c r="E220" s="215">
        <v>0</v>
      </c>
      <c r="F220" s="215">
        <v>0</v>
      </c>
      <c r="G220" s="215">
        <v>0</v>
      </c>
      <c r="H220" s="215">
        <v>0</v>
      </c>
      <c r="I220" s="215">
        <v>0</v>
      </c>
      <c r="J220" s="215">
        <v>0</v>
      </c>
      <c r="K220" s="215">
        <v>0</v>
      </c>
      <c r="L220" s="215">
        <v>0</v>
      </c>
      <c r="M220" s="215">
        <v>0</v>
      </c>
      <c r="N220" s="215">
        <v>0</v>
      </c>
      <c r="O220" s="215">
        <v>0</v>
      </c>
      <c r="P220" s="215">
        <v>0</v>
      </c>
      <c r="Q220" s="215">
        <v>0</v>
      </c>
    </row>
    <row r="221" spans="1:17" x14ac:dyDescent="0.25">
      <c r="A221" s="245" t="str">
        <f>IFERROR(VLOOKUP($C221,Account_Mapping!$A:$C,2,0),"")</f>
        <v>T_gen_Admin_other</v>
      </c>
      <c r="B221" s="248">
        <f>IFERROR(VLOOKUP($C221,Account_Mapping!$A:$C,3,0),"")</f>
        <v>0</v>
      </c>
      <c r="C221" s="285" t="s">
        <v>970</v>
      </c>
      <c r="D221" s="215"/>
      <c r="E221" s="215">
        <v>217.75</v>
      </c>
      <c r="F221" s="215">
        <v>898.5</v>
      </c>
      <c r="G221" s="215">
        <v>1784</v>
      </c>
      <c r="H221" s="215">
        <v>820.53</v>
      </c>
      <c r="I221" s="215">
        <v>0</v>
      </c>
      <c r="J221" s="215">
        <v>0</v>
      </c>
      <c r="K221" s="215">
        <v>0</v>
      </c>
      <c r="L221" s="215">
        <v>0</v>
      </c>
      <c r="M221" s="215">
        <v>0</v>
      </c>
      <c r="N221" s="215">
        <v>0</v>
      </c>
      <c r="O221" s="215">
        <v>0</v>
      </c>
      <c r="P221" s="215">
        <v>0</v>
      </c>
      <c r="Q221" s="215">
        <v>3720.7799999999997</v>
      </c>
    </row>
    <row r="222" spans="1:17" x14ac:dyDescent="0.25">
      <c r="A222" s="245" t="str">
        <f>IFERROR(VLOOKUP($C222,Account_Mapping!$A:$C,2,0),"")</f>
        <v>T_Insurance</v>
      </c>
      <c r="B222" s="248">
        <f>IFERROR(VLOOKUP($C222,Account_Mapping!$A:$C,3,0),"")</f>
        <v>0</v>
      </c>
      <c r="C222" s="285" t="s">
        <v>971</v>
      </c>
      <c r="D222" s="215"/>
      <c r="E222" s="215">
        <v>0</v>
      </c>
      <c r="F222" s="215">
        <v>0</v>
      </c>
      <c r="G222" s="215">
        <v>0</v>
      </c>
      <c r="H222" s="215">
        <v>0</v>
      </c>
      <c r="I222" s="215">
        <v>0</v>
      </c>
      <c r="J222" s="215">
        <v>0</v>
      </c>
      <c r="K222" s="215">
        <v>0</v>
      </c>
      <c r="L222" s="215">
        <v>0</v>
      </c>
      <c r="M222" s="215">
        <v>0</v>
      </c>
      <c r="N222" s="215">
        <v>0</v>
      </c>
      <c r="O222" s="215">
        <v>0</v>
      </c>
      <c r="P222" s="215">
        <v>0</v>
      </c>
      <c r="Q222" s="215">
        <v>0</v>
      </c>
    </row>
    <row r="223" spans="1:17" x14ac:dyDescent="0.25">
      <c r="A223" s="245" t="str">
        <f>IFERROR(VLOOKUP($C223,Account_Mapping!$A:$C,2,0),"")</f>
        <v>T_gen_Admin_other</v>
      </c>
      <c r="B223" s="248">
        <f>IFERROR(VLOOKUP($C223,Account_Mapping!$A:$C,3,0),"")</f>
        <v>0</v>
      </c>
      <c r="C223" s="285" t="s">
        <v>972</v>
      </c>
      <c r="D223" s="215"/>
      <c r="E223" s="215">
        <v>0</v>
      </c>
      <c r="F223" s="215">
        <v>0</v>
      </c>
      <c r="G223" s="215">
        <v>0</v>
      </c>
      <c r="H223" s="215">
        <v>0</v>
      </c>
      <c r="I223" s="215">
        <v>0</v>
      </c>
      <c r="J223" s="215">
        <v>0</v>
      </c>
      <c r="K223" s="215">
        <v>0</v>
      </c>
      <c r="L223" s="215">
        <v>0</v>
      </c>
      <c r="M223" s="215">
        <v>0</v>
      </c>
      <c r="N223" s="215">
        <v>0</v>
      </c>
      <c r="O223" s="215">
        <v>0</v>
      </c>
      <c r="P223" s="215">
        <v>0</v>
      </c>
      <c r="Q223" s="215">
        <v>0</v>
      </c>
    </row>
    <row r="224" spans="1:17" x14ac:dyDescent="0.25">
      <c r="A224" s="245" t="str">
        <f>IFERROR(VLOOKUP($C224,Account_Mapping!$A:$C,2,0),"")</f>
        <v>T_gen_Admin_other</v>
      </c>
      <c r="B224" s="248">
        <f>IFERROR(VLOOKUP($C224,Account_Mapping!$A:$C,3,0),"")</f>
        <v>0</v>
      </c>
      <c r="C224" s="285" t="s">
        <v>973</v>
      </c>
      <c r="D224" s="215"/>
      <c r="E224" s="215">
        <v>0</v>
      </c>
      <c r="F224" s="215">
        <v>0</v>
      </c>
      <c r="G224" s="215">
        <v>0</v>
      </c>
      <c r="H224" s="215">
        <v>0</v>
      </c>
      <c r="I224" s="215">
        <v>0</v>
      </c>
      <c r="J224" s="215">
        <v>0</v>
      </c>
      <c r="K224" s="215">
        <v>0</v>
      </c>
      <c r="L224" s="215">
        <v>0</v>
      </c>
      <c r="M224" s="215">
        <v>0</v>
      </c>
      <c r="N224" s="215">
        <v>0</v>
      </c>
      <c r="O224" s="215">
        <v>0</v>
      </c>
      <c r="P224" s="215">
        <v>0</v>
      </c>
      <c r="Q224" s="215">
        <v>0</v>
      </c>
    </row>
    <row r="225" spans="1:17" x14ac:dyDescent="0.25">
      <c r="A225" s="245" t="str">
        <f>IFERROR(VLOOKUP($C225,Account_Mapping!$A:$C,2,0),"")</f>
        <v>T_gen_Admin_other</v>
      </c>
      <c r="B225" s="248">
        <f>IFERROR(VLOOKUP($C225,Account_Mapping!$A:$C,3,0),"")</f>
        <v>0</v>
      </c>
      <c r="C225" s="285" t="s">
        <v>974</v>
      </c>
      <c r="D225" s="215"/>
      <c r="E225" s="215">
        <v>184.25</v>
      </c>
      <c r="F225" s="215">
        <v>589.9</v>
      </c>
      <c r="G225" s="215">
        <v>1730.5</v>
      </c>
      <c r="H225" s="215">
        <v>0</v>
      </c>
      <c r="I225" s="215">
        <v>0</v>
      </c>
      <c r="J225" s="215">
        <v>0</v>
      </c>
      <c r="K225" s="215">
        <v>0</v>
      </c>
      <c r="L225" s="215">
        <v>0</v>
      </c>
      <c r="M225" s="215">
        <v>0</v>
      </c>
      <c r="N225" s="215">
        <v>0</v>
      </c>
      <c r="O225" s="215">
        <v>0</v>
      </c>
      <c r="P225" s="215">
        <v>0</v>
      </c>
      <c r="Q225" s="215">
        <v>2504.65</v>
      </c>
    </row>
    <row r="226" spans="1:17" x14ac:dyDescent="0.25">
      <c r="A226" s="245" t="str">
        <f>IFERROR(VLOOKUP($C226,Account_Mapping!$A:$C,2,0),"")</f>
        <v>T_gen_Admin_other</v>
      </c>
      <c r="B226" s="248">
        <f>IFERROR(VLOOKUP($C226,Account_Mapping!$A:$C,3,0),"")</f>
        <v>0</v>
      </c>
      <c r="C226" s="285" t="s">
        <v>975</v>
      </c>
      <c r="D226" s="215"/>
      <c r="E226" s="215">
        <v>0</v>
      </c>
      <c r="F226" s="215">
        <v>0</v>
      </c>
      <c r="G226" s="215">
        <v>0</v>
      </c>
      <c r="H226" s="215">
        <v>0</v>
      </c>
      <c r="I226" s="215">
        <v>0</v>
      </c>
      <c r="J226" s="215">
        <v>0</v>
      </c>
      <c r="K226" s="215">
        <v>0</v>
      </c>
      <c r="L226" s="215">
        <v>0</v>
      </c>
      <c r="M226" s="215">
        <v>0</v>
      </c>
      <c r="N226" s="215">
        <v>0</v>
      </c>
      <c r="O226" s="215">
        <v>0</v>
      </c>
      <c r="P226" s="215">
        <v>0</v>
      </c>
      <c r="Q226" s="215">
        <v>0</v>
      </c>
    </row>
    <row r="227" spans="1:17" x14ac:dyDescent="0.25">
      <c r="A227" s="245" t="str">
        <f>IFERROR(VLOOKUP($C227,Account_Mapping!$A:$C,2,0),"")</f>
        <v>T_gen_Admin_other</v>
      </c>
      <c r="B227" s="248">
        <f>IFERROR(VLOOKUP($C227,Account_Mapping!$A:$C,3,0),"")</f>
        <v>0</v>
      </c>
      <c r="C227" s="285" t="s">
        <v>976</v>
      </c>
      <c r="D227" s="215"/>
      <c r="E227" s="215">
        <v>1623.52</v>
      </c>
      <c r="F227" s="215">
        <v>1661.52</v>
      </c>
      <c r="G227" s="215">
        <v>-1488.52</v>
      </c>
      <c r="H227" s="215">
        <v>-1152.4000000000001</v>
      </c>
      <c r="I227" s="215">
        <v>-122</v>
      </c>
      <c r="J227" s="215">
        <v>100</v>
      </c>
      <c r="K227" s="215">
        <v>0</v>
      </c>
      <c r="L227" s="215">
        <v>0</v>
      </c>
      <c r="M227" s="215">
        <v>0</v>
      </c>
      <c r="N227" s="215">
        <v>0</v>
      </c>
      <c r="O227" s="215">
        <v>0</v>
      </c>
      <c r="P227" s="215">
        <v>0</v>
      </c>
      <c r="Q227" s="215">
        <v>622.11999999999989</v>
      </c>
    </row>
    <row r="228" spans="1:17" x14ac:dyDescent="0.25">
      <c r="A228" s="245" t="str">
        <f>IFERROR(VLOOKUP($C228,Account_Mapping!$A:$C,2,0),"")</f>
        <v>T_Insurance</v>
      </c>
      <c r="B228" s="248">
        <f>IFERROR(VLOOKUP($C228,Account_Mapping!$A:$C,3,0),"")</f>
        <v>0</v>
      </c>
      <c r="C228" s="285" t="s">
        <v>977</v>
      </c>
      <c r="D228" s="215"/>
      <c r="E228" s="215">
        <v>0</v>
      </c>
      <c r="F228" s="215">
        <v>0</v>
      </c>
      <c r="G228" s="215">
        <v>0</v>
      </c>
      <c r="H228" s="215">
        <v>0</v>
      </c>
      <c r="I228" s="215">
        <v>0</v>
      </c>
      <c r="J228" s="215">
        <v>0</v>
      </c>
      <c r="K228" s="215">
        <v>0</v>
      </c>
      <c r="L228" s="215">
        <v>0</v>
      </c>
      <c r="M228" s="215">
        <v>0</v>
      </c>
      <c r="N228" s="215">
        <v>0</v>
      </c>
      <c r="O228" s="215">
        <v>0</v>
      </c>
      <c r="P228" s="215">
        <v>0</v>
      </c>
      <c r="Q228" s="215">
        <v>0</v>
      </c>
    </row>
    <row r="229" spans="1:17" x14ac:dyDescent="0.25">
      <c r="A229" s="245" t="str">
        <f>IFERROR(VLOOKUP($C229,Account_Mapping!$A:$C,2,0),"")</f>
        <v>T_gen_Admin_other</v>
      </c>
      <c r="B229" s="248">
        <f>IFERROR(VLOOKUP($C229,Account_Mapping!$A:$C,3,0),"")</f>
        <v>0</v>
      </c>
      <c r="C229" s="285" t="s">
        <v>1280</v>
      </c>
      <c r="D229" s="215"/>
      <c r="E229" s="215">
        <v>59.55</v>
      </c>
      <c r="F229" s="215">
        <v>144.91999999999999</v>
      </c>
      <c r="G229" s="215">
        <v>1082.49</v>
      </c>
      <c r="H229" s="215">
        <v>0</v>
      </c>
      <c r="I229" s="215">
        <v>0</v>
      </c>
      <c r="J229" s="215">
        <v>0</v>
      </c>
      <c r="K229" s="215">
        <v>0</v>
      </c>
      <c r="L229" s="215">
        <v>0</v>
      </c>
      <c r="M229" s="215">
        <v>0</v>
      </c>
      <c r="N229" s="215">
        <v>0</v>
      </c>
      <c r="O229" s="215">
        <v>0</v>
      </c>
      <c r="P229" s="215">
        <v>0</v>
      </c>
      <c r="Q229" s="215">
        <v>1286.96</v>
      </c>
    </row>
    <row r="230" spans="1:17" x14ac:dyDescent="0.25">
      <c r="A230" s="245" t="str">
        <f>IFERROR(VLOOKUP($C230,Account_Mapping!$A:$C,2,0),"")</f>
        <v>T_gen_Admin_other</v>
      </c>
      <c r="B230" s="248">
        <f>IFERROR(VLOOKUP($C230,Account_Mapping!$A:$C,3,0),"")</f>
        <v>0</v>
      </c>
      <c r="C230" s="285" t="s">
        <v>979</v>
      </c>
      <c r="D230" s="215"/>
      <c r="E230" s="215">
        <v>0</v>
      </c>
      <c r="F230" s="215">
        <v>0</v>
      </c>
      <c r="G230" s="215">
        <v>0</v>
      </c>
      <c r="H230" s="215">
        <v>0</v>
      </c>
      <c r="I230" s="215">
        <v>0</v>
      </c>
      <c r="J230" s="215">
        <v>0</v>
      </c>
      <c r="K230" s="215">
        <v>0</v>
      </c>
      <c r="L230" s="215">
        <v>0</v>
      </c>
      <c r="M230" s="215">
        <v>0</v>
      </c>
      <c r="N230" s="215">
        <v>0</v>
      </c>
      <c r="O230" s="215">
        <v>0</v>
      </c>
      <c r="P230" s="215">
        <v>0</v>
      </c>
      <c r="Q230" s="215">
        <v>0</v>
      </c>
    </row>
    <row r="231" spans="1:17" x14ac:dyDescent="0.25">
      <c r="A231" s="245" t="str">
        <f>IFERROR(VLOOKUP($C231,Account_Mapping!$A:$C,2,0),"")</f>
        <v>T_gen_Admin_other</v>
      </c>
      <c r="B231" s="248">
        <f>IFERROR(VLOOKUP($C231,Account_Mapping!$A:$C,3,0),"")</f>
        <v>0</v>
      </c>
      <c r="C231" s="285" t="s">
        <v>980</v>
      </c>
      <c r="D231" s="215"/>
      <c r="E231" s="215">
        <v>0</v>
      </c>
      <c r="F231" s="215">
        <v>0</v>
      </c>
      <c r="G231" s="215">
        <v>0</v>
      </c>
      <c r="H231" s="215">
        <v>0</v>
      </c>
      <c r="I231" s="215">
        <v>0</v>
      </c>
      <c r="J231" s="215">
        <v>0</v>
      </c>
      <c r="K231" s="215">
        <v>0</v>
      </c>
      <c r="L231" s="215">
        <v>0</v>
      </c>
      <c r="M231" s="215">
        <v>0</v>
      </c>
      <c r="N231" s="215">
        <v>0</v>
      </c>
      <c r="O231" s="215">
        <v>0</v>
      </c>
      <c r="P231" s="215">
        <v>0</v>
      </c>
      <c r="Q231" s="215">
        <v>0</v>
      </c>
    </row>
    <row r="232" spans="1:17" x14ac:dyDescent="0.25">
      <c r="A232" s="245" t="str">
        <f>IFERROR(VLOOKUP($C232,Account_Mapping!$A:$C,2,0),"")</f>
        <v>T_gen_Admin_other</v>
      </c>
      <c r="B232" s="248">
        <f>IFERROR(VLOOKUP($C232,Account_Mapping!$A:$C,3,0),"")</f>
        <v>0</v>
      </c>
      <c r="C232" s="285" t="s">
        <v>981</v>
      </c>
      <c r="D232" s="215"/>
      <c r="E232" s="215">
        <v>0</v>
      </c>
      <c r="F232" s="215">
        <v>0</v>
      </c>
      <c r="G232" s="215">
        <v>0</v>
      </c>
      <c r="H232" s="215">
        <v>0</v>
      </c>
      <c r="I232" s="215">
        <v>0</v>
      </c>
      <c r="J232" s="215">
        <v>0</v>
      </c>
      <c r="K232" s="215">
        <v>0</v>
      </c>
      <c r="L232" s="215">
        <v>0</v>
      </c>
      <c r="M232" s="215">
        <v>0</v>
      </c>
      <c r="N232" s="215">
        <v>0</v>
      </c>
      <c r="O232" s="215">
        <v>0</v>
      </c>
      <c r="P232" s="215">
        <v>0</v>
      </c>
      <c r="Q232" s="215">
        <v>0</v>
      </c>
    </row>
    <row r="233" spans="1:17" x14ac:dyDescent="0.25">
      <c r="A233" s="245" t="str">
        <f>IFERROR(VLOOKUP($C233,Account_Mapping!$A:$C,2,0),"")</f>
        <v>T_EXPENSES</v>
      </c>
      <c r="B233" s="248" t="str">
        <f>IFERROR(VLOOKUP($C233,Account_Mapping!$A:$C,3,0),"")</f>
        <v>T_Other_NN_Labor</v>
      </c>
      <c r="C233" s="285" t="s">
        <v>982</v>
      </c>
      <c r="D233" s="215"/>
      <c r="E233" s="215">
        <v>0</v>
      </c>
      <c r="F233" s="215">
        <v>0</v>
      </c>
      <c r="G233" s="215">
        <v>0</v>
      </c>
      <c r="H233" s="215">
        <v>0</v>
      </c>
      <c r="I233" s="215">
        <v>0</v>
      </c>
      <c r="J233" s="215">
        <v>0</v>
      </c>
      <c r="K233" s="215">
        <v>0</v>
      </c>
      <c r="L233" s="215">
        <v>0</v>
      </c>
      <c r="M233" s="215">
        <v>0</v>
      </c>
      <c r="N233" s="215">
        <v>0</v>
      </c>
      <c r="O233" s="215">
        <v>0</v>
      </c>
      <c r="P233" s="215">
        <v>0</v>
      </c>
      <c r="Q233" s="215">
        <v>0</v>
      </c>
    </row>
    <row r="234" spans="1:17" x14ac:dyDescent="0.25">
      <c r="A234" s="245" t="str">
        <f>IFERROR(VLOOKUP($C234,Account_Mapping!$A:$C,2,0),"")</f>
        <v>T_gen_Admin_other</v>
      </c>
      <c r="B234" s="248" t="str">
        <f>IFERROR(VLOOKUP($C234,Account_Mapping!$A:$C,3,0),"")</f>
        <v>T_Other_NN_Labor</v>
      </c>
      <c r="C234" s="285" t="s">
        <v>983</v>
      </c>
      <c r="D234" s="215"/>
      <c r="E234" s="215">
        <v>0</v>
      </c>
      <c r="F234" s="215">
        <v>0</v>
      </c>
      <c r="G234" s="215">
        <v>0</v>
      </c>
      <c r="H234" s="215">
        <v>0</v>
      </c>
      <c r="I234" s="215">
        <v>0</v>
      </c>
      <c r="J234" s="215">
        <v>0</v>
      </c>
      <c r="K234" s="215">
        <v>0</v>
      </c>
      <c r="L234" s="215">
        <v>0</v>
      </c>
      <c r="M234" s="215">
        <v>0</v>
      </c>
      <c r="N234" s="215">
        <v>0</v>
      </c>
      <c r="O234" s="215">
        <v>0</v>
      </c>
      <c r="P234" s="215">
        <v>0</v>
      </c>
      <c r="Q234" s="215">
        <v>0</v>
      </c>
    </row>
    <row r="235" spans="1:17" x14ac:dyDescent="0.25">
      <c r="A235" s="245" t="str">
        <f>IFERROR(VLOOKUP($C235,Account_Mapping!$A:$C,2,0),"")</f>
        <v>T_EXPENSES</v>
      </c>
      <c r="B235" s="248">
        <f>IFERROR(VLOOKUP($C235,Account_Mapping!$A:$C,3,0),"")</f>
        <v>0</v>
      </c>
      <c r="C235" s="285" t="s">
        <v>984</v>
      </c>
      <c r="D235" s="215"/>
      <c r="E235" s="215">
        <v>0</v>
      </c>
      <c r="F235" s="215">
        <v>0</v>
      </c>
      <c r="G235" s="215">
        <v>0</v>
      </c>
      <c r="H235" s="215">
        <v>0</v>
      </c>
      <c r="I235" s="215">
        <v>0</v>
      </c>
      <c r="J235" s="215">
        <v>0</v>
      </c>
      <c r="K235" s="215">
        <v>0</v>
      </c>
      <c r="L235" s="215">
        <v>0</v>
      </c>
      <c r="M235" s="215">
        <v>0</v>
      </c>
      <c r="N235" s="215">
        <v>0</v>
      </c>
      <c r="O235" s="215">
        <v>0</v>
      </c>
      <c r="P235" s="215">
        <v>0</v>
      </c>
      <c r="Q235" s="215">
        <v>0</v>
      </c>
    </row>
    <row r="236" spans="1:17" x14ac:dyDescent="0.25">
      <c r="A236" s="245" t="str">
        <f>IFERROR(VLOOKUP($C236,Account_Mapping!$A:$C,2,0),"")</f>
        <v>T_gen_Admin_other</v>
      </c>
      <c r="B236" s="248">
        <f>IFERROR(VLOOKUP($C236,Account_Mapping!$A:$C,3,0),"")</f>
        <v>0</v>
      </c>
      <c r="C236" s="285" t="s">
        <v>985</v>
      </c>
      <c r="D236" s="215"/>
      <c r="E236" s="215">
        <v>0</v>
      </c>
      <c r="F236" s="215">
        <v>0</v>
      </c>
      <c r="G236" s="215">
        <v>0</v>
      </c>
      <c r="H236" s="215">
        <v>0</v>
      </c>
      <c r="I236" s="215">
        <v>0</v>
      </c>
      <c r="J236" s="215">
        <v>0</v>
      </c>
      <c r="K236" s="215">
        <v>0</v>
      </c>
      <c r="L236" s="215">
        <v>0</v>
      </c>
      <c r="M236" s="215">
        <v>0</v>
      </c>
      <c r="N236" s="215">
        <v>0</v>
      </c>
      <c r="O236" s="215">
        <v>0</v>
      </c>
      <c r="P236" s="215">
        <v>0</v>
      </c>
      <c r="Q236" s="215">
        <v>0</v>
      </c>
    </row>
    <row r="237" spans="1:17" x14ac:dyDescent="0.25">
      <c r="A237" s="245" t="str">
        <f>IFERROR(VLOOKUP($C237,Account_Mapping!$A:$C,2,0),"")</f>
        <v>T_gen_Admin_other</v>
      </c>
      <c r="B237" s="248">
        <f>IFERROR(VLOOKUP($C237,Account_Mapping!$A:$C,3,0),"")</f>
        <v>0</v>
      </c>
      <c r="C237" s="285" t="s">
        <v>986</v>
      </c>
      <c r="D237" s="215"/>
      <c r="E237" s="215">
        <v>0</v>
      </c>
      <c r="F237" s="215">
        <v>0</v>
      </c>
      <c r="G237" s="215">
        <v>0</v>
      </c>
      <c r="H237" s="215">
        <v>0</v>
      </c>
      <c r="I237" s="215">
        <v>0</v>
      </c>
      <c r="J237" s="215">
        <v>0</v>
      </c>
      <c r="K237" s="215">
        <v>0</v>
      </c>
      <c r="L237" s="215">
        <v>0</v>
      </c>
      <c r="M237" s="215">
        <v>0</v>
      </c>
      <c r="N237" s="215">
        <v>0</v>
      </c>
      <c r="O237" s="215">
        <v>0</v>
      </c>
      <c r="P237" s="215">
        <v>0</v>
      </c>
      <c r="Q237" s="215">
        <v>0</v>
      </c>
    </row>
    <row r="238" spans="1:17" x14ac:dyDescent="0.25">
      <c r="A238" s="245" t="str">
        <f>IFERROR(VLOOKUP($C238,Account_Mapping!$A:$C,2,0),"")</f>
        <v>T_gen_Admin_other</v>
      </c>
      <c r="B238" s="248">
        <f>IFERROR(VLOOKUP($C238,Account_Mapping!$A:$C,3,0),"")</f>
        <v>0</v>
      </c>
      <c r="C238" s="285" t="s">
        <v>987</v>
      </c>
      <c r="D238" s="215"/>
      <c r="E238" s="215">
        <v>0</v>
      </c>
      <c r="F238" s="215">
        <v>0</v>
      </c>
      <c r="G238" s="215">
        <v>0</v>
      </c>
      <c r="H238" s="215">
        <v>0</v>
      </c>
      <c r="I238" s="215">
        <v>0</v>
      </c>
      <c r="J238" s="215">
        <v>0</v>
      </c>
      <c r="K238" s="215">
        <v>0</v>
      </c>
      <c r="L238" s="215">
        <v>0</v>
      </c>
      <c r="M238" s="215">
        <v>0</v>
      </c>
      <c r="N238" s="215">
        <v>0</v>
      </c>
      <c r="O238" s="215">
        <v>0</v>
      </c>
      <c r="P238" s="215">
        <v>0</v>
      </c>
      <c r="Q238" s="215">
        <v>0</v>
      </c>
    </row>
    <row r="239" spans="1:17" x14ac:dyDescent="0.25">
      <c r="A239" s="245" t="str">
        <f>IFERROR(VLOOKUP($C239,Account_Mapping!$A:$C,2,0),"")</f>
        <v>T_gen_Admin_other</v>
      </c>
      <c r="B239" s="248">
        <f>IFERROR(VLOOKUP($C239,Account_Mapping!$A:$C,3,0),"")</f>
        <v>0</v>
      </c>
      <c r="C239" s="285" t="s">
        <v>988</v>
      </c>
      <c r="D239" s="215"/>
      <c r="E239" s="215">
        <v>0</v>
      </c>
      <c r="F239" s="215">
        <v>0</v>
      </c>
      <c r="G239" s="215">
        <v>0</v>
      </c>
      <c r="H239" s="215">
        <v>0</v>
      </c>
      <c r="I239" s="215">
        <v>0</v>
      </c>
      <c r="J239" s="215">
        <v>0</v>
      </c>
      <c r="K239" s="215">
        <v>0</v>
      </c>
      <c r="L239" s="215">
        <v>0</v>
      </c>
      <c r="M239" s="215">
        <v>0</v>
      </c>
      <c r="N239" s="215">
        <v>0</v>
      </c>
      <c r="O239" s="215">
        <v>0</v>
      </c>
      <c r="P239" s="215">
        <v>0</v>
      </c>
      <c r="Q239" s="215">
        <v>0</v>
      </c>
    </row>
    <row r="240" spans="1:17" x14ac:dyDescent="0.25">
      <c r="A240" s="245" t="str">
        <f>IFERROR(VLOOKUP($C240,Account_Mapping!$A:$C,2,0),"")</f>
        <v>T_gen_Admin_other</v>
      </c>
      <c r="B240" s="248">
        <f>IFERROR(VLOOKUP($C240,Account_Mapping!$A:$C,3,0),"")</f>
        <v>0</v>
      </c>
      <c r="C240" s="285" t="s">
        <v>989</v>
      </c>
      <c r="D240" s="215"/>
      <c r="E240" s="215">
        <v>0</v>
      </c>
      <c r="F240" s="215">
        <v>0</v>
      </c>
      <c r="G240" s="215">
        <v>0</v>
      </c>
      <c r="H240" s="215">
        <v>0</v>
      </c>
      <c r="I240" s="215">
        <v>0</v>
      </c>
      <c r="J240" s="215">
        <v>0</v>
      </c>
      <c r="K240" s="215">
        <v>0</v>
      </c>
      <c r="L240" s="215">
        <v>0</v>
      </c>
      <c r="M240" s="215">
        <v>0</v>
      </c>
      <c r="N240" s="215">
        <v>0</v>
      </c>
      <c r="O240" s="215">
        <v>0</v>
      </c>
      <c r="P240" s="215">
        <v>0</v>
      </c>
      <c r="Q240" s="215">
        <v>0</v>
      </c>
    </row>
    <row r="241" spans="1:18" x14ac:dyDescent="0.25">
      <c r="A241" s="245" t="str">
        <f>IFERROR(VLOOKUP($C241,Account_Mapping!$A:$C,2,0),"")</f>
        <v>T_gen_Admin_other</v>
      </c>
      <c r="B241" s="248">
        <f>IFERROR(VLOOKUP($C241,Account_Mapping!$A:$C,3,0),"")</f>
        <v>0</v>
      </c>
      <c r="C241" s="285" t="s">
        <v>990</v>
      </c>
      <c r="D241" s="215"/>
      <c r="E241" s="215">
        <v>0</v>
      </c>
      <c r="F241" s="215">
        <v>0</v>
      </c>
      <c r="G241" s="215">
        <v>0</v>
      </c>
      <c r="H241" s="215">
        <v>0</v>
      </c>
      <c r="I241" s="215">
        <v>0</v>
      </c>
      <c r="J241" s="215">
        <v>0</v>
      </c>
      <c r="K241" s="215">
        <v>0</v>
      </c>
      <c r="L241" s="215">
        <v>0</v>
      </c>
      <c r="M241" s="215">
        <v>0</v>
      </c>
      <c r="N241" s="215">
        <v>0</v>
      </c>
      <c r="O241" s="215">
        <v>0</v>
      </c>
      <c r="P241" s="215">
        <v>0</v>
      </c>
      <c r="Q241" s="215">
        <v>0</v>
      </c>
    </row>
    <row r="242" spans="1:18" x14ac:dyDescent="0.25">
      <c r="A242" s="245" t="str">
        <f>IFERROR(VLOOKUP($C242,Account_Mapping!$A:$C,2,0),"")</f>
        <v>T_gen_Admin_other</v>
      </c>
      <c r="B242" s="248">
        <f>IFERROR(VLOOKUP($C242,Account_Mapping!$A:$C,3,0),"")</f>
        <v>0</v>
      </c>
      <c r="C242" s="285" t="s">
        <v>991</v>
      </c>
      <c r="E242" s="229">
        <v>0</v>
      </c>
      <c r="F242" s="229">
        <v>0</v>
      </c>
      <c r="G242" s="229">
        <v>0</v>
      </c>
      <c r="H242" s="229">
        <v>0</v>
      </c>
      <c r="I242" s="229">
        <v>0</v>
      </c>
      <c r="J242" s="229">
        <v>0</v>
      </c>
      <c r="K242" s="229">
        <v>0</v>
      </c>
      <c r="L242" s="229">
        <v>0</v>
      </c>
      <c r="M242" s="229">
        <v>0</v>
      </c>
      <c r="N242" s="229">
        <v>0</v>
      </c>
      <c r="O242" s="229">
        <v>0</v>
      </c>
      <c r="P242" s="229">
        <v>0</v>
      </c>
      <c r="Q242" s="229">
        <v>0</v>
      </c>
      <c r="R242" s="224"/>
    </row>
    <row r="243" spans="1:18" x14ac:dyDescent="0.25">
      <c r="A243" s="245" t="str">
        <f>IFERROR(VLOOKUP($C243,Account_Mapping!$A:$C,2,0),"")</f>
        <v>T_gen_Admin_other</v>
      </c>
      <c r="B243" s="248">
        <f>IFERROR(VLOOKUP($C243,Account_Mapping!$A:$C,3,0),"")</f>
        <v>0</v>
      </c>
      <c r="C243" s="285" t="s">
        <v>992</v>
      </c>
      <c r="E243" s="230">
        <v>0</v>
      </c>
      <c r="F243" s="230">
        <v>0</v>
      </c>
      <c r="G243" s="230">
        <v>0</v>
      </c>
      <c r="H243" s="230">
        <v>0</v>
      </c>
      <c r="I243" s="230">
        <v>0</v>
      </c>
      <c r="J243" s="230">
        <v>0</v>
      </c>
      <c r="K243" s="230">
        <v>0</v>
      </c>
      <c r="L243" s="230">
        <v>0</v>
      </c>
      <c r="M243" s="230">
        <v>0</v>
      </c>
      <c r="N243" s="230">
        <v>0</v>
      </c>
      <c r="O243" s="230">
        <v>0</v>
      </c>
      <c r="P243" s="230">
        <v>0</v>
      </c>
      <c r="Q243" s="230">
        <v>0</v>
      </c>
    </row>
    <row r="244" spans="1:18" x14ac:dyDescent="0.25">
      <c r="A244" s="245" t="str">
        <f>IFERROR(VLOOKUP($C244,Account_Mapping!$A:$C,2,0),"")</f>
        <v/>
      </c>
      <c r="B244" s="248" t="str">
        <f>IFERROR(VLOOKUP($C244,Account_Mapping!$A:$C,3,0),"")</f>
        <v/>
      </c>
      <c r="C244" s="285" t="s">
        <v>993</v>
      </c>
      <c r="E244" s="215">
        <v>89899.24000000002</v>
      </c>
      <c r="F244" s="215">
        <v>84282.69</v>
      </c>
      <c r="G244" s="215">
        <v>97417.96</v>
      </c>
      <c r="H244" s="215">
        <v>15988.250000000002</v>
      </c>
      <c r="I244" s="215">
        <v>-122</v>
      </c>
      <c r="J244" s="215">
        <v>100</v>
      </c>
      <c r="K244" s="215">
        <v>0</v>
      </c>
      <c r="L244" s="215">
        <v>0</v>
      </c>
      <c r="M244" s="215">
        <v>0</v>
      </c>
      <c r="N244" s="215">
        <v>0</v>
      </c>
      <c r="O244" s="215">
        <v>0</v>
      </c>
      <c r="P244" s="215">
        <v>0</v>
      </c>
      <c r="Q244" s="215">
        <v>287566.14</v>
      </c>
    </row>
    <row r="245" spans="1:18" x14ac:dyDescent="0.25">
      <c r="A245" s="245" t="str">
        <f>IFERROR(VLOOKUP($C245,Account_Mapping!$A:$C,2,0),"")</f>
        <v/>
      </c>
      <c r="B245" s="248" t="str">
        <f>IFERROR(VLOOKUP($C245,Account_Mapping!$A:$C,3,0),"")</f>
        <v/>
      </c>
      <c r="D245" s="215"/>
      <c r="E245" s="215"/>
      <c r="F245" s="215"/>
      <c r="G245" s="215"/>
      <c r="H245" s="215"/>
      <c r="I245" s="215"/>
      <c r="J245" s="215"/>
      <c r="K245" s="215"/>
      <c r="L245" s="215"/>
      <c r="M245" s="215"/>
      <c r="N245" s="215"/>
      <c r="O245" s="215"/>
      <c r="P245" s="215"/>
      <c r="Q245" s="215"/>
    </row>
    <row r="246" spans="1:18" x14ac:dyDescent="0.25">
      <c r="A246" s="245" t="str">
        <f>IFERROR(VLOOKUP($C246,Account_Mapping!$A:$C,2,0),"")</f>
        <v/>
      </c>
      <c r="B246" s="248" t="str">
        <f>IFERROR(VLOOKUP($C246,Account_Mapping!$A:$C,3,0),"")</f>
        <v/>
      </c>
      <c r="C246" s="285" t="s">
        <v>665</v>
      </c>
      <c r="D246" s="215"/>
      <c r="E246" s="215"/>
      <c r="F246" s="215"/>
      <c r="G246" s="215"/>
      <c r="H246" s="215"/>
      <c r="I246" s="215"/>
      <c r="J246" s="215"/>
      <c r="K246" s="215"/>
      <c r="L246" s="215"/>
      <c r="M246" s="215"/>
      <c r="N246" s="215"/>
      <c r="O246" s="215"/>
      <c r="P246" s="215"/>
      <c r="Q246" s="215"/>
    </row>
    <row r="247" spans="1:18" x14ac:dyDescent="0.25">
      <c r="A247" s="245" t="str">
        <f>IFERROR(VLOOKUP($C247,Account_Mapping!$A:$C,2,0),"")</f>
        <v>T_Dietary_Other</v>
      </c>
      <c r="B247" s="248" t="str">
        <f>IFERROR(VLOOKUP($C247,Account_Mapping!$A:$C,3,0),"")</f>
        <v>T_Other_NN_Labor</v>
      </c>
      <c r="C247" s="285" t="s">
        <v>994</v>
      </c>
      <c r="D247" s="215"/>
      <c r="E247" s="215">
        <v>9886.09</v>
      </c>
      <c r="F247" s="215">
        <v>13964.27</v>
      </c>
      <c r="G247" s="215">
        <v>15610.24</v>
      </c>
      <c r="H247" s="215">
        <v>440.74</v>
      </c>
      <c r="I247" s="215">
        <v>0</v>
      </c>
      <c r="J247" s="215">
        <v>0</v>
      </c>
      <c r="K247" s="215">
        <v>0</v>
      </c>
      <c r="L247" s="215">
        <v>0</v>
      </c>
      <c r="M247" s="215">
        <v>0</v>
      </c>
      <c r="N247" s="215">
        <v>0</v>
      </c>
      <c r="O247" s="215">
        <v>0</v>
      </c>
      <c r="P247" s="215">
        <v>0</v>
      </c>
      <c r="Q247" s="215">
        <v>39901.339999999997</v>
      </c>
    </row>
    <row r="248" spans="1:18" x14ac:dyDescent="0.25">
      <c r="A248" s="245" t="str">
        <f>IFERROR(VLOOKUP($C248,Account_Mapping!$A:$C,2,0),"")</f>
        <v>T_Dietary_Other</v>
      </c>
      <c r="B248" s="248">
        <f>IFERROR(VLOOKUP($C248,Account_Mapping!$A:$C,3,0),"")</f>
        <v>0</v>
      </c>
      <c r="C248" s="285" t="s">
        <v>995</v>
      </c>
      <c r="D248" s="215"/>
      <c r="E248" s="215">
        <v>683.4</v>
      </c>
      <c r="F248" s="215">
        <v>120</v>
      </c>
      <c r="G248" s="215">
        <v>593.4</v>
      </c>
      <c r="H248" s="215">
        <v>0</v>
      </c>
      <c r="I248" s="215">
        <v>0</v>
      </c>
      <c r="J248" s="215">
        <v>0</v>
      </c>
      <c r="K248" s="215">
        <v>0</v>
      </c>
      <c r="L248" s="215">
        <v>0</v>
      </c>
      <c r="M248" s="215">
        <v>0</v>
      </c>
      <c r="N248" s="215">
        <v>0</v>
      </c>
      <c r="O248" s="215">
        <v>0</v>
      </c>
      <c r="P248" s="215">
        <v>0</v>
      </c>
      <c r="Q248" s="215">
        <v>1396.8</v>
      </c>
    </row>
    <row r="249" spans="1:18" x14ac:dyDescent="0.25">
      <c r="A249" s="245" t="str">
        <f>IFERROR(VLOOKUP($C249,Account_Mapping!$A:$C,2,0),"")</f>
        <v>T_Dietary_Other</v>
      </c>
      <c r="B249" s="248">
        <f>IFERROR(VLOOKUP($C249,Account_Mapping!$A:$C,3,0),"")</f>
        <v>0</v>
      </c>
      <c r="C249" s="285" t="s">
        <v>996</v>
      </c>
      <c r="D249" s="215"/>
      <c r="E249" s="215">
        <v>509.6</v>
      </c>
      <c r="F249" s="215">
        <v>735.57</v>
      </c>
      <c r="G249" s="215">
        <v>661.05</v>
      </c>
      <c r="H249" s="215">
        <v>-52.68</v>
      </c>
      <c r="I249" s="215">
        <v>0</v>
      </c>
      <c r="J249" s="215">
        <v>0</v>
      </c>
      <c r="K249" s="215">
        <v>0</v>
      </c>
      <c r="L249" s="215">
        <v>0</v>
      </c>
      <c r="M249" s="215">
        <v>0</v>
      </c>
      <c r="N249" s="215">
        <v>0</v>
      </c>
      <c r="O249" s="215">
        <v>0</v>
      </c>
      <c r="P249" s="215">
        <v>0</v>
      </c>
      <c r="Q249" s="215">
        <v>1853.54</v>
      </c>
    </row>
    <row r="250" spans="1:18" x14ac:dyDescent="0.25">
      <c r="A250" s="245" t="str">
        <f>IFERROR(VLOOKUP($C250,Account_Mapping!$A:$C,2,0),"")</f>
        <v>T_Dietary_Other</v>
      </c>
      <c r="B250" s="248">
        <f>IFERROR(VLOOKUP($C250,Account_Mapping!$A:$C,3,0),"")</f>
        <v>0</v>
      </c>
      <c r="C250" s="285" t="s">
        <v>997</v>
      </c>
      <c r="D250" s="215"/>
      <c r="E250" s="215">
        <v>899.85</v>
      </c>
      <c r="F250" s="215">
        <v>2208.9899999999998</v>
      </c>
      <c r="G250" s="215">
        <v>2988.04</v>
      </c>
      <c r="H250" s="215">
        <v>0</v>
      </c>
      <c r="I250" s="215">
        <v>0</v>
      </c>
      <c r="J250" s="215">
        <v>0</v>
      </c>
      <c r="K250" s="215">
        <v>0</v>
      </c>
      <c r="L250" s="215">
        <v>0</v>
      </c>
      <c r="M250" s="215">
        <v>0</v>
      </c>
      <c r="N250" s="215">
        <v>0</v>
      </c>
      <c r="O250" s="215">
        <v>0</v>
      </c>
      <c r="P250" s="215">
        <v>0</v>
      </c>
      <c r="Q250" s="215">
        <v>6096.8799999999992</v>
      </c>
    </row>
    <row r="251" spans="1:18" x14ac:dyDescent="0.25">
      <c r="A251" s="245" t="str">
        <f>IFERROR(VLOOKUP($C251,Account_Mapping!$A:$C,2,0),"")</f>
        <v>T_Dietary_Raw</v>
      </c>
      <c r="B251" s="248">
        <f>IFERROR(VLOOKUP($C251,Account_Mapping!$A:$C,3,0),"")</f>
        <v>0</v>
      </c>
      <c r="C251" s="285" t="s">
        <v>998</v>
      </c>
      <c r="D251" s="215"/>
      <c r="E251" s="215">
        <v>7922.72</v>
      </c>
      <c r="F251" s="215">
        <v>8703.51</v>
      </c>
      <c r="G251" s="215">
        <v>9282.51</v>
      </c>
      <c r="H251" s="215">
        <v>108.37</v>
      </c>
      <c r="I251" s="215">
        <v>0</v>
      </c>
      <c r="J251" s="215">
        <v>0</v>
      </c>
      <c r="K251" s="215">
        <v>0</v>
      </c>
      <c r="L251" s="215">
        <v>0</v>
      </c>
      <c r="M251" s="215">
        <v>0</v>
      </c>
      <c r="N251" s="215">
        <v>0</v>
      </c>
      <c r="O251" s="215">
        <v>0</v>
      </c>
      <c r="P251" s="215">
        <v>0</v>
      </c>
      <c r="Q251" s="215">
        <v>26017.109999999997</v>
      </c>
    </row>
    <row r="252" spans="1:18" x14ac:dyDescent="0.25">
      <c r="A252" s="245" t="str">
        <f>IFERROR(VLOOKUP($C252,Account_Mapping!$A:$C,2,0),"")</f>
        <v>T_Dietary_Other</v>
      </c>
      <c r="B252" s="248">
        <f>IFERROR(VLOOKUP($C252,Account_Mapping!$A:$C,3,0),"")</f>
        <v>0</v>
      </c>
      <c r="C252" s="285" t="s">
        <v>999</v>
      </c>
      <c r="D252" s="215"/>
      <c r="E252" s="215">
        <v>0</v>
      </c>
      <c r="F252" s="215">
        <v>0</v>
      </c>
      <c r="G252" s="215">
        <v>0</v>
      </c>
      <c r="H252" s="215">
        <v>0</v>
      </c>
      <c r="I252" s="215">
        <v>0</v>
      </c>
      <c r="J252" s="215">
        <v>0</v>
      </c>
      <c r="K252" s="215">
        <v>0</v>
      </c>
      <c r="L252" s="215">
        <v>0</v>
      </c>
      <c r="M252" s="215">
        <v>0</v>
      </c>
      <c r="N252" s="215">
        <v>0</v>
      </c>
      <c r="O252" s="215">
        <v>0</v>
      </c>
      <c r="P252" s="215">
        <v>0</v>
      </c>
      <c r="Q252" s="215">
        <v>0</v>
      </c>
    </row>
    <row r="253" spans="1:18" x14ac:dyDescent="0.25">
      <c r="A253" s="245" t="str">
        <f>IFERROR(VLOOKUP($C253,Account_Mapping!$A:$C,2,0),"")</f>
        <v>T_Dietary_Other</v>
      </c>
      <c r="B253" s="248">
        <f>IFERROR(VLOOKUP($C253,Account_Mapping!$A:$C,3,0),"")</f>
        <v>0</v>
      </c>
      <c r="C253" s="285" t="s">
        <v>1000</v>
      </c>
      <c r="D253" s="215"/>
      <c r="E253" s="215">
        <v>62.77</v>
      </c>
      <c r="F253" s="215">
        <v>472.5</v>
      </c>
      <c r="G253" s="215">
        <v>563.22</v>
      </c>
      <c r="H253" s="215">
        <v>0</v>
      </c>
      <c r="I253" s="215">
        <v>0</v>
      </c>
      <c r="J253" s="215">
        <v>0</v>
      </c>
      <c r="K253" s="215">
        <v>0</v>
      </c>
      <c r="L253" s="215">
        <v>0</v>
      </c>
      <c r="M253" s="215">
        <v>0</v>
      </c>
      <c r="N253" s="215">
        <v>0</v>
      </c>
      <c r="O253" s="215">
        <v>0</v>
      </c>
      <c r="P253" s="215">
        <v>0</v>
      </c>
      <c r="Q253" s="215">
        <v>1098.49</v>
      </c>
    </row>
    <row r="254" spans="1:18" x14ac:dyDescent="0.25">
      <c r="A254" s="245" t="str">
        <f>IFERROR(VLOOKUP($C254,Account_Mapping!$A:$C,2,0),"")</f>
        <v>T_gen_Admin_other</v>
      </c>
      <c r="B254" s="248">
        <f>IFERROR(VLOOKUP($C254,Account_Mapping!$A:$C,3,0),"")</f>
        <v>0</v>
      </c>
      <c r="C254" s="285" t="s">
        <v>1001</v>
      </c>
      <c r="D254" s="215"/>
      <c r="E254" s="215">
        <v>0</v>
      </c>
      <c r="F254" s="215">
        <v>0</v>
      </c>
      <c r="G254" s="215">
        <v>0</v>
      </c>
      <c r="H254" s="215">
        <v>0</v>
      </c>
      <c r="I254" s="215">
        <v>0</v>
      </c>
      <c r="J254" s="215">
        <v>0</v>
      </c>
      <c r="K254" s="215">
        <v>0</v>
      </c>
      <c r="L254" s="215">
        <v>0</v>
      </c>
      <c r="M254" s="215">
        <v>0</v>
      </c>
      <c r="N254" s="215">
        <v>0</v>
      </c>
      <c r="O254" s="215">
        <v>0</v>
      </c>
      <c r="P254" s="215">
        <v>0</v>
      </c>
      <c r="Q254" s="215">
        <v>0</v>
      </c>
    </row>
    <row r="255" spans="1:18" x14ac:dyDescent="0.25">
      <c r="A255" s="245" t="str">
        <f>IFERROR(VLOOKUP($C255,Account_Mapping!$A:$C,2,0),"")</f>
        <v>T_gen_Admin_other</v>
      </c>
      <c r="B255" s="248">
        <f>IFERROR(VLOOKUP($C255,Account_Mapping!$A:$C,3,0),"")</f>
        <v>0</v>
      </c>
      <c r="C255" s="285" t="s">
        <v>1002</v>
      </c>
      <c r="D255" s="215"/>
      <c r="E255" s="215">
        <v>0</v>
      </c>
      <c r="F255" s="215">
        <v>0</v>
      </c>
      <c r="G255" s="215">
        <v>0</v>
      </c>
      <c r="H255" s="215">
        <v>0</v>
      </c>
      <c r="I255" s="215">
        <v>0</v>
      </c>
      <c r="J255" s="215">
        <v>0</v>
      </c>
      <c r="K255" s="215">
        <v>0</v>
      </c>
      <c r="L255" s="215">
        <v>0</v>
      </c>
      <c r="M255" s="215">
        <v>0</v>
      </c>
      <c r="N255" s="215">
        <v>0</v>
      </c>
      <c r="O255" s="215">
        <v>0</v>
      </c>
      <c r="P255" s="215">
        <v>0</v>
      </c>
      <c r="Q255" s="215">
        <v>0</v>
      </c>
    </row>
    <row r="256" spans="1:18" x14ac:dyDescent="0.25">
      <c r="A256" s="245" t="str">
        <f>IFERROR(VLOOKUP($C256,Account_Mapping!$A:$C,2,0),"")</f>
        <v>T_gen_Admin_other</v>
      </c>
      <c r="B256" s="248">
        <f>IFERROR(VLOOKUP($C256,Account_Mapping!$A:$C,3,0),"")</f>
        <v>0</v>
      </c>
      <c r="C256" s="285" t="s">
        <v>1003</v>
      </c>
      <c r="D256" s="215"/>
      <c r="E256" s="215">
        <v>0</v>
      </c>
      <c r="F256" s="215">
        <v>0</v>
      </c>
      <c r="G256" s="215">
        <v>0</v>
      </c>
      <c r="H256" s="215">
        <v>0</v>
      </c>
      <c r="I256" s="215">
        <v>0</v>
      </c>
      <c r="J256" s="215">
        <v>0</v>
      </c>
      <c r="K256" s="215">
        <v>0</v>
      </c>
      <c r="L256" s="215">
        <v>0</v>
      </c>
      <c r="M256" s="215">
        <v>0</v>
      </c>
      <c r="N256" s="215">
        <v>0</v>
      </c>
      <c r="O256" s="215">
        <v>0</v>
      </c>
      <c r="P256" s="215">
        <v>0</v>
      </c>
      <c r="Q256" s="215">
        <v>0</v>
      </c>
    </row>
    <row r="257" spans="1:18" x14ac:dyDescent="0.25">
      <c r="A257" s="245" t="str">
        <f>IFERROR(VLOOKUP($C257,Account_Mapping!$A:$C,2,0),"")</f>
        <v>T_gen_Admin_other</v>
      </c>
      <c r="B257" s="248">
        <f>IFERROR(VLOOKUP($C257,Account_Mapping!$A:$C,3,0),"")</f>
        <v>0</v>
      </c>
      <c r="C257" s="285" t="s">
        <v>1004</v>
      </c>
      <c r="D257" s="215"/>
      <c r="E257" s="215">
        <v>0</v>
      </c>
      <c r="F257" s="215">
        <v>0</v>
      </c>
      <c r="G257" s="215">
        <v>0</v>
      </c>
      <c r="H257" s="215">
        <v>0</v>
      </c>
      <c r="I257" s="215">
        <v>0</v>
      </c>
      <c r="J257" s="215">
        <v>0</v>
      </c>
      <c r="K257" s="215">
        <v>0</v>
      </c>
      <c r="L257" s="215">
        <v>0</v>
      </c>
      <c r="M257" s="215">
        <v>0</v>
      </c>
      <c r="N257" s="215">
        <v>0</v>
      </c>
      <c r="O257" s="215">
        <v>0</v>
      </c>
      <c r="P257" s="215">
        <v>0</v>
      </c>
      <c r="Q257" s="215">
        <v>0</v>
      </c>
    </row>
    <row r="258" spans="1:18" x14ac:dyDescent="0.25">
      <c r="A258" s="245" t="str">
        <f>IFERROR(VLOOKUP($C258,Account_Mapping!$A:$C,2,0),"")</f>
        <v>T_gen_Admin_other</v>
      </c>
      <c r="B258" s="248">
        <f>IFERROR(VLOOKUP($C258,Account_Mapping!$A:$C,3,0),"")</f>
        <v>0</v>
      </c>
      <c r="C258" s="285" t="s">
        <v>1005</v>
      </c>
      <c r="D258" s="215"/>
      <c r="E258" s="215">
        <v>0</v>
      </c>
      <c r="F258" s="215">
        <v>0</v>
      </c>
      <c r="G258" s="215">
        <v>0</v>
      </c>
      <c r="H258" s="215">
        <v>0</v>
      </c>
      <c r="I258" s="215">
        <v>0</v>
      </c>
      <c r="J258" s="215">
        <v>0</v>
      </c>
      <c r="K258" s="215">
        <v>0</v>
      </c>
      <c r="L258" s="215">
        <v>0</v>
      </c>
      <c r="M258" s="215">
        <v>0</v>
      </c>
      <c r="N258" s="215">
        <v>0</v>
      </c>
      <c r="O258" s="215">
        <v>0</v>
      </c>
      <c r="P258" s="215">
        <v>0</v>
      </c>
      <c r="Q258" s="215">
        <v>0</v>
      </c>
    </row>
    <row r="259" spans="1:18" x14ac:dyDescent="0.25">
      <c r="A259" s="245" t="str">
        <f>IFERROR(VLOOKUP($C259,Account_Mapping!$A:$C,2,0),"")</f>
        <v>T_gen_Admin_other</v>
      </c>
      <c r="B259" s="248">
        <f>IFERROR(VLOOKUP($C259,Account_Mapping!$A:$C,3,0),"")</f>
        <v>0</v>
      </c>
      <c r="C259" s="285" t="s">
        <v>1006</v>
      </c>
      <c r="D259" s="215"/>
      <c r="E259" s="215">
        <v>0</v>
      </c>
      <c r="F259" s="215">
        <v>0</v>
      </c>
      <c r="G259" s="215">
        <v>0</v>
      </c>
      <c r="H259" s="215">
        <v>0</v>
      </c>
      <c r="I259" s="215">
        <v>0</v>
      </c>
      <c r="J259" s="215">
        <v>0</v>
      </c>
      <c r="K259" s="215">
        <v>0</v>
      </c>
      <c r="L259" s="215">
        <v>0</v>
      </c>
      <c r="M259" s="215">
        <v>0</v>
      </c>
      <c r="N259" s="215">
        <v>0</v>
      </c>
      <c r="O259" s="215">
        <v>0</v>
      </c>
      <c r="P259" s="215">
        <v>0</v>
      </c>
      <c r="Q259" s="215">
        <v>0</v>
      </c>
    </row>
    <row r="260" spans="1:18" x14ac:dyDescent="0.25">
      <c r="A260" s="245" t="str">
        <f>IFERROR(VLOOKUP($C260,Account_Mapping!$A:$C,2,0),"")</f>
        <v>T_gen_Admin_other</v>
      </c>
      <c r="B260" s="248">
        <f>IFERROR(VLOOKUP($C260,Account_Mapping!$A:$C,3,0),"")</f>
        <v>0</v>
      </c>
      <c r="C260" s="285" t="s">
        <v>1007</v>
      </c>
      <c r="E260" s="229">
        <v>19</v>
      </c>
      <c r="F260" s="229">
        <v>400.84</v>
      </c>
      <c r="G260" s="229">
        <v>-29.1</v>
      </c>
      <c r="H260" s="229">
        <v>-72.099999999999994</v>
      </c>
      <c r="I260" s="229">
        <v>0</v>
      </c>
      <c r="J260" s="229">
        <v>0</v>
      </c>
      <c r="K260" s="229">
        <v>0</v>
      </c>
      <c r="L260" s="229">
        <v>0</v>
      </c>
      <c r="M260" s="229">
        <v>0</v>
      </c>
      <c r="N260" s="229">
        <v>0</v>
      </c>
      <c r="O260" s="229">
        <v>0</v>
      </c>
      <c r="P260" s="229">
        <v>0</v>
      </c>
      <c r="Q260" s="229">
        <v>318.64</v>
      </c>
      <c r="R260" s="224"/>
    </row>
    <row r="261" spans="1:18" x14ac:dyDescent="0.25">
      <c r="A261" s="245" t="str">
        <f>IFERROR(VLOOKUP($C261,Account_Mapping!$A:$C,2,0),"")</f>
        <v>T_gen_Admin_other</v>
      </c>
      <c r="B261" s="248">
        <f>IFERROR(VLOOKUP($C261,Account_Mapping!$A:$C,3,0),"")</f>
        <v>0</v>
      </c>
      <c r="C261" s="285" t="s">
        <v>1008</v>
      </c>
      <c r="E261" s="221">
        <v>0</v>
      </c>
      <c r="F261" s="221">
        <v>0</v>
      </c>
      <c r="G261" s="221">
        <v>0</v>
      </c>
      <c r="H261" s="221">
        <v>0</v>
      </c>
      <c r="I261" s="221">
        <v>0</v>
      </c>
      <c r="J261" s="221">
        <v>0</v>
      </c>
      <c r="K261" s="221">
        <v>0</v>
      </c>
      <c r="L261" s="221">
        <v>0</v>
      </c>
      <c r="M261" s="221">
        <v>0</v>
      </c>
      <c r="N261" s="221">
        <v>0</v>
      </c>
      <c r="O261" s="221">
        <v>0</v>
      </c>
      <c r="P261" s="221">
        <v>0</v>
      </c>
      <c r="Q261" s="221">
        <v>0</v>
      </c>
    </row>
    <row r="262" spans="1:18" x14ac:dyDescent="0.25">
      <c r="A262" s="245" t="str">
        <f>IFERROR(VLOOKUP($C262,Account_Mapping!$A:$C,2,0),"")</f>
        <v/>
      </c>
      <c r="B262" s="248" t="str">
        <f>IFERROR(VLOOKUP($C262,Account_Mapping!$A:$C,3,0),"")</f>
        <v/>
      </c>
      <c r="C262" s="285" t="s">
        <v>1009</v>
      </c>
      <c r="E262" s="215">
        <v>19983.43</v>
      </c>
      <c r="F262" s="215">
        <v>26605.680000000004</v>
      </c>
      <c r="G262" s="215">
        <v>29669.360000000001</v>
      </c>
      <c r="H262" s="215">
        <v>424.33000000000004</v>
      </c>
      <c r="I262" s="215">
        <v>0</v>
      </c>
      <c r="J262" s="215">
        <v>0</v>
      </c>
      <c r="K262" s="215">
        <v>0</v>
      </c>
      <c r="L262" s="215">
        <v>0</v>
      </c>
      <c r="M262" s="215">
        <v>0</v>
      </c>
      <c r="N262" s="215">
        <v>0</v>
      </c>
      <c r="O262" s="215">
        <v>0</v>
      </c>
      <c r="P262" s="215">
        <v>0</v>
      </c>
      <c r="Q262" s="215">
        <v>76682.8</v>
      </c>
    </row>
    <row r="263" spans="1:18" x14ac:dyDescent="0.25">
      <c r="A263" s="245" t="str">
        <f>IFERROR(VLOOKUP($C263,Account_Mapping!$A:$C,2,0),"")</f>
        <v/>
      </c>
      <c r="B263" s="248" t="str">
        <f>IFERROR(VLOOKUP($C263,Account_Mapping!$A:$C,3,0),"")</f>
        <v/>
      </c>
      <c r="D263" s="215"/>
      <c r="E263" s="215"/>
      <c r="F263" s="215"/>
      <c r="G263" s="215"/>
      <c r="H263" s="215"/>
      <c r="I263" s="215"/>
      <c r="J263" s="215"/>
      <c r="K263" s="215"/>
      <c r="L263" s="215"/>
      <c r="M263" s="215"/>
      <c r="N263" s="215"/>
      <c r="O263" s="215"/>
      <c r="P263" s="215"/>
      <c r="Q263" s="215"/>
    </row>
    <row r="264" spans="1:18" x14ac:dyDescent="0.25">
      <c r="A264" s="245" t="str">
        <f>IFERROR(VLOOKUP($C264,Account_Mapping!$A:$C,2,0),"")</f>
        <v/>
      </c>
      <c r="B264" s="248" t="str">
        <f>IFERROR(VLOOKUP($C264,Account_Mapping!$A:$C,3,0),"")</f>
        <v/>
      </c>
      <c r="C264" s="285" t="s">
        <v>869</v>
      </c>
      <c r="D264" s="215"/>
      <c r="E264" s="215"/>
      <c r="F264" s="215"/>
      <c r="G264" s="215"/>
      <c r="H264" s="215"/>
      <c r="I264" s="215"/>
      <c r="J264" s="215"/>
      <c r="K264" s="215"/>
      <c r="L264" s="215"/>
      <c r="M264" s="215"/>
      <c r="N264" s="215"/>
      <c r="O264" s="215"/>
      <c r="P264" s="215"/>
      <c r="Q264" s="215"/>
    </row>
    <row r="265" spans="1:18" x14ac:dyDescent="0.25">
      <c r="A265" s="245" t="str">
        <f>IFERROR(VLOOKUP($C265,Account_Mapping!$A:$C,2,0),"")</f>
        <v>T_gen_Admin_other</v>
      </c>
      <c r="B265" s="248">
        <f>IFERROR(VLOOKUP($C265,Account_Mapping!$A:$C,3,0),"")</f>
        <v>0</v>
      </c>
      <c r="C265" s="285" t="s">
        <v>1010</v>
      </c>
      <c r="D265" s="215"/>
      <c r="E265" s="215">
        <v>1986</v>
      </c>
      <c r="F265" s="215">
        <v>2030</v>
      </c>
      <c r="G265" s="215">
        <v>1778</v>
      </c>
      <c r="H265" s="215">
        <v>0</v>
      </c>
      <c r="I265" s="215">
        <v>0</v>
      </c>
      <c r="J265" s="215">
        <v>0</v>
      </c>
      <c r="K265" s="215">
        <v>0</v>
      </c>
      <c r="L265" s="215">
        <v>0</v>
      </c>
      <c r="M265" s="215">
        <v>0</v>
      </c>
      <c r="N265" s="215">
        <v>0</v>
      </c>
      <c r="O265" s="215">
        <v>0</v>
      </c>
      <c r="P265" s="215">
        <v>0</v>
      </c>
      <c r="Q265" s="215">
        <v>5794</v>
      </c>
    </row>
    <row r="266" spans="1:18" x14ac:dyDescent="0.25">
      <c r="A266" s="245" t="str">
        <f>IFERROR(VLOOKUP($C266,Account_Mapping!$A:$C,2,0),"")</f>
        <v>T_EXPENSES</v>
      </c>
      <c r="B266" s="248">
        <f>IFERROR(VLOOKUP($C266,Account_Mapping!$A:$C,3,0),"")</f>
        <v>0</v>
      </c>
      <c r="C266" s="285" t="s">
        <v>1011</v>
      </c>
      <c r="D266" s="215"/>
      <c r="E266" s="215">
        <v>0</v>
      </c>
      <c r="F266" s="215">
        <v>0</v>
      </c>
      <c r="G266" s="215">
        <v>0</v>
      </c>
      <c r="H266" s="215">
        <v>0</v>
      </c>
      <c r="I266" s="215">
        <v>0</v>
      </c>
      <c r="J266" s="215">
        <v>0</v>
      </c>
      <c r="K266" s="215">
        <v>0</v>
      </c>
      <c r="L266" s="215">
        <v>0</v>
      </c>
      <c r="M266" s="215">
        <v>0</v>
      </c>
      <c r="N266" s="215">
        <v>0</v>
      </c>
      <c r="O266" s="215">
        <v>0</v>
      </c>
      <c r="P266" s="215">
        <v>0</v>
      </c>
      <c r="Q266" s="215">
        <v>0</v>
      </c>
    </row>
    <row r="267" spans="1:18" x14ac:dyDescent="0.25">
      <c r="A267" s="245" t="str">
        <f>IFERROR(VLOOKUP($C267,Account_Mapping!$A:$C,2,0),"")</f>
        <v>T_Ancillary_Therapy</v>
      </c>
      <c r="B267" s="248">
        <f>IFERROR(VLOOKUP($C267,Account_Mapping!$A:$C,3,0),"")</f>
        <v>0</v>
      </c>
      <c r="C267" s="285" t="s">
        <v>1012</v>
      </c>
      <c r="D267" s="215"/>
      <c r="E267" s="215">
        <v>0</v>
      </c>
      <c r="F267" s="215">
        <v>0</v>
      </c>
      <c r="G267" s="215">
        <v>36.1</v>
      </c>
      <c r="H267" s="215">
        <v>0</v>
      </c>
      <c r="I267" s="215">
        <v>0</v>
      </c>
      <c r="J267" s="215">
        <v>0</v>
      </c>
      <c r="K267" s="215">
        <v>0</v>
      </c>
      <c r="L267" s="215">
        <v>0</v>
      </c>
      <c r="M267" s="215">
        <v>0</v>
      </c>
      <c r="N267" s="215">
        <v>0</v>
      </c>
      <c r="O267" s="215">
        <v>0</v>
      </c>
      <c r="P267" s="215">
        <v>0</v>
      </c>
      <c r="Q267" s="215">
        <v>36.1</v>
      </c>
    </row>
    <row r="268" spans="1:18" x14ac:dyDescent="0.25">
      <c r="A268" s="245" t="str">
        <f>IFERROR(VLOOKUP($C268,Account_Mapping!$A:$C,2,0),"")</f>
        <v>T_Ancillary_Therapy</v>
      </c>
      <c r="B268" s="248" t="str">
        <f>IFERROR(VLOOKUP($C268,Account_Mapping!$A:$C,3,0),"")</f>
        <v>T_Other_NN_Labor</v>
      </c>
      <c r="C268" s="285" t="s">
        <v>1013</v>
      </c>
      <c r="D268" s="215"/>
      <c r="E268" s="215">
        <v>0</v>
      </c>
      <c r="F268" s="215">
        <v>0</v>
      </c>
      <c r="G268" s="215">
        <v>0</v>
      </c>
      <c r="H268" s="215">
        <v>0</v>
      </c>
      <c r="I268" s="215">
        <v>0</v>
      </c>
      <c r="J268" s="215">
        <v>0</v>
      </c>
      <c r="K268" s="215">
        <v>0</v>
      </c>
      <c r="L268" s="215">
        <v>0</v>
      </c>
      <c r="M268" s="215">
        <v>0</v>
      </c>
      <c r="N268" s="215">
        <v>0</v>
      </c>
      <c r="O268" s="215">
        <v>0</v>
      </c>
      <c r="P268" s="215">
        <v>0</v>
      </c>
      <c r="Q268" s="215">
        <v>0</v>
      </c>
    </row>
    <row r="269" spans="1:18" x14ac:dyDescent="0.25">
      <c r="A269" s="245" t="str">
        <f>IFERROR(VLOOKUP($C269,Account_Mapping!$A:$C,2,0),"")</f>
        <v>T_Ancillary_Therapy</v>
      </c>
      <c r="B269" s="248">
        <f>IFERROR(VLOOKUP($C269,Account_Mapping!$A:$C,3,0),"")</f>
        <v>0</v>
      </c>
      <c r="C269" s="285" t="s">
        <v>1014</v>
      </c>
      <c r="D269" s="215"/>
      <c r="E269" s="215">
        <v>0</v>
      </c>
      <c r="F269" s="215">
        <v>0</v>
      </c>
      <c r="G269" s="215">
        <v>0</v>
      </c>
      <c r="H269" s="215">
        <v>0</v>
      </c>
      <c r="I269" s="215">
        <v>0</v>
      </c>
      <c r="J269" s="215">
        <v>0</v>
      </c>
      <c r="K269" s="215">
        <v>0</v>
      </c>
      <c r="L269" s="215">
        <v>0</v>
      </c>
      <c r="M269" s="215">
        <v>0</v>
      </c>
      <c r="N269" s="215">
        <v>0</v>
      </c>
      <c r="O269" s="215">
        <v>0</v>
      </c>
      <c r="P269" s="215">
        <v>0</v>
      </c>
      <c r="Q269" s="215">
        <v>0</v>
      </c>
    </row>
    <row r="270" spans="1:18" x14ac:dyDescent="0.25">
      <c r="A270" s="245" t="str">
        <f>IFERROR(VLOOKUP($C270,Account_Mapping!$A:$C,2,0),"")</f>
        <v>T_Ancillary_Therapy</v>
      </c>
      <c r="B270" s="248" t="str">
        <f>IFERROR(VLOOKUP($C270,Account_Mapping!$A:$C,3,0),"")</f>
        <v>T_Other_NN_Labor</v>
      </c>
      <c r="C270" s="285" t="s">
        <v>1015</v>
      </c>
      <c r="D270" s="215"/>
      <c r="E270" s="215">
        <v>0</v>
      </c>
      <c r="F270" s="215">
        <v>0</v>
      </c>
      <c r="G270" s="215">
        <v>0</v>
      </c>
      <c r="H270" s="215">
        <v>0</v>
      </c>
      <c r="I270" s="215">
        <v>0</v>
      </c>
      <c r="J270" s="215">
        <v>0</v>
      </c>
      <c r="K270" s="215">
        <v>0</v>
      </c>
      <c r="L270" s="215">
        <v>0</v>
      </c>
      <c r="M270" s="215">
        <v>0</v>
      </c>
      <c r="N270" s="215">
        <v>0</v>
      </c>
      <c r="O270" s="215">
        <v>0</v>
      </c>
      <c r="P270" s="215">
        <v>0</v>
      </c>
      <c r="Q270" s="215">
        <v>0</v>
      </c>
    </row>
    <row r="271" spans="1:18" x14ac:dyDescent="0.25">
      <c r="A271" s="245" t="str">
        <f>IFERROR(VLOOKUP($C271,Account_Mapping!$A:$C,2,0),"")</f>
        <v>T_Ancillary_Therapy</v>
      </c>
      <c r="B271" s="248">
        <f>IFERROR(VLOOKUP($C271,Account_Mapping!$A:$C,3,0),"")</f>
        <v>0</v>
      </c>
      <c r="C271" s="285" t="s">
        <v>1016</v>
      </c>
      <c r="D271" s="215"/>
      <c r="E271" s="215">
        <v>0</v>
      </c>
      <c r="F271" s="215">
        <v>0</v>
      </c>
      <c r="G271" s="215">
        <v>131.13</v>
      </c>
      <c r="H271" s="215">
        <v>0</v>
      </c>
      <c r="I271" s="215">
        <v>0</v>
      </c>
      <c r="J271" s="215">
        <v>0</v>
      </c>
      <c r="K271" s="215">
        <v>0</v>
      </c>
      <c r="L271" s="215">
        <v>0</v>
      </c>
      <c r="M271" s="215">
        <v>0</v>
      </c>
      <c r="N271" s="215">
        <v>0</v>
      </c>
      <c r="O271" s="215">
        <v>0</v>
      </c>
      <c r="P271" s="215">
        <v>0</v>
      </c>
      <c r="Q271" s="215">
        <v>131.13</v>
      </c>
    </row>
    <row r="272" spans="1:18" x14ac:dyDescent="0.25">
      <c r="A272" s="245" t="str">
        <f>IFERROR(VLOOKUP($C272,Account_Mapping!$A:$C,2,0),"")</f>
        <v>T_Ancillary_Therapy</v>
      </c>
      <c r="B272" s="248">
        <f>IFERROR(VLOOKUP($C272,Account_Mapping!$A:$C,3,0),"")</f>
        <v>0</v>
      </c>
      <c r="C272" s="285" t="s">
        <v>1017</v>
      </c>
      <c r="D272" s="215"/>
      <c r="E272" s="215">
        <v>0</v>
      </c>
      <c r="F272" s="215">
        <v>0</v>
      </c>
      <c r="G272" s="215">
        <v>0</v>
      </c>
      <c r="H272" s="215">
        <v>0</v>
      </c>
      <c r="I272" s="215">
        <v>0</v>
      </c>
      <c r="J272" s="215">
        <v>0</v>
      </c>
      <c r="K272" s="215">
        <v>0</v>
      </c>
      <c r="L272" s="215">
        <v>0</v>
      </c>
      <c r="M272" s="215">
        <v>0</v>
      </c>
      <c r="N272" s="215">
        <v>0</v>
      </c>
      <c r="O272" s="215">
        <v>0</v>
      </c>
      <c r="P272" s="215">
        <v>0</v>
      </c>
      <c r="Q272" s="215">
        <v>0</v>
      </c>
    </row>
    <row r="273" spans="1:17" x14ac:dyDescent="0.25">
      <c r="A273" s="245" t="str">
        <f>IFERROR(VLOOKUP($C273,Account_Mapping!$A:$C,2,0),"")</f>
        <v>T_Ancillary_Therapy</v>
      </c>
      <c r="B273" s="248" t="str">
        <f>IFERROR(VLOOKUP($C273,Account_Mapping!$A:$C,3,0),"")</f>
        <v>T_Other_NN_Labor</v>
      </c>
      <c r="C273" s="285" t="s">
        <v>1018</v>
      </c>
      <c r="D273" s="215"/>
      <c r="E273" s="215">
        <v>0</v>
      </c>
      <c r="F273" s="215">
        <v>0</v>
      </c>
      <c r="G273" s="215">
        <v>0</v>
      </c>
      <c r="H273" s="215">
        <v>0</v>
      </c>
      <c r="I273" s="215">
        <v>0</v>
      </c>
      <c r="J273" s="215">
        <v>0</v>
      </c>
      <c r="K273" s="215">
        <v>0</v>
      </c>
      <c r="L273" s="215">
        <v>0</v>
      </c>
      <c r="M273" s="215">
        <v>0</v>
      </c>
      <c r="N273" s="215">
        <v>0</v>
      </c>
      <c r="O273" s="215">
        <v>0</v>
      </c>
      <c r="P273" s="215">
        <v>0</v>
      </c>
      <c r="Q273" s="215">
        <v>0</v>
      </c>
    </row>
    <row r="274" spans="1:17" x14ac:dyDescent="0.25">
      <c r="A274" s="245" t="str">
        <f>IFERROR(VLOOKUP($C274,Account_Mapping!$A:$C,2,0),"")</f>
        <v>T_Ancillary_Therapy</v>
      </c>
      <c r="B274" s="248">
        <f>IFERROR(VLOOKUP($C274,Account_Mapping!$A:$C,3,0),"")</f>
        <v>0</v>
      </c>
      <c r="C274" s="285" t="s">
        <v>1019</v>
      </c>
      <c r="D274" s="215"/>
      <c r="E274" s="215">
        <v>0</v>
      </c>
      <c r="F274" s="215">
        <v>0</v>
      </c>
      <c r="G274" s="215">
        <v>0</v>
      </c>
      <c r="H274" s="215">
        <v>0</v>
      </c>
      <c r="I274" s="215">
        <v>0</v>
      </c>
      <c r="J274" s="215">
        <v>0</v>
      </c>
      <c r="K274" s="215">
        <v>0</v>
      </c>
      <c r="L274" s="215">
        <v>0</v>
      </c>
      <c r="M274" s="215">
        <v>0</v>
      </c>
      <c r="N274" s="215">
        <v>0</v>
      </c>
      <c r="O274" s="215">
        <v>0</v>
      </c>
      <c r="P274" s="215">
        <v>0</v>
      </c>
      <c r="Q274" s="215">
        <v>0</v>
      </c>
    </row>
    <row r="275" spans="1:17" x14ac:dyDescent="0.25">
      <c r="A275" s="245" t="str">
        <f>IFERROR(VLOOKUP($C275,Account_Mapping!$A:$C,2,0),"")</f>
        <v>T_Ancillary_Therapy</v>
      </c>
      <c r="B275" s="248">
        <f>IFERROR(VLOOKUP($C275,Account_Mapping!$A:$C,3,0),"")</f>
        <v>0</v>
      </c>
      <c r="C275" s="285" t="s">
        <v>1020</v>
      </c>
      <c r="D275" s="215"/>
      <c r="E275" s="215">
        <v>0</v>
      </c>
      <c r="F275" s="215">
        <v>0</v>
      </c>
      <c r="G275" s="215">
        <v>0</v>
      </c>
      <c r="H275" s="215">
        <v>0</v>
      </c>
      <c r="I275" s="215">
        <v>0</v>
      </c>
      <c r="J275" s="215">
        <v>0</v>
      </c>
      <c r="K275" s="215">
        <v>0</v>
      </c>
      <c r="L275" s="215">
        <v>0</v>
      </c>
      <c r="M275" s="215">
        <v>0</v>
      </c>
      <c r="N275" s="215">
        <v>0</v>
      </c>
      <c r="O275" s="215">
        <v>0</v>
      </c>
      <c r="P275" s="215">
        <v>0</v>
      </c>
      <c r="Q275" s="215">
        <v>0</v>
      </c>
    </row>
    <row r="276" spans="1:17" x14ac:dyDescent="0.25">
      <c r="A276" s="245" t="str">
        <f>IFERROR(VLOOKUP($C276,Account_Mapping!$A:$C,2,0),"")</f>
        <v>T_Ancillary_Pharmacy</v>
      </c>
      <c r="B276" s="248">
        <f>IFERROR(VLOOKUP($C276,Account_Mapping!$A:$C,3,0),"")</f>
        <v>0</v>
      </c>
      <c r="C276" s="285" t="s">
        <v>1021</v>
      </c>
      <c r="D276" s="215"/>
      <c r="E276" s="215">
        <v>1231.74</v>
      </c>
      <c r="F276" s="215">
        <v>0</v>
      </c>
      <c r="G276" s="215">
        <v>0</v>
      </c>
      <c r="H276" s="215">
        <v>0</v>
      </c>
      <c r="I276" s="215">
        <v>0</v>
      </c>
      <c r="J276" s="215">
        <v>0</v>
      </c>
      <c r="K276" s="215">
        <v>0</v>
      </c>
      <c r="L276" s="215">
        <v>0</v>
      </c>
      <c r="M276" s="215">
        <v>0</v>
      </c>
      <c r="N276" s="215">
        <v>0</v>
      </c>
      <c r="O276" s="215">
        <v>0</v>
      </c>
      <c r="P276" s="215">
        <v>0</v>
      </c>
      <c r="Q276" s="215">
        <v>1231.74</v>
      </c>
    </row>
    <row r="277" spans="1:17" x14ac:dyDescent="0.25">
      <c r="A277" s="245" t="str">
        <f>IFERROR(VLOOKUP($C277,Account_Mapping!$A:$C,2,0),"")</f>
        <v>T_Nursing</v>
      </c>
      <c r="B277" s="248">
        <f>IFERROR(VLOOKUP($C277,Account_Mapping!$A:$C,3,0),"")</f>
        <v>0</v>
      </c>
      <c r="C277" s="285" t="s">
        <v>1022</v>
      </c>
      <c r="D277" s="215"/>
      <c r="E277" s="215">
        <v>0</v>
      </c>
      <c r="F277" s="215">
        <v>0</v>
      </c>
      <c r="G277" s="215">
        <v>0</v>
      </c>
      <c r="H277" s="215">
        <v>0</v>
      </c>
      <c r="I277" s="215">
        <v>0</v>
      </c>
      <c r="J277" s="215">
        <v>0</v>
      </c>
      <c r="K277" s="215">
        <v>0</v>
      </c>
      <c r="L277" s="215">
        <v>0</v>
      </c>
      <c r="M277" s="215">
        <v>0</v>
      </c>
      <c r="N277" s="215">
        <v>0</v>
      </c>
      <c r="O277" s="215">
        <v>0</v>
      </c>
      <c r="P277" s="215">
        <v>0</v>
      </c>
      <c r="Q277" s="215">
        <v>0</v>
      </c>
    </row>
    <row r="278" spans="1:17" x14ac:dyDescent="0.25">
      <c r="A278" s="245" t="str">
        <f>IFERROR(VLOOKUP($C278,Account_Mapping!$A:$C,2,0),"")</f>
        <v>T_Ancillary_Therapy</v>
      </c>
      <c r="B278" s="248">
        <f>IFERROR(VLOOKUP($C278,Account_Mapping!$A:$C,3,0),"")</f>
        <v>0</v>
      </c>
      <c r="C278" s="285" t="s">
        <v>1023</v>
      </c>
      <c r="D278" s="215"/>
      <c r="E278" s="215">
        <v>0</v>
      </c>
      <c r="F278" s="215">
        <v>0</v>
      </c>
      <c r="G278" s="215">
        <v>0</v>
      </c>
      <c r="H278" s="215">
        <v>0</v>
      </c>
      <c r="I278" s="215">
        <v>0</v>
      </c>
      <c r="J278" s="215">
        <v>0</v>
      </c>
      <c r="K278" s="215">
        <v>0</v>
      </c>
      <c r="L278" s="215">
        <v>0</v>
      </c>
      <c r="M278" s="215">
        <v>0</v>
      </c>
      <c r="N278" s="215">
        <v>0</v>
      </c>
      <c r="O278" s="215">
        <v>0</v>
      </c>
      <c r="P278" s="215">
        <v>0</v>
      </c>
      <c r="Q278" s="215">
        <v>0</v>
      </c>
    </row>
    <row r="279" spans="1:17" x14ac:dyDescent="0.25">
      <c r="A279" s="245" t="str">
        <f>IFERROR(VLOOKUP($C279,Account_Mapping!$A:$C,2,0),"")</f>
        <v>T_Ancillary_Therapy</v>
      </c>
      <c r="B279" s="248">
        <f>IFERROR(VLOOKUP($C279,Account_Mapping!$A:$C,3,0),"")</f>
        <v>0</v>
      </c>
      <c r="C279" s="285" t="s">
        <v>1024</v>
      </c>
      <c r="D279" s="215"/>
      <c r="E279" s="215">
        <v>0</v>
      </c>
      <c r="F279" s="215">
        <v>0</v>
      </c>
      <c r="G279" s="215">
        <v>0</v>
      </c>
      <c r="H279" s="215">
        <v>0</v>
      </c>
      <c r="I279" s="215">
        <v>0</v>
      </c>
      <c r="J279" s="215">
        <v>0</v>
      </c>
      <c r="K279" s="215">
        <v>0</v>
      </c>
      <c r="L279" s="215">
        <v>0</v>
      </c>
      <c r="M279" s="215">
        <v>0</v>
      </c>
      <c r="N279" s="215">
        <v>0</v>
      </c>
      <c r="O279" s="215">
        <v>0</v>
      </c>
      <c r="P279" s="215">
        <v>0</v>
      </c>
      <c r="Q279" s="215">
        <v>0</v>
      </c>
    </row>
    <row r="280" spans="1:17" x14ac:dyDescent="0.25">
      <c r="A280" s="245" t="str">
        <f>IFERROR(VLOOKUP($C280,Account_Mapping!$A:$C,2,0),"")</f>
        <v>T_Ancillary_Therapy</v>
      </c>
      <c r="B280" s="248" t="str">
        <f>IFERROR(VLOOKUP($C280,Account_Mapping!$A:$C,3,0),"")</f>
        <v>T_Other_NN_Labor</v>
      </c>
      <c r="C280" s="285" t="s">
        <v>1025</v>
      </c>
      <c r="D280" s="215"/>
      <c r="E280" s="215">
        <v>0</v>
      </c>
      <c r="F280" s="215">
        <v>0</v>
      </c>
      <c r="G280" s="215">
        <v>0</v>
      </c>
      <c r="H280" s="215">
        <v>0</v>
      </c>
      <c r="I280" s="215">
        <v>0</v>
      </c>
      <c r="J280" s="215">
        <v>0</v>
      </c>
      <c r="K280" s="215">
        <v>0</v>
      </c>
      <c r="L280" s="215">
        <v>0</v>
      </c>
      <c r="M280" s="215">
        <v>0</v>
      </c>
      <c r="N280" s="215">
        <v>0</v>
      </c>
      <c r="O280" s="215">
        <v>0</v>
      </c>
      <c r="P280" s="215">
        <v>0</v>
      </c>
      <c r="Q280" s="215">
        <v>0</v>
      </c>
    </row>
    <row r="281" spans="1:17" x14ac:dyDescent="0.25">
      <c r="A281" s="245" t="str">
        <f>IFERROR(VLOOKUP($C281,Account_Mapping!$A:$C,2,0),"")</f>
        <v>T_Ancillary_Therapy</v>
      </c>
      <c r="B281" s="248">
        <f>IFERROR(VLOOKUP($C281,Account_Mapping!$A:$C,3,0),"")</f>
        <v>0</v>
      </c>
      <c r="C281" s="285" t="s">
        <v>1026</v>
      </c>
      <c r="D281" s="215"/>
      <c r="E281" s="215">
        <v>0</v>
      </c>
      <c r="F281" s="215">
        <v>0</v>
      </c>
      <c r="G281" s="215">
        <v>0</v>
      </c>
      <c r="H281" s="215">
        <v>0</v>
      </c>
      <c r="I281" s="215">
        <v>0</v>
      </c>
      <c r="J281" s="215">
        <v>0</v>
      </c>
      <c r="K281" s="215">
        <v>0</v>
      </c>
      <c r="L281" s="215">
        <v>0</v>
      </c>
      <c r="M281" s="215">
        <v>0</v>
      </c>
      <c r="N281" s="215">
        <v>0</v>
      </c>
      <c r="O281" s="215">
        <v>0</v>
      </c>
      <c r="P281" s="215">
        <v>0</v>
      </c>
      <c r="Q281" s="215">
        <v>0</v>
      </c>
    </row>
    <row r="282" spans="1:17" x14ac:dyDescent="0.25">
      <c r="A282" s="245" t="str">
        <f>IFERROR(VLOOKUP($C282,Account_Mapping!$A:$C,2,0),"")</f>
        <v>T_Ancillary_Therapy</v>
      </c>
      <c r="B282" s="248">
        <f>IFERROR(VLOOKUP($C282,Account_Mapping!$A:$C,3,0),"")</f>
        <v>0</v>
      </c>
      <c r="C282" s="285" t="s">
        <v>1027</v>
      </c>
      <c r="D282" s="215"/>
      <c r="E282" s="215">
        <v>0</v>
      </c>
      <c r="F282" s="215">
        <v>0</v>
      </c>
      <c r="G282" s="215">
        <v>0</v>
      </c>
      <c r="H282" s="215">
        <v>0</v>
      </c>
      <c r="I282" s="215">
        <v>0</v>
      </c>
      <c r="J282" s="215">
        <v>0</v>
      </c>
      <c r="K282" s="215">
        <v>0</v>
      </c>
      <c r="L282" s="215">
        <v>0</v>
      </c>
      <c r="M282" s="215">
        <v>0</v>
      </c>
      <c r="N282" s="215">
        <v>0</v>
      </c>
      <c r="O282" s="215">
        <v>0</v>
      </c>
      <c r="P282" s="215">
        <v>0</v>
      </c>
      <c r="Q282" s="215">
        <v>0</v>
      </c>
    </row>
    <row r="283" spans="1:17" x14ac:dyDescent="0.25">
      <c r="A283" s="245" t="str">
        <f>IFERROR(VLOOKUP($C283,Account_Mapping!$A:$C,2,0),"")</f>
        <v>T_Ancillary_Other</v>
      </c>
      <c r="B283" s="248">
        <f>IFERROR(VLOOKUP($C283,Account_Mapping!$A:$C,3,0),"")</f>
        <v>0</v>
      </c>
      <c r="C283" s="285" t="s">
        <v>1028</v>
      </c>
      <c r="D283" s="215"/>
      <c r="E283" s="215">
        <v>134.47</v>
      </c>
      <c r="F283" s="215">
        <v>20</v>
      </c>
      <c r="G283" s="215">
        <v>0</v>
      </c>
      <c r="H283" s="215">
        <v>195.72</v>
      </c>
      <c r="I283" s="215">
        <v>0</v>
      </c>
      <c r="J283" s="215">
        <v>0</v>
      </c>
      <c r="K283" s="215">
        <v>0</v>
      </c>
      <c r="L283" s="215">
        <v>0</v>
      </c>
      <c r="M283" s="215">
        <v>0</v>
      </c>
      <c r="N283" s="215">
        <v>0</v>
      </c>
      <c r="O283" s="215">
        <v>0</v>
      </c>
      <c r="P283" s="215">
        <v>0</v>
      </c>
      <c r="Q283" s="215">
        <v>350.19</v>
      </c>
    </row>
    <row r="284" spans="1:17" x14ac:dyDescent="0.25">
      <c r="A284" s="245" t="str">
        <f>IFERROR(VLOOKUP($C284,Account_Mapping!$A:$C,2,0),"")</f>
        <v>T_Ancillary_Other</v>
      </c>
      <c r="B284" s="248">
        <f>IFERROR(VLOOKUP($C284,Account_Mapping!$A:$C,3,0),"")</f>
        <v>0</v>
      </c>
      <c r="C284" s="285" t="s">
        <v>1029</v>
      </c>
      <c r="D284" s="215"/>
      <c r="E284" s="215">
        <v>0</v>
      </c>
      <c r="F284" s="215">
        <v>37.15</v>
      </c>
      <c r="G284" s="215">
        <v>0</v>
      </c>
      <c r="H284" s="215">
        <v>0</v>
      </c>
      <c r="I284" s="215">
        <v>0</v>
      </c>
      <c r="J284" s="215">
        <v>0</v>
      </c>
      <c r="K284" s="215">
        <v>0</v>
      </c>
      <c r="L284" s="215">
        <v>0</v>
      </c>
      <c r="M284" s="215">
        <v>0</v>
      </c>
      <c r="N284" s="215">
        <v>0</v>
      </c>
      <c r="O284" s="215">
        <v>0</v>
      </c>
      <c r="P284" s="215">
        <v>0</v>
      </c>
      <c r="Q284" s="215">
        <v>37.15</v>
      </c>
    </row>
    <row r="285" spans="1:17" x14ac:dyDescent="0.25">
      <c r="A285" s="245" t="str">
        <f>IFERROR(VLOOKUP($C285,Account_Mapping!$A:$C,2,0),"")</f>
        <v>T_Ancillary_Therapy</v>
      </c>
      <c r="B285" s="248">
        <f>IFERROR(VLOOKUP($C285,Account_Mapping!$A:$C,3,0),"")</f>
        <v>0</v>
      </c>
      <c r="C285" s="285" t="s">
        <v>1030</v>
      </c>
      <c r="D285" s="215"/>
      <c r="E285" s="215">
        <v>0</v>
      </c>
      <c r="F285" s="215">
        <v>0</v>
      </c>
      <c r="G285" s="215">
        <v>0</v>
      </c>
      <c r="H285" s="215">
        <v>0</v>
      </c>
      <c r="I285" s="215">
        <v>0</v>
      </c>
      <c r="J285" s="215">
        <v>0</v>
      </c>
      <c r="K285" s="215">
        <v>0</v>
      </c>
      <c r="L285" s="215">
        <v>0</v>
      </c>
      <c r="M285" s="215">
        <v>0</v>
      </c>
      <c r="N285" s="215">
        <v>0</v>
      </c>
      <c r="O285" s="215">
        <v>0</v>
      </c>
      <c r="P285" s="215">
        <v>0</v>
      </c>
      <c r="Q285" s="215">
        <v>0</v>
      </c>
    </row>
    <row r="286" spans="1:17" x14ac:dyDescent="0.25">
      <c r="A286" s="245" t="str">
        <f>IFERROR(VLOOKUP($C286,Account_Mapping!$A:$C,2,0),"")</f>
        <v>T_Ancillary_Therapy</v>
      </c>
      <c r="B286" s="248">
        <f>IFERROR(VLOOKUP($C286,Account_Mapping!$A:$C,3,0),"")</f>
        <v>0</v>
      </c>
      <c r="C286" s="285" t="s">
        <v>1031</v>
      </c>
      <c r="D286" s="215"/>
      <c r="E286" s="215">
        <v>0</v>
      </c>
      <c r="F286" s="215">
        <v>0</v>
      </c>
      <c r="G286" s="215">
        <v>0</v>
      </c>
      <c r="H286" s="215">
        <v>0</v>
      </c>
      <c r="I286" s="215">
        <v>0</v>
      </c>
      <c r="J286" s="215">
        <v>0</v>
      </c>
      <c r="K286" s="215">
        <v>0</v>
      </c>
      <c r="L286" s="215">
        <v>0</v>
      </c>
      <c r="M286" s="215">
        <v>0</v>
      </c>
      <c r="N286" s="215">
        <v>0</v>
      </c>
      <c r="O286" s="215">
        <v>0</v>
      </c>
      <c r="P286" s="215">
        <v>0</v>
      </c>
      <c r="Q286" s="215">
        <v>0</v>
      </c>
    </row>
    <row r="287" spans="1:17" x14ac:dyDescent="0.25">
      <c r="A287" s="245" t="str">
        <f>IFERROR(VLOOKUP($C287,Account_Mapping!$A:$C,2,0),"")</f>
        <v>T_Ancillary_Other</v>
      </c>
      <c r="B287" s="248">
        <f>IFERROR(VLOOKUP($C287,Account_Mapping!$A:$C,3,0),"")</f>
        <v>0</v>
      </c>
      <c r="C287" s="285" t="s">
        <v>1032</v>
      </c>
      <c r="D287" s="215"/>
      <c r="E287" s="215">
        <v>330.11</v>
      </c>
      <c r="F287" s="215">
        <v>40.5</v>
      </c>
      <c r="G287" s="215">
        <v>0</v>
      </c>
      <c r="H287" s="215">
        <v>0</v>
      </c>
      <c r="I287" s="215">
        <v>0</v>
      </c>
      <c r="J287" s="215">
        <v>0</v>
      </c>
      <c r="K287" s="215">
        <v>0</v>
      </c>
      <c r="L287" s="215">
        <v>0</v>
      </c>
      <c r="M287" s="215">
        <v>0</v>
      </c>
      <c r="N287" s="215">
        <v>0</v>
      </c>
      <c r="O287" s="215">
        <v>0</v>
      </c>
      <c r="P287" s="215">
        <v>0</v>
      </c>
      <c r="Q287" s="215">
        <v>370.61</v>
      </c>
    </row>
    <row r="288" spans="1:17" x14ac:dyDescent="0.25">
      <c r="A288" s="245" t="str">
        <f>IFERROR(VLOOKUP($C288,Account_Mapping!$A:$C,2,0),"")</f>
        <v>T_EXPENSES</v>
      </c>
      <c r="B288" s="248">
        <f>IFERROR(VLOOKUP($C288,Account_Mapping!$A:$C,3,0),"")</f>
        <v>0</v>
      </c>
      <c r="C288" s="285" t="s">
        <v>1033</v>
      </c>
      <c r="D288" s="215"/>
      <c r="E288" s="215">
        <v>0</v>
      </c>
      <c r="F288" s="215">
        <v>0</v>
      </c>
      <c r="G288" s="215">
        <v>0</v>
      </c>
      <c r="H288" s="215">
        <v>0</v>
      </c>
      <c r="I288" s="215">
        <v>0</v>
      </c>
      <c r="J288" s="215">
        <v>0</v>
      </c>
      <c r="K288" s="215">
        <v>0</v>
      </c>
      <c r="L288" s="215">
        <v>0</v>
      </c>
      <c r="M288" s="215">
        <v>0</v>
      </c>
      <c r="N288" s="215">
        <v>0</v>
      </c>
      <c r="O288" s="215">
        <v>0</v>
      </c>
      <c r="P288" s="215">
        <v>0</v>
      </c>
      <c r="Q288" s="215">
        <v>0</v>
      </c>
    </row>
    <row r="289" spans="1:17" x14ac:dyDescent="0.25">
      <c r="A289" s="245" t="str">
        <f>IFERROR(VLOOKUP($C289,Account_Mapping!$A:$C,2,0),"")</f>
        <v>T_EXPENSES</v>
      </c>
      <c r="B289" s="248">
        <f>IFERROR(VLOOKUP($C289,Account_Mapping!$A:$C,3,0),"")</f>
        <v>0</v>
      </c>
      <c r="C289" s="285" t="s">
        <v>1034</v>
      </c>
      <c r="D289" s="215"/>
      <c r="E289" s="215">
        <v>0</v>
      </c>
      <c r="F289" s="215">
        <v>0</v>
      </c>
      <c r="G289" s="215">
        <v>0</v>
      </c>
      <c r="H289" s="215">
        <v>0</v>
      </c>
      <c r="I289" s="215">
        <v>0</v>
      </c>
      <c r="J289" s="215">
        <v>0</v>
      </c>
      <c r="K289" s="215">
        <v>0</v>
      </c>
      <c r="L289" s="215">
        <v>0</v>
      </c>
      <c r="M289" s="215">
        <v>0</v>
      </c>
      <c r="N289" s="215">
        <v>0</v>
      </c>
      <c r="O289" s="215">
        <v>0</v>
      </c>
      <c r="P289" s="215">
        <v>0</v>
      </c>
      <c r="Q289" s="215">
        <v>0</v>
      </c>
    </row>
    <row r="290" spans="1:17" x14ac:dyDescent="0.25">
      <c r="A290" s="245" t="str">
        <f>IFERROR(VLOOKUP($C290,Account_Mapping!$A:$C,2,0),"")</f>
        <v>T_Ancillary_Pharmacy</v>
      </c>
      <c r="B290" s="248">
        <f>IFERROR(VLOOKUP($C290,Account_Mapping!$A:$C,3,0),"")</f>
        <v>0</v>
      </c>
      <c r="C290" s="285" t="s">
        <v>1035</v>
      </c>
      <c r="D290" s="215"/>
      <c r="E290" s="215">
        <v>0</v>
      </c>
      <c r="F290" s="215">
        <v>591.30999999999995</v>
      </c>
      <c r="G290" s="215">
        <v>0</v>
      </c>
      <c r="H290" s="215">
        <v>0</v>
      </c>
      <c r="I290" s="215">
        <v>0</v>
      </c>
      <c r="J290" s="215">
        <v>0</v>
      </c>
      <c r="K290" s="215">
        <v>0</v>
      </c>
      <c r="L290" s="215">
        <v>0</v>
      </c>
      <c r="M290" s="215">
        <v>0</v>
      </c>
      <c r="N290" s="215">
        <v>0</v>
      </c>
      <c r="O290" s="215">
        <v>0</v>
      </c>
      <c r="P290" s="215">
        <v>0</v>
      </c>
      <c r="Q290" s="215">
        <v>591.30999999999995</v>
      </c>
    </row>
    <row r="291" spans="1:17" x14ac:dyDescent="0.25">
      <c r="A291" s="245" t="str">
        <f>IFERROR(VLOOKUP($C291,Account_Mapping!$A:$C,2,0),"")</f>
        <v>T_Ancillary_Therapy</v>
      </c>
      <c r="B291" s="248">
        <f>IFERROR(VLOOKUP($C291,Account_Mapping!$A:$C,3,0),"")</f>
        <v>0</v>
      </c>
      <c r="C291" s="285" t="s">
        <v>1036</v>
      </c>
      <c r="D291" s="215"/>
      <c r="E291" s="215">
        <v>6669.9</v>
      </c>
      <c r="F291" s="215">
        <v>6658.2</v>
      </c>
      <c r="G291" s="215">
        <v>4779.28</v>
      </c>
      <c r="H291" s="215">
        <v>0</v>
      </c>
      <c r="I291" s="215">
        <v>0</v>
      </c>
      <c r="J291" s="215">
        <v>0</v>
      </c>
      <c r="K291" s="215">
        <v>0</v>
      </c>
      <c r="L291" s="215">
        <v>0</v>
      </c>
      <c r="M291" s="215">
        <v>0</v>
      </c>
      <c r="N291" s="215">
        <v>0</v>
      </c>
      <c r="O291" s="215">
        <v>0</v>
      </c>
      <c r="P291" s="215">
        <v>0</v>
      </c>
      <c r="Q291" s="215">
        <v>18107.379999999997</v>
      </c>
    </row>
    <row r="292" spans="1:17" x14ac:dyDescent="0.25">
      <c r="A292" s="245" t="str">
        <f>IFERROR(VLOOKUP($C292,Account_Mapping!$A:$C,2,0),"")</f>
        <v>T_Ancillary_Therapy</v>
      </c>
      <c r="B292" s="248">
        <f>IFERROR(VLOOKUP($C292,Account_Mapping!$A:$C,3,0),"")</f>
        <v>0</v>
      </c>
      <c r="C292" s="285" t="s">
        <v>1037</v>
      </c>
      <c r="D292" s="215"/>
      <c r="E292" s="215">
        <v>0</v>
      </c>
      <c r="F292" s="215">
        <v>226.37</v>
      </c>
      <c r="G292" s="215">
        <v>869.69</v>
      </c>
      <c r="H292" s="215">
        <v>0</v>
      </c>
      <c r="I292" s="215">
        <v>0</v>
      </c>
      <c r="J292" s="215">
        <v>0</v>
      </c>
      <c r="K292" s="215">
        <v>0</v>
      </c>
      <c r="L292" s="215">
        <v>0</v>
      </c>
      <c r="M292" s="215">
        <v>0</v>
      </c>
      <c r="N292" s="215">
        <v>0</v>
      </c>
      <c r="O292" s="215">
        <v>0</v>
      </c>
      <c r="P292" s="215">
        <v>0</v>
      </c>
      <c r="Q292" s="215">
        <v>1096.06</v>
      </c>
    </row>
    <row r="293" spans="1:17" x14ac:dyDescent="0.25">
      <c r="A293" s="245" t="str">
        <f>IFERROR(VLOOKUP($C293,Account_Mapping!$A:$C,2,0),"")</f>
        <v>T_Ancillary_Therapy</v>
      </c>
      <c r="B293" s="248">
        <f>IFERROR(VLOOKUP($C293,Account_Mapping!$A:$C,3,0),"")</f>
        <v>0</v>
      </c>
      <c r="C293" s="285" t="s">
        <v>1038</v>
      </c>
      <c r="D293" s="215"/>
      <c r="E293" s="215">
        <v>6195.92</v>
      </c>
      <c r="F293" s="215">
        <v>3446.06</v>
      </c>
      <c r="G293" s="215">
        <v>3286.93</v>
      </c>
      <c r="H293" s="215">
        <v>0</v>
      </c>
      <c r="I293" s="215">
        <v>0</v>
      </c>
      <c r="J293" s="215">
        <v>0</v>
      </c>
      <c r="K293" s="215">
        <v>0</v>
      </c>
      <c r="L293" s="215">
        <v>0</v>
      </c>
      <c r="M293" s="215">
        <v>0</v>
      </c>
      <c r="N293" s="215">
        <v>0</v>
      </c>
      <c r="O293" s="215">
        <v>0</v>
      </c>
      <c r="P293" s="215">
        <v>0</v>
      </c>
      <c r="Q293" s="215">
        <v>12928.91</v>
      </c>
    </row>
    <row r="294" spans="1:17" x14ac:dyDescent="0.25">
      <c r="A294" s="245" t="str">
        <f>IFERROR(VLOOKUP($C294,Account_Mapping!$A:$C,2,0),"")</f>
        <v>T_Ancillary_Other</v>
      </c>
      <c r="B294" s="248">
        <f>IFERROR(VLOOKUP($C294,Account_Mapping!$A:$C,3,0),"")</f>
        <v>0</v>
      </c>
      <c r="C294" s="285" t="s">
        <v>1039</v>
      </c>
      <c r="D294" s="215"/>
      <c r="E294" s="215">
        <v>0</v>
      </c>
      <c r="F294" s="215">
        <v>0</v>
      </c>
      <c r="G294" s="215">
        <v>0</v>
      </c>
      <c r="H294" s="215">
        <v>0</v>
      </c>
      <c r="I294" s="215">
        <v>0</v>
      </c>
      <c r="J294" s="215">
        <v>0</v>
      </c>
      <c r="K294" s="215">
        <v>0</v>
      </c>
      <c r="L294" s="215">
        <v>0</v>
      </c>
      <c r="M294" s="215">
        <v>0</v>
      </c>
      <c r="N294" s="215">
        <v>0</v>
      </c>
      <c r="O294" s="215">
        <v>0</v>
      </c>
      <c r="P294" s="215">
        <v>0</v>
      </c>
      <c r="Q294" s="215">
        <v>0</v>
      </c>
    </row>
    <row r="295" spans="1:17" x14ac:dyDescent="0.25">
      <c r="A295" s="245" t="str">
        <f>IFERROR(VLOOKUP($C295,Account_Mapping!$A:$C,2,0),"")</f>
        <v>T_Ancillary_Pharmacy</v>
      </c>
      <c r="B295" s="248">
        <f>IFERROR(VLOOKUP($C295,Account_Mapping!$A:$C,3,0),"")</f>
        <v>0</v>
      </c>
      <c r="C295" s="285" t="s">
        <v>1040</v>
      </c>
      <c r="D295" s="215"/>
      <c r="E295" s="215">
        <v>0</v>
      </c>
      <c r="F295" s="215">
        <v>0</v>
      </c>
      <c r="G295" s="215">
        <v>0</v>
      </c>
      <c r="H295" s="215">
        <v>0</v>
      </c>
      <c r="I295" s="215">
        <v>0</v>
      </c>
      <c r="J295" s="215">
        <v>0</v>
      </c>
      <c r="K295" s="215">
        <v>0</v>
      </c>
      <c r="L295" s="215">
        <v>0</v>
      </c>
      <c r="M295" s="215">
        <v>0</v>
      </c>
      <c r="N295" s="215">
        <v>0</v>
      </c>
      <c r="O295" s="215">
        <v>0</v>
      </c>
      <c r="P295" s="215">
        <v>0</v>
      </c>
      <c r="Q295" s="215">
        <v>0</v>
      </c>
    </row>
    <row r="296" spans="1:17" x14ac:dyDescent="0.25">
      <c r="A296" s="245" t="str">
        <f>IFERROR(VLOOKUP($C296,Account_Mapping!$A:$C,2,0),"")</f>
        <v>T_Ancillary_Other</v>
      </c>
      <c r="B296" s="248">
        <f>IFERROR(VLOOKUP($C296,Account_Mapping!$A:$C,3,0),"")</f>
        <v>0</v>
      </c>
      <c r="C296" s="285" t="s">
        <v>1041</v>
      </c>
      <c r="D296" s="215"/>
      <c r="E296" s="215">
        <v>0</v>
      </c>
      <c r="F296" s="215">
        <v>0</v>
      </c>
      <c r="G296" s="215">
        <v>0</v>
      </c>
      <c r="H296" s="215">
        <v>0</v>
      </c>
      <c r="I296" s="215">
        <v>0</v>
      </c>
      <c r="J296" s="215">
        <v>0</v>
      </c>
      <c r="K296" s="215">
        <v>0</v>
      </c>
      <c r="L296" s="215">
        <v>0</v>
      </c>
      <c r="M296" s="215">
        <v>0</v>
      </c>
      <c r="N296" s="215">
        <v>0</v>
      </c>
      <c r="O296" s="215">
        <v>0</v>
      </c>
      <c r="P296" s="215">
        <v>0</v>
      </c>
      <c r="Q296" s="215">
        <v>0</v>
      </c>
    </row>
    <row r="297" spans="1:17" x14ac:dyDescent="0.25">
      <c r="A297" s="245" t="str">
        <f>IFERROR(VLOOKUP($C297,Account_Mapping!$A:$C,2,0),"")</f>
        <v>T_Ancillary_Other</v>
      </c>
      <c r="B297" s="248">
        <f>IFERROR(VLOOKUP($C297,Account_Mapping!$A:$C,3,0),"")</f>
        <v>0</v>
      </c>
      <c r="C297" s="285" t="s">
        <v>1042</v>
      </c>
      <c r="D297" s="215"/>
      <c r="E297" s="215">
        <v>0</v>
      </c>
      <c r="F297" s="215">
        <v>0</v>
      </c>
      <c r="G297" s="215">
        <v>0</v>
      </c>
      <c r="H297" s="215">
        <v>116.92</v>
      </c>
      <c r="I297" s="215">
        <v>0</v>
      </c>
      <c r="J297" s="215">
        <v>0</v>
      </c>
      <c r="K297" s="215">
        <v>0</v>
      </c>
      <c r="L297" s="215">
        <v>0</v>
      </c>
      <c r="M297" s="215">
        <v>0</v>
      </c>
      <c r="N297" s="215">
        <v>0</v>
      </c>
      <c r="O297" s="215">
        <v>0</v>
      </c>
      <c r="P297" s="215">
        <v>0</v>
      </c>
      <c r="Q297" s="215">
        <v>116.92</v>
      </c>
    </row>
    <row r="298" spans="1:17" x14ac:dyDescent="0.25">
      <c r="A298" s="245" t="str">
        <f>IFERROR(VLOOKUP($C298,Account_Mapping!$A:$C,2,0),"")</f>
        <v>T_Ancillary_Therapy</v>
      </c>
      <c r="B298" s="248">
        <f>IFERROR(VLOOKUP($C298,Account_Mapping!$A:$C,3,0),"")</f>
        <v>0</v>
      </c>
      <c r="C298" s="285" t="s">
        <v>1043</v>
      </c>
      <c r="D298" s="215"/>
      <c r="E298" s="215">
        <v>202</v>
      </c>
      <c r="F298" s="215">
        <v>0</v>
      </c>
      <c r="G298" s="215">
        <v>0</v>
      </c>
      <c r="H298" s="215">
        <v>0</v>
      </c>
      <c r="I298" s="215">
        <v>0</v>
      </c>
      <c r="J298" s="215">
        <v>0</v>
      </c>
      <c r="K298" s="215">
        <v>0</v>
      </c>
      <c r="L298" s="215">
        <v>0</v>
      </c>
      <c r="M298" s="215">
        <v>0</v>
      </c>
      <c r="N298" s="215">
        <v>0</v>
      </c>
      <c r="O298" s="215">
        <v>0</v>
      </c>
      <c r="P298" s="215">
        <v>0</v>
      </c>
      <c r="Q298" s="215">
        <v>202</v>
      </c>
    </row>
    <row r="299" spans="1:17" x14ac:dyDescent="0.25">
      <c r="A299" s="245" t="str">
        <f>IFERROR(VLOOKUP($C299,Account_Mapping!$A:$C,2,0),"")</f>
        <v>T_Ancillary_Therapy</v>
      </c>
      <c r="B299" s="248">
        <f>IFERROR(VLOOKUP($C299,Account_Mapping!$A:$C,3,0),"")</f>
        <v>0</v>
      </c>
      <c r="C299" s="285" t="s">
        <v>1044</v>
      </c>
      <c r="D299" s="215"/>
      <c r="E299" s="215">
        <v>0</v>
      </c>
      <c r="F299" s="215">
        <v>0</v>
      </c>
      <c r="G299" s="215">
        <v>0</v>
      </c>
      <c r="H299" s="215">
        <v>0</v>
      </c>
      <c r="I299" s="215">
        <v>0</v>
      </c>
      <c r="J299" s="215">
        <v>0</v>
      </c>
      <c r="K299" s="215">
        <v>0</v>
      </c>
      <c r="L299" s="215">
        <v>0</v>
      </c>
      <c r="M299" s="215">
        <v>0</v>
      </c>
      <c r="N299" s="215">
        <v>0</v>
      </c>
      <c r="O299" s="215">
        <v>0</v>
      </c>
      <c r="P299" s="215">
        <v>0</v>
      </c>
      <c r="Q299" s="215">
        <v>0</v>
      </c>
    </row>
    <row r="300" spans="1:17" x14ac:dyDescent="0.25">
      <c r="A300" s="245" t="str">
        <f>IFERROR(VLOOKUP($C300,Account_Mapping!$A:$C,2,0),"")</f>
        <v>T_Ancillary_Therapy</v>
      </c>
      <c r="B300" s="248">
        <f>IFERROR(VLOOKUP($C300,Account_Mapping!$A:$C,3,0),"")</f>
        <v>0</v>
      </c>
      <c r="C300" s="285" t="s">
        <v>1045</v>
      </c>
      <c r="D300" s="215"/>
      <c r="E300" s="215">
        <v>0</v>
      </c>
      <c r="F300" s="215">
        <v>0</v>
      </c>
      <c r="G300" s="215">
        <v>0</v>
      </c>
      <c r="H300" s="215">
        <v>0</v>
      </c>
      <c r="I300" s="215">
        <v>0</v>
      </c>
      <c r="J300" s="215">
        <v>0</v>
      </c>
      <c r="K300" s="215">
        <v>0</v>
      </c>
      <c r="L300" s="215">
        <v>0</v>
      </c>
      <c r="M300" s="215">
        <v>0</v>
      </c>
      <c r="N300" s="215">
        <v>0</v>
      </c>
      <c r="O300" s="215">
        <v>0</v>
      </c>
      <c r="P300" s="215">
        <v>0</v>
      </c>
      <c r="Q300" s="215">
        <v>0</v>
      </c>
    </row>
    <row r="301" spans="1:17" x14ac:dyDescent="0.25">
      <c r="A301" s="245" t="str">
        <f>IFERROR(VLOOKUP($C301,Account_Mapping!$A:$C,2,0),"")</f>
        <v>T_Ancillary_Therapy</v>
      </c>
      <c r="B301" s="248">
        <f>IFERROR(VLOOKUP($C301,Account_Mapping!$A:$C,3,0),"")</f>
        <v>0</v>
      </c>
      <c r="C301" s="285" t="s">
        <v>1046</v>
      </c>
      <c r="D301" s="215"/>
      <c r="E301" s="215">
        <v>265.63</v>
      </c>
      <c r="F301" s="215">
        <v>802.95</v>
      </c>
      <c r="G301" s="215">
        <v>681.75</v>
      </c>
      <c r="H301" s="215">
        <v>0</v>
      </c>
      <c r="I301" s="215">
        <v>0</v>
      </c>
      <c r="J301" s="215">
        <v>0</v>
      </c>
      <c r="K301" s="215">
        <v>0</v>
      </c>
      <c r="L301" s="215">
        <v>0</v>
      </c>
      <c r="M301" s="215">
        <v>0</v>
      </c>
      <c r="N301" s="215">
        <v>0</v>
      </c>
      <c r="O301" s="215">
        <v>0</v>
      </c>
      <c r="P301" s="215">
        <v>0</v>
      </c>
      <c r="Q301" s="215">
        <v>1750.33</v>
      </c>
    </row>
    <row r="302" spans="1:17" x14ac:dyDescent="0.25">
      <c r="A302" s="245" t="str">
        <f>IFERROR(VLOOKUP($C302,Account_Mapping!$A:$C,2,0),"")</f>
        <v>T_Ancillary_Therapy</v>
      </c>
      <c r="B302" s="248">
        <f>IFERROR(VLOOKUP($C302,Account_Mapping!$A:$C,3,0),"")</f>
        <v>0</v>
      </c>
      <c r="C302" s="285" t="s">
        <v>1047</v>
      </c>
      <c r="D302" s="215"/>
      <c r="E302" s="215">
        <v>0</v>
      </c>
      <c r="F302" s="215">
        <v>0</v>
      </c>
      <c r="G302" s="215">
        <v>0</v>
      </c>
      <c r="H302" s="215">
        <v>0</v>
      </c>
      <c r="I302" s="215">
        <v>0</v>
      </c>
      <c r="J302" s="215">
        <v>0</v>
      </c>
      <c r="K302" s="215">
        <v>0</v>
      </c>
      <c r="L302" s="215">
        <v>0</v>
      </c>
      <c r="M302" s="215">
        <v>0</v>
      </c>
      <c r="N302" s="215">
        <v>0</v>
      </c>
      <c r="O302" s="215">
        <v>0</v>
      </c>
      <c r="P302" s="215">
        <v>0</v>
      </c>
      <c r="Q302" s="215">
        <v>0</v>
      </c>
    </row>
    <row r="303" spans="1:17" x14ac:dyDescent="0.25">
      <c r="A303" s="245" t="str">
        <f>IFERROR(VLOOKUP($C303,Account_Mapping!$A:$C,2,0),"")</f>
        <v>T_Ancillary_Therapy</v>
      </c>
      <c r="B303" s="248">
        <f>IFERROR(VLOOKUP($C303,Account_Mapping!$A:$C,3,0),"")</f>
        <v>0</v>
      </c>
      <c r="C303" s="285" t="s">
        <v>1048</v>
      </c>
      <c r="D303" s="215"/>
      <c r="E303" s="215">
        <v>151.5</v>
      </c>
      <c r="F303" s="215">
        <v>126.25</v>
      </c>
      <c r="G303" s="215">
        <v>0</v>
      </c>
      <c r="H303" s="215">
        <v>0</v>
      </c>
      <c r="I303" s="215">
        <v>0</v>
      </c>
      <c r="J303" s="215">
        <v>0</v>
      </c>
      <c r="K303" s="215">
        <v>0</v>
      </c>
      <c r="L303" s="215">
        <v>0</v>
      </c>
      <c r="M303" s="215">
        <v>0</v>
      </c>
      <c r="N303" s="215">
        <v>0</v>
      </c>
      <c r="O303" s="215">
        <v>0</v>
      </c>
      <c r="P303" s="215">
        <v>0</v>
      </c>
      <c r="Q303" s="215">
        <v>277.75</v>
      </c>
    </row>
    <row r="304" spans="1:17" x14ac:dyDescent="0.25">
      <c r="A304" s="245" t="str">
        <f>IFERROR(VLOOKUP($C304,Account_Mapping!$A:$C,2,0),"")</f>
        <v>T_Ancillary_Therapy</v>
      </c>
      <c r="B304" s="248">
        <f>IFERROR(VLOOKUP($C304,Account_Mapping!$A:$C,3,0),"")</f>
        <v>0</v>
      </c>
      <c r="C304" s="285" t="s">
        <v>1274</v>
      </c>
      <c r="D304" s="215"/>
      <c r="E304" s="215">
        <v>1982.63</v>
      </c>
      <c r="F304" s="215">
        <v>1949.3</v>
      </c>
      <c r="G304" s="215">
        <v>515.1</v>
      </c>
      <c r="H304" s="215">
        <v>0</v>
      </c>
      <c r="I304" s="215">
        <v>0</v>
      </c>
      <c r="J304" s="215">
        <v>0</v>
      </c>
      <c r="K304" s="215">
        <v>0</v>
      </c>
      <c r="L304" s="215">
        <v>0</v>
      </c>
      <c r="M304" s="215">
        <v>0</v>
      </c>
      <c r="N304" s="215">
        <v>0</v>
      </c>
      <c r="O304" s="215">
        <v>0</v>
      </c>
      <c r="P304" s="215">
        <v>0</v>
      </c>
      <c r="Q304" s="215">
        <v>4447.0300000000007</v>
      </c>
    </row>
    <row r="305" spans="1:18" x14ac:dyDescent="0.25">
      <c r="A305" s="245" t="str">
        <f>IFERROR(VLOOKUP($C305,Account_Mapping!$A:$C,2,0),"")</f>
        <v>T_Ancillary_Therapy</v>
      </c>
      <c r="B305" s="248">
        <f>IFERROR(VLOOKUP($C305,Account_Mapping!$A:$C,3,0),"")</f>
        <v>0</v>
      </c>
      <c r="C305" s="285" t="s">
        <v>1275</v>
      </c>
      <c r="D305" s="215"/>
      <c r="E305" s="215">
        <v>0</v>
      </c>
      <c r="F305" s="215">
        <v>286.83999999999997</v>
      </c>
      <c r="G305" s="215">
        <v>133.32</v>
      </c>
      <c r="H305" s="215">
        <v>0</v>
      </c>
      <c r="I305" s="215">
        <v>0</v>
      </c>
      <c r="J305" s="215">
        <v>0</v>
      </c>
      <c r="K305" s="215">
        <v>0</v>
      </c>
      <c r="L305" s="215">
        <v>0</v>
      </c>
      <c r="M305" s="215">
        <v>0</v>
      </c>
      <c r="N305" s="215">
        <v>0</v>
      </c>
      <c r="O305" s="215">
        <v>0</v>
      </c>
      <c r="P305" s="215">
        <v>0</v>
      </c>
      <c r="Q305" s="215">
        <v>420.15999999999997</v>
      </c>
    </row>
    <row r="306" spans="1:18" x14ac:dyDescent="0.25">
      <c r="A306" s="245" t="str">
        <f>IFERROR(VLOOKUP($C306,Account_Mapping!$A:$C,2,0),"")</f>
        <v>T_Ancillary_Therapy</v>
      </c>
      <c r="B306" s="248">
        <f>IFERROR(VLOOKUP($C306,Account_Mapping!$A:$C,3,0),"")</f>
        <v>0</v>
      </c>
      <c r="C306" s="285" t="s">
        <v>1276</v>
      </c>
      <c r="D306" s="215"/>
      <c r="E306" s="215">
        <v>1026.1600000000001</v>
      </c>
      <c r="F306" s="215">
        <v>1348.35</v>
      </c>
      <c r="G306" s="215">
        <v>344.41</v>
      </c>
      <c r="H306" s="215">
        <v>0</v>
      </c>
      <c r="I306" s="215">
        <v>0</v>
      </c>
      <c r="J306" s="215">
        <v>0</v>
      </c>
      <c r="K306" s="215">
        <v>0</v>
      </c>
      <c r="L306" s="215">
        <v>0</v>
      </c>
      <c r="M306" s="215">
        <v>0</v>
      </c>
      <c r="N306" s="215">
        <v>0</v>
      </c>
      <c r="O306" s="215">
        <v>0</v>
      </c>
      <c r="P306" s="215">
        <v>0</v>
      </c>
      <c r="Q306" s="215">
        <v>2718.92</v>
      </c>
    </row>
    <row r="307" spans="1:18" x14ac:dyDescent="0.25">
      <c r="A307" s="245" t="str">
        <f>IFERROR(VLOOKUP($C307,Account_Mapping!$A:$C,2,0),"")</f>
        <v>T_gen_Admin_other</v>
      </c>
      <c r="B307" s="248">
        <f>IFERROR(VLOOKUP($C307,Account_Mapping!$A:$C,3,0),"")</f>
        <v>0</v>
      </c>
      <c r="C307" s="285" t="s">
        <v>1052</v>
      </c>
      <c r="D307" s="215"/>
      <c r="E307" s="215">
        <v>0</v>
      </c>
      <c r="F307" s="215">
        <v>0</v>
      </c>
      <c r="G307" s="215">
        <v>0</v>
      </c>
      <c r="H307" s="215">
        <v>0</v>
      </c>
      <c r="I307" s="215">
        <v>0</v>
      </c>
      <c r="J307" s="215">
        <v>0</v>
      </c>
      <c r="K307" s="215">
        <v>0</v>
      </c>
      <c r="L307" s="215">
        <v>0</v>
      </c>
      <c r="M307" s="215">
        <v>0</v>
      </c>
      <c r="N307" s="215">
        <v>0</v>
      </c>
      <c r="O307" s="215">
        <v>0</v>
      </c>
      <c r="P307" s="215">
        <v>0</v>
      </c>
      <c r="Q307" s="215">
        <v>0</v>
      </c>
    </row>
    <row r="308" spans="1:18" x14ac:dyDescent="0.25">
      <c r="A308" s="245" t="str">
        <f>IFERROR(VLOOKUP($C308,Account_Mapping!$A:$C,2,0),"")</f>
        <v>T_Ancillary_Pharmacy</v>
      </c>
      <c r="B308" s="248">
        <f>IFERROR(VLOOKUP($C308,Account_Mapping!$A:$C,3,0),"")</f>
        <v>0</v>
      </c>
      <c r="C308" s="285" t="s">
        <v>1053</v>
      </c>
      <c r="D308" s="215"/>
      <c r="E308" s="215">
        <v>0</v>
      </c>
      <c r="F308" s="215">
        <v>0</v>
      </c>
      <c r="G308" s="215">
        <v>0</v>
      </c>
      <c r="H308" s="215">
        <v>0</v>
      </c>
      <c r="I308" s="215">
        <v>0</v>
      </c>
      <c r="J308" s="215">
        <v>0</v>
      </c>
      <c r="K308" s="215">
        <v>0</v>
      </c>
      <c r="L308" s="215">
        <v>0</v>
      </c>
      <c r="M308" s="215">
        <v>0</v>
      </c>
      <c r="N308" s="215">
        <v>0</v>
      </c>
      <c r="O308" s="215">
        <v>0</v>
      </c>
      <c r="P308" s="215">
        <v>0</v>
      </c>
      <c r="Q308" s="215">
        <v>0</v>
      </c>
    </row>
    <row r="309" spans="1:18" x14ac:dyDescent="0.25">
      <c r="A309" s="245" t="str">
        <f>IFERROR(VLOOKUP($C309,Account_Mapping!$A:$C,2,0),"")</f>
        <v>T_EXPENSES</v>
      </c>
      <c r="B309" s="248">
        <f>IFERROR(VLOOKUP($C309,Account_Mapping!$A:$C,3,0),"")</f>
        <v>0</v>
      </c>
      <c r="C309" s="285" t="s">
        <v>1054</v>
      </c>
      <c r="D309" s="215"/>
      <c r="E309" s="215">
        <v>0</v>
      </c>
      <c r="F309" s="215">
        <v>0</v>
      </c>
      <c r="G309" s="215">
        <v>0</v>
      </c>
      <c r="H309" s="215">
        <v>0</v>
      </c>
      <c r="I309" s="215">
        <v>0</v>
      </c>
      <c r="J309" s="215">
        <v>0</v>
      </c>
      <c r="K309" s="215">
        <v>0</v>
      </c>
      <c r="L309" s="215">
        <v>0</v>
      </c>
      <c r="M309" s="215">
        <v>0</v>
      </c>
      <c r="N309" s="215">
        <v>0</v>
      </c>
      <c r="O309" s="215">
        <v>0</v>
      </c>
      <c r="P309" s="215">
        <v>0</v>
      </c>
      <c r="Q309" s="215">
        <v>0</v>
      </c>
    </row>
    <row r="310" spans="1:18" x14ac:dyDescent="0.25">
      <c r="A310" s="245" t="str">
        <f>IFERROR(VLOOKUP($C310,Account_Mapping!$A:$C,2,0),"")</f>
        <v>T_Ancillary_Therapy</v>
      </c>
      <c r="B310" s="248">
        <f>IFERROR(VLOOKUP($C310,Account_Mapping!$A:$C,3,0),"")</f>
        <v>0</v>
      </c>
      <c r="C310" s="285" t="s">
        <v>1055</v>
      </c>
      <c r="D310" s="215"/>
      <c r="E310" s="215">
        <v>0</v>
      </c>
      <c r="F310" s="215">
        <v>0</v>
      </c>
      <c r="G310" s="215">
        <v>0</v>
      </c>
      <c r="H310" s="215">
        <v>0</v>
      </c>
      <c r="I310" s="215">
        <v>0</v>
      </c>
      <c r="J310" s="215">
        <v>0</v>
      </c>
      <c r="K310" s="215">
        <v>0</v>
      </c>
      <c r="L310" s="215">
        <v>0</v>
      </c>
      <c r="M310" s="215">
        <v>0</v>
      </c>
      <c r="N310" s="215">
        <v>0</v>
      </c>
      <c r="O310" s="215">
        <v>0</v>
      </c>
      <c r="P310" s="215">
        <v>0</v>
      </c>
      <c r="Q310" s="215">
        <v>0</v>
      </c>
    </row>
    <row r="311" spans="1:18" x14ac:dyDescent="0.25">
      <c r="A311" s="245" t="str">
        <f>IFERROR(VLOOKUP($C311,Account_Mapping!$A:$C,2,0),"")</f>
        <v>T_Ancillary_Other</v>
      </c>
      <c r="B311" s="248">
        <f>IFERROR(VLOOKUP($C311,Account_Mapping!$A:$C,3,0),"")</f>
        <v>0</v>
      </c>
      <c r="C311" s="285" t="s">
        <v>1056</v>
      </c>
      <c r="D311" s="215"/>
      <c r="E311" s="215">
        <v>0</v>
      </c>
      <c r="F311" s="215">
        <v>0</v>
      </c>
      <c r="G311" s="215">
        <v>0</v>
      </c>
      <c r="H311" s="215">
        <v>0</v>
      </c>
      <c r="I311" s="215">
        <v>0</v>
      </c>
      <c r="J311" s="215">
        <v>0</v>
      </c>
      <c r="K311" s="215">
        <v>0</v>
      </c>
      <c r="L311" s="215">
        <v>0</v>
      </c>
      <c r="M311" s="215">
        <v>0</v>
      </c>
      <c r="N311" s="215">
        <v>0</v>
      </c>
      <c r="O311" s="215">
        <v>0</v>
      </c>
      <c r="P311" s="215">
        <v>0</v>
      </c>
      <c r="Q311" s="215">
        <v>0</v>
      </c>
    </row>
    <row r="312" spans="1:18" x14ac:dyDescent="0.25">
      <c r="A312" s="245" t="str">
        <f>IFERROR(VLOOKUP($C312,Account_Mapping!$A:$C,2,0),"")</f>
        <v>T_Ancillary_Other</v>
      </c>
      <c r="B312" s="248">
        <f>IFERROR(VLOOKUP($C312,Account_Mapping!$A:$C,3,0),"")</f>
        <v>0</v>
      </c>
      <c r="C312" s="285" t="s">
        <v>1057</v>
      </c>
      <c r="D312" s="215"/>
      <c r="E312" s="215">
        <v>0</v>
      </c>
      <c r="F312" s="215">
        <v>0</v>
      </c>
      <c r="G312" s="215">
        <v>0</v>
      </c>
      <c r="H312" s="215">
        <v>0</v>
      </c>
      <c r="I312" s="215">
        <v>0</v>
      </c>
      <c r="J312" s="215">
        <v>0</v>
      </c>
      <c r="K312" s="215">
        <v>0</v>
      </c>
      <c r="L312" s="215">
        <v>0</v>
      </c>
      <c r="M312" s="215">
        <v>0</v>
      </c>
      <c r="N312" s="215">
        <v>0</v>
      </c>
      <c r="O312" s="215">
        <v>0</v>
      </c>
      <c r="P312" s="215">
        <v>0</v>
      </c>
      <c r="Q312" s="215">
        <v>0</v>
      </c>
    </row>
    <row r="313" spans="1:18" x14ac:dyDescent="0.25">
      <c r="A313" s="245" t="str">
        <f>IFERROR(VLOOKUP($C313,Account_Mapping!$A:$C,2,0),"")</f>
        <v>T_Ancillary_Other</v>
      </c>
      <c r="B313" s="248">
        <f>IFERROR(VLOOKUP($C313,Account_Mapping!$A:$C,3,0),"")</f>
        <v>0</v>
      </c>
      <c r="C313" s="285" t="s">
        <v>1058</v>
      </c>
      <c r="D313" s="215"/>
      <c r="E313" s="215">
        <v>0</v>
      </c>
      <c r="F313" s="215">
        <v>0</v>
      </c>
      <c r="G313" s="215">
        <v>0</v>
      </c>
      <c r="H313" s="215">
        <v>0</v>
      </c>
      <c r="I313" s="215">
        <v>0</v>
      </c>
      <c r="J313" s="215">
        <v>0</v>
      </c>
      <c r="K313" s="215">
        <v>0</v>
      </c>
      <c r="L313" s="215">
        <v>0</v>
      </c>
      <c r="M313" s="215">
        <v>0</v>
      </c>
      <c r="N313" s="215">
        <v>0</v>
      </c>
      <c r="O313" s="215">
        <v>0</v>
      </c>
      <c r="P313" s="215">
        <v>0</v>
      </c>
      <c r="Q313" s="215">
        <v>0</v>
      </c>
    </row>
    <row r="314" spans="1:18" x14ac:dyDescent="0.25">
      <c r="A314" s="245" t="str">
        <f>IFERROR(VLOOKUP($C314,Account_Mapping!$A:$C,2,0),"")</f>
        <v>T_gen_Admin_other</v>
      </c>
      <c r="B314" s="248">
        <f>IFERROR(VLOOKUP($C314,Account_Mapping!$A:$C,3,0),"")</f>
        <v>0</v>
      </c>
      <c r="C314" s="285" t="s">
        <v>1059</v>
      </c>
      <c r="D314" s="215"/>
      <c r="E314" s="215">
        <v>0</v>
      </c>
      <c r="F314" s="215">
        <v>0</v>
      </c>
      <c r="G314" s="215">
        <v>0</v>
      </c>
      <c r="H314" s="215">
        <v>0</v>
      </c>
      <c r="I314" s="215">
        <v>0</v>
      </c>
      <c r="J314" s="215">
        <v>0</v>
      </c>
      <c r="K314" s="215">
        <v>0</v>
      </c>
      <c r="L314" s="215">
        <v>0</v>
      </c>
      <c r="M314" s="215">
        <v>0</v>
      </c>
      <c r="N314" s="215">
        <v>0</v>
      </c>
      <c r="O314" s="215">
        <v>0</v>
      </c>
      <c r="P314" s="215">
        <v>0</v>
      </c>
      <c r="Q314" s="215">
        <v>0</v>
      </c>
    </row>
    <row r="315" spans="1:18" x14ac:dyDescent="0.25">
      <c r="A315" s="245" t="str">
        <f>IFERROR(VLOOKUP($C315,Account_Mapping!$A:$C,2,0),"")</f>
        <v>T_gen_Admin_other</v>
      </c>
      <c r="B315" s="248">
        <f>IFERROR(VLOOKUP($C315,Account_Mapping!$A:$C,3,0),"")</f>
        <v>0</v>
      </c>
      <c r="C315" s="285" t="s">
        <v>1060</v>
      </c>
      <c r="D315" s="215"/>
      <c r="E315" s="215">
        <v>0</v>
      </c>
      <c r="F315" s="215">
        <v>0</v>
      </c>
      <c r="G315" s="215">
        <v>0</v>
      </c>
      <c r="H315" s="215">
        <v>0</v>
      </c>
      <c r="I315" s="215">
        <v>0</v>
      </c>
      <c r="J315" s="215">
        <v>0</v>
      </c>
      <c r="K315" s="215">
        <v>0</v>
      </c>
      <c r="L315" s="215">
        <v>0</v>
      </c>
      <c r="M315" s="215">
        <v>0</v>
      </c>
      <c r="N315" s="215">
        <v>0</v>
      </c>
      <c r="O315" s="215">
        <v>0</v>
      </c>
      <c r="P315" s="215">
        <v>0</v>
      </c>
      <c r="Q315" s="215">
        <v>0</v>
      </c>
    </row>
    <row r="316" spans="1:18" x14ac:dyDescent="0.25">
      <c r="A316" s="245" t="str">
        <f>IFERROR(VLOOKUP($C316,Account_Mapping!$A:$C,2,0),"")</f>
        <v>T_gen_Admin_other</v>
      </c>
      <c r="B316" s="248">
        <f>IFERROR(VLOOKUP($C316,Account_Mapping!$A:$C,3,0),"")</f>
        <v>0</v>
      </c>
      <c r="C316" s="285" t="s">
        <v>1061</v>
      </c>
      <c r="D316" s="215"/>
      <c r="E316" s="215">
        <v>0</v>
      </c>
      <c r="F316" s="215">
        <v>0</v>
      </c>
      <c r="G316" s="215">
        <v>0</v>
      </c>
      <c r="H316" s="215">
        <v>0</v>
      </c>
      <c r="I316" s="215">
        <v>0</v>
      </c>
      <c r="J316" s="215">
        <v>0</v>
      </c>
      <c r="K316" s="215">
        <v>0</v>
      </c>
      <c r="L316" s="215">
        <v>0</v>
      </c>
      <c r="M316" s="215">
        <v>0</v>
      </c>
      <c r="N316" s="215">
        <v>0</v>
      </c>
      <c r="O316" s="215">
        <v>0</v>
      </c>
      <c r="P316" s="215">
        <v>0</v>
      </c>
      <c r="Q316" s="215">
        <v>0</v>
      </c>
    </row>
    <row r="317" spans="1:18" x14ac:dyDescent="0.25">
      <c r="A317" s="245" t="str">
        <f>IFERROR(VLOOKUP($C317,Account_Mapping!$A:$C,2,0),"")</f>
        <v>T_gen_Admin_other</v>
      </c>
      <c r="B317" s="248">
        <f>IFERROR(VLOOKUP($C317,Account_Mapping!$A:$C,3,0),"")</f>
        <v>0</v>
      </c>
      <c r="C317" s="285" t="s">
        <v>1062</v>
      </c>
      <c r="D317" s="215"/>
      <c r="E317" s="215">
        <v>0</v>
      </c>
      <c r="F317" s="215">
        <v>0</v>
      </c>
      <c r="G317" s="215">
        <v>0</v>
      </c>
      <c r="H317" s="215">
        <v>0</v>
      </c>
      <c r="I317" s="215">
        <v>0</v>
      </c>
      <c r="J317" s="215">
        <v>0</v>
      </c>
      <c r="K317" s="215">
        <v>0</v>
      </c>
      <c r="L317" s="215">
        <v>0</v>
      </c>
      <c r="M317" s="215">
        <v>0</v>
      </c>
      <c r="N317" s="215">
        <v>0</v>
      </c>
      <c r="O317" s="215">
        <v>0</v>
      </c>
      <c r="P317" s="215">
        <v>0</v>
      </c>
      <c r="Q317" s="215">
        <v>0</v>
      </c>
    </row>
    <row r="318" spans="1:18" x14ac:dyDescent="0.25">
      <c r="A318" s="245" t="str">
        <f>IFERROR(VLOOKUP($C318,Account_Mapping!$A:$C,2,0),"")</f>
        <v>T_EXPENSES</v>
      </c>
      <c r="B318" s="248">
        <f>IFERROR(VLOOKUP($C318,Account_Mapping!$A:$C,3,0),"")</f>
        <v>0</v>
      </c>
      <c r="C318" s="285" t="s">
        <v>1063</v>
      </c>
      <c r="D318" s="215"/>
      <c r="E318" s="215">
        <v>0</v>
      </c>
      <c r="F318" s="215">
        <v>0</v>
      </c>
      <c r="G318" s="215">
        <v>0</v>
      </c>
      <c r="H318" s="215">
        <v>0</v>
      </c>
      <c r="I318" s="215">
        <v>0</v>
      </c>
      <c r="J318" s="215">
        <v>0</v>
      </c>
      <c r="K318" s="215">
        <v>0</v>
      </c>
      <c r="L318" s="215">
        <v>0</v>
      </c>
      <c r="M318" s="215">
        <v>0</v>
      </c>
      <c r="N318" s="215">
        <v>0</v>
      </c>
      <c r="O318" s="215">
        <v>0</v>
      </c>
      <c r="P318" s="215">
        <v>0</v>
      </c>
      <c r="Q318" s="215">
        <v>0</v>
      </c>
    </row>
    <row r="319" spans="1:18" x14ac:dyDescent="0.25">
      <c r="A319" s="245" t="str">
        <f>IFERROR(VLOOKUP($C319,Account_Mapping!$A:$C,2,0),"")</f>
        <v>T_gen_Admin_other</v>
      </c>
      <c r="B319" s="248">
        <f>IFERROR(VLOOKUP($C319,Account_Mapping!$A:$C,3,0),"")</f>
        <v>0</v>
      </c>
      <c r="C319" s="285" t="s">
        <v>1064</v>
      </c>
      <c r="E319" s="229">
        <v>0</v>
      </c>
      <c r="F319" s="229">
        <v>0</v>
      </c>
      <c r="G319" s="229">
        <v>0</v>
      </c>
      <c r="H319" s="229">
        <v>0</v>
      </c>
      <c r="I319" s="229">
        <v>0</v>
      </c>
      <c r="J319" s="229">
        <v>0</v>
      </c>
      <c r="K319" s="229">
        <v>0</v>
      </c>
      <c r="L319" s="229">
        <v>0</v>
      </c>
      <c r="M319" s="229">
        <v>0</v>
      </c>
      <c r="N319" s="229">
        <v>0</v>
      </c>
      <c r="O319" s="229">
        <v>0</v>
      </c>
      <c r="P319" s="229">
        <v>0</v>
      </c>
      <c r="Q319" s="229">
        <v>0</v>
      </c>
      <c r="R319" s="224"/>
    </row>
    <row r="320" spans="1:18" x14ac:dyDescent="0.25">
      <c r="A320" s="245" t="str">
        <f>IFERROR(VLOOKUP($C320,Account_Mapping!$A:$C,2,0),"")</f>
        <v>T_gen_Admin_other</v>
      </c>
      <c r="B320" s="248">
        <f>IFERROR(VLOOKUP($C320,Account_Mapping!$A:$C,3,0),"")</f>
        <v>0</v>
      </c>
      <c r="C320" s="285" t="s">
        <v>1065</v>
      </c>
      <c r="E320" s="221">
        <v>0</v>
      </c>
      <c r="F320" s="221">
        <v>0</v>
      </c>
      <c r="G320" s="221">
        <v>0</v>
      </c>
      <c r="H320" s="221">
        <v>0</v>
      </c>
      <c r="I320" s="221">
        <v>0</v>
      </c>
      <c r="J320" s="221">
        <v>0</v>
      </c>
      <c r="K320" s="221">
        <v>0</v>
      </c>
      <c r="L320" s="221">
        <v>0</v>
      </c>
      <c r="M320" s="221">
        <v>0</v>
      </c>
      <c r="N320" s="221">
        <v>0</v>
      </c>
      <c r="O320" s="221">
        <v>0</v>
      </c>
      <c r="P320" s="221">
        <v>0</v>
      </c>
      <c r="Q320" s="221">
        <v>0</v>
      </c>
    </row>
    <row r="321" spans="1:18" x14ac:dyDescent="0.25">
      <c r="A321" s="245" t="str">
        <f>IFERROR(VLOOKUP($C321,Account_Mapping!$A:$C,2,0),"")</f>
        <v/>
      </c>
      <c r="B321" s="248" t="str">
        <f>IFERROR(VLOOKUP($C321,Account_Mapping!$A:$C,3,0),"")</f>
        <v/>
      </c>
      <c r="C321" s="285" t="s">
        <v>889</v>
      </c>
      <c r="E321" s="215">
        <v>20176.060000000001</v>
      </c>
      <c r="F321" s="215">
        <v>17563.28</v>
      </c>
      <c r="G321" s="215">
        <v>12555.710000000001</v>
      </c>
      <c r="H321" s="215">
        <v>312.64</v>
      </c>
      <c r="I321" s="215">
        <v>0</v>
      </c>
      <c r="J321" s="215">
        <v>0</v>
      </c>
      <c r="K321" s="215">
        <v>0</v>
      </c>
      <c r="L321" s="215">
        <v>0</v>
      </c>
      <c r="M321" s="215">
        <v>0</v>
      </c>
      <c r="N321" s="215">
        <v>0</v>
      </c>
      <c r="O321" s="215">
        <v>0</v>
      </c>
      <c r="P321" s="215">
        <v>0</v>
      </c>
      <c r="Q321" s="215">
        <v>50607.69</v>
      </c>
    </row>
    <row r="322" spans="1:18" x14ac:dyDescent="0.25">
      <c r="A322" s="245" t="str">
        <f>IFERROR(VLOOKUP($C322,Account_Mapping!$A:$C,2,0),"")</f>
        <v/>
      </c>
      <c r="B322" s="248" t="str">
        <f>IFERROR(VLOOKUP($C322,Account_Mapping!$A:$C,3,0),"")</f>
        <v/>
      </c>
      <c r="D322" s="215"/>
      <c r="E322" s="215"/>
      <c r="F322" s="215"/>
      <c r="G322" s="215"/>
      <c r="H322" s="215"/>
      <c r="I322" s="215"/>
      <c r="J322" s="215"/>
      <c r="K322" s="215"/>
      <c r="L322" s="215"/>
      <c r="M322" s="215"/>
      <c r="N322" s="215"/>
      <c r="O322" s="215"/>
      <c r="P322" s="215"/>
      <c r="Q322" s="215"/>
    </row>
    <row r="323" spans="1:18" x14ac:dyDescent="0.25">
      <c r="A323" s="245" t="str">
        <f>IFERROR(VLOOKUP($C323,Account_Mapping!$A:$C,2,0),"")</f>
        <v/>
      </c>
      <c r="B323" s="248" t="str">
        <f>IFERROR(VLOOKUP($C323,Account_Mapping!$A:$C,3,0),"")</f>
        <v/>
      </c>
      <c r="C323" s="285" t="s">
        <v>1066</v>
      </c>
      <c r="D323" s="215"/>
      <c r="E323" s="215"/>
      <c r="F323" s="215"/>
      <c r="G323" s="215"/>
      <c r="H323" s="215"/>
      <c r="I323" s="215"/>
      <c r="J323" s="215"/>
      <c r="K323" s="215"/>
      <c r="L323" s="215"/>
      <c r="M323" s="215"/>
      <c r="N323" s="215"/>
      <c r="O323" s="215"/>
      <c r="P323" s="215"/>
      <c r="Q323" s="215"/>
    </row>
    <row r="324" spans="1:18" x14ac:dyDescent="0.25">
      <c r="A324" s="245" t="str">
        <f>IFERROR(VLOOKUP($C324,Account_Mapping!$A:$C,2,0),"")</f>
        <v>T_Houskeeping</v>
      </c>
      <c r="B324" s="248" t="str">
        <f>IFERROR(VLOOKUP($C324,Account_Mapping!$A:$C,3,0),"")</f>
        <v>T_Other_NN_Labor</v>
      </c>
      <c r="C324" s="285" t="s">
        <v>1067</v>
      </c>
      <c r="D324" s="215"/>
      <c r="E324" s="215">
        <v>0</v>
      </c>
      <c r="F324" s="215">
        <v>0</v>
      </c>
      <c r="G324" s="215">
        <v>0</v>
      </c>
      <c r="H324" s="215">
        <v>0</v>
      </c>
      <c r="I324" s="215">
        <v>0</v>
      </c>
      <c r="J324" s="215">
        <v>0</v>
      </c>
      <c r="K324" s="215">
        <v>0</v>
      </c>
      <c r="L324" s="215">
        <v>0</v>
      </c>
      <c r="M324" s="215">
        <v>0</v>
      </c>
      <c r="N324" s="215">
        <v>0</v>
      </c>
      <c r="O324" s="215">
        <v>0</v>
      </c>
      <c r="P324" s="215">
        <v>0</v>
      </c>
      <c r="Q324" s="215">
        <v>0</v>
      </c>
    </row>
    <row r="325" spans="1:18" x14ac:dyDescent="0.25">
      <c r="A325" s="245" t="str">
        <f>IFERROR(VLOOKUP($C325,Account_Mapping!$A:$C,2,0),"")</f>
        <v>T_Houskeeping</v>
      </c>
      <c r="B325" s="248">
        <f>IFERROR(VLOOKUP($C325,Account_Mapping!$A:$C,3,0),"")</f>
        <v>0</v>
      </c>
      <c r="C325" s="285" t="s">
        <v>1068</v>
      </c>
      <c r="D325" s="215"/>
      <c r="E325" s="215">
        <v>0</v>
      </c>
      <c r="F325" s="215">
        <v>0</v>
      </c>
      <c r="G325" s="215">
        <v>0</v>
      </c>
      <c r="H325" s="215">
        <v>0</v>
      </c>
      <c r="I325" s="215">
        <v>0</v>
      </c>
      <c r="J325" s="215">
        <v>0</v>
      </c>
      <c r="K325" s="215">
        <v>0</v>
      </c>
      <c r="L325" s="215">
        <v>0</v>
      </c>
      <c r="M325" s="215">
        <v>0</v>
      </c>
      <c r="N325" s="215">
        <v>0</v>
      </c>
      <c r="O325" s="215">
        <v>0</v>
      </c>
      <c r="P325" s="215">
        <v>0</v>
      </c>
      <c r="Q325" s="215">
        <v>0</v>
      </c>
    </row>
    <row r="326" spans="1:18" x14ac:dyDescent="0.25">
      <c r="A326" s="245" t="str">
        <f>IFERROR(VLOOKUP($C326,Account_Mapping!$A:$C,2,0),"")</f>
        <v>T_Houskeeping</v>
      </c>
      <c r="B326" s="248">
        <f>IFERROR(VLOOKUP($C326,Account_Mapping!$A:$C,3,0),"")</f>
        <v>0</v>
      </c>
      <c r="C326" s="285" t="s">
        <v>1069</v>
      </c>
      <c r="D326" s="215"/>
      <c r="E326" s="215">
        <v>352.69</v>
      </c>
      <c r="F326" s="215">
        <v>308.91000000000003</v>
      </c>
      <c r="G326" s="215">
        <v>374.07</v>
      </c>
      <c r="H326" s="215">
        <v>0</v>
      </c>
      <c r="I326" s="215">
        <v>0</v>
      </c>
      <c r="J326" s="215">
        <v>0</v>
      </c>
      <c r="K326" s="215">
        <v>0</v>
      </c>
      <c r="L326" s="215">
        <v>0</v>
      </c>
      <c r="M326" s="215">
        <v>0</v>
      </c>
      <c r="N326" s="215">
        <v>0</v>
      </c>
      <c r="O326" s="215">
        <v>0</v>
      </c>
      <c r="P326" s="215">
        <v>0</v>
      </c>
      <c r="Q326" s="215">
        <v>1035.67</v>
      </c>
    </row>
    <row r="327" spans="1:18" x14ac:dyDescent="0.25">
      <c r="A327" s="245" t="str">
        <f>IFERROR(VLOOKUP($C327,Account_Mapping!$A:$C,2,0),"")</f>
        <v>T_Houskeeping</v>
      </c>
      <c r="B327" s="248">
        <f>IFERROR(VLOOKUP($C327,Account_Mapping!$A:$C,3,0),"")</f>
        <v>0</v>
      </c>
      <c r="C327" s="285" t="s">
        <v>1070</v>
      </c>
      <c r="D327" s="215"/>
      <c r="E327" s="215">
        <v>225.6</v>
      </c>
      <c r="F327" s="215">
        <v>197.12</v>
      </c>
      <c r="G327" s="215">
        <v>238.7</v>
      </c>
      <c r="H327" s="215">
        <v>0</v>
      </c>
      <c r="I327" s="215">
        <v>0</v>
      </c>
      <c r="J327" s="215">
        <v>0</v>
      </c>
      <c r="K327" s="215">
        <v>0</v>
      </c>
      <c r="L327" s="215">
        <v>0</v>
      </c>
      <c r="M327" s="215">
        <v>0</v>
      </c>
      <c r="N327" s="215">
        <v>0</v>
      </c>
      <c r="O327" s="215">
        <v>0</v>
      </c>
      <c r="P327" s="215">
        <v>0</v>
      </c>
      <c r="Q327" s="215">
        <v>661.42000000000007</v>
      </c>
    </row>
    <row r="328" spans="1:18" x14ac:dyDescent="0.25">
      <c r="A328" s="245" t="str">
        <f>IFERROR(VLOOKUP($C328,Account_Mapping!$A:$C,2,0),"")</f>
        <v>T_Houskeeping</v>
      </c>
      <c r="B328" s="248">
        <f>IFERROR(VLOOKUP($C328,Account_Mapping!$A:$C,3,0),"")</f>
        <v>0</v>
      </c>
      <c r="C328" s="285" t="s">
        <v>1071</v>
      </c>
      <c r="D328" s="215"/>
      <c r="E328" s="215">
        <v>115.84</v>
      </c>
      <c r="F328" s="215">
        <v>0</v>
      </c>
      <c r="G328" s="215">
        <v>0</v>
      </c>
      <c r="H328" s="215">
        <v>0</v>
      </c>
      <c r="I328" s="215">
        <v>0</v>
      </c>
      <c r="J328" s="215">
        <v>0</v>
      </c>
      <c r="K328" s="215">
        <v>0</v>
      </c>
      <c r="L328" s="215">
        <v>0</v>
      </c>
      <c r="M328" s="215">
        <v>0</v>
      </c>
      <c r="N328" s="215">
        <v>0</v>
      </c>
      <c r="O328" s="215">
        <v>0</v>
      </c>
      <c r="P328" s="215">
        <v>0</v>
      </c>
      <c r="Q328" s="215">
        <v>115.84</v>
      </c>
    </row>
    <row r="329" spans="1:18" x14ac:dyDescent="0.25">
      <c r="A329" s="245" t="str">
        <f>IFERROR(VLOOKUP($C329,Account_Mapping!$A:$C,2,0),"")</f>
        <v>T_Houskeeping</v>
      </c>
      <c r="B329" s="248">
        <f>IFERROR(VLOOKUP($C329,Account_Mapping!$A:$C,3,0),"")</f>
        <v>0</v>
      </c>
      <c r="C329" s="285" t="s">
        <v>1072</v>
      </c>
      <c r="D329" s="215"/>
      <c r="E329" s="215">
        <v>0</v>
      </c>
      <c r="F329" s="215">
        <v>0</v>
      </c>
      <c r="G329" s="215">
        <v>0</v>
      </c>
      <c r="H329" s="215">
        <v>0</v>
      </c>
      <c r="I329" s="215">
        <v>0</v>
      </c>
      <c r="J329" s="215">
        <v>0</v>
      </c>
      <c r="K329" s="215">
        <v>0</v>
      </c>
      <c r="L329" s="215">
        <v>0</v>
      </c>
      <c r="M329" s="215">
        <v>0</v>
      </c>
      <c r="N329" s="215">
        <v>0</v>
      </c>
      <c r="O329" s="215">
        <v>0</v>
      </c>
      <c r="P329" s="215">
        <v>0</v>
      </c>
      <c r="Q329" s="215">
        <v>0</v>
      </c>
    </row>
    <row r="330" spans="1:18" x14ac:dyDescent="0.25">
      <c r="A330" s="245" t="str">
        <f>IFERROR(VLOOKUP($C330,Account_Mapping!$A:$C,2,0),"")</f>
        <v>T_gen_Admin_other</v>
      </c>
      <c r="B330" s="248">
        <f>IFERROR(VLOOKUP($C330,Account_Mapping!$A:$C,3,0),"")</f>
        <v>0</v>
      </c>
      <c r="C330" s="285" t="s">
        <v>1073</v>
      </c>
      <c r="D330" s="215"/>
      <c r="E330" s="215">
        <v>0</v>
      </c>
      <c r="F330" s="215">
        <v>0</v>
      </c>
      <c r="G330" s="215">
        <v>0</v>
      </c>
      <c r="H330" s="215">
        <v>0</v>
      </c>
      <c r="I330" s="215">
        <v>0</v>
      </c>
      <c r="J330" s="215">
        <v>0</v>
      </c>
      <c r="K330" s="215">
        <v>0</v>
      </c>
      <c r="L330" s="215">
        <v>0</v>
      </c>
      <c r="M330" s="215">
        <v>0</v>
      </c>
      <c r="N330" s="215">
        <v>0</v>
      </c>
      <c r="O330" s="215">
        <v>0</v>
      </c>
      <c r="P330" s="215">
        <v>0</v>
      </c>
      <c r="Q330" s="215">
        <v>0</v>
      </c>
    </row>
    <row r="331" spans="1:18" x14ac:dyDescent="0.25">
      <c r="A331" s="245" t="str">
        <f>IFERROR(VLOOKUP($C331,Account_Mapping!$A:$C,2,0),"")</f>
        <v>T_gen_Admin_other</v>
      </c>
      <c r="B331" s="248">
        <f>IFERROR(VLOOKUP($C331,Account_Mapping!$A:$C,3,0),"")</f>
        <v>0</v>
      </c>
      <c r="C331" s="285" t="s">
        <v>1074</v>
      </c>
      <c r="D331" s="215"/>
      <c r="E331" s="215">
        <v>0</v>
      </c>
      <c r="F331" s="215">
        <v>0</v>
      </c>
      <c r="G331" s="215">
        <v>0</v>
      </c>
      <c r="H331" s="215">
        <v>0</v>
      </c>
      <c r="I331" s="215">
        <v>0</v>
      </c>
      <c r="J331" s="215">
        <v>0</v>
      </c>
      <c r="K331" s="215">
        <v>0</v>
      </c>
      <c r="L331" s="215">
        <v>0</v>
      </c>
      <c r="M331" s="215">
        <v>0</v>
      </c>
      <c r="N331" s="215">
        <v>0</v>
      </c>
      <c r="O331" s="215">
        <v>0</v>
      </c>
      <c r="P331" s="215">
        <v>0</v>
      </c>
      <c r="Q331" s="215">
        <v>0</v>
      </c>
    </row>
    <row r="332" spans="1:18" x14ac:dyDescent="0.25">
      <c r="A332" s="245" t="str">
        <f>IFERROR(VLOOKUP($C332,Account_Mapping!$A:$C,2,0),"")</f>
        <v>T_gen_Admin_other</v>
      </c>
      <c r="B332" s="248">
        <f>IFERROR(VLOOKUP($C332,Account_Mapping!$A:$C,3,0),"")</f>
        <v>0</v>
      </c>
      <c r="C332" s="285" t="s">
        <v>1075</v>
      </c>
      <c r="D332" s="215"/>
      <c r="E332" s="215">
        <v>0</v>
      </c>
      <c r="F332" s="215">
        <v>0</v>
      </c>
      <c r="G332" s="215">
        <v>0</v>
      </c>
      <c r="H332" s="215">
        <v>0</v>
      </c>
      <c r="I332" s="215">
        <v>0</v>
      </c>
      <c r="J332" s="215">
        <v>0</v>
      </c>
      <c r="K332" s="215">
        <v>0</v>
      </c>
      <c r="L332" s="215">
        <v>0</v>
      </c>
      <c r="M332" s="215">
        <v>0</v>
      </c>
      <c r="N332" s="215">
        <v>0</v>
      </c>
      <c r="O332" s="215">
        <v>0</v>
      </c>
      <c r="P332" s="215">
        <v>0</v>
      </c>
      <c r="Q332" s="215">
        <v>0</v>
      </c>
    </row>
    <row r="333" spans="1:18" x14ac:dyDescent="0.25">
      <c r="A333" s="245" t="str">
        <f>IFERROR(VLOOKUP($C333,Account_Mapping!$A:$C,2,0),"")</f>
        <v>T_gen_Admin_other</v>
      </c>
      <c r="B333" s="248">
        <f>IFERROR(VLOOKUP($C333,Account_Mapping!$A:$C,3,0),"")</f>
        <v>0</v>
      </c>
      <c r="C333" s="285" t="s">
        <v>1076</v>
      </c>
      <c r="D333" s="215"/>
      <c r="E333" s="215">
        <v>0</v>
      </c>
      <c r="F333" s="215">
        <v>0</v>
      </c>
      <c r="G333" s="215">
        <v>0</v>
      </c>
      <c r="H333" s="215">
        <v>0</v>
      </c>
      <c r="I333" s="215">
        <v>0</v>
      </c>
      <c r="J333" s="215">
        <v>0</v>
      </c>
      <c r="K333" s="215">
        <v>0</v>
      </c>
      <c r="L333" s="215">
        <v>0</v>
      </c>
      <c r="M333" s="215">
        <v>0</v>
      </c>
      <c r="N333" s="215">
        <v>0</v>
      </c>
      <c r="O333" s="215">
        <v>0</v>
      </c>
      <c r="P333" s="215">
        <v>0</v>
      </c>
      <c r="Q333" s="215">
        <v>0</v>
      </c>
    </row>
    <row r="334" spans="1:18" x14ac:dyDescent="0.25">
      <c r="A334" s="245" t="str">
        <f>IFERROR(VLOOKUP($C334,Account_Mapping!$A:$C,2,0),"")</f>
        <v>T_gen_Admin_other</v>
      </c>
      <c r="B334" s="248">
        <f>IFERROR(VLOOKUP($C334,Account_Mapping!$A:$C,3,0),"")</f>
        <v>0</v>
      </c>
      <c r="C334" s="285" t="s">
        <v>1077</v>
      </c>
      <c r="D334" s="215"/>
      <c r="E334" s="215">
        <v>0</v>
      </c>
      <c r="F334" s="215">
        <v>0</v>
      </c>
      <c r="G334" s="215">
        <v>0</v>
      </c>
      <c r="H334" s="215">
        <v>0</v>
      </c>
      <c r="I334" s="215">
        <v>0</v>
      </c>
      <c r="J334" s="215">
        <v>0</v>
      </c>
      <c r="K334" s="215">
        <v>0</v>
      </c>
      <c r="L334" s="215">
        <v>0</v>
      </c>
      <c r="M334" s="215">
        <v>0</v>
      </c>
      <c r="N334" s="215">
        <v>0</v>
      </c>
      <c r="O334" s="215">
        <v>0</v>
      </c>
      <c r="P334" s="215">
        <v>0</v>
      </c>
      <c r="Q334" s="215">
        <v>0</v>
      </c>
    </row>
    <row r="335" spans="1:18" x14ac:dyDescent="0.25">
      <c r="A335" s="245" t="str">
        <f>IFERROR(VLOOKUP($C335,Account_Mapping!$A:$C,2,0),"")</f>
        <v>T_gen_Admin_other</v>
      </c>
      <c r="B335" s="248">
        <f>IFERROR(VLOOKUP($C335,Account_Mapping!$A:$C,3,0),"")</f>
        <v>0</v>
      </c>
      <c r="C335" s="285" t="s">
        <v>1078</v>
      </c>
      <c r="D335" s="215"/>
      <c r="E335" s="215">
        <v>0</v>
      </c>
      <c r="F335" s="215">
        <v>0</v>
      </c>
      <c r="G335" s="215">
        <v>0</v>
      </c>
      <c r="H335" s="215">
        <v>0</v>
      </c>
      <c r="I335" s="215">
        <v>0</v>
      </c>
      <c r="J335" s="215">
        <v>0</v>
      </c>
      <c r="K335" s="215">
        <v>0</v>
      </c>
      <c r="L335" s="215">
        <v>0</v>
      </c>
      <c r="M335" s="215">
        <v>0</v>
      </c>
      <c r="N335" s="215">
        <v>0</v>
      </c>
      <c r="O335" s="215">
        <v>0</v>
      </c>
      <c r="P335" s="215">
        <v>0</v>
      </c>
      <c r="Q335" s="215">
        <v>0</v>
      </c>
    </row>
    <row r="336" spans="1:18" x14ac:dyDescent="0.25">
      <c r="A336" s="245" t="str">
        <f>IFERROR(VLOOKUP($C336,Account_Mapping!$A:$C,2,0),"")</f>
        <v>T_gen_Admin_other</v>
      </c>
      <c r="B336" s="248">
        <f>IFERROR(VLOOKUP($C336,Account_Mapping!$A:$C,3,0),"")</f>
        <v>0</v>
      </c>
      <c r="C336" s="285" t="s">
        <v>1079</v>
      </c>
      <c r="E336" s="229">
        <v>0</v>
      </c>
      <c r="F336" s="229">
        <v>0</v>
      </c>
      <c r="G336" s="229">
        <v>0</v>
      </c>
      <c r="H336" s="229">
        <v>0</v>
      </c>
      <c r="I336" s="229">
        <v>0</v>
      </c>
      <c r="J336" s="229">
        <v>0</v>
      </c>
      <c r="K336" s="229">
        <v>0</v>
      </c>
      <c r="L336" s="229">
        <v>0</v>
      </c>
      <c r="M336" s="229">
        <v>0</v>
      </c>
      <c r="N336" s="229">
        <v>0</v>
      </c>
      <c r="O336" s="229">
        <v>0</v>
      </c>
      <c r="P336" s="229">
        <v>0</v>
      </c>
      <c r="Q336" s="229">
        <v>0</v>
      </c>
      <c r="R336" s="224"/>
    </row>
    <row r="337" spans="1:18" x14ac:dyDescent="0.25">
      <c r="A337" s="245" t="str">
        <f>IFERROR(VLOOKUP($C337,Account_Mapping!$A:$C,2,0),"")</f>
        <v>T_gen_Admin_other</v>
      </c>
      <c r="B337" s="248">
        <f>IFERROR(VLOOKUP($C337,Account_Mapping!$A:$C,3,0),"")</f>
        <v>0</v>
      </c>
      <c r="C337" s="285" t="s">
        <v>1080</v>
      </c>
      <c r="E337" s="221">
        <v>0</v>
      </c>
      <c r="F337" s="221">
        <v>0</v>
      </c>
      <c r="G337" s="221">
        <v>0</v>
      </c>
      <c r="H337" s="221">
        <v>0</v>
      </c>
      <c r="I337" s="221">
        <v>0</v>
      </c>
      <c r="J337" s="221">
        <v>0</v>
      </c>
      <c r="K337" s="221">
        <v>0</v>
      </c>
      <c r="L337" s="221">
        <v>0</v>
      </c>
      <c r="M337" s="221">
        <v>0</v>
      </c>
      <c r="N337" s="221">
        <v>0</v>
      </c>
      <c r="O337" s="221">
        <v>0</v>
      </c>
      <c r="P337" s="221">
        <v>0</v>
      </c>
      <c r="Q337" s="221">
        <v>0</v>
      </c>
    </row>
    <row r="338" spans="1:18" x14ac:dyDescent="0.25">
      <c r="A338" s="245" t="str">
        <f>IFERROR(VLOOKUP($C338,Account_Mapping!$A:$C,2,0),"")</f>
        <v/>
      </c>
      <c r="B338" s="248" t="str">
        <f>IFERROR(VLOOKUP($C338,Account_Mapping!$A:$C,3,0),"")</f>
        <v/>
      </c>
      <c r="C338" s="285" t="s">
        <v>1081</v>
      </c>
      <c r="E338" s="215">
        <v>694.13</v>
      </c>
      <c r="F338" s="215">
        <v>506.03000000000003</v>
      </c>
      <c r="G338" s="215">
        <v>612.77</v>
      </c>
      <c r="H338" s="215">
        <v>0</v>
      </c>
      <c r="I338" s="215">
        <v>0</v>
      </c>
      <c r="J338" s="215">
        <v>0</v>
      </c>
      <c r="K338" s="215">
        <v>0</v>
      </c>
      <c r="L338" s="215">
        <v>0</v>
      </c>
      <c r="M338" s="215">
        <v>0</v>
      </c>
      <c r="N338" s="215">
        <v>0</v>
      </c>
      <c r="O338" s="215">
        <v>0</v>
      </c>
      <c r="P338" s="215">
        <v>0</v>
      </c>
      <c r="Q338" s="215">
        <v>1812.93</v>
      </c>
    </row>
    <row r="339" spans="1:18" x14ac:dyDescent="0.25">
      <c r="A339" s="245" t="str">
        <f>IFERROR(VLOOKUP($C339,Account_Mapping!$A:$C,2,0),"")</f>
        <v/>
      </c>
      <c r="B339" s="248" t="str">
        <f>IFERROR(VLOOKUP($C339,Account_Mapping!$A:$C,3,0),"")</f>
        <v/>
      </c>
      <c r="D339" s="215"/>
      <c r="E339" s="215"/>
      <c r="F339" s="215"/>
      <c r="G339" s="215"/>
      <c r="H339" s="215"/>
      <c r="I339" s="215"/>
      <c r="J339" s="215"/>
      <c r="K339" s="215"/>
      <c r="L339" s="215"/>
      <c r="M339" s="215"/>
      <c r="N339" s="215"/>
      <c r="O339" s="215"/>
      <c r="P339" s="215"/>
      <c r="Q339" s="215"/>
    </row>
    <row r="340" spans="1:18" x14ac:dyDescent="0.25">
      <c r="A340" s="245" t="str">
        <f>IFERROR(VLOOKUP($C340,Account_Mapping!$A:$C,2,0),"")</f>
        <v/>
      </c>
      <c r="B340" s="248" t="str">
        <f>IFERROR(VLOOKUP($C340,Account_Mapping!$A:$C,3,0),"")</f>
        <v/>
      </c>
      <c r="C340" s="285" t="s">
        <v>1082</v>
      </c>
      <c r="D340" s="215"/>
      <c r="E340" s="215"/>
      <c r="F340" s="215"/>
      <c r="G340" s="215"/>
      <c r="H340" s="215"/>
      <c r="I340" s="215"/>
      <c r="J340" s="215"/>
      <c r="K340" s="215"/>
      <c r="L340" s="215"/>
      <c r="M340" s="215"/>
      <c r="N340" s="215"/>
      <c r="O340" s="215"/>
      <c r="P340" s="215"/>
      <c r="Q340" s="215"/>
    </row>
    <row r="341" spans="1:18" x14ac:dyDescent="0.25">
      <c r="A341" s="245" t="str">
        <f>IFERROR(VLOOKUP($C341,Account_Mapping!$A:$C,2,0),"")</f>
        <v>T_Houskeeping</v>
      </c>
      <c r="B341" s="248" t="str">
        <f>IFERROR(VLOOKUP($C341,Account_Mapping!$A:$C,3,0),"")</f>
        <v>T_Other_NN_Labor</v>
      </c>
      <c r="C341" s="285" t="s">
        <v>1083</v>
      </c>
      <c r="D341" s="215"/>
      <c r="E341" s="215">
        <v>8456.83</v>
      </c>
      <c r="F341" s="215">
        <v>6920.41</v>
      </c>
      <c r="G341" s="215">
        <v>5643.98</v>
      </c>
      <c r="H341" s="215">
        <v>410.56</v>
      </c>
      <c r="I341" s="215">
        <v>0</v>
      </c>
      <c r="J341" s="215">
        <v>0</v>
      </c>
      <c r="K341" s="215">
        <v>0</v>
      </c>
      <c r="L341" s="215">
        <v>0</v>
      </c>
      <c r="M341" s="215">
        <v>0</v>
      </c>
      <c r="N341" s="215">
        <v>0</v>
      </c>
      <c r="O341" s="215">
        <v>0</v>
      </c>
      <c r="P341" s="215">
        <v>0</v>
      </c>
      <c r="Q341" s="215">
        <v>21431.780000000002</v>
      </c>
    </row>
    <row r="342" spans="1:18" x14ac:dyDescent="0.25">
      <c r="A342" s="245" t="str">
        <f>IFERROR(VLOOKUP($C342,Account_Mapping!$A:$C,2,0),"")</f>
        <v>T_Houskeeping</v>
      </c>
      <c r="B342" s="248">
        <f>IFERROR(VLOOKUP($C342,Account_Mapping!$A:$C,3,0),"")</f>
        <v>0</v>
      </c>
      <c r="C342" s="285" t="s">
        <v>1084</v>
      </c>
      <c r="D342" s="215"/>
      <c r="E342" s="215">
        <v>678.36</v>
      </c>
      <c r="F342" s="215">
        <v>251.24</v>
      </c>
      <c r="G342" s="215">
        <v>603.79</v>
      </c>
      <c r="H342" s="215">
        <v>0</v>
      </c>
      <c r="I342" s="215">
        <v>0</v>
      </c>
      <c r="J342" s="215">
        <v>0</v>
      </c>
      <c r="K342" s="215">
        <v>0</v>
      </c>
      <c r="L342" s="215">
        <v>0</v>
      </c>
      <c r="M342" s="215">
        <v>0</v>
      </c>
      <c r="N342" s="215">
        <v>0</v>
      </c>
      <c r="O342" s="215">
        <v>0</v>
      </c>
      <c r="P342" s="215">
        <v>0</v>
      </c>
      <c r="Q342" s="215">
        <v>1533.3899999999999</v>
      </c>
    </row>
    <row r="343" spans="1:18" x14ac:dyDescent="0.25">
      <c r="A343" s="245" t="str">
        <f>IFERROR(VLOOKUP($C343,Account_Mapping!$A:$C,2,0),"")</f>
        <v>T_Houskeeping</v>
      </c>
      <c r="B343" s="248">
        <f>IFERROR(VLOOKUP($C343,Account_Mapping!$A:$C,3,0),"")</f>
        <v>0</v>
      </c>
      <c r="C343" s="285" t="s">
        <v>1085</v>
      </c>
      <c r="D343" s="215"/>
      <c r="E343" s="215">
        <v>337.05</v>
      </c>
      <c r="F343" s="215">
        <v>295.68</v>
      </c>
      <c r="G343" s="215">
        <v>358.05</v>
      </c>
      <c r="H343" s="215">
        <v>0</v>
      </c>
      <c r="I343" s="215">
        <v>0</v>
      </c>
      <c r="J343" s="215">
        <v>0</v>
      </c>
      <c r="K343" s="215">
        <v>0</v>
      </c>
      <c r="L343" s="215">
        <v>0</v>
      </c>
      <c r="M343" s="215">
        <v>0</v>
      </c>
      <c r="N343" s="215">
        <v>0</v>
      </c>
      <c r="O343" s="215">
        <v>0</v>
      </c>
      <c r="P343" s="215">
        <v>0</v>
      </c>
      <c r="Q343" s="215">
        <v>990.78</v>
      </c>
    </row>
    <row r="344" spans="1:18" x14ac:dyDescent="0.25">
      <c r="A344" s="245" t="str">
        <f>IFERROR(VLOOKUP($C344,Account_Mapping!$A:$C,2,0),"")</f>
        <v>T_Houskeeping</v>
      </c>
      <c r="B344" s="248">
        <f>IFERROR(VLOOKUP($C344,Account_Mapping!$A:$C,3,0),"")</f>
        <v>0</v>
      </c>
      <c r="C344" s="285" t="s">
        <v>1086</v>
      </c>
      <c r="D344" s="215"/>
      <c r="E344" s="215">
        <v>0</v>
      </c>
      <c r="F344" s="215">
        <v>116.8</v>
      </c>
      <c r="G344" s="215">
        <v>320.29000000000002</v>
      </c>
      <c r="H344" s="215">
        <v>0</v>
      </c>
      <c r="I344" s="215">
        <v>0</v>
      </c>
      <c r="J344" s="215">
        <v>0</v>
      </c>
      <c r="K344" s="215">
        <v>0</v>
      </c>
      <c r="L344" s="215">
        <v>0</v>
      </c>
      <c r="M344" s="215">
        <v>0</v>
      </c>
      <c r="N344" s="215">
        <v>0</v>
      </c>
      <c r="O344" s="215">
        <v>0</v>
      </c>
      <c r="P344" s="215">
        <v>0</v>
      </c>
      <c r="Q344" s="215">
        <v>437.09000000000003</v>
      </c>
    </row>
    <row r="345" spans="1:18" x14ac:dyDescent="0.25">
      <c r="A345" s="245" t="str">
        <f>IFERROR(VLOOKUP($C345,Account_Mapping!$A:$C,2,0),"")</f>
        <v>T_Houskeeping</v>
      </c>
      <c r="B345" s="248">
        <f>IFERROR(VLOOKUP($C345,Account_Mapping!$A:$C,3,0),"")</f>
        <v>0</v>
      </c>
      <c r="C345" s="285" t="s">
        <v>1087</v>
      </c>
      <c r="D345" s="215"/>
      <c r="E345" s="215">
        <v>0</v>
      </c>
      <c r="F345" s="215">
        <v>0</v>
      </c>
      <c r="G345" s="215">
        <v>0</v>
      </c>
      <c r="H345" s="215">
        <v>0</v>
      </c>
      <c r="I345" s="215">
        <v>0</v>
      </c>
      <c r="J345" s="215">
        <v>0</v>
      </c>
      <c r="K345" s="215">
        <v>0</v>
      </c>
      <c r="L345" s="215">
        <v>0</v>
      </c>
      <c r="M345" s="215">
        <v>0</v>
      </c>
      <c r="N345" s="215">
        <v>0</v>
      </c>
      <c r="O345" s="215">
        <v>0</v>
      </c>
      <c r="P345" s="215">
        <v>0</v>
      </c>
      <c r="Q345" s="215">
        <v>0</v>
      </c>
    </row>
    <row r="346" spans="1:18" x14ac:dyDescent="0.25">
      <c r="A346" s="245" t="str">
        <f>IFERROR(VLOOKUP($C346,Account_Mapping!$A:$C,2,0),"")</f>
        <v>T_gen_Admin_other</v>
      </c>
      <c r="B346" s="248">
        <f>IFERROR(VLOOKUP($C346,Account_Mapping!$A:$C,3,0),"")</f>
        <v>0</v>
      </c>
      <c r="C346" s="285" t="s">
        <v>1088</v>
      </c>
      <c r="D346" s="215"/>
      <c r="E346" s="215">
        <v>0</v>
      </c>
      <c r="F346" s="215">
        <v>0</v>
      </c>
      <c r="G346" s="215">
        <v>0</v>
      </c>
      <c r="H346" s="215">
        <v>0</v>
      </c>
      <c r="I346" s="215">
        <v>0</v>
      </c>
      <c r="J346" s="215">
        <v>0</v>
      </c>
      <c r="K346" s="215">
        <v>0</v>
      </c>
      <c r="L346" s="215">
        <v>0</v>
      </c>
      <c r="M346" s="215">
        <v>0</v>
      </c>
      <c r="N346" s="215">
        <v>0</v>
      </c>
      <c r="O346" s="215">
        <v>0</v>
      </c>
      <c r="P346" s="215">
        <v>0</v>
      </c>
      <c r="Q346" s="215">
        <v>0</v>
      </c>
    </row>
    <row r="347" spans="1:18" x14ac:dyDescent="0.25">
      <c r="A347" s="245" t="str">
        <f>IFERROR(VLOOKUP($C347,Account_Mapping!$A:$C,2,0),"")</f>
        <v>T_gen_Admin_other</v>
      </c>
      <c r="B347" s="248">
        <f>IFERROR(VLOOKUP($C347,Account_Mapping!$A:$C,3,0),"")</f>
        <v>0</v>
      </c>
      <c r="C347" s="285" t="s">
        <v>1089</v>
      </c>
      <c r="D347" s="215"/>
      <c r="E347" s="215">
        <v>0</v>
      </c>
      <c r="F347" s="215">
        <v>0</v>
      </c>
      <c r="G347" s="215">
        <v>0</v>
      </c>
      <c r="H347" s="215">
        <v>0</v>
      </c>
      <c r="I347" s="215">
        <v>0</v>
      </c>
      <c r="J347" s="215">
        <v>0</v>
      </c>
      <c r="K347" s="215">
        <v>0</v>
      </c>
      <c r="L347" s="215">
        <v>0</v>
      </c>
      <c r="M347" s="215">
        <v>0</v>
      </c>
      <c r="N347" s="215">
        <v>0</v>
      </c>
      <c r="O347" s="215">
        <v>0</v>
      </c>
      <c r="P347" s="215">
        <v>0</v>
      </c>
      <c r="Q347" s="215">
        <v>0</v>
      </c>
    </row>
    <row r="348" spans="1:18" x14ac:dyDescent="0.25">
      <c r="A348" s="245" t="str">
        <f>IFERROR(VLOOKUP($C348,Account_Mapping!$A:$C,2,0),"")</f>
        <v>T_gen_Admin_other</v>
      </c>
      <c r="B348" s="248">
        <f>IFERROR(VLOOKUP($C348,Account_Mapping!$A:$C,3,0),"")</f>
        <v>0</v>
      </c>
      <c r="C348" s="285" t="s">
        <v>1090</v>
      </c>
      <c r="D348" s="215"/>
      <c r="E348" s="215">
        <v>0</v>
      </c>
      <c r="F348" s="215">
        <v>0</v>
      </c>
      <c r="G348" s="215">
        <v>0</v>
      </c>
      <c r="H348" s="215">
        <v>0</v>
      </c>
      <c r="I348" s="215">
        <v>0</v>
      </c>
      <c r="J348" s="215">
        <v>0</v>
      </c>
      <c r="K348" s="215">
        <v>0</v>
      </c>
      <c r="L348" s="215">
        <v>0</v>
      </c>
      <c r="M348" s="215">
        <v>0</v>
      </c>
      <c r="N348" s="215">
        <v>0</v>
      </c>
      <c r="O348" s="215">
        <v>0</v>
      </c>
      <c r="P348" s="215">
        <v>0</v>
      </c>
      <c r="Q348" s="215">
        <v>0</v>
      </c>
    </row>
    <row r="349" spans="1:18" x14ac:dyDescent="0.25">
      <c r="A349" s="245" t="str">
        <f>IFERROR(VLOOKUP($C349,Account_Mapping!$A:$C,2,0),"")</f>
        <v>T_gen_Admin_other</v>
      </c>
      <c r="B349" s="248">
        <f>IFERROR(VLOOKUP($C349,Account_Mapping!$A:$C,3,0),"")</f>
        <v>0</v>
      </c>
      <c r="C349" s="285" t="s">
        <v>1091</v>
      </c>
      <c r="D349" s="215"/>
      <c r="E349" s="215">
        <v>0</v>
      </c>
      <c r="F349" s="215">
        <v>0</v>
      </c>
      <c r="G349" s="215">
        <v>0</v>
      </c>
      <c r="H349" s="215">
        <v>0</v>
      </c>
      <c r="I349" s="215">
        <v>0</v>
      </c>
      <c r="J349" s="215">
        <v>0</v>
      </c>
      <c r="K349" s="215">
        <v>0</v>
      </c>
      <c r="L349" s="215">
        <v>0</v>
      </c>
      <c r="M349" s="215">
        <v>0</v>
      </c>
      <c r="N349" s="215">
        <v>0</v>
      </c>
      <c r="O349" s="215">
        <v>0</v>
      </c>
      <c r="P349" s="215">
        <v>0</v>
      </c>
      <c r="Q349" s="215">
        <v>0</v>
      </c>
    </row>
    <row r="350" spans="1:18" x14ac:dyDescent="0.25">
      <c r="A350" s="245" t="str">
        <f>IFERROR(VLOOKUP($C350,Account_Mapping!$A:$C,2,0),"")</f>
        <v>T_gen_Admin_other</v>
      </c>
      <c r="B350" s="248">
        <f>IFERROR(VLOOKUP($C350,Account_Mapping!$A:$C,3,0),"")</f>
        <v>0</v>
      </c>
      <c r="C350" s="285" t="s">
        <v>1092</v>
      </c>
      <c r="D350" s="215"/>
      <c r="E350" s="215">
        <v>0</v>
      </c>
      <c r="F350" s="215">
        <v>0</v>
      </c>
      <c r="G350" s="215">
        <v>0</v>
      </c>
      <c r="H350" s="215">
        <v>0</v>
      </c>
      <c r="I350" s="215">
        <v>0</v>
      </c>
      <c r="J350" s="215">
        <v>0</v>
      </c>
      <c r="K350" s="215">
        <v>0</v>
      </c>
      <c r="L350" s="215">
        <v>0</v>
      </c>
      <c r="M350" s="215">
        <v>0</v>
      </c>
      <c r="N350" s="215">
        <v>0</v>
      </c>
      <c r="O350" s="215">
        <v>0</v>
      </c>
      <c r="P350" s="215">
        <v>0</v>
      </c>
      <c r="Q350" s="215">
        <v>0</v>
      </c>
    </row>
    <row r="351" spans="1:18" x14ac:dyDescent="0.25">
      <c r="A351" s="245" t="str">
        <f>IFERROR(VLOOKUP($C351,Account_Mapping!$A:$C,2,0),"")</f>
        <v>T_gen_Admin_other</v>
      </c>
      <c r="B351" s="248">
        <f>IFERROR(VLOOKUP($C351,Account_Mapping!$A:$C,3,0),"")</f>
        <v>0</v>
      </c>
      <c r="C351" s="285" t="s">
        <v>1093</v>
      </c>
      <c r="D351" s="215"/>
      <c r="E351" s="215">
        <v>187.5</v>
      </c>
      <c r="F351" s="215">
        <v>0</v>
      </c>
      <c r="G351" s="215">
        <v>0</v>
      </c>
      <c r="H351" s="215">
        <v>0</v>
      </c>
      <c r="I351" s="215">
        <v>0</v>
      </c>
      <c r="J351" s="215">
        <v>0</v>
      </c>
      <c r="K351" s="215">
        <v>0</v>
      </c>
      <c r="L351" s="215">
        <v>0</v>
      </c>
      <c r="M351" s="215">
        <v>0</v>
      </c>
      <c r="N351" s="215">
        <v>0</v>
      </c>
      <c r="O351" s="215">
        <v>0</v>
      </c>
      <c r="P351" s="215">
        <v>0</v>
      </c>
      <c r="Q351" s="215">
        <v>187.5</v>
      </c>
    </row>
    <row r="352" spans="1:18" x14ac:dyDescent="0.25">
      <c r="A352" s="245" t="str">
        <f>IFERROR(VLOOKUP($C352,Account_Mapping!$A:$C,2,0),"")</f>
        <v>T_gen_Admin_other</v>
      </c>
      <c r="B352" s="248">
        <f>IFERROR(VLOOKUP($C352,Account_Mapping!$A:$C,3,0),"")</f>
        <v>0</v>
      </c>
      <c r="C352" s="285" t="s">
        <v>1094</v>
      </c>
      <c r="E352" s="229">
        <v>104.64</v>
      </c>
      <c r="F352" s="229">
        <v>54.64</v>
      </c>
      <c r="G352" s="229">
        <v>-161.46</v>
      </c>
      <c r="H352" s="229">
        <v>-81.23</v>
      </c>
      <c r="I352" s="229">
        <v>0</v>
      </c>
      <c r="J352" s="229">
        <v>0</v>
      </c>
      <c r="K352" s="229">
        <v>0</v>
      </c>
      <c r="L352" s="229">
        <v>0</v>
      </c>
      <c r="M352" s="229">
        <v>0</v>
      </c>
      <c r="N352" s="229">
        <v>0</v>
      </c>
      <c r="O352" s="229">
        <v>0</v>
      </c>
      <c r="P352" s="229">
        <v>0</v>
      </c>
      <c r="Q352" s="229">
        <v>-83.410000000000011</v>
      </c>
      <c r="R352" s="224"/>
    </row>
    <row r="353" spans="1:17" x14ac:dyDescent="0.25">
      <c r="A353" s="245" t="str">
        <f>IFERROR(VLOOKUP($C353,Account_Mapping!$A:$C,2,0),"")</f>
        <v>T_gen_Admin_other</v>
      </c>
      <c r="B353" s="248">
        <f>IFERROR(VLOOKUP($C353,Account_Mapping!$A:$C,3,0),"")</f>
        <v>0</v>
      </c>
      <c r="C353" s="285" t="s">
        <v>1095</v>
      </c>
      <c r="E353" s="215">
        <v>0</v>
      </c>
      <c r="F353" s="215">
        <v>0</v>
      </c>
      <c r="G353" s="215">
        <v>0</v>
      </c>
      <c r="H353" s="215">
        <v>0</v>
      </c>
      <c r="I353" s="215">
        <v>0</v>
      </c>
      <c r="J353" s="215">
        <v>0</v>
      </c>
      <c r="K353" s="215">
        <v>0</v>
      </c>
      <c r="L353" s="215">
        <v>0</v>
      </c>
      <c r="M353" s="215">
        <v>0</v>
      </c>
      <c r="N353" s="215">
        <v>0</v>
      </c>
      <c r="O353" s="215">
        <v>0</v>
      </c>
      <c r="P353" s="215">
        <v>0</v>
      </c>
      <c r="Q353" s="215">
        <v>0</v>
      </c>
    </row>
    <row r="354" spans="1:17" x14ac:dyDescent="0.25">
      <c r="A354" s="245" t="str">
        <f>IFERROR(VLOOKUP($C354,Account_Mapping!$A:$C,2,0),"")</f>
        <v/>
      </c>
      <c r="B354" s="248" t="str">
        <f>IFERROR(VLOOKUP($C354,Account_Mapping!$A:$C,3,0),"")</f>
        <v/>
      </c>
      <c r="C354" s="285" t="s">
        <v>1096</v>
      </c>
      <c r="E354" s="215">
        <v>9764.3799999999992</v>
      </c>
      <c r="F354" s="215">
        <v>7638.77</v>
      </c>
      <c r="G354" s="215">
        <v>6764.65</v>
      </c>
      <c r="H354" s="215">
        <v>329.33</v>
      </c>
      <c r="I354" s="215">
        <v>0</v>
      </c>
      <c r="J354" s="215">
        <v>0</v>
      </c>
      <c r="K354" s="215">
        <v>0</v>
      </c>
      <c r="L354" s="215">
        <v>0</v>
      </c>
      <c r="M354" s="215">
        <v>0</v>
      </c>
      <c r="N354" s="215">
        <v>0</v>
      </c>
      <c r="O354" s="215">
        <v>0</v>
      </c>
      <c r="P354" s="215">
        <v>0</v>
      </c>
      <c r="Q354" s="215">
        <v>24497.13</v>
      </c>
    </row>
    <row r="355" spans="1:17" x14ac:dyDescent="0.25">
      <c r="A355" s="245" t="str">
        <f>IFERROR(VLOOKUP($C355,Account_Mapping!$A:$C,2,0),"")</f>
        <v/>
      </c>
      <c r="B355" s="248" t="str">
        <f>IFERROR(VLOOKUP($C355,Account_Mapping!$A:$C,3,0),"")</f>
        <v/>
      </c>
      <c r="C355" s="285" t="s">
        <v>789</v>
      </c>
      <c r="E355" s="215"/>
      <c r="F355" s="215"/>
      <c r="G355" s="215"/>
      <c r="H355" s="215"/>
      <c r="I355" s="215"/>
      <c r="J355" s="215"/>
      <c r="K355" s="215"/>
      <c r="L355" s="215"/>
      <c r="M355" s="215"/>
      <c r="N355" s="215"/>
      <c r="O355" s="215"/>
      <c r="P355" s="215"/>
      <c r="Q355" s="215"/>
    </row>
    <row r="356" spans="1:17" x14ac:dyDescent="0.25">
      <c r="A356" s="245" t="str">
        <f>IFERROR(VLOOKUP($C356,Account_Mapping!$A:$C,2,0),"")</f>
        <v/>
      </c>
      <c r="B356" s="248" t="str">
        <f>IFERROR(VLOOKUP($C356,Account_Mapping!$A:$C,3,0),"")</f>
        <v/>
      </c>
      <c r="C356" s="285" t="s">
        <v>789</v>
      </c>
      <c r="D356" s="215"/>
      <c r="E356" s="215"/>
      <c r="F356" s="215"/>
      <c r="G356" s="215"/>
      <c r="H356" s="215"/>
      <c r="I356" s="215"/>
      <c r="J356" s="215"/>
      <c r="K356" s="215"/>
      <c r="L356" s="215"/>
      <c r="M356" s="215"/>
      <c r="N356" s="215"/>
      <c r="O356" s="215"/>
      <c r="P356" s="215"/>
      <c r="Q356" s="215"/>
    </row>
    <row r="357" spans="1:17" x14ac:dyDescent="0.25">
      <c r="A357" s="245" t="str">
        <f>IFERROR(VLOOKUP($C357,Account_Mapping!$A:$C,2,0),"")</f>
        <v/>
      </c>
      <c r="B357" s="248" t="str">
        <f>IFERROR(VLOOKUP($C357,Account_Mapping!$A:$C,3,0),"")</f>
        <v/>
      </c>
      <c r="C357" s="285" t="s">
        <v>1097</v>
      </c>
      <c r="D357" s="215"/>
      <c r="E357" s="215"/>
      <c r="F357" s="215"/>
      <c r="G357" s="215"/>
      <c r="H357" s="215"/>
      <c r="I357" s="215"/>
      <c r="J357" s="215"/>
      <c r="K357" s="215"/>
      <c r="L357" s="215"/>
      <c r="M357" s="215"/>
      <c r="N357" s="215"/>
      <c r="O357" s="215"/>
      <c r="P357" s="215"/>
      <c r="Q357" s="215"/>
    </row>
    <row r="358" spans="1:17" x14ac:dyDescent="0.25">
      <c r="A358" s="245" t="str">
        <f>IFERROR(VLOOKUP($C358,Account_Mapping!$A:$C,2,0),"")</f>
        <v>T_Maintenance</v>
      </c>
      <c r="B358" s="248" t="str">
        <f>IFERROR(VLOOKUP($C358,Account_Mapping!$A:$C,3,0),"")</f>
        <v>T_Other_NN_Labor</v>
      </c>
      <c r="C358" s="285" t="s">
        <v>1098</v>
      </c>
      <c r="D358" s="215"/>
      <c r="E358" s="215">
        <v>3232.2</v>
      </c>
      <c r="F358" s="215">
        <v>2343.58</v>
      </c>
      <c r="G358" s="215">
        <v>3313.38</v>
      </c>
      <c r="H358" s="215">
        <v>869.1</v>
      </c>
      <c r="I358" s="215">
        <v>0</v>
      </c>
      <c r="J358" s="215">
        <v>0</v>
      </c>
      <c r="K358" s="215">
        <v>0</v>
      </c>
      <c r="L358" s="215">
        <v>0</v>
      </c>
      <c r="M358" s="215">
        <v>0</v>
      </c>
      <c r="N358" s="215">
        <v>0</v>
      </c>
      <c r="O358" s="215">
        <v>0</v>
      </c>
      <c r="P358" s="215">
        <v>0</v>
      </c>
      <c r="Q358" s="215">
        <v>9758.26</v>
      </c>
    </row>
    <row r="359" spans="1:17" x14ac:dyDescent="0.25">
      <c r="A359" s="245" t="str">
        <f>IFERROR(VLOOKUP($C359,Account_Mapping!$A:$C,2,0),"")</f>
        <v>T_Maintenance</v>
      </c>
      <c r="B359" s="248">
        <f>IFERROR(VLOOKUP($C359,Account_Mapping!$A:$C,3,0),"")</f>
        <v>0</v>
      </c>
      <c r="C359" s="285" t="s">
        <v>1099</v>
      </c>
      <c r="D359" s="215"/>
      <c r="E359" s="215">
        <v>598.63</v>
      </c>
      <c r="F359" s="215">
        <v>89.54</v>
      </c>
      <c r="G359" s="215">
        <v>533.02</v>
      </c>
      <c r="H359" s="215">
        <v>0</v>
      </c>
      <c r="I359" s="215">
        <v>0</v>
      </c>
      <c r="J359" s="215">
        <v>0</v>
      </c>
      <c r="K359" s="215">
        <v>0</v>
      </c>
      <c r="L359" s="215">
        <v>0</v>
      </c>
      <c r="M359" s="215">
        <v>0</v>
      </c>
      <c r="N359" s="215">
        <v>0</v>
      </c>
      <c r="O359" s="215">
        <v>0</v>
      </c>
      <c r="P359" s="215">
        <v>0</v>
      </c>
      <c r="Q359" s="215">
        <v>1221.19</v>
      </c>
    </row>
    <row r="360" spans="1:17" x14ac:dyDescent="0.25">
      <c r="A360" s="245" t="str">
        <f>IFERROR(VLOOKUP($C360,Account_Mapping!$A:$C,2,0),"")</f>
        <v>T_Maintenance</v>
      </c>
      <c r="B360" s="248">
        <f>IFERROR(VLOOKUP($C360,Account_Mapping!$A:$C,3,0),"")</f>
        <v>0</v>
      </c>
      <c r="C360" s="285" t="s">
        <v>1100</v>
      </c>
      <c r="D360" s="215"/>
      <c r="E360" s="215">
        <v>86.98</v>
      </c>
      <c r="F360" s="215">
        <v>2178.48</v>
      </c>
      <c r="G360" s="215">
        <v>-2130.48</v>
      </c>
      <c r="H360" s="215">
        <v>0</v>
      </c>
      <c r="I360" s="215">
        <v>0</v>
      </c>
      <c r="J360" s="215">
        <v>0</v>
      </c>
      <c r="K360" s="215">
        <v>0</v>
      </c>
      <c r="L360" s="215">
        <v>0</v>
      </c>
      <c r="M360" s="215">
        <v>0</v>
      </c>
      <c r="N360" s="215">
        <v>0</v>
      </c>
      <c r="O360" s="215">
        <v>0</v>
      </c>
      <c r="P360" s="215">
        <v>0</v>
      </c>
      <c r="Q360" s="215">
        <v>134.98000000000002</v>
      </c>
    </row>
    <row r="361" spans="1:17" x14ac:dyDescent="0.25">
      <c r="A361" s="245" t="str">
        <f>IFERROR(VLOOKUP($C361,Account_Mapping!$A:$C,2,0),"")</f>
        <v>T_Maintenance</v>
      </c>
      <c r="B361" s="248">
        <f>IFERROR(VLOOKUP($C361,Account_Mapping!$A:$C,3,0),"")</f>
        <v>0</v>
      </c>
      <c r="C361" s="285" t="s">
        <v>1101</v>
      </c>
      <c r="D361" s="215"/>
      <c r="E361" s="215">
        <v>0</v>
      </c>
      <c r="F361" s="215">
        <v>0</v>
      </c>
      <c r="G361" s="215">
        <v>0</v>
      </c>
      <c r="H361" s="215">
        <v>0</v>
      </c>
      <c r="I361" s="215">
        <v>0</v>
      </c>
      <c r="J361" s="215">
        <v>0</v>
      </c>
      <c r="K361" s="215">
        <v>0</v>
      </c>
      <c r="L361" s="215">
        <v>0</v>
      </c>
      <c r="M361" s="215">
        <v>0</v>
      </c>
      <c r="N361" s="215">
        <v>0</v>
      </c>
      <c r="O361" s="215">
        <v>0</v>
      </c>
      <c r="P361" s="215">
        <v>0</v>
      </c>
      <c r="Q361" s="215">
        <v>0</v>
      </c>
    </row>
    <row r="362" spans="1:17" x14ac:dyDescent="0.25">
      <c r="A362" s="245" t="str">
        <f>IFERROR(VLOOKUP($C362,Account_Mapping!$A:$C,2,0),"")</f>
        <v>T_Maintenance</v>
      </c>
      <c r="B362" s="248">
        <f>IFERROR(VLOOKUP($C362,Account_Mapping!$A:$C,3,0),"")</f>
        <v>0</v>
      </c>
      <c r="C362" s="285" t="s">
        <v>1102</v>
      </c>
      <c r="D362" s="215"/>
      <c r="E362" s="215">
        <v>368.88</v>
      </c>
      <c r="F362" s="215">
        <v>1219.44</v>
      </c>
      <c r="G362" s="215">
        <v>184.44</v>
      </c>
      <c r="H362" s="215">
        <v>0</v>
      </c>
      <c r="I362" s="215">
        <v>2323.3200000000002</v>
      </c>
      <c r="J362" s="215">
        <v>269.44</v>
      </c>
      <c r="K362" s="215">
        <v>0</v>
      </c>
      <c r="L362" s="215">
        <v>0</v>
      </c>
      <c r="M362" s="215">
        <v>0</v>
      </c>
      <c r="N362" s="215">
        <v>0</v>
      </c>
      <c r="O362" s="215">
        <v>0</v>
      </c>
      <c r="P362" s="215">
        <v>0</v>
      </c>
      <c r="Q362" s="215">
        <v>4365.5199999999995</v>
      </c>
    </row>
    <row r="363" spans="1:17" x14ac:dyDescent="0.25">
      <c r="A363" s="245" t="str">
        <f>IFERROR(VLOOKUP($C363,Account_Mapping!$A:$C,2,0),"")</f>
        <v>T_EXPENSES</v>
      </c>
      <c r="B363" s="248">
        <f>IFERROR(VLOOKUP($C363,Account_Mapping!$A:$C,3,0),"")</f>
        <v>0</v>
      </c>
      <c r="C363" s="285" t="s">
        <v>1103</v>
      </c>
      <c r="D363" s="215"/>
      <c r="E363" s="215">
        <v>502.82</v>
      </c>
      <c r="F363" s="215">
        <v>0</v>
      </c>
      <c r="G363" s="215">
        <v>502.82</v>
      </c>
      <c r="H363" s="215">
        <v>527.82000000000005</v>
      </c>
      <c r="I363" s="215">
        <v>157.25</v>
      </c>
      <c r="J363" s="215">
        <v>0</v>
      </c>
      <c r="K363" s="215">
        <v>0</v>
      </c>
      <c r="L363" s="215">
        <v>0</v>
      </c>
      <c r="M363" s="215">
        <v>0</v>
      </c>
      <c r="N363" s="215">
        <v>0</v>
      </c>
      <c r="O363" s="215">
        <v>0</v>
      </c>
      <c r="P363" s="215">
        <v>0</v>
      </c>
      <c r="Q363" s="215">
        <v>1690.71</v>
      </c>
    </row>
    <row r="364" spans="1:17" x14ac:dyDescent="0.25">
      <c r="A364" s="245" t="str">
        <f>IFERROR(VLOOKUP($C364,Account_Mapping!$A:$C,2,0),"")</f>
        <v>T_EXPENSES</v>
      </c>
      <c r="B364" s="248">
        <f>IFERROR(VLOOKUP($C364,Account_Mapping!$A:$C,3,0),"")</f>
        <v>0</v>
      </c>
      <c r="C364" s="285" t="s">
        <v>1104</v>
      </c>
      <c r="D364" s="215"/>
      <c r="E364" s="215">
        <v>0</v>
      </c>
      <c r="F364" s="215">
        <v>1482.34</v>
      </c>
      <c r="G364" s="215">
        <v>751.71</v>
      </c>
      <c r="H364" s="215">
        <v>0</v>
      </c>
      <c r="I364" s="215">
        <v>751.71</v>
      </c>
      <c r="J364" s="215">
        <v>0</v>
      </c>
      <c r="K364" s="215">
        <v>0</v>
      </c>
      <c r="L364" s="215">
        <v>0</v>
      </c>
      <c r="M364" s="215">
        <v>0</v>
      </c>
      <c r="N364" s="215">
        <v>0</v>
      </c>
      <c r="O364" s="215">
        <v>0</v>
      </c>
      <c r="P364" s="215">
        <v>0</v>
      </c>
      <c r="Q364" s="215">
        <v>2985.76</v>
      </c>
    </row>
    <row r="365" spans="1:17" x14ac:dyDescent="0.25">
      <c r="A365" s="245" t="str">
        <f>IFERROR(VLOOKUP($C365,Account_Mapping!$A:$C,2,0),"")</f>
        <v>T_Maintenance</v>
      </c>
      <c r="B365" s="248" t="str">
        <f>IFERROR(VLOOKUP($C365,Account_Mapping!$A:$C,3,0),"")</f>
        <v>T_Other_NN_Labor</v>
      </c>
      <c r="C365" s="285" t="s">
        <v>1105</v>
      </c>
      <c r="D365" s="215"/>
      <c r="E365" s="215">
        <v>721.5</v>
      </c>
      <c r="F365" s="215">
        <v>2213.88</v>
      </c>
      <c r="G365" s="215">
        <v>663.37</v>
      </c>
      <c r="H365" s="215">
        <v>0</v>
      </c>
      <c r="I365" s="215">
        <v>0</v>
      </c>
      <c r="J365" s="215">
        <v>0</v>
      </c>
      <c r="K365" s="215">
        <v>0</v>
      </c>
      <c r="L365" s="215">
        <v>0</v>
      </c>
      <c r="M365" s="215">
        <v>0</v>
      </c>
      <c r="N365" s="215">
        <v>0</v>
      </c>
      <c r="O365" s="215">
        <v>0</v>
      </c>
      <c r="P365" s="215">
        <v>0</v>
      </c>
      <c r="Q365" s="215">
        <v>3598.75</v>
      </c>
    </row>
    <row r="366" spans="1:17" x14ac:dyDescent="0.25">
      <c r="A366" s="245" t="str">
        <f>IFERROR(VLOOKUP($C366,Account_Mapping!$A:$C,2,0),"")</f>
        <v>T_Maintenance</v>
      </c>
      <c r="B366" s="248">
        <f>IFERROR(VLOOKUP($C366,Account_Mapping!$A:$C,3,0),"")</f>
        <v>0</v>
      </c>
      <c r="C366" s="285" t="s">
        <v>1106</v>
      </c>
      <c r="D366" s="215"/>
      <c r="E366" s="215">
        <v>2846.43</v>
      </c>
      <c r="F366" s="215">
        <v>3591.33</v>
      </c>
      <c r="G366" s="215">
        <v>2444.4899999999998</v>
      </c>
      <c r="H366" s="215">
        <v>0</v>
      </c>
      <c r="I366" s="215">
        <v>5173.3500000000004</v>
      </c>
      <c r="J366" s="215">
        <v>2233.23</v>
      </c>
      <c r="K366" s="215">
        <v>0</v>
      </c>
      <c r="L366" s="215">
        <v>0</v>
      </c>
      <c r="M366" s="215">
        <v>0</v>
      </c>
      <c r="N366" s="215">
        <v>0</v>
      </c>
      <c r="O366" s="215">
        <v>0</v>
      </c>
      <c r="P366" s="215">
        <v>0</v>
      </c>
      <c r="Q366" s="215">
        <v>16288.83</v>
      </c>
    </row>
    <row r="367" spans="1:17" x14ac:dyDescent="0.25">
      <c r="A367" s="245" t="str">
        <f>IFERROR(VLOOKUP($C367,Account_Mapping!$A:$C,2,0),"")</f>
        <v>T_Maintenance</v>
      </c>
      <c r="B367" s="248">
        <f>IFERROR(VLOOKUP($C367,Account_Mapping!$A:$C,3,0),"")</f>
        <v>0</v>
      </c>
      <c r="C367" s="285" t="s">
        <v>1107</v>
      </c>
      <c r="D367" s="215"/>
      <c r="E367" s="215">
        <v>0</v>
      </c>
      <c r="F367" s="215">
        <v>0</v>
      </c>
      <c r="G367" s="215">
        <v>0</v>
      </c>
      <c r="H367" s="215">
        <v>0</v>
      </c>
      <c r="I367" s="215">
        <v>0</v>
      </c>
      <c r="J367" s="215">
        <v>0</v>
      </c>
      <c r="K367" s="215">
        <v>0</v>
      </c>
      <c r="L367" s="215">
        <v>0</v>
      </c>
      <c r="M367" s="215">
        <v>0</v>
      </c>
      <c r="N367" s="215">
        <v>0</v>
      </c>
      <c r="O367" s="215">
        <v>0</v>
      </c>
      <c r="P367" s="215">
        <v>0</v>
      </c>
      <c r="Q367" s="215">
        <v>0</v>
      </c>
    </row>
    <row r="368" spans="1:17" x14ac:dyDescent="0.25">
      <c r="A368" s="245" t="str">
        <f>IFERROR(VLOOKUP($C368,Account_Mapping!$A:$C,2,0),"")</f>
        <v>T_Maintenance</v>
      </c>
      <c r="B368" s="248">
        <f>IFERROR(VLOOKUP($C368,Account_Mapping!$A:$C,3,0),"")</f>
        <v>0</v>
      </c>
      <c r="C368" s="285" t="s">
        <v>1108</v>
      </c>
      <c r="D368" s="215"/>
      <c r="E368" s="215">
        <v>0</v>
      </c>
      <c r="F368" s="215">
        <v>0</v>
      </c>
      <c r="G368" s="215">
        <v>0</v>
      </c>
      <c r="H368" s="215">
        <v>0</v>
      </c>
      <c r="I368" s="215">
        <v>0</v>
      </c>
      <c r="J368" s="215">
        <v>0</v>
      </c>
      <c r="K368" s="215">
        <v>0</v>
      </c>
      <c r="L368" s="215">
        <v>0</v>
      </c>
      <c r="M368" s="215">
        <v>0</v>
      </c>
      <c r="N368" s="215">
        <v>0</v>
      </c>
      <c r="O368" s="215">
        <v>0</v>
      </c>
      <c r="P368" s="215">
        <v>0</v>
      </c>
      <c r="Q368" s="215">
        <v>0</v>
      </c>
    </row>
    <row r="369" spans="1:18" x14ac:dyDescent="0.25">
      <c r="A369" s="245" t="str">
        <f>IFERROR(VLOOKUP($C369,Account_Mapping!$A:$C,2,0),"")</f>
        <v>T_Maintenance</v>
      </c>
      <c r="B369" s="248">
        <f>IFERROR(VLOOKUP($C369,Account_Mapping!$A:$C,3,0),"")</f>
        <v>0</v>
      </c>
      <c r="C369" s="285" t="s">
        <v>1109</v>
      </c>
      <c r="D369" s="215"/>
      <c r="E369" s="215">
        <v>0</v>
      </c>
      <c r="F369" s="215">
        <v>0</v>
      </c>
      <c r="G369" s="215">
        <v>0</v>
      </c>
      <c r="H369" s="215">
        <v>0</v>
      </c>
      <c r="I369" s="215">
        <v>0</v>
      </c>
      <c r="J369" s="215">
        <v>0</v>
      </c>
      <c r="K369" s="215">
        <v>0</v>
      </c>
      <c r="L369" s="215">
        <v>0</v>
      </c>
      <c r="M369" s="215">
        <v>0</v>
      </c>
      <c r="N369" s="215">
        <v>0</v>
      </c>
      <c r="O369" s="215">
        <v>0</v>
      </c>
      <c r="P369" s="215">
        <v>0</v>
      </c>
      <c r="Q369" s="215">
        <v>0</v>
      </c>
    </row>
    <row r="370" spans="1:18" x14ac:dyDescent="0.25">
      <c r="A370" s="245" t="str">
        <f>IFERROR(VLOOKUP($C370,Account_Mapping!$A:$C,2,0),"")</f>
        <v>T_gen_Admin_other</v>
      </c>
      <c r="B370" s="248">
        <f>IFERROR(VLOOKUP($C370,Account_Mapping!$A:$C,3,0),"")</f>
        <v>0</v>
      </c>
      <c r="C370" s="285" t="s">
        <v>1110</v>
      </c>
      <c r="D370" s="215"/>
      <c r="E370" s="215">
        <v>0</v>
      </c>
      <c r="F370" s="215">
        <v>0</v>
      </c>
      <c r="G370" s="215">
        <v>0</v>
      </c>
      <c r="H370" s="215">
        <v>0</v>
      </c>
      <c r="I370" s="215">
        <v>0</v>
      </c>
      <c r="J370" s="215">
        <v>0</v>
      </c>
      <c r="K370" s="215">
        <v>0</v>
      </c>
      <c r="L370" s="215">
        <v>0</v>
      </c>
      <c r="M370" s="215">
        <v>0</v>
      </c>
      <c r="N370" s="215">
        <v>0</v>
      </c>
      <c r="O370" s="215">
        <v>0</v>
      </c>
      <c r="P370" s="215">
        <v>0</v>
      </c>
      <c r="Q370" s="215">
        <v>0</v>
      </c>
    </row>
    <row r="371" spans="1:18" x14ac:dyDescent="0.25">
      <c r="A371" s="245" t="str">
        <f>IFERROR(VLOOKUP($C371,Account_Mapping!$A:$C,2,0),"")</f>
        <v>T_gen_Admin_other</v>
      </c>
      <c r="B371" s="248">
        <f>IFERROR(VLOOKUP($C371,Account_Mapping!$A:$C,3,0),"")</f>
        <v>0</v>
      </c>
      <c r="C371" s="285" t="s">
        <v>1111</v>
      </c>
      <c r="D371" s="215"/>
      <c r="E371" s="215">
        <v>0</v>
      </c>
      <c r="F371" s="215">
        <v>0</v>
      </c>
      <c r="G371" s="215">
        <v>0</v>
      </c>
      <c r="H371" s="215">
        <v>0</v>
      </c>
      <c r="I371" s="215">
        <v>0</v>
      </c>
      <c r="J371" s="215">
        <v>0</v>
      </c>
      <c r="K371" s="215">
        <v>0</v>
      </c>
      <c r="L371" s="215">
        <v>0</v>
      </c>
      <c r="M371" s="215">
        <v>0</v>
      </c>
      <c r="N371" s="215">
        <v>0</v>
      </c>
      <c r="O371" s="215">
        <v>0</v>
      </c>
      <c r="P371" s="215">
        <v>0</v>
      </c>
      <c r="Q371" s="215">
        <v>0</v>
      </c>
    </row>
    <row r="372" spans="1:18" x14ac:dyDescent="0.25">
      <c r="A372" s="245" t="str">
        <f>IFERROR(VLOOKUP($C372,Account_Mapping!$A:$C,2,0),"")</f>
        <v>T_gen_Admin_other</v>
      </c>
      <c r="B372" s="248">
        <f>IFERROR(VLOOKUP($C372,Account_Mapping!$A:$C,3,0),"")</f>
        <v>0</v>
      </c>
      <c r="C372" s="285" t="s">
        <v>1112</v>
      </c>
      <c r="D372" s="215"/>
      <c r="E372" s="215">
        <v>0</v>
      </c>
      <c r="F372" s="215">
        <v>0</v>
      </c>
      <c r="G372" s="215">
        <v>0</v>
      </c>
      <c r="H372" s="215">
        <v>0</v>
      </c>
      <c r="I372" s="215">
        <v>0</v>
      </c>
      <c r="J372" s="215">
        <v>0</v>
      </c>
      <c r="K372" s="215">
        <v>0</v>
      </c>
      <c r="L372" s="215">
        <v>0</v>
      </c>
      <c r="M372" s="215">
        <v>0</v>
      </c>
      <c r="N372" s="215">
        <v>0</v>
      </c>
      <c r="O372" s="215">
        <v>0</v>
      </c>
      <c r="P372" s="215">
        <v>0</v>
      </c>
      <c r="Q372" s="215">
        <v>0</v>
      </c>
    </row>
    <row r="373" spans="1:18" x14ac:dyDescent="0.25">
      <c r="A373" s="245" t="str">
        <f>IFERROR(VLOOKUP($C373,Account_Mapping!$A:$C,2,0),"")</f>
        <v>T_gen_Admin_other</v>
      </c>
      <c r="B373" s="248">
        <f>IFERROR(VLOOKUP($C373,Account_Mapping!$A:$C,3,0),"")</f>
        <v>0</v>
      </c>
      <c r="C373" s="285" t="s">
        <v>1113</v>
      </c>
      <c r="D373" s="215"/>
      <c r="E373" s="215">
        <v>0</v>
      </c>
      <c r="F373" s="215">
        <v>0</v>
      </c>
      <c r="G373" s="215">
        <v>6.5</v>
      </c>
      <c r="H373" s="215">
        <v>0</v>
      </c>
      <c r="I373" s="215">
        <v>0</v>
      </c>
      <c r="J373" s="215">
        <v>0</v>
      </c>
      <c r="K373" s="215">
        <v>0</v>
      </c>
      <c r="L373" s="215">
        <v>0</v>
      </c>
      <c r="M373" s="215">
        <v>0</v>
      </c>
      <c r="N373" s="215">
        <v>0</v>
      </c>
      <c r="O373" s="215">
        <v>0</v>
      </c>
      <c r="P373" s="215">
        <v>0</v>
      </c>
      <c r="Q373" s="215">
        <v>6.5</v>
      </c>
    </row>
    <row r="374" spans="1:18" x14ac:dyDescent="0.25">
      <c r="A374" s="245" t="str">
        <f>IFERROR(VLOOKUP($C374,Account_Mapping!$A:$C,2,0),"")</f>
        <v>T_Maintenance</v>
      </c>
      <c r="B374" s="248">
        <f>IFERROR(VLOOKUP($C374,Account_Mapping!$A:$C,3,0),"")</f>
        <v>0</v>
      </c>
      <c r="C374" s="285" t="s">
        <v>1114</v>
      </c>
      <c r="D374" s="215"/>
      <c r="E374" s="215">
        <v>0</v>
      </c>
      <c r="F374" s="215">
        <v>0</v>
      </c>
      <c r="G374" s="215">
        <v>0</v>
      </c>
      <c r="H374" s="215">
        <v>0</v>
      </c>
      <c r="I374" s="215">
        <v>0</v>
      </c>
      <c r="J374" s="215">
        <v>0</v>
      </c>
      <c r="K374" s="215">
        <v>0</v>
      </c>
      <c r="L374" s="215">
        <v>0</v>
      </c>
      <c r="M374" s="215">
        <v>0</v>
      </c>
      <c r="N374" s="215">
        <v>0</v>
      </c>
      <c r="O374" s="215">
        <v>0</v>
      </c>
      <c r="P374" s="215">
        <v>0</v>
      </c>
      <c r="Q374" s="215">
        <v>0</v>
      </c>
    </row>
    <row r="375" spans="1:18" x14ac:dyDescent="0.25">
      <c r="A375" s="245" t="str">
        <f>IFERROR(VLOOKUP($C375,Account_Mapping!$A:$C,2,0),"")</f>
        <v>T_gen_Admin_other</v>
      </c>
      <c r="B375" s="248">
        <f>IFERROR(VLOOKUP($C375,Account_Mapping!$A:$C,3,0),"")</f>
        <v>0</v>
      </c>
      <c r="C375" s="285" t="s">
        <v>1115</v>
      </c>
      <c r="D375" s="215"/>
      <c r="E375" s="215">
        <v>0</v>
      </c>
      <c r="F375" s="215">
        <v>0</v>
      </c>
      <c r="G375" s="215">
        <v>0</v>
      </c>
      <c r="H375" s="215">
        <v>0</v>
      </c>
      <c r="I375" s="215">
        <v>0</v>
      </c>
      <c r="J375" s="215">
        <v>0</v>
      </c>
      <c r="K375" s="215">
        <v>0</v>
      </c>
      <c r="L375" s="215">
        <v>0</v>
      </c>
      <c r="M375" s="215">
        <v>0</v>
      </c>
      <c r="N375" s="215">
        <v>0</v>
      </c>
      <c r="O375" s="215">
        <v>0</v>
      </c>
      <c r="P375" s="215">
        <v>0</v>
      </c>
      <c r="Q375" s="215">
        <v>0</v>
      </c>
    </row>
    <row r="376" spans="1:18" x14ac:dyDescent="0.25">
      <c r="A376" s="245" t="str">
        <f>IFERROR(VLOOKUP($C376,Account_Mapping!$A:$C,2,0),"")</f>
        <v>T_EXPENSES</v>
      </c>
      <c r="B376" s="248">
        <f>IFERROR(VLOOKUP($C376,Account_Mapping!$A:$C,3,0),"")</f>
        <v>0</v>
      </c>
      <c r="C376" s="285" t="s">
        <v>1116</v>
      </c>
      <c r="D376" s="215"/>
      <c r="E376" s="215">
        <v>2214.16</v>
      </c>
      <c r="F376" s="215">
        <v>3086.33</v>
      </c>
      <c r="G376" s="215">
        <v>2870.26</v>
      </c>
      <c r="H376" s="215">
        <v>1862.27</v>
      </c>
      <c r="I376" s="215">
        <v>876.66</v>
      </c>
      <c r="J376" s="215">
        <v>860.4</v>
      </c>
      <c r="K376" s="215">
        <v>0</v>
      </c>
      <c r="L376" s="215">
        <v>0</v>
      </c>
      <c r="M376" s="215">
        <v>0</v>
      </c>
      <c r="N376" s="215">
        <v>0</v>
      </c>
      <c r="O376" s="215">
        <v>0</v>
      </c>
      <c r="P376" s="215">
        <v>0</v>
      </c>
      <c r="Q376" s="215">
        <v>11770.08</v>
      </c>
    </row>
    <row r="377" spans="1:18" x14ac:dyDescent="0.25">
      <c r="A377" s="245" t="str">
        <f>IFERROR(VLOOKUP($C377,Account_Mapping!$A:$C,2,0),"")</f>
        <v>T_EXPENSES</v>
      </c>
      <c r="B377" s="248">
        <f>IFERROR(VLOOKUP($C377,Account_Mapping!$A:$C,3,0),"")</f>
        <v>0</v>
      </c>
      <c r="C377" s="285" t="s">
        <v>1117</v>
      </c>
      <c r="E377" s="229">
        <v>1304.7</v>
      </c>
      <c r="F377" s="229">
        <v>1558.9</v>
      </c>
      <c r="G377" s="229">
        <v>1891.46</v>
      </c>
      <c r="H377" s="229">
        <v>2603.5100000000002</v>
      </c>
      <c r="I377" s="229">
        <v>1594.7</v>
      </c>
      <c r="J377" s="229">
        <v>259.47000000000003</v>
      </c>
      <c r="K377" s="229">
        <v>0</v>
      </c>
      <c r="L377" s="229">
        <v>0</v>
      </c>
      <c r="M377" s="229">
        <v>0</v>
      </c>
      <c r="N377" s="229">
        <v>0</v>
      </c>
      <c r="O377" s="229">
        <v>0</v>
      </c>
      <c r="P377" s="229">
        <v>0</v>
      </c>
      <c r="Q377" s="229">
        <v>9212.74</v>
      </c>
      <c r="R377" s="224"/>
    </row>
    <row r="378" spans="1:18" x14ac:dyDescent="0.25">
      <c r="A378" s="245" t="str">
        <f>IFERROR(VLOOKUP($C378,Account_Mapping!$A:$C,2,0),"")</f>
        <v>T_EXPENSES</v>
      </c>
      <c r="B378" s="248">
        <f>IFERROR(VLOOKUP($C378,Account_Mapping!$A:$C,3,0),"")</f>
        <v>0</v>
      </c>
      <c r="C378" s="285" t="s">
        <v>1118</v>
      </c>
      <c r="E378" s="221">
        <v>2191.46</v>
      </c>
      <c r="F378" s="221">
        <v>0</v>
      </c>
      <c r="G378" s="221">
        <v>5846.39</v>
      </c>
      <c r="H378" s="221">
        <v>2398.5700000000002</v>
      </c>
      <c r="I378" s="221">
        <v>0</v>
      </c>
      <c r="J378" s="221">
        <v>80.69</v>
      </c>
      <c r="K378" s="221">
        <v>0</v>
      </c>
      <c r="L378" s="221">
        <v>0</v>
      </c>
      <c r="M378" s="221">
        <v>0</v>
      </c>
      <c r="N378" s="221">
        <v>0</v>
      </c>
      <c r="O378" s="221">
        <v>0</v>
      </c>
      <c r="P378" s="221">
        <v>0</v>
      </c>
      <c r="Q378" s="221">
        <v>10517.11</v>
      </c>
    </row>
    <row r="379" spans="1:18" x14ac:dyDescent="0.25">
      <c r="A379" s="245" t="str">
        <f>IFERROR(VLOOKUP($C379,Account_Mapping!$A:$C,2,0),"")</f>
        <v/>
      </c>
      <c r="B379" s="248" t="str">
        <f>IFERROR(VLOOKUP($C379,Account_Mapping!$A:$C,3,0),"")</f>
        <v/>
      </c>
      <c r="C379" s="285" t="s">
        <v>1119</v>
      </c>
      <c r="E379" s="215">
        <v>14067.759999999998</v>
      </c>
      <c r="F379" s="215">
        <v>17763.820000000003</v>
      </c>
      <c r="G379" s="215">
        <v>16877.36</v>
      </c>
      <c r="H379" s="215">
        <v>8261.27</v>
      </c>
      <c r="I379" s="215">
        <v>10876.990000000002</v>
      </c>
      <c r="J379" s="215">
        <v>3703.23</v>
      </c>
      <c r="K379" s="215">
        <v>0</v>
      </c>
      <c r="L379" s="215">
        <v>0</v>
      </c>
      <c r="M379" s="215">
        <v>0</v>
      </c>
      <c r="N379" s="215">
        <v>0</v>
      </c>
      <c r="O379" s="215">
        <v>0</v>
      </c>
      <c r="P379" s="215">
        <v>0</v>
      </c>
      <c r="Q379" s="215">
        <v>71550.429999999993</v>
      </c>
    </row>
    <row r="380" spans="1:18" x14ac:dyDescent="0.25">
      <c r="A380" s="245" t="str">
        <f>IFERROR(VLOOKUP($C380,Account_Mapping!$A:$C,2,0),"")</f>
        <v/>
      </c>
      <c r="B380" s="248" t="str">
        <f>IFERROR(VLOOKUP($C380,Account_Mapping!$A:$C,3,0),"")</f>
        <v/>
      </c>
      <c r="D380" s="215"/>
      <c r="E380" s="215"/>
      <c r="F380" s="215"/>
      <c r="G380" s="215"/>
      <c r="H380" s="215"/>
      <c r="I380" s="215"/>
      <c r="J380" s="215"/>
      <c r="K380" s="215"/>
      <c r="L380" s="215"/>
      <c r="M380" s="215"/>
      <c r="N380" s="215"/>
      <c r="O380" s="215"/>
      <c r="P380" s="215"/>
      <c r="Q380" s="215"/>
    </row>
    <row r="381" spans="1:18" x14ac:dyDescent="0.25">
      <c r="A381" s="245" t="str">
        <f>IFERROR(VLOOKUP($C381,Account_Mapping!$A:$C,2,0),"")</f>
        <v/>
      </c>
      <c r="B381" s="248" t="str">
        <f>IFERROR(VLOOKUP($C381,Account_Mapping!$A:$C,3,0),"")</f>
        <v/>
      </c>
      <c r="C381" s="285" t="s">
        <v>1120</v>
      </c>
      <c r="D381" s="215"/>
      <c r="E381" s="215"/>
      <c r="F381" s="215"/>
      <c r="G381" s="215"/>
      <c r="H381" s="215"/>
      <c r="I381" s="215"/>
      <c r="J381" s="215"/>
      <c r="K381" s="215"/>
      <c r="L381" s="215"/>
      <c r="M381" s="215"/>
      <c r="N381" s="215"/>
      <c r="O381" s="215"/>
      <c r="P381" s="215"/>
      <c r="Q381" s="215"/>
    </row>
    <row r="382" spans="1:18" x14ac:dyDescent="0.25">
      <c r="A382" s="245" t="str">
        <f>IFERROR(VLOOKUP($C382,Account_Mapping!$A:$C,2,0),"")</f>
        <v>T_gen_Admin_other</v>
      </c>
      <c r="B382" s="248" t="str">
        <f>IFERROR(VLOOKUP($C382,Account_Mapping!$A:$C,3,0),"")</f>
        <v>T_Other_NN_Labor</v>
      </c>
      <c r="C382" s="285" t="s">
        <v>1121</v>
      </c>
      <c r="D382" s="215"/>
      <c r="E382" s="215">
        <v>6222.9</v>
      </c>
      <c r="F382" s="215">
        <v>6222.9</v>
      </c>
      <c r="G382" s="215">
        <v>6222.9</v>
      </c>
      <c r="H382" s="215">
        <v>3111.45</v>
      </c>
      <c r="I382" s="215">
        <v>0</v>
      </c>
      <c r="J382" s="215">
        <v>0</v>
      </c>
      <c r="K382" s="215">
        <v>0</v>
      </c>
      <c r="L382" s="215">
        <v>0</v>
      </c>
      <c r="M382" s="215">
        <v>0</v>
      </c>
      <c r="N382" s="215">
        <v>0</v>
      </c>
      <c r="O382" s="215">
        <v>0</v>
      </c>
      <c r="P382" s="215">
        <v>0</v>
      </c>
      <c r="Q382" s="215">
        <v>21780.149999999998</v>
      </c>
    </row>
    <row r="383" spans="1:18" x14ac:dyDescent="0.25">
      <c r="A383" s="245" t="str">
        <f>IFERROR(VLOOKUP($C383,Account_Mapping!$A:$C,2,0),"")</f>
        <v>T_gen_Admin_other</v>
      </c>
      <c r="B383" s="248" t="str">
        <f>IFERROR(VLOOKUP($C383,Account_Mapping!$A:$C,3,0),"")</f>
        <v>T_Other_NN_Labor</v>
      </c>
      <c r="C383" s="285" t="s">
        <v>1122</v>
      </c>
      <c r="D383" s="215"/>
      <c r="E383" s="215">
        <v>2275.9899999999998</v>
      </c>
      <c r="F383" s="215">
        <v>1635.11</v>
      </c>
      <c r="G383" s="215">
        <v>2652</v>
      </c>
      <c r="H383" s="215">
        <v>712.57</v>
      </c>
      <c r="I383" s="215">
        <v>0</v>
      </c>
      <c r="J383" s="215">
        <v>0</v>
      </c>
      <c r="K383" s="215">
        <v>0</v>
      </c>
      <c r="L383" s="215">
        <v>0</v>
      </c>
      <c r="M383" s="215">
        <v>0</v>
      </c>
      <c r="N383" s="215">
        <v>0</v>
      </c>
      <c r="O383" s="215">
        <v>0</v>
      </c>
      <c r="P383" s="215">
        <v>0</v>
      </c>
      <c r="Q383" s="215">
        <v>7275.6699999999992</v>
      </c>
    </row>
    <row r="384" spans="1:18" x14ac:dyDescent="0.25">
      <c r="A384" s="245" t="str">
        <f>IFERROR(VLOOKUP($C384,Account_Mapping!$A:$C,2,0),"")</f>
        <v>T_gen_Admin_other</v>
      </c>
      <c r="B384" s="248" t="str">
        <f>IFERROR(VLOOKUP($C384,Account_Mapping!$A:$C,3,0),"")</f>
        <v>T_Other_NN_Labor</v>
      </c>
      <c r="C384" s="285" t="s">
        <v>1123</v>
      </c>
      <c r="D384" s="215"/>
      <c r="E384" s="215">
        <v>0</v>
      </c>
      <c r="F384" s="215">
        <v>0</v>
      </c>
      <c r="G384" s="215">
        <v>0</v>
      </c>
      <c r="H384" s="215">
        <v>0</v>
      </c>
      <c r="I384" s="215">
        <v>0</v>
      </c>
      <c r="J384" s="215">
        <v>0</v>
      </c>
      <c r="K384" s="215">
        <v>0</v>
      </c>
      <c r="L384" s="215">
        <v>0</v>
      </c>
      <c r="M384" s="215">
        <v>0</v>
      </c>
      <c r="N384" s="215">
        <v>0</v>
      </c>
      <c r="O384" s="215">
        <v>0</v>
      </c>
      <c r="P384" s="215">
        <v>0</v>
      </c>
      <c r="Q384" s="215">
        <v>0</v>
      </c>
    </row>
    <row r="385" spans="1:17" x14ac:dyDescent="0.25">
      <c r="A385" s="245" t="str">
        <f>IFERROR(VLOOKUP($C385,Account_Mapping!$A:$C,2,0),"")</f>
        <v>T_gen_Admin_other</v>
      </c>
      <c r="B385" s="248">
        <f>IFERROR(VLOOKUP($C385,Account_Mapping!$A:$C,3,0),"")</f>
        <v>0</v>
      </c>
      <c r="C385" s="285" t="s">
        <v>1124</v>
      </c>
      <c r="D385" s="215"/>
      <c r="E385" s="215">
        <v>0</v>
      </c>
      <c r="F385" s="215">
        <v>0</v>
      </c>
      <c r="G385" s="215">
        <v>0</v>
      </c>
      <c r="H385" s="215">
        <v>0</v>
      </c>
      <c r="I385" s="215">
        <v>0</v>
      </c>
      <c r="J385" s="215">
        <v>0</v>
      </c>
      <c r="K385" s="215">
        <v>0</v>
      </c>
      <c r="L385" s="215">
        <v>0</v>
      </c>
      <c r="M385" s="215">
        <v>0</v>
      </c>
      <c r="N385" s="215">
        <v>0</v>
      </c>
      <c r="O385" s="215">
        <v>0</v>
      </c>
      <c r="P385" s="215">
        <v>0</v>
      </c>
      <c r="Q385" s="215">
        <v>0</v>
      </c>
    </row>
    <row r="386" spans="1:17" x14ac:dyDescent="0.25">
      <c r="A386" s="245" t="str">
        <f>IFERROR(VLOOKUP($C386,Account_Mapping!$A:$C,2,0),"")</f>
        <v>T_gen_Admin_other</v>
      </c>
      <c r="B386" s="248" t="str">
        <f>IFERROR(VLOOKUP($C386,Account_Mapping!$A:$C,3,0),"")</f>
        <v>T_Other_NN_Labor</v>
      </c>
      <c r="C386" s="285" t="s">
        <v>1125</v>
      </c>
      <c r="D386" s="215"/>
      <c r="E386" s="215">
        <v>0</v>
      </c>
      <c r="F386" s="215">
        <v>0</v>
      </c>
      <c r="G386" s="215">
        <v>0</v>
      </c>
      <c r="H386" s="215">
        <v>0</v>
      </c>
      <c r="I386" s="215">
        <v>0</v>
      </c>
      <c r="J386" s="215">
        <v>0</v>
      </c>
      <c r="K386" s="215">
        <v>0</v>
      </c>
      <c r="L386" s="215">
        <v>0</v>
      </c>
      <c r="M386" s="215">
        <v>0</v>
      </c>
      <c r="N386" s="215">
        <v>0</v>
      </c>
      <c r="O386" s="215">
        <v>0</v>
      </c>
      <c r="P386" s="215">
        <v>0</v>
      </c>
      <c r="Q386" s="215">
        <v>0</v>
      </c>
    </row>
    <row r="387" spans="1:17" x14ac:dyDescent="0.25">
      <c r="A387" s="245" t="str">
        <f>IFERROR(VLOOKUP($C387,Account_Mapping!$A:$C,2,0),"")</f>
        <v>T_gen_Admin_other</v>
      </c>
      <c r="B387" s="248" t="str">
        <f>IFERROR(VLOOKUP($C387,Account_Mapping!$A:$C,3,0),"")</f>
        <v>T_Other_NN_Labor</v>
      </c>
      <c r="C387" s="285" t="s">
        <v>1126</v>
      </c>
      <c r="D387" s="215"/>
      <c r="E387" s="215">
        <v>0</v>
      </c>
      <c r="F387" s="215">
        <v>0</v>
      </c>
      <c r="G387" s="215">
        <v>0</v>
      </c>
      <c r="H387" s="215">
        <v>0</v>
      </c>
      <c r="I387" s="215">
        <v>0</v>
      </c>
      <c r="J387" s="215">
        <v>0</v>
      </c>
      <c r="K387" s="215">
        <v>0</v>
      </c>
      <c r="L387" s="215">
        <v>0</v>
      </c>
      <c r="M387" s="215">
        <v>0</v>
      </c>
      <c r="N387" s="215">
        <v>0</v>
      </c>
      <c r="O387" s="215">
        <v>0</v>
      </c>
      <c r="P387" s="215">
        <v>0</v>
      </c>
      <c r="Q387" s="215">
        <v>0</v>
      </c>
    </row>
    <row r="388" spans="1:17" x14ac:dyDescent="0.25">
      <c r="A388" s="245" t="str">
        <f>IFERROR(VLOOKUP($C388,Account_Mapping!$A:$C,2,0),"")</f>
        <v>T_gen_Admin_other</v>
      </c>
      <c r="B388" s="248">
        <f>IFERROR(VLOOKUP($C388,Account_Mapping!$A:$C,3,0),"")</f>
        <v>0</v>
      </c>
      <c r="C388" s="285" t="s">
        <v>1127</v>
      </c>
      <c r="D388" s="215"/>
      <c r="E388" s="215">
        <v>0</v>
      </c>
      <c r="F388" s="215">
        <v>0</v>
      </c>
      <c r="G388" s="215">
        <v>0</v>
      </c>
      <c r="H388" s="215">
        <v>0</v>
      </c>
      <c r="I388" s="215">
        <v>0</v>
      </c>
      <c r="J388" s="215">
        <v>0</v>
      </c>
      <c r="K388" s="215">
        <v>0</v>
      </c>
      <c r="L388" s="215">
        <v>0</v>
      </c>
      <c r="M388" s="215">
        <v>0</v>
      </c>
      <c r="N388" s="215">
        <v>0</v>
      </c>
      <c r="O388" s="215">
        <v>0</v>
      </c>
      <c r="P388" s="215">
        <v>0</v>
      </c>
      <c r="Q388" s="215">
        <v>0</v>
      </c>
    </row>
    <row r="389" spans="1:17" x14ac:dyDescent="0.25">
      <c r="A389" s="245" t="str">
        <f>IFERROR(VLOOKUP($C389,Account_Mapping!$A:$C,2,0),"")</f>
        <v>T_gen_Admin_other</v>
      </c>
      <c r="B389" s="248" t="str">
        <f>IFERROR(VLOOKUP($C389,Account_Mapping!$A:$C,3,0),"")</f>
        <v>T_Other_NN_Labor</v>
      </c>
      <c r="C389" s="285" t="s">
        <v>1128</v>
      </c>
      <c r="D389" s="215"/>
      <c r="E389" s="215">
        <v>0</v>
      </c>
      <c r="F389" s="215">
        <v>0</v>
      </c>
      <c r="G389" s="215">
        <v>0</v>
      </c>
      <c r="H389" s="215">
        <v>0</v>
      </c>
      <c r="I389" s="215">
        <v>0</v>
      </c>
      <c r="J389" s="215">
        <v>0</v>
      </c>
      <c r="K389" s="215">
        <v>0</v>
      </c>
      <c r="L389" s="215">
        <v>0</v>
      </c>
      <c r="M389" s="215">
        <v>0</v>
      </c>
      <c r="N389" s="215">
        <v>0</v>
      </c>
      <c r="O389" s="215">
        <v>0</v>
      </c>
      <c r="P389" s="215">
        <v>0</v>
      </c>
      <c r="Q389" s="215">
        <v>0</v>
      </c>
    </row>
    <row r="390" spans="1:17" x14ac:dyDescent="0.25">
      <c r="A390" s="245" t="str">
        <f>IFERROR(VLOOKUP($C390,Account_Mapping!$A:$C,2,0),"")</f>
        <v>T_gen_Admin_other</v>
      </c>
      <c r="B390" s="248">
        <f>IFERROR(VLOOKUP($C390,Account_Mapping!$A:$C,3,0),"")</f>
        <v>0</v>
      </c>
      <c r="C390" s="285" t="s">
        <v>1129</v>
      </c>
      <c r="D390" s="215"/>
      <c r="E390" s="215">
        <v>0</v>
      </c>
      <c r="F390" s="215">
        <v>0</v>
      </c>
      <c r="G390" s="215">
        <v>0</v>
      </c>
      <c r="H390" s="215">
        <v>0</v>
      </c>
      <c r="I390" s="215">
        <v>0</v>
      </c>
      <c r="J390" s="215">
        <v>0</v>
      </c>
      <c r="K390" s="215">
        <v>0</v>
      </c>
      <c r="L390" s="215">
        <v>0</v>
      </c>
      <c r="M390" s="215">
        <v>0</v>
      </c>
      <c r="N390" s="215">
        <v>0</v>
      </c>
      <c r="O390" s="215">
        <v>0</v>
      </c>
      <c r="P390" s="215">
        <v>0</v>
      </c>
      <c r="Q390" s="215">
        <v>0</v>
      </c>
    </row>
    <row r="391" spans="1:17" x14ac:dyDescent="0.25">
      <c r="A391" s="245" t="str">
        <f>IFERROR(VLOOKUP($C391,Account_Mapping!$A:$C,2,0),"")</f>
        <v>T_gen_Admin_other</v>
      </c>
      <c r="B391" s="248">
        <f>IFERROR(VLOOKUP($C391,Account_Mapping!$A:$C,3,0),"")</f>
        <v>0</v>
      </c>
      <c r="C391" s="285" t="s">
        <v>1130</v>
      </c>
      <c r="D391" s="215"/>
      <c r="E391" s="215">
        <v>60</v>
      </c>
      <c r="F391" s="215">
        <v>60</v>
      </c>
      <c r="G391" s="215">
        <v>60</v>
      </c>
      <c r="H391" s="215">
        <v>0</v>
      </c>
      <c r="I391" s="215">
        <v>0</v>
      </c>
      <c r="J391" s="215">
        <v>0</v>
      </c>
      <c r="K391" s="215">
        <v>0</v>
      </c>
      <c r="L391" s="215">
        <v>0</v>
      </c>
      <c r="M391" s="215">
        <v>0</v>
      </c>
      <c r="N391" s="215">
        <v>0</v>
      </c>
      <c r="O391" s="215">
        <v>0</v>
      </c>
      <c r="P391" s="215">
        <v>0</v>
      </c>
      <c r="Q391" s="215">
        <v>180</v>
      </c>
    </row>
    <row r="392" spans="1:17" x14ac:dyDescent="0.25">
      <c r="A392" s="245" t="str">
        <f>IFERROR(VLOOKUP($C392,Account_Mapping!$A:$C,2,0),"")</f>
        <v>T_gen_Admin_other</v>
      </c>
      <c r="B392" s="248">
        <f>IFERROR(VLOOKUP($C392,Account_Mapping!$A:$C,3,0),"")</f>
        <v>0</v>
      </c>
      <c r="C392" s="285" t="s">
        <v>1131</v>
      </c>
      <c r="D392" s="215"/>
      <c r="E392" s="215">
        <v>0</v>
      </c>
      <c r="F392" s="215">
        <v>0</v>
      </c>
      <c r="G392" s="215">
        <v>0</v>
      </c>
      <c r="H392" s="215">
        <v>0</v>
      </c>
      <c r="I392" s="215">
        <v>0</v>
      </c>
      <c r="J392" s="215">
        <v>0</v>
      </c>
      <c r="K392" s="215">
        <v>0</v>
      </c>
      <c r="L392" s="215">
        <v>0</v>
      </c>
      <c r="M392" s="215">
        <v>0</v>
      </c>
      <c r="N392" s="215">
        <v>0</v>
      </c>
      <c r="O392" s="215">
        <v>0</v>
      </c>
      <c r="P392" s="215">
        <v>0</v>
      </c>
      <c r="Q392" s="215">
        <v>0</v>
      </c>
    </row>
    <row r="393" spans="1:17" x14ac:dyDescent="0.25">
      <c r="A393" s="245" t="str">
        <f>IFERROR(VLOOKUP($C393,Account_Mapping!$A:$C,2,0),"")</f>
        <v>T_gen_Admin_other</v>
      </c>
      <c r="B393" s="248">
        <f>IFERROR(VLOOKUP($C393,Account_Mapping!$A:$C,3,0),"")</f>
        <v>0</v>
      </c>
      <c r="C393" s="285" t="s">
        <v>1132</v>
      </c>
      <c r="D393" s="215"/>
      <c r="E393" s="215">
        <v>0</v>
      </c>
      <c r="F393" s="215">
        <v>0</v>
      </c>
      <c r="G393" s="215">
        <v>0</v>
      </c>
      <c r="H393" s="215">
        <v>0</v>
      </c>
      <c r="I393" s="215">
        <v>0</v>
      </c>
      <c r="J393" s="215">
        <v>0</v>
      </c>
      <c r="K393" s="215">
        <v>0</v>
      </c>
      <c r="L393" s="215">
        <v>0</v>
      </c>
      <c r="M393" s="215">
        <v>0</v>
      </c>
      <c r="N393" s="215">
        <v>0</v>
      </c>
      <c r="O393" s="215">
        <v>0</v>
      </c>
      <c r="P393" s="215">
        <v>0</v>
      </c>
      <c r="Q393" s="215">
        <v>0</v>
      </c>
    </row>
    <row r="394" spans="1:17" x14ac:dyDescent="0.25">
      <c r="A394" s="245" t="str">
        <f>IFERROR(VLOOKUP($C394,Account_Mapping!$A:$C,2,0),"")</f>
        <v>T_gen_Admin_other</v>
      </c>
      <c r="B394" s="248">
        <f>IFERROR(VLOOKUP($C394,Account_Mapping!$A:$C,3,0),"")</f>
        <v>0</v>
      </c>
      <c r="C394" s="285" t="s">
        <v>1133</v>
      </c>
      <c r="D394" s="215"/>
      <c r="E394" s="215">
        <v>0</v>
      </c>
      <c r="F394" s="215">
        <v>0</v>
      </c>
      <c r="G394" s="215">
        <v>0</v>
      </c>
      <c r="H394" s="215">
        <v>0</v>
      </c>
      <c r="I394" s="215">
        <v>0</v>
      </c>
      <c r="J394" s="215">
        <v>0</v>
      </c>
      <c r="K394" s="215">
        <v>0</v>
      </c>
      <c r="L394" s="215">
        <v>0</v>
      </c>
      <c r="M394" s="215">
        <v>0</v>
      </c>
      <c r="N394" s="215">
        <v>0</v>
      </c>
      <c r="O394" s="215">
        <v>0</v>
      </c>
      <c r="P394" s="215">
        <v>0</v>
      </c>
      <c r="Q394" s="215">
        <v>0</v>
      </c>
    </row>
    <row r="395" spans="1:17" x14ac:dyDescent="0.25">
      <c r="A395" s="245" t="str">
        <f>IFERROR(VLOOKUP($C395,Account_Mapping!$A:$C,2,0),"")</f>
        <v>T_gen_Admin_other</v>
      </c>
      <c r="B395" s="248">
        <f>IFERROR(VLOOKUP($C395,Account_Mapping!$A:$C,3,0),"")</f>
        <v>0</v>
      </c>
      <c r="C395" s="285" t="s">
        <v>1134</v>
      </c>
      <c r="D395" s="215"/>
      <c r="E395" s="215">
        <v>0</v>
      </c>
      <c r="F395" s="215">
        <v>0</v>
      </c>
      <c r="G395" s="215">
        <v>0</v>
      </c>
      <c r="H395" s="215">
        <v>0</v>
      </c>
      <c r="I395" s="215">
        <v>0</v>
      </c>
      <c r="J395" s="215">
        <v>0</v>
      </c>
      <c r="K395" s="215">
        <v>0</v>
      </c>
      <c r="L395" s="215">
        <v>0</v>
      </c>
      <c r="M395" s="215">
        <v>0</v>
      </c>
      <c r="N395" s="215">
        <v>0</v>
      </c>
      <c r="O395" s="215">
        <v>0</v>
      </c>
      <c r="P395" s="215">
        <v>0</v>
      </c>
      <c r="Q395" s="215">
        <v>0</v>
      </c>
    </row>
    <row r="396" spans="1:17" x14ac:dyDescent="0.25">
      <c r="A396" s="245" t="str">
        <f>IFERROR(VLOOKUP($C396,Account_Mapping!$A:$C,2,0),"")</f>
        <v>T_gen_Admin_other</v>
      </c>
      <c r="B396" s="248">
        <f>IFERROR(VLOOKUP($C396,Account_Mapping!$A:$C,3,0),"")</f>
        <v>0</v>
      </c>
      <c r="C396" s="285" t="s">
        <v>1135</v>
      </c>
      <c r="D396" s="215"/>
      <c r="E396" s="215">
        <v>209.74</v>
      </c>
      <c r="F396" s="215">
        <v>209.74</v>
      </c>
      <c r="G396" s="215">
        <v>-538.20000000000005</v>
      </c>
      <c r="H396" s="215">
        <v>0</v>
      </c>
      <c r="I396" s="215">
        <v>0</v>
      </c>
      <c r="J396" s="215">
        <v>0</v>
      </c>
      <c r="K396" s="215">
        <v>0</v>
      </c>
      <c r="L396" s="215">
        <v>0</v>
      </c>
      <c r="M396" s="215">
        <v>0</v>
      </c>
      <c r="N396" s="215">
        <v>0</v>
      </c>
      <c r="O396" s="215">
        <v>0</v>
      </c>
      <c r="P396" s="215">
        <v>0</v>
      </c>
      <c r="Q396" s="215">
        <v>-118.72000000000003</v>
      </c>
    </row>
    <row r="397" spans="1:17" x14ac:dyDescent="0.25">
      <c r="A397" s="245" t="str">
        <f>IFERROR(VLOOKUP($C397,Account_Mapping!$A:$C,2,0),"")</f>
        <v>T_gen_Admin_other</v>
      </c>
      <c r="B397" s="248">
        <f>IFERROR(VLOOKUP($C397,Account_Mapping!$A:$C,3,0),"")</f>
        <v>0</v>
      </c>
      <c r="C397" s="285" t="s">
        <v>1136</v>
      </c>
      <c r="D397" s="215"/>
      <c r="E397" s="215">
        <v>0</v>
      </c>
      <c r="F397" s="215">
        <v>0</v>
      </c>
      <c r="G397" s="215">
        <v>0</v>
      </c>
      <c r="H397" s="215">
        <v>0</v>
      </c>
      <c r="I397" s="215">
        <v>0</v>
      </c>
      <c r="J397" s="215">
        <v>0</v>
      </c>
      <c r="K397" s="215">
        <v>0</v>
      </c>
      <c r="L397" s="215">
        <v>0</v>
      </c>
      <c r="M397" s="215">
        <v>0</v>
      </c>
      <c r="N397" s="215">
        <v>0</v>
      </c>
      <c r="O397" s="215">
        <v>0</v>
      </c>
      <c r="P397" s="215">
        <v>0</v>
      </c>
      <c r="Q397" s="215">
        <v>0</v>
      </c>
    </row>
    <row r="398" spans="1:17" x14ac:dyDescent="0.25">
      <c r="A398" s="245" t="str">
        <f>IFERROR(VLOOKUP($C398,Account_Mapping!$A:$C,2,0),"")</f>
        <v>T_gen_Admin_other</v>
      </c>
      <c r="B398" s="248">
        <f>IFERROR(VLOOKUP($C398,Account_Mapping!$A:$C,3,0),"")</f>
        <v>0</v>
      </c>
      <c r="C398" s="285" t="s">
        <v>1137</v>
      </c>
      <c r="D398" s="215"/>
      <c r="E398" s="215">
        <v>0</v>
      </c>
      <c r="F398" s="215">
        <v>0</v>
      </c>
      <c r="G398" s="215">
        <v>0</v>
      </c>
      <c r="H398" s="215">
        <v>0</v>
      </c>
      <c r="I398" s="215">
        <v>0</v>
      </c>
      <c r="J398" s="215">
        <v>0</v>
      </c>
      <c r="K398" s="215">
        <v>0</v>
      </c>
      <c r="L398" s="215">
        <v>0</v>
      </c>
      <c r="M398" s="215">
        <v>0</v>
      </c>
      <c r="N398" s="215">
        <v>0</v>
      </c>
      <c r="O398" s="215">
        <v>0</v>
      </c>
      <c r="P398" s="215">
        <v>0</v>
      </c>
      <c r="Q398" s="215">
        <v>0</v>
      </c>
    </row>
    <row r="399" spans="1:17" x14ac:dyDescent="0.25">
      <c r="A399" s="245" t="str">
        <f>IFERROR(VLOOKUP($C399,Account_Mapping!$A:$C,2,0),"")</f>
        <v>T_gen_Admin_other</v>
      </c>
      <c r="B399" s="248">
        <f>IFERROR(VLOOKUP($C399,Account_Mapping!$A:$C,3,0),"")</f>
        <v>0</v>
      </c>
      <c r="C399" s="285" t="s">
        <v>1138</v>
      </c>
      <c r="D399" s="215"/>
      <c r="E399" s="215">
        <v>0</v>
      </c>
      <c r="F399" s="215">
        <v>0</v>
      </c>
      <c r="G399" s="215">
        <v>0</v>
      </c>
      <c r="H399" s="215">
        <v>0</v>
      </c>
      <c r="I399" s="215">
        <v>0</v>
      </c>
      <c r="J399" s="215">
        <v>0</v>
      </c>
      <c r="K399" s="215">
        <v>0</v>
      </c>
      <c r="L399" s="215">
        <v>0</v>
      </c>
      <c r="M399" s="215">
        <v>0</v>
      </c>
      <c r="N399" s="215">
        <v>0</v>
      </c>
      <c r="O399" s="215">
        <v>0</v>
      </c>
      <c r="P399" s="215">
        <v>0</v>
      </c>
      <c r="Q399" s="215">
        <v>0</v>
      </c>
    </row>
    <row r="400" spans="1:17" x14ac:dyDescent="0.25">
      <c r="A400" s="245" t="str">
        <f>IFERROR(VLOOKUP($C400,Account_Mapping!$A:$C,2,0),"")</f>
        <v>T_gen_Admin_other</v>
      </c>
      <c r="B400" s="248">
        <f>IFERROR(VLOOKUP($C400,Account_Mapping!$A:$C,3,0),"")</f>
        <v>0</v>
      </c>
      <c r="C400" s="285" t="s">
        <v>1139</v>
      </c>
      <c r="D400" s="215"/>
      <c r="E400" s="215">
        <v>0</v>
      </c>
      <c r="F400" s="215">
        <v>0</v>
      </c>
      <c r="G400" s="215">
        <v>0</v>
      </c>
      <c r="H400" s="215">
        <v>0</v>
      </c>
      <c r="I400" s="215">
        <v>0</v>
      </c>
      <c r="J400" s="215">
        <v>0</v>
      </c>
      <c r="K400" s="215">
        <v>0</v>
      </c>
      <c r="L400" s="215">
        <v>0</v>
      </c>
      <c r="M400" s="215">
        <v>0</v>
      </c>
      <c r="N400" s="215">
        <v>0</v>
      </c>
      <c r="O400" s="215">
        <v>0</v>
      </c>
      <c r="P400" s="215">
        <v>0</v>
      </c>
      <c r="Q400" s="215">
        <v>0</v>
      </c>
    </row>
    <row r="401" spans="1:17" x14ac:dyDescent="0.25">
      <c r="A401" s="245" t="str">
        <f>IFERROR(VLOOKUP($C401,Account_Mapping!$A:$C,2,0),"")</f>
        <v>T_gen_Admin_other</v>
      </c>
      <c r="B401" s="248">
        <f>IFERROR(VLOOKUP($C401,Account_Mapping!$A:$C,3,0),"")</f>
        <v>0</v>
      </c>
      <c r="C401" s="285" t="s">
        <v>1140</v>
      </c>
      <c r="D401" s="215"/>
      <c r="E401" s="215">
        <v>0</v>
      </c>
      <c r="F401" s="215">
        <v>0</v>
      </c>
      <c r="G401" s="215">
        <v>0</v>
      </c>
      <c r="H401" s="215">
        <v>0</v>
      </c>
      <c r="I401" s="215">
        <v>0</v>
      </c>
      <c r="J401" s="215">
        <v>0</v>
      </c>
      <c r="K401" s="215">
        <v>0</v>
      </c>
      <c r="L401" s="215">
        <v>0</v>
      </c>
      <c r="M401" s="215">
        <v>0</v>
      </c>
      <c r="N401" s="215">
        <v>0</v>
      </c>
      <c r="O401" s="215">
        <v>0</v>
      </c>
      <c r="P401" s="215">
        <v>0</v>
      </c>
      <c r="Q401" s="215">
        <v>0</v>
      </c>
    </row>
    <row r="402" spans="1:17" x14ac:dyDescent="0.25">
      <c r="A402" s="245" t="str">
        <f>IFERROR(VLOOKUP($C402,Account_Mapping!$A:$C,2,0),"")</f>
        <v>T_EXPENSES</v>
      </c>
      <c r="B402" s="248">
        <f>IFERROR(VLOOKUP($C402,Account_Mapping!$A:$C,3,0),"")</f>
        <v>0</v>
      </c>
      <c r="C402" s="285" t="s">
        <v>1141</v>
      </c>
      <c r="D402" s="215"/>
      <c r="E402" s="215">
        <v>60</v>
      </c>
      <c r="F402" s="215">
        <v>60</v>
      </c>
      <c r="G402" s="215">
        <v>60</v>
      </c>
      <c r="H402" s="215">
        <v>0</v>
      </c>
      <c r="I402" s="215">
        <v>0</v>
      </c>
      <c r="J402" s="215">
        <v>0</v>
      </c>
      <c r="K402" s="215">
        <v>0</v>
      </c>
      <c r="L402" s="215">
        <v>0</v>
      </c>
      <c r="M402" s="215">
        <v>0</v>
      </c>
      <c r="N402" s="215">
        <v>0</v>
      </c>
      <c r="O402" s="215">
        <v>0</v>
      </c>
      <c r="P402" s="215">
        <v>0</v>
      </c>
      <c r="Q402" s="215">
        <v>180</v>
      </c>
    </row>
    <row r="403" spans="1:17" x14ac:dyDescent="0.25">
      <c r="A403" s="245" t="str">
        <f>IFERROR(VLOOKUP($C403,Account_Mapping!$A:$C,2,0),"")</f>
        <v>T_EXPENSES</v>
      </c>
      <c r="B403" s="248">
        <f>IFERROR(VLOOKUP($C403,Account_Mapping!$A:$C,3,0),"")</f>
        <v>0</v>
      </c>
      <c r="C403" s="285" t="s">
        <v>1142</v>
      </c>
      <c r="D403" s="215"/>
      <c r="E403" s="215">
        <v>0</v>
      </c>
      <c r="F403" s="215">
        <v>0</v>
      </c>
      <c r="G403" s="215">
        <v>0</v>
      </c>
      <c r="H403" s="215">
        <v>0</v>
      </c>
      <c r="I403" s="215">
        <v>0</v>
      </c>
      <c r="J403" s="215">
        <v>0</v>
      </c>
      <c r="K403" s="215">
        <v>0</v>
      </c>
      <c r="L403" s="215">
        <v>0</v>
      </c>
      <c r="M403" s="215">
        <v>0</v>
      </c>
      <c r="N403" s="215">
        <v>0</v>
      </c>
      <c r="O403" s="215">
        <v>0</v>
      </c>
      <c r="P403" s="215">
        <v>0</v>
      </c>
      <c r="Q403" s="215">
        <v>0</v>
      </c>
    </row>
    <row r="404" spans="1:17" x14ac:dyDescent="0.25">
      <c r="A404" s="245" t="str">
        <f>IFERROR(VLOOKUP($C404,Account_Mapping!$A:$C,2,0),"")</f>
        <v>T_Legal</v>
      </c>
      <c r="B404" s="248">
        <f>IFERROR(VLOOKUP($C404,Account_Mapping!$A:$C,3,0),"")</f>
        <v>0</v>
      </c>
      <c r="C404" s="285" t="s">
        <v>1143</v>
      </c>
      <c r="D404" s="215"/>
      <c r="E404" s="215">
        <v>0</v>
      </c>
      <c r="F404" s="215">
        <v>0</v>
      </c>
      <c r="G404" s="215">
        <v>0</v>
      </c>
      <c r="H404" s="215">
        <v>0</v>
      </c>
      <c r="I404" s="215">
        <v>0</v>
      </c>
      <c r="J404" s="215">
        <v>0</v>
      </c>
      <c r="K404" s="215">
        <v>0</v>
      </c>
      <c r="L404" s="215">
        <v>0</v>
      </c>
      <c r="M404" s="215">
        <v>0</v>
      </c>
      <c r="N404" s="215">
        <v>0</v>
      </c>
      <c r="O404" s="215">
        <v>0</v>
      </c>
      <c r="P404" s="215">
        <v>0</v>
      </c>
      <c r="Q404" s="215">
        <v>0</v>
      </c>
    </row>
    <row r="405" spans="1:17" x14ac:dyDescent="0.25">
      <c r="A405" s="245" t="str">
        <f>IFERROR(VLOOKUP($C405,Account_Mapping!$A:$C,2,0),"")</f>
        <v>T_Ancillary_Therapy</v>
      </c>
      <c r="B405" s="248">
        <f>IFERROR(VLOOKUP($C405,Account_Mapping!$A:$C,3,0),"")</f>
        <v>0</v>
      </c>
      <c r="C405" s="285" t="s">
        <v>1144</v>
      </c>
      <c r="D405" s="215"/>
      <c r="E405" s="215">
        <v>0</v>
      </c>
      <c r="F405" s="215">
        <v>0</v>
      </c>
      <c r="G405" s="215">
        <v>0</v>
      </c>
      <c r="H405" s="215">
        <v>0</v>
      </c>
      <c r="I405" s="215">
        <v>0</v>
      </c>
      <c r="J405" s="215">
        <v>0</v>
      </c>
      <c r="K405" s="215">
        <v>0</v>
      </c>
      <c r="L405" s="215">
        <v>0</v>
      </c>
      <c r="M405" s="215">
        <v>0</v>
      </c>
      <c r="N405" s="215">
        <v>0</v>
      </c>
      <c r="O405" s="215">
        <v>0</v>
      </c>
      <c r="P405" s="215">
        <v>0</v>
      </c>
      <c r="Q405" s="215">
        <v>0</v>
      </c>
    </row>
    <row r="406" spans="1:17" x14ac:dyDescent="0.25">
      <c r="A406" s="245" t="str">
        <f>IFERROR(VLOOKUP($C406,Account_Mapping!$A:$C,2,0),"")</f>
        <v>T_gen_Admin_other</v>
      </c>
      <c r="B406" s="248">
        <f>IFERROR(VLOOKUP($C406,Account_Mapping!$A:$C,3,0),"")</f>
        <v>0</v>
      </c>
      <c r="C406" s="285" t="s">
        <v>1145</v>
      </c>
      <c r="D406" s="215"/>
      <c r="E406" s="215">
        <v>455</v>
      </c>
      <c r="F406" s="215">
        <v>455</v>
      </c>
      <c r="G406" s="215">
        <v>1505</v>
      </c>
      <c r="H406" s="215">
        <v>0</v>
      </c>
      <c r="I406" s="215">
        <v>0</v>
      </c>
      <c r="J406" s="215">
        <v>0</v>
      </c>
      <c r="K406" s="215">
        <v>0</v>
      </c>
      <c r="L406" s="215">
        <v>0</v>
      </c>
      <c r="M406" s="215">
        <v>0</v>
      </c>
      <c r="N406" s="215">
        <v>0</v>
      </c>
      <c r="O406" s="215">
        <v>0</v>
      </c>
      <c r="P406" s="215">
        <v>0</v>
      </c>
      <c r="Q406" s="215">
        <v>2415</v>
      </c>
    </row>
    <row r="407" spans="1:17" x14ac:dyDescent="0.25">
      <c r="A407" s="245" t="str">
        <f>IFERROR(VLOOKUP($C407,Account_Mapping!$A:$C,2,0),"")</f>
        <v>T_Marketing</v>
      </c>
      <c r="B407" s="248">
        <f>IFERROR(VLOOKUP($C407,Account_Mapping!$A:$C,3,0),"")</f>
        <v>0</v>
      </c>
      <c r="C407" s="285" t="s">
        <v>1146</v>
      </c>
      <c r="D407" s="215"/>
      <c r="E407" s="215">
        <v>0</v>
      </c>
      <c r="F407" s="215">
        <v>0</v>
      </c>
      <c r="G407" s="215">
        <v>0</v>
      </c>
      <c r="H407" s="215">
        <v>0</v>
      </c>
      <c r="I407" s="215">
        <v>0</v>
      </c>
      <c r="J407" s="215">
        <v>102</v>
      </c>
      <c r="K407" s="215">
        <v>0</v>
      </c>
      <c r="L407" s="215">
        <v>0</v>
      </c>
      <c r="M407" s="215">
        <v>0</v>
      </c>
      <c r="N407" s="215">
        <v>0</v>
      </c>
      <c r="O407" s="215">
        <v>0</v>
      </c>
      <c r="P407" s="215">
        <v>0</v>
      </c>
      <c r="Q407" s="215">
        <v>102</v>
      </c>
    </row>
    <row r="408" spans="1:17" x14ac:dyDescent="0.25">
      <c r="A408" s="245" t="str">
        <f>IFERROR(VLOOKUP($C408,Account_Mapping!$A:$C,2,0),"")</f>
        <v>T_EXPENSES</v>
      </c>
      <c r="B408" s="248">
        <f>IFERROR(VLOOKUP($C408,Account_Mapping!$A:$C,3,0),"")</f>
        <v>0</v>
      </c>
      <c r="C408" s="285" t="s">
        <v>1147</v>
      </c>
      <c r="D408" s="215"/>
      <c r="E408" s="215">
        <v>243.3</v>
      </c>
      <c r="F408" s="215">
        <v>257.58999999999997</v>
      </c>
      <c r="G408" s="215">
        <v>261.29000000000002</v>
      </c>
      <c r="H408" s="215">
        <v>0</v>
      </c>
      <c r="I408" s="215">
        <v>0</v>
      </c>
      <c r="J408" s="215">
        <v>0</v>
      </c>
      <c r="K408" s="215">
        <v>0</v>
      </c>
      <c r="L408" s="215">
        <v>0</v>
      </c>
      <c r="M408" s="215">
        <v>0</v>
      </c>
      <c r="N408" s="215">
        <v>0</v>
      </c>
      <c r="O408" s="215">
        <v>0</v>
      </c>
      <c r="P408" s="215">
        <v>0</v>
      </c>
      <c r="Q408" s="215">
        <v>762.18000000000006</v>
      </c>
    </row>
    <row r="409" spans="1:17" x14ac:dyDescent="0.25">
      <c r="A409" s="245" t="str">
        <f>IFERROR(VLOOKUP($C409,Account_Mapping!$A:$C,2,0),"")</f>
        <v>T_gen_Admin_other</v>
      </c>
      <c r="B409" s="248">
        <f>IFERROR(VLOOKUP($C409,Account_Mapping!$A:$C,3,0),"")</f>
        <v>0</v>
      </c>
      <c r="C409" s="285" t="s">
        <v>1148</v>
      </c>
      <c r="D409" s="215"/>
      <c r="E409" s="215">
        <v>147.9</v>
      </c>
      <c r="F409" s="215">
        <v>611.6</v>
      </c>
      <c r="G409" s="215">
        <v>678.4</v>
      </c>
      <c r="H409" s="215">
        <v>640.02</v>
      </c>
      <c r="I409" s="215">
        <v>601.32000000000005</v>
      </c>
      <c r="J409" s="215">
        <v>579.80999999999995</v>
      </c>
      <c r="K409" s="215">
        <v>0</v>
      </c>
      <c r="L409" s="215">
        <v>0</v>
      </c>
      <c r="M409" s="215">
        <v>0</v>
      </c>
      <c r="N409" s="215">
        <v>0</v>
      </c>
      <c r="O409" s="215">
        <v>0</v>
      </c>
      <c r="P409" s="215">
        <v>0</v>
      </c>
      <c r="Q409" s="215">
        <v>3259.05</v>
      </c>
    </row>
    <row r="410" spans="1:17" x14ac:dyDescent="0.25">
      <c r="A410" s="245" t="str">
        <f>IFERROR(VLOOKUP($C410,Account_Mapping!$A:$C,2,0),"")</f>
        <v>T_gen_Admin_other</v>
      </c>
      <c r="B410" s="248">
        <f>IFERROR(VLOOKUP($C410,Account_Mapping!$A:$C,3,0),"")</f>
        <v>0</v>
      </c>
      <c r="C410" s="285" t="s">
        <v>1149</v>
      </c>
      <c r="D410" s="215"/>
      <c r="E410" s="215">
        <v>232.76</v>
      </c>
      <c r="F410" s="215">
        <v>61.07</v>
      </c>
      <c r="G410" s="215">
        <v>50.98</v>
      </c>
      <c r="H410" s="215">
        <v>0</v>
      </c>
      <c r="I410" s="215">
        <v>0</v>
      </c>
      <c r="J410" s="215">
        <v>0</v>
      </c>
      <c r="K410" s="215">
        <v>0</v>
      </c>
      <c r="L410" s="215">
        <v>0</v>
      </c>
      <c r="M410" s="215">
        <v>0</v>
      </c>
      <c r="N410" s="215">
        <v>0</v>
      </c>
      <c r="O410" s="215">
        <v>0</v>
      </c>
      <c r="P410" s="215">
        <v>0</v>
      </c>
      <c r="Q410" s="215">
        <v>344.81</v>
      </c>
    </row>
    <row r="411" spans="1:17" x14ac:dyDescent="0.25">
      <c r="A411" s="245" t="str">
        <f>IFERROR(VLOOKUP($C411,Account_Mapping!$A:$C,2,0),"")</f>
        <v>T_gen_Admin_other</v>
      </c>
      <c r="B411" s="248">
        <f>IFERROR(VLOOKUP($C411,Account_Mapping!$A:$C,3,0),"")</f>
        <v>0</v>
      </c>
      <c r="C411" s="285" t="s">
        <v>1150</v>
      </c>
      <c r="D411" s="215"/>
      <c r="E411" s="215">
        <v>0</v>
      </c>
      <c r="F411" s="215">
        <v>0</v>
      </c>
      <c r="G411" s="215">
        <v>0</v>
      </c>
      <c r="H411" s="215">
        <v>0</v>
      </c>
      <c r="I411" s="215">
        <v>0</v>
      </c>
      <c r="J411" s="215">
        <v>0</v>
      </c>
      <c r="K411" s="215">
        <v>0</v>
      </c>
      <c r="L411" s="215">
        <v>0</v>
      </c>
      <c r="M411" s="215">
        <v>0</v>
      </c>
      <c r="N411" s="215">
        <v>0</v>
      </c>
      <c r="O411" s="215">
        <v>0</v>
      </c>
      <c r="P411" s="215">
        <v>0</v>
      </c>
      <c r="Q411" s="215">
        <v>0</v>
      </c>
    </row>
    <row r="412" spans="1:17" x14ac:dyDescent="0.25">
      <c r="A412" s="245" t="str">
        <f>IFERROR(VLOOKUP($C412,Account_Mapping!$A:$C,2,0),"")</f>
        <v>T_EXPENSES</v>
      </c>
      <c r="B412" s="248">
        <f>IFERROR(VLOOKUP($C412,Account_Mapping!$A:$C,3,0),"")</f>
        <v>0</v>
      </c>
      <c r="C412" s="285" t="s">
        <v>1151</v>
      </c>
      <c r="D412" s="215"/>
      <c r="E412" s="215">
        <v>72.260000000000005</v>
      </c>
      <c r="F412" s="215">
        <v>157.4</v>
      </c>
      <c r="G412" s="215">
        <v>251.06</v>
      </c>
      <c r="H412" s="215">
        <v>311.35000000000002</v>
      </c>
      <c r="I412" s="215">
        <v>142.71</v>
      </c>
      <c r="J412" s="215">
        <v>63.39</v>
      </c>
      <c r="K412" s="215">
        <v>0</v>
      </c>
      <c r="L412" s="215">
        <v>0</v>
      </c>
      <c r="M412" s="215">
        <v>0</v>
      </c>
      <c r="N412" s="215">
        <v>0</v>
      </c>
      <c r="O412" s="215">
        <v>0</v>
      </c>
      <c r="P412" s="215">
        <v>0</v>
      </c>
      <c r="Q412" s="215">
        <v>998.17000000000007</v>
      </c>
    </row>
    <row r="413" spans="1:17" x14ac:dyDescent="0.25">
      <c r="A413" s="245" t="str">
        <f>IFERROR(VLOOKUP($C413,Account_Mapping!$A:$C,2,0),"")</f>
        <v>T_DEPR_AMORT</v>
      </c>
      <c r="B413" s="248">
        <f>IFERROR(VLOOKUP($C413,Account_Mapping!$A:$C,3,0),"")</f>
        <v>0</v>
      </c>
      <c r="C413" s="285" t="s">
        <v>1152</v>
      </c>
      <c r="D413" s="215"/>
      <c r="E413" s="215">
        <v>0</v>
      </c>
      <c r="F413" s="215">
        <v>0</v>
      </c>
      <c r="G413" s="215">
        <v>0</v>
      </c>
      <c r="H413" s="215">
        <v>0</v>
      </c>
      <c r="I413" s="215">
        <v>0</v>
      </c>
      <c r="J413" s="215">
        <v>0</v>
      </c>
      <c r="K413" s="215">
        <v>0</v>
      </c>
      <c r="L413" s="215">
        <v>0</v>
      </c>
      <c r="M413" s="215">
        <v>0</v>
      </c>
      <c r="N413" s="215">
        <v>0</v>
      </c>
      <c r="O413" s="215">
        <v>0</v>
      </c>
      <c r="P413" s="215">
        <v>0</v>
      </c>
      <c r="Q413" s="215">
        <v>0</v>
      </c>
    </row>
    <row r="414" spans="1:17" x14ac:dyDescent="0.25">
      <c r="A414" s="245" t="str">
        <f>IFERROR(VLOOKUP($C414,Account_Mapping!$A:$C,2,0),"")</f>
        <v>T_INT_INC_EXP</v>
      </c>
      <c r="B414" s="248">
        <f>IFERROR(VLOOKUP($C414,Account_Mapping!$A:$C,3,0),"")</f>
        <v>0</v>
      </c>
      <c r="C414" s="285" t="s">
        <v>1153</v>
      </c>
      <c r="D414" s="215"/>
      <c r="E414" s="215">
        <v>0</v>
      </c>
      <c r="F414" s="215">
        <v>0</v>
      </c>
      <c r="G414" s="215">
        <v>0</v>
      </c>
      <c r="H414" s="215">
        <v>0</v>
      </c>
      <c r="I414" s="215">
        <v>0</v>
      </c>
      <c r="J414" s="215">
        <v>0</v>
      </c>
      <c r="K414" s="215">
        <v>0</v>
      </c>
      <c r="L414" s="215">
        <v>0</v>
      </c>
      <c r="M414" s="215">
        <v>0</v>
      </c>
      <c r="N414" s="215">
        <v>0</v>
      </c>
      <c r="O414" s="215">
        <v>0</v>
      </c>
      <c r="P414" s="215">
        <v>0</v>
      </c>
      <c r="Q414" s="215">
        <v>0</v>
      </c>
    </row>
    <row r="415" spans="1:17" x14ac:dyDescent="0.25">
      <c r="A415" s="245" t="str">
        <f>IFERROR(VLOOKUP($C415,Account_Mapping!$A:$C,2,0),"")</f>
        <v>T_Insurance</v>
      </c>
      <c r="B415" s="248">
        <f>IFERROR(VLOOKUP($C415,Account_Mapping!$A:$C,3,0),"")</f>
        <v>0</v>
      </c>
      <c r="C415" s="285" t="s">
        <v>1154</v>
      </c>
      <c r="D415" s="215"/>
      <c r="E415" s="215">
        <v>758.06</v>
      </c>
      <c r="F415" s="215">
        <v>758.06</v>
      </c>
      <c r="G415" s="215">
        <v>758.06</v>
      </c>
      <c r="H415" s="215">
        <v>758.06</v>
      </c>
      <c r="I415" s="215">
        <v>758.06</v>
      </c>
      <c r="J415" s="215">
        <v>758.06</v>
      </c>
      <c r="K415" s="215">
        <v>0</v>
      </c>
      <c r="L415" s="215">
        <v>0</v>
      </c>
      <c r="M415" s="215">
        <v>0</v>
      </c>
      <c r="N415" s="215">
        <v>0</v>
      </c>
      <c r="O415" s="215">
        <v>0</v>
      </c>
      <c r="P415" s="215">
        <v>0</v>
      </c>
      <c r="Q415" s="215">
        <v>4548.3599999999997</v>
      </c>
    </row>
    <row r="416" spans="1:17" x14ac:dyDescent="0.25">
      <c r="A416" s="245" t="str">
        <f>IFERROR(VLOOKUP($C416,Account_Mapping!$A:$C,2,0),"")</f>
        <v>T_Insurance</v>
      </c>
      <c r="B416" s="248">
        <f>IFERROR(VLOOKUP($C416,Account_Mapping!$A:$C,3,0),"")</f>
        <v>0</v>
      </c>
      <c r="C416" s="285" t="s">
        <v>1155</v>
      </c>
      <c r="D416" s="215"/>
      <c r="E416" s="215">
        <v>455.8</v>
      </c>
      <c r="F416" s="215">
        <v>455.8</v>
      </c>
      <c r="G416" s="215">
        <v>455.79</v>
      </c>
      <c r="H416" s="215">
        <v>455.79</v>
      </c>
      <c r="I416" s="215">
        <v>455.79</v>
      </c>
      <c r="J416" s="215">
        <v>455.79</v>
      </c>
      <c r="K416" s="215">
        <v>0</v>
      </c>
      <c r="L416" s="215">
        <v>0</v>
      </c>
      <c r="M416" s="215">
        <v>0</v>
      </c>
      <c r="N416" s="215">
        <v>0</v>
      </c>
      <c r="O416" s="215">
        <v>0</v>
      </c>
      <c r="P416" s="215">
        <v>0</v>
      </c>
      <c r="Q416" s="215">
        <v>2734.76</v>
      </c>
    </row>
    <row r="417" spans="1:17" x14ac:dyDescent="0.25">
      <c r="A417" s="245" t="str">
        <f>IFERROR(VLOOKUP($C417,Account_Mapping!$A:$C,2,0),"")</f>
        <v>T_Insurance</v>
      </c>
      <c r="B417" s="248">
        <f>IFERROR(VLOOKUP($C417,Account_Mapping!$A:$C,3,0),"")</f>
        <v>0</v>
      </c>
      <c r="C417" s="285" t="s">
        <v>1156</v>
      </c>
      <c r="D417" s="215"/>
      <c r="E417" s="215">
        <v>143.88999999999999</v>
      </c>
      <c r="F417" s="215">
        <v>143.88999999999999</v>
      </c>
      <c r="G417" s="215">
        <v>143.88999999999999</v>
      </c>
      <c r="H417" s="215">
        <v>143.88999999999999</v>
      </c>
      <c r="I417" s="215">
        <v>143.88999999999999</v>
      </c>
      <c r="J417" s="215">
        <v>143.88999999999999</v>
      </c>
      <c r="K417" s="215">
        <v>0</v>
      </c>
      <c r="L417" s="215">
        <v>0</v>
      </c>
      <c r="M417" s="215">
        <v>0</v>
      </c>
      <c r="N417" s="215">
        <v>0</v>
      </c>
      <c r="O417" s="215">
        <v>0</v>
      </c>
      <c r="P417" s="215">
        <v>0</v>
      </c>
      <c r="Q417" s="215">
        <v>863.33999999999992</v>
      </c>
    </row>
    <row r="418" spans="1:17" x14ac:dyDescent="0.25">
      <c r="A418" s="245" t="str">
        <f>IFERROR(VLOOKUP($C418,Account_Mapping!$A:$C,2,0),"")</f>
        <v>T_EXPENSES</v>
      </c>
      <c r="B418" s="248">
        <f>IFERROR(VLOOKUP($C418,Account_Mapping!$A:$C,3,0),"")</f>
        <v>0</v>
      </c>
      <c r="C418" s="285" t="s">
        <v>1157</v>
      </c>
      <c r="D418" s="215"/>
      <c r="E418" s="215">
        <v>0</v>
      </c>
      <c r="F418" s="215">
        <v>0</v>
      </c>
      <c r="G418" s="215">
        <v>0</v>
      </c>
      <c r="H418" s="215">
        <v>0</v>
      </c>
      <c r="I418" s="215">
        <v>0</v>
      </c>
      <c r="J418" s="215">
        <v>0</v>
      </c>
      <c r="K418" s="215">
        <v>0</v>
      </c>
      <c r="L418" s="215">
        <v>0</v>
      </c>
      <c r="M418" s="215">
        <v>0</v>
      </c>
      <c r="N418" s="215">
        <v>0</v>
      </c>
      <c r="O418" s="215">
        <v>0</v>
      </c>
      <c r="P418" s="215">
        <v>0</v>
      </c>
      <c r="Q418" s="215">
        <v>0</v>
      </c>
    </row>
    <row r="419" spans="1:17" x14ac:dyDescent="0.25">
      <c r="A419" s="245" t="str">
        <f>IFERROR(VLOOKUP($C419,Account_Mapping!$A:$C,2,0),"")</f>
        <v>T_Insurance</v>
      </c>
      <c r="B419" s="248">
        <f>IFERROR(VLOOKUP($C419,Account_Mapping!$A:$C,3,0),"")</f>
        <v>0</v>
      </c>
      <c r="C419" s="285" t="s">
        <v>1158</v>
      </c>
      <c r="D419" s="215"/>
      <c r="E419" s="215">
        <v>3627.92</v>
      </c>
      <c r="F419" s="215">
        <v>3444.53</v>
      </c>
      <c r="G419" s="215">
        <v>3767.39</v>
      </c>
      <c r="H419" s="215">
        <v>-744.15</v>
      </c>
      <c r="I419" s="215">
        <v>0</v>
      </c>
      <c r="J419" s="215">
        <v>0</v>
      </c>
      <c r="K419" s="215">
        <v>0</v>
      </c>
      <c r="L419" s="215">
        <v>0</v>
      </c>
      <c r="M419" s="215">
        <v>0</v>
      </c>
      <c r="N419" s="215">
        <v>0</v>
      </c>
      <c r="O419" s="215">
        <v>0</v>
      </c>
      <c r="P419" s="215">
        <v>0</v>
      </c>
      <c r="Q419" s="215">
        <v>10095.69</v>
      </c>
    </row>
    <row r="420" spans="1:17" x14ac:dyDescent="0.25">
      <c r="A420" s="245" t="str">
        <f>IFERROR(VLOOKUP($C420,Account_Mapping!$A:$C,2,0),"")</f>
        <v>T_gen_Admin_other</v>
      </c>
      <c r="B420" s="248">
        <f>IFERROR(VLOOKUP($C420,Account_Mapping!$A:$C,3,0),"")</f>
        <v>0</v>
      </c>
      <c r="C420" s="285" t="s">
        <v>1159</v>
      </c>
      <c r="D420" s="215"/>
      <c r="E420" s="215">
        <v>153.97</v>
      </c>
      <c r="F420" s="215">
        <v>176.74</v>
      </c>
      <c r="G420" s="215">
        <v>123.57</v>
      </c>
      <c r="H420" s="215">
        <v>0</v>
      </c>
      <c r="I420" s="215">
        <v>0</v>
      </c>
      <c r="J420" s="215">
        <v>0</v>
      </c>
      <c r="K420" s="215">
        <v>0</v>
      </c>
      <c r="L420" s="215">
        <v>0</v>
      </c>
      <c r="M420" s="215">
        <v>0</v>
      </c>
      <c r="N420" s="215">
        <v>0</v>
      </c>
      <c r="O420" s="215">
        <v>0</v>
      </c>
      <c r="P420" s="215">
        <v>0</v>
      </c>
      <c r="Q420" s="215">
        <v>454.28000000000003</v>
      </c>
    </row>
    <row r="421" spans="1:17" x14ac:dyDescent="0.25">
      <c r="A421" s="245" t="str">
        <f>IFERROR(VLOOKUP($C421,Account_Mapping!$A:$C,2,0),"")</f>
        <v>T_gen_Admin_other</v>
      </c>
      <c r="B421" s="248">
        <f>IFERROR(VLOOKUP($C421,Account_Mapping!$A:$C,3,0),"")</f>
        <v>0</v>
      </c>
      <c r="C421" s="285" t="s">
        <v>1160</v>
      </c>
      <c r="D421" s="215"/>
      <c r="E421" s="215">
        <v>560.04999999999995</v>
      </c>
      <c r="F421" s="215">
        <v>650.34</v>
      </c>
      <c r="G421" s="215">
        <v>1485.75</v>
      </c>
      <c r="H421" s="215">
        <v>-190.13</v>
      </c>
      <c r="I421" s="215">
        <v>192.98</v>
      </c>
      <c r="J421" s="215">
        <v>25</v>
      </c>
      <c r="K421" s="215">
        <v>0</v>
      </c>
      <c r="L421" s="215">
        <v>0</v>
      </c>
      <c r="M421" s="215">
        <v>0</v>
      </c>
      <c r="N421" s="215">
        <v>0</v>
      </c>
      <c r="O421" s="215">
        <v>0</v>
      </c>
      <c r="P421" s="215">
        <v>0</v>
      </c>
      <c r="Q421" s="215">
        <v>2723.99</v>
      </c>
    </row>
    <row r="422" spans="1:17" x14ac:dyDescent="0.25">
      <c r="A422" s="245" t="str">
        <f>IFERROR(VLOOKUP($C422,Account_Mapping!$A:$C,2,0),"")</f>
        <v>T_MGMT_Fee</v>
      </c>
      <c r="B422" s="248">
        <f>IFERROR(VLOOKUP($C422,Account_Mapping!$A:$C,3,0),"")</f>
        <v>0</v>
      </c>
      <c r="C422" s="285" t="s">
        <v>1161</v>
      </c>
      <c r="D422" s="215"/>
      <c r="E422" s="215">
        <v>9305.17</v>
      </c>
      <c r="F422" s="215">
        <v>9128.1200000000008</v>
      </c>
      <c r="G422" s="215">
        <v>8128.65</v>
      </c>
      <c r="H422" s="215">
        <v>0</v>
      </c>
      <c r="I422" s="215">
        <v>0</v>
      </c>
      <c r="J422" s="215">
        <v>0</v>
      </c>
      <c r="K422" s="215">
        <v>0</v>
      </c>
      <c r="L422" s="215">
        <v>0</v>
      </c>
      <c r="M422" s="215">
        <v>0</v>
      </c>
      <c r="N422" s="215">
        <v>0</v>
      </c>
      <c r="O422" s="215">
        <v>0</v>
      </c>
      <c r="P422" s="215">
        <v>0</v>
      </c>
      <c r="Q422" s="215">
        <v>26561.940000000002</v>
      </c>
    </row>
    <row r="423" spans="1:17" x14ac:dyDescent="0.25">
      <c r="A423" s="245" t="str">
        <f>IFERROR(VLOOKUP($C423,Account_Mapping!$A:$C,2,0),"")</f>
        <v>T_gen_Admin_other</v>
      </c>
      <c r="B423" s="248">
        <f>IFERROR(VLOOKUP($C423,Account_Mapping!$A:$C,3,0),"")</f>
        <v>0</v>
      </c>
      <c r="C423" s="285" t="s">
        <v>1162</v>
      </c>
      <c r="D423" s="215"/>
      <c r="E423" s="215">
        <v>0</v>
      </c>
      <c r="F423" s="215">
        <v>0</v>
      </c>
      <c r="G423" s="215">
        <v>0</v>
      </c>
      <c r="H423" s="215">
        <v>0</v>
      </c>
      <c r="I423" s="215">
        <v>0</v>
      </c>
      <c r="J423" s="215">
        <v>0</v>
      </c>
      <c r="K423" s="215">
        <v>0</v>
      </c>
      <c r="L423" s="215">
        <v>0</v>
      </c>
      <c r="M423" s="215">
        <v>0</v>
      </c>
      <c r="N423" s="215">
        <v>0</v>
      </c>
      <c r="O423" s="215">
        <v>0</v>
      </c>
      <c r="P423" s="215">
        <v>0</v>
      </c>
      <c r="Q423" s="215">
        <v>0</v>
      </c>
    </row>
    <row r="424" spans="1:17" x14ac:dyDescent="0.25">
      <c r="A424" s="245" t="str">
        <f>IFERROR(VLOOKUP($C424,Account_Mapping!$A:$C,2,0),"")</f>
        <v>T_Legal</v>
      </c>
      <c r="B424" s="248">
        <f>IFERROR(VLOOKUP($C424,Account_Mapping!$A:$C,3,0),"")</f>
        <v>0</v>
      </c>
      <c r="C424" s="285" t="s">
        <v>1163</v>
      </c>
      <c r="D424" s="215"/>
      <c r="E424" s="215">
        <v>0</v>
      </c>
      <c r="F424" s="215">
        <v>0</v>
      </c>
      <c r="G424" s="215">
        <v>0</v>
      </c>
      <c r="H424" s="215">
        <v>0</v>
      </c>
      <c r="I424" s="215">
        <v>0</v>
      </c>
      <c r="J424" s="215">
        <v>0</v>
      </c>
      <c r="K424" s="215">
        <v>0</v>
      </c>
      <c r="L424" s="215">
        <v>0</v>
      </c>
      <c r="M424" s="215">
        <v>0</v>
      </c>
      <c r="N424" s="215">
        <v>0</v>
      </c>
      <c r="O424" s="215">
        <v>0</v>
      </c>
      <c r="P424" s="215">
        <v>0</v>
      </c>
      <c r="Q424" s="215">
        <v>0</v>
      </c>
    </row>
    <row r="425" spans="1:17" x14ac:dyDescent="0.25">
      <c r="A425" s="245" t="str">
        <f>IFERROR(VLOOKUP($C425,Account_Mapping!$A:$C,2,0),"")</f>
        <v>T_gen_Admin_other</v>
      </c>
      <c r="B425" s="248">
        <f>IFERROR(VLOOKUP($C425,Account_Mapping!$A:$C,3,0),"")</f>
        <v>0</v>
      </c>
      <c r="C425" s="285" t="s">
        <v>1164</v>
      </c>
      <c r="D425" s="215"/>
      <c r="E425" s="215">
        <v>0</v>
      </c>
      <c r="F425" s="215">
        <v>0</v>
      </c>
      <c r="G425" s="215">
        <v>0</v>
      </c>
      <c r="H425" s="215">
        <v>0</v>
      </c>
      <c r="I425" s="215">
        <v>0</v>
      </c>
      <c r="J425" s="215">
        <v>0</v>
      </c>
      <c r="K425" s="215">
        <v>0</v>
      </c>
      <c r="L425" s="215">
        <v>0</v>
      </c>
      <c r="M425" s="215">
        <v>0</v>
      </c>
      <c r="N425" s="215">
        <v>0</v>
      </c>
      <c r="O425" s="215">
        <v>0</v>
      </c>
      <c r="P425" s="215">
        <v>0</v>
      </c>
      <c r="Q425" s="215">
        <v>0</v>
      </c>
    </row>
    <row r="426" spans="1:17" x14ac:dyDescent="0.25">
      <c r="A426" s="245" t="str">
        <f>IFERROR(VLOOKUP($C426,Account_Mapping!$A:$C,2,0),"")</f>
        <v>T_gen_Admin_other</v>
      </c>
      <c r="B426" s="248">
        <f>IFERROR(VLOOKUP($C426,Account_Mapping!$A:$C,3,0),"")</f>
        <v>0</v>
      </c>
      <c r="C426" s="285" t="s">
        <v>1165</v>
      </c>
      <c r="D426" s="215"/>
      <c r="E426" s="215">
        <v>9571.14</v>
      </c>
      <c r="F426" s="215">
        <v>8829.09</v>
      </c>
      <c r="G426" s="215">
        <v>10234.200000000001</v>
      </c>
      <c r="H426" s="215">
        <v>1780.28</v>
      </c>
      <c r="I426" s="215">
        <v>-8957.32</v>
      </c>
      <c r="J426" s="215">
        <v>0</v>
      </c>
      <c r="K426" s="215">
        <v>0</v>
      </c>
      <c r="L426" s="215">
        <v>0</v>
      </c>
      <c r="M426" s="215">
        <v>0</v>
      </c>
      <c r="N426" s="215">
        <v>0</v>
      </c>
      <c r="O426" s="215">
        <v>0</v>
      </c>
      <c r="P426" s="215">
        <v>0</v>
      </c>
      <c r="Q426" s="215">
        <v>21457.39</v>
      </c>
    </row>
    <row r="427" spans="1:17" x14ac:dyDescent="0.25">
      <c r="A427" s="245" t="str">
        <f>IFERROR(VLOOKUP($C427,Account_Mapping!$A:$C,2,0),"")</f>
        <v>T_gen_Admin_other</v>
      </c>
      <c r="B427" s="248">
        <f>IFERROR(VLOOKUP($C427,Account_Mapping!$A:$C,3,0),"")</f>
        <v>0</v>
      </c>
      <c r="C427" s="285" t="s">
        <v>1166</v>
      </c>
      <c r="D427" s="215"/>
      <c r="E427" s="215">
        <v>0</v>
      </c>
      <c r="F427" s="215">
        <v>0</v>
      </c>
      <c r="G427" s="215">
        <v>0</v>
      </c>
      <c r="H427" s="215">
        <v>0</v>
      </c>
      <c r="I427" s="215">
        <v>0</v>
      </c>
      <c r="J427" s="215">
        <v>0</v>
      </c>
      <c r="K427" s="215">
        <v>0</v>
      </c>
      <c r="L427" s="215">
        <v>0</v>
      </c>
      <c r="M427" s="215">
        <v>0</v>
      </c>
      <c r="N427" s="215">
        <v>0</v>
      </c>
      <c r="O427" s="215">
        <v>0</v>
      </c>
      <c r="P427" s="215">
        <v>0</v>
      </c>
      <c r="Q427" s="215">
        <v>0</v>
      </c>
    </row>
    <row r="428" spans="1:17" x14ac:dyDescent="0.25">
      <c r="A428" s="245" t="str">
        <f>IFERROR(VLOOKUP($C428,Account_Mapping!$A:$C,2,0),"")</f>
        <v>T_gen_Admin_other</v>
      </c>
      <c r="B428" s="248">
        <f>IFERROR(VLOOKUP($C428,Account_Mapping!$A:$C,3,0),"")</f>
        <v>0</v>
      </c>
      <c r="C428" s="285" t="s">
        <v>1167</v>
      </c>
      <c r="D428" s="215"/>
      <c r="E428" s="215">
        <v>0</v>
      </c>
      <c r="F428" s="215">
        <v>0</v>
      </c>
      <c r="G428" s="215">
        <v>0</v>
      </c>
      <c r="H428" s="215">
        <v>0</v>
      </c>
      <c r="I428" s="215">
        <v>0</v>
      </c>
      <c r="J428" s="215">
        <v>0</v>
      </c>
      <c r="K428" s="215">
        <v>0</v>
      </c>
      <c r="L428" s="215">
        <v>0</v>
      </c>
      <c r="M428" s="215">
        <v>0</v>
      </c>
      <c r="N428" s="215">
        <v>0</v>
      </c>
      <c r="O428" s="215">
        <v>0</v>
      </c>
      <c r="P428" s="215">
        <v>0</v>
      </c>
      <c r="Q428" s="215">
        <v>0</v>
      </c>
    </row>
    <row r="429" spans="1:17" x14ac:dyDescent="0.25">
      <c r="A429" s="245" t="str">
        <f>IFERROR(VLOOKUP($C429,Account_Mapping!$A:$C,2,0),"")</f>
        <v>T_EXPENSES</v>
      </c>
      <c r="B429" s="248">
        <f>IFERROR(VLOOKUP($C429,Account_Mapping!$A:$C,3,0),"")</f>
        <v>0</v>
      </c>
      <c r="C429" s="285" t="s">
        <v>1168</v>
      </c>
      <c r="D429" s="215"/>
      <c r="E429" s="215">
        <v>0</v>
      </c>
      <c r="F429" s="215">
        <v>0</v>
      </c>
      <c r="G429" s="215">
        <v>0</v>
      </c>
      <c r="H429" s="215">
        <v>0</v>
      </c>
      <c r="I429" s="215">
        <v>0</v>
      </c>
      <c r="J429" s="215">
        <v>0</v>
      </c>
      <c r="K429" s="215">
        <v>0</v>
      </c>
      <c r="L429" s="215">
        <v>0</v>
      </c>
      <c r="M429" s="215">
        <v>0</v>
      </c>
      <c r="N429" s="215">
        <v>0</v>
      </c>
      <c r="O429" s="215">
        <v>0</v>
      </c>
      <c r="P429" s="215">
        <v>0</v>
      </c>
      <c r="Q429" s="215">
        <v>0</v>
      </c>
    </row>
    <row r="430" spans="1:17" x14ac:dyDescent="0.25">
      <c r="A430" s="245" t="str">
        <f>IFERROR(VLOOKUP($C430,Account_Mapping!$A:$C,2,0),"")</f>
        <v>T_EXPENSES</v>
      </c>
      <c r="B430" s="248">
        <f>IFERROR(VLOOKUP($C430,Account_Mapping!$A:$C,3,0),"")</f>
        <v>0</v>
      </c>
      <c r="C430" s="285" t="s">
        <v>1169</v>
      </c>
      <c r="D430" s="215"/>
      <c r="E430" s="215">
        <v>0</v>
      </c>
      <c r="F430" s="215">
        <v>0</v>
      </c>
      <c r="G430" s="215">
        <v>0</v>
      </c>
      <c r="H430" s="215">
        <v>-500</v>
      </c>
      <c r="I430" s="215">
        <v>500</v>
      </c>
      <c r="J430" s="215">
        <v>0</v>
      </c>
      <c r="K430" s="215">
        <v>0</v>
      </c>
      <c r="L430" s="215">
        <v>0</v>
      </c>
      <c r="M430" s="215">
        <v>0</v>
      </c>
      <c r="N430" s="215">
        <v>0</v>
      </c>
      <c r="O430" s="215">
        <v>0</v>
      </c>
      <c r="P430" s="215">
        <v>0</v>
      </c>
      <c r="Q430" s="215">
        <v>0</v>
      </c>
    </row>
    <row r="431" spans="1:17" x14ac:dyDescent="0.25">
      <c r="A431" s="245" t="str">
        <f>IFERROR(VLOOKUP($C431,Account_Mapping!$A:$C,2,0),"")</f>
        <v>T_gen_Admin_other</v>
      </c>
      <c r="B431" s="248">
        <f>IFERROR(VLOOKUP($C431,Account_Mapping!$A:$C,3,0),"")</f>
        <v>0</v>
      </c>
      <c r="C431" s="285" t="s">
        <v>1170</v>
      </c>
      <c r="D431" s="215"/>
      <c r="E431" s="215">
        <v>0</v>
      </c>
      <c r="F431" s="215">
        <v>0</v>
      </c>
      <c r="G431" s="215">
        <v>0</v>
      </c>
      <c r="H431" s="215">
        <v>0</v>
      </c>
      <c r="I431" s="215">
        <v>0</v>
      </c>
      <c r="J431" s="215">
        <v>0</v>
      </c>
      <c r="K431" s="215">
        <v>0</v>
      </c>
      <c r="L431" s="215">
        <v>0</v>
      </c>
      <c r="M431" s="215">
        <v>0</v>
      </c>
      <c r="N431" s="215">
        <v>0</v>
      </c>
      <c r="O431" s="215">
        <v>0</v>
      </c>
      <c r="P431" s="215">
        <v>0</v>
      </c>
      <c r="Q431" s="215">
        <v>0</v>
      </c>
    </row>
    <row r="432" spans="1:17" x14ac:dyDescent="0.25">
      <c r="A432" s="245" t="str">
        <f>IFERROR(VLOOKUP($C432,Account_Mapping!$A:$C,2,0),"")</f>
        <v>T_EXPENSES</v>
      </c>
      <c r="B432" s="248">
        <f>IFERROR(VLOOKUP($C432,Account_Mapping!$A:$C,3,0),"")</f>
        <v>0</v>
      </c>
      <c r="C432" s="285" t="s">
        <v>1171</v>
      </c>
      <c r="D432" s="215"/>
      <c r="E432" s="215">
        <v>364.57</v>
      </c>
      <c r="F432" s="215">
        <v>617.77</v>
      </c>
      <c r="G432" s="215">
        <v>493.33</v>
      </c>
      <c r="H432" s="215">
        <v>-62.57</v>
      </c>
      <c r="I432" s="215">
        <v>94.6</v>
      </c>
      <c r="J432" s="215">
        <v>0.5</v>
      </c>
      <c r="K432" s="215">
        <v>0</v>
      </c>
      <c r="L432" s="215">
        <v>0</v>
      </c>
      <c r="M432" s="215">
        <v>0</v>
      </c>
      <c r="N432" s="215">
        <v>0</v>
      </c>
      <c r="O432" s="215">
        <v>0</v>
      </c>
      <c r="P432" s="215">
        <v>0</v>
      </c>
      <c r="Q432" s="215">
        <v>1508.1999999999998</v>
      </c>
    </row>
    <row r="433" spans="1:18" x14ac:dyDescent="0.25">
      <c r="A433" s="245" t="str">
        <f>IFERROR(VLOOKUP($C433,Account_Mapping!$A:$C,2,0),"")</f>
        <v>T_gen_Admin_other</v>
      </c>
      <c r="B433" s="248">
        <f>IFERROR(VLOOKUP($C433,Account_Mapping!$A:$C,3,0),"")</f>
        <v>0</v>
      </c>
      <c r="C433" s="285" t="s">
        <v>1172</v>
      </c>
      <c r="D433" s="215"/>
      <c r="E433" s="215">
        <v>8814</v>
      </c>
      <c r="F433" s="215">
        <v>8814</v>
      </c>
      <c r="G433" s="215">
        <v>8814</v>
      </c>
      <c r="H433" s="215">
        <v>8814</v>
      </c>
      <c r="I433" s="215">
        <v>0</v>
      </c>
      <c r="J433" s="215">
        <v>0</v>
      </c>
      <c r="K433" s="215">
        <v>0</v>
      </c>
      <c r="L433" s="215">
        <v>0</v>
      </c>
      <c r="M433" s="215">
        <v>0</v>
      </c>
      <c r="N433" s="215">
        <v>0</v>
      </c>
      <c r="O433" s="215">
        <v>0</v>
      </c>
      <c r="P433" s="215">
        <v>0</v>
      </c>
      <c r="Q433" s="215">
        <v>35256</v>
      </c>
    </row>
    <row r="434" spans="1:18" x14ac:dyDescent="0.25">
      <c r="A434" s="245" t="str">
        <f>IFERROR(VLOOKUP($C434,Account_Mapping!$A:$C,2,0),"")</f>
        <v>T_gen_Admin_other</v>
      </c>
      <c r="B434" s="248">
        <f>IFERROR(VLOOKUP($C434,Account_Mapping!$A:$C,3,0),"")</f>
        <v>0</v>
      </c>
      <c r="C434" s="285" t="s">
        <v>1173</v>
      </c>
      <c r="D434" s="215"/>
      <c r="E434" s="215">
        <v>1676.06</v>
      </c>
      <c r="F434" s="215">
        <v>1668.77</v>
      </c>
      <c r="G434" s="215">
        <v>1437.68</v>
      </c>
      <c r="H434" s="215">
        <v>1554.44</v>
      </c>
      <c r="I434" s="215">
        <v>0</v>
      </c>
      <c r="J434" s="215">
        <v>0</v>
      </c>
      <c r="K434" s="215">
        <v>0</v>
      </c>
      <c r="L434" s="215">
        <v>0</v>
      </c>
      <c r="M434" s="215">
        <v>0</v>
      </c>
      <c r="N434" s="215">
        <v>0</v>
      </c>
      <c r="O434" s="215">
        <v>0</v>
      </c>
      <c r="P434" s="215">
        <v>0</v>
      </c>
      <c r="Q434" s="215">
        <v>6336.9500000000007</v>
      </c>
    </row>
    <row r="435" spans="1:18" x14ac:dyDescent="0.25">
      <c r="A435" s="245" t="str">
        <f>IFERROR(VLOOKUP($C435,Account_Mapping!$A:$C,2,0),"")</f>
        <v>T_gen_Admin_other</v>
      </c>
      <c r="B435" s="248">
        <f>IFERROR(VLOOKUP($C435,Account_Mapping!$A:$C,3,0),"")</f>
        <v>0</v>
      </c>
      <c r="C435" s="285" t="s">
        <v>1174</v>
      </c>
      <c r="D435" s="215"/>
      <c r="E435" s="215">
        <v>0</v>
      </c>
      <c r="F435" s="215">
        <v>0</v>
      </c>
      <c r="G435" s="215">
        <v>0</v>
      </c>
      <c r="H435" s="215">
        <v>0</v>
      </c>
      <c r="I435" s="215">
        <v>0</v>
      </c>
      <c r="J435" s="215">
        <v>0</v>
      </c>
      <c r="K435" s="215">
        <v>0</v>
      </c>
      <c r="L435" s="215">
        <v>0</v>
      </c>
      <c r="M435" s="215">
        <v>0</v>
      </c>
      <c r="N435" s="215">
        <v>0</v>
      </c>
      <c r="O435" s="215">
        <v>0</v>
      </c>
      <c r="P435" s="215">
        <v>0</v>
      </c>
      <c r="Q435" s="215">
        <v>0</v>
      </c>
    </row>
    <row r="436" spans="1:18" x14ac:dyDescent="0.25">
      <c r="A436" s="245" t="str">
        <f>IFERROR(VLOOKUP($C436,Account_Mapping!$A:$C,2,0),"")</f>
        <v>T_EXPENSES</v>
      </c>
      <c r="B436" s="248">
        <f>IFERROR(VLOOKUP($C436,Account_Mapping!$A:$C,3,0),"")</f>
        <v>0</v>
      </c>
      <c r="C436" s="285" t="s">
        <v>1175</v>
      </c>
      <c r="D436" s="215"/>
      <c r="E436" s="215">
        <v>593.48</v>
      </c>
      <c r="F436" s="215">
        <v>130</v>
      </c>
      <c r="G436" s="215">
        <v>135</v>
      </c>
      <c r="H436" s="215">
        <v>135</v>
      </c>
      <c r="I436" s="215">
        <v>135</v>
      </c>
      <c r="J436" s="215">
        <v>135</v>
      </c>
      <c r="K436" s="215">
        <v>0</v>
      </c>
      <c r="L436" s="215">
        <v>0</v>
      </c>
      <c r="M436" s="215">
        <v>0</v>
      </c>
      <c r="N436" s="215">
        <v>0</v>
      </c>
      <c r="O436" s="215">
        <v>0</v>
      </c>
      <c r="P436" s="215">
        <v>0</v>
      </c>
      <c r="Q436" s="215">
        <v>1263.48</v>
      </c>
    </row>
    <row r="437" spans="1:18" x14ac:dyDescent="0.25">
      <c r="A437" s="245" t="str">
        <f>IFERROR(VLOOKUP($C437,Account_Mapping!$A:$C,2,0),"")</f>
        <v>T_Legal</v>
      </c>
      <c r="B437" s="248">
        <f>IFERROR(VLOOKUP($C437,Account_Mapping!$A:$C,3,0),"")</f>
        <v>0</v>
      </c>
      <c r="C437" s="285" t="s">
        <v>1176</v>
      </c>
      <c r="D437" s="215"/>
      <c r="E437" s="215">
        <v>0</v>
      </c>
      <c r="F437" s="215">
        <v>0</v>
      </c>
      <c r="G437" s="215">
        <v>0</v>
      </c>
      <c r="H437" s="215">
        <v>0</v>
      </c>
      <c r="I437" s="215">
        <v>0</v>
      </c>
      <c r="J437" s="215">
        <v>0</v>
      </c>
      <c r="K437" s="215">
        <v>0</v>
      </c>
      <c r="L437" s="215">
        <v>0</v>
      </c>
      <c r="M437" s="215">
        <v>0</v>
      </c>
      <c r="N437" s="215">
        <v>0</v>
      </c>
      <c r="O437" s="215">
        <v>0</v>
      </c>
      <c r="P437" s="215">
        <v>0</v>
      </c>
      <c r="Q437" s="215">
        <v>0</v>
      </c>
    </row>
    <row r="438" spans="1:18" x14ac:dyDescent="0.25">
      <c r="A438" s="245" t="str">
        <f>IFERROR(VLOOKUP($C438,Account_Mapping!$A:$C,2,0),"")</f>
        <v>T_OTHER_OP_EXO</v>
      </c>
      <c r="B438" s="248">
        <f>IFERROR(VLOOKUP($C438,Account_Mapping!$A:$C,3,0),"")</f>
        <v>0</v>
      </c>
      <c r="C438" s="285" t="s">
        <v>1177</v>
      </c>
      <c r="E438" s="229">
        <v>0</v>
      </c>
      <c r="F438" s="229">
        <v>0</v>
      </c>
      <c r="G438" s="229">
        <v>0</v>
      </c>
      <c r="H438" s="229">
        <v>0</v>
      </c>
      <c r="I438" s="229">
        <v>0</v>
      </c>
      <c r="J438" s="229">
        <v>0</v>
      </c>
      <c r="K438" s="229">
        <v>0</v>
      </c>
      <c r="L438" s="229">
        <v>0</v>
      </c>
      <c r="M438" s="229">
        <v>0</v>
      </c>
      <c r="N438" s="229">
        <v>0</v>
      </c>
      <c r="O438" s="229">
        <v>0</v>
      </c>
      <c r="P438" s="229">
        <v>0</v>
      </c>
      <c r="Q438" s="229">
        <v>0</v>
      </c>
      <c r="R438" s="224"/>
    </row>
    <row r="439" spans="1:18" x14ac:dyDescent="0.25">
      <c r="A439" s="245" t="str">
        <f>IFERROR(VLOOKUP($C439,Account_Mapping!$A:$C,2,0),"")</f>
        <v>T_EXPENSES</v>
      </c>
      <c r="B439" s="248">
        <f>IFERROR(VLOOKUP($C439,Account_Mapping!$A:$C,3,0),"")</f>
        <v>0</v>
      </c>
      <c r="C439" s="285" t="s">
        <v>1178</v>
      </c>
      <c r="E439" s="230">
        <v>0</v>
      </c>
      <c r="F439" s="230">
        <v>0</v>
      </c>
      <c r="G439" s="230">
        <v>0</v>
      </c>
      <c r="H439" s="230">
        <v>0</v>
      </c>
      <c r="I439" s="230">
        <v>15601.81</v>
      </c>
      <c r="J439" s="230">
        <v>170.57</v>
      </c>
      <c r="K439" s="230">
        <v>0</v>
      </c>
      <c r="L439" s="230">
        <v>0</v>
      </c>
      <c r="M439" s="230">
        <v>0</v>
      </c>
      <c r="N439" s="230">
        <v>0</v>
      </c>
      <c r="O439" s="230">
        <v>0</v>
      </c>
      <c r="P439" s="230">
        <v>0</v>
      </c>
      <c r="Q439" s="230">
        <v>15772.38</v>
      </c>
    </row>
    <row r="440" spans="1:18" x14ac:dyDescent="0.25">
      <c r="A440" s="245" t="str">
        <f>IFERROR(VLOOKUP($C440,Account_Mapping!$A:$C,2,0),"")</f>
        <v/>
      </c>
      <c r="B440" s="248" t="str">
        <f>IFERROR(VLOOKUP($C440,Account_Mapping!$A:$C,3,0),"")</f>
        <v/>
      </c>
      <c r="C440" s="285" t="s">
        <v>1179</v>
      </c>
      <c r="E440" s="215">
        <v>46003.959999999992</v>
      </c>
      <c r="F440" s="215">
        <v>44547.51999999999</v>
      </c>
      <c r="G440" s="215">
        <v>47180.74</v>
      </c>
      <c r="H440" s="215">
        <v>16920</v>
      </c>
      <c r="I440" s="215">
        <v>9668.84</v>
      </c>
      <c r="J440" s="215">
        <v>2434.0099999999998</v>
      </c>
      <c r="K440" s="215">
        <v>0</v>
      </c>
      <c r="L440" s="215">
        <v>0</v>
      </c>
      <c r="M440" s="215">
        <v>0</v>
      </c>
      <c r="N440" s="215">
        <v>0</v>
      </c>
      <c r="O440" s="215">
        <v>0</v>
      </c>
      <c r="P440" s="215">
        <v>0</v>
      </c>
      <c r="Q440" s="215">
        <v>166755.07</v>
      </c>
    </row>
    <row r="441" spans="1:18" x14ac:dyDescent="0.25">
      <c r="A441" s="245" t="str">
        <f>IFERROR(VLOOKUP($C441,Account_Mapping!$A:$C,2,0),"")</f>
        <v/>
      </c>
      <c r="B441" s="248" t="str">
        <f>IFERROR(VLOOKUP($C441,Account_Mapping!$A:$C,3,0),"")</f>
        <v/>
      </c>
      <c r="D441" s="215"/>
      <c r="E441" s="215"/>
      <c r="F441" s="215"/>
      <c r="G441" s="215"/>
      <c r="H441" s="215"/>
      <c r="I441" s="215"/>
      <c r="J441" s="215"/>
      <c r="K441" s="215"/>
      <c r="L441" s="215"/>
      <c r="M441" s="215"/>
      <c r="N441" s="215"/>
      <c r="O441" s="215"/>
      <c r="P441" s="215"/>
      <c r="Q441" s="215"/>
    </row>
    <row r="442" spans="1:18" x14ac:dyDescent="0.25">
      <c r="A442" s="245" t="str">
        <f>IFERROR(VLOOKUP($C442,Account_Mapping!$A:$C,2,0),"")</f>
        <v/>
      </c>
      <c r="B442" s="248" t="str">
        <f>IFERROR(VLOOKUP($C442,Account_Mapping!$A:$C,3,0),"")</f>
        <v/>
      </c>
      <c r="C442" s="285" t="s">
        <v>1180</v>
      </c>
      <c r="D442" s="215"/>
      <c r="E442" s="215"/>
      <c r="F442" s="215"/>
      <c r="G442" s="215"/>
      <c r="H442" s="215"/>
      <c r="I442" s="215"/>
      <c r="J442" s="215"/>
      <c r="K442" s="215"/>
      <c r="L442" s="215"/>
      <c r="M442" s="215"/>
      <c r="N442" s="215"/>
      <c r="O442" s="215"/>
      <c r="P442" s="215"/>
      <c r="Q442" s="215"/>
    </row>
    <row r="443" spans="1:18" x14ac:dyDescent="0.25">
      <c r="A443" s="245" t="str">
        <f>IFERROR(VLOOKUP($C443,Account_Mapping!$A:$C,2,0),"")</f>
        <v>T_MGMT_Fee</v>
      </c>
      <c r="B443" s="248">
        <f>IFERROR(VLOOKUP($C443,Account_Mapping!$A:$C,3,0),"")</f>
        <v>0</v>
      </c>
      <c r="C443" s="285" t="s">
        <v>1279</v>
      </c>
      <c r="D443" s="215"/>
      <c r="E443" s="215">
        <v>5030.6499999999996</v>
      </c>
      <c r="F443" s="215">
        <v>4932.29</v>
      </c>
      <c r="G443" s="215">
        <v>4377.03</v>
      </c>
      <c r="H443" s="215">
        <v>0</v>
      </c>
      <c r="I443" s="215">
        <v>0</v>
      </c>
      <c r="J443" s="215">
        <v>0</v>
      </c>
      <c r="K443" s="215">
        <v>0</v>
      </c>
      <c r="L443" s="215">
        <v>0</v>
      </c>
      <c r="M443" s="215">
        <v>0</v>
      </c>
      <c r="N443" s="215">
        <v>0</v>
      </c>
      <c r="O443" s="215">
        <v>0</v>
      </c>
      <c r="P443" s="215">
        <v>0</v>
      </c>
      <c r="Q443" s="215">
        <v>14339.969999999998</v>
      </c>
    </row>
    <row r="444" spans="1:18" x14ac:dyDescent="0.25">
      <c r="A444" s="245" t="str">
        <f>IFERROR(VLOOKUP($C444,Account_Mapping!$A:$C,2,0),"")</f>
        <v>T_DEPR_AMORT</v>
      </c>
      <c r="B444" s="248">
        <f>IFERROR(VLOOKUP($C444,Account_Mapping!$A:$C,3,0),"")</f>
        <v>0</v>
      </c>
      <c r="C444" s="285" t="s">
        <v>1182</v>
      </c>
      <c r="D444" s="215"/>
      <c r="E444" s="215">
        <v>0</v>
      </c>
      <c r="F444" s="215">
        <v>0</v>
      </c>
      <c r="G444" s="215">
        <v>0</v>
      </c>
      <c r="H444" s="215">
        <v>0</v>
      </c>
      <c r="I444" s="215">
        <v>0</v>
      </c>
      <c r="J444" s="215">
        <v>0</v>
      </c>
      <c r="K444" s="215">
        <v>0</v>
      </c>
      <c r="L444" s="215">
        <v>0</v>
      </c>
      <c r="M444" s="215">
        <v>0</v>
      </c>
      <c r="N444" s="215">
        <v>0</v>
      </c>
      <c r="O444" s="215">
        <v>0</v>
      </c>
      <c r="P444" s="215">
        <v>0</v>
      </c>
      <c r="Q444" s="215">
        <v>0</v>
      </c>
    </row>
    <row r="445" spans="1:18" x14ac:dyDescent="0.25">
      <c r="A445" s="245" t="str">
        <f>IFERROR(VLOOKUP($C445,Account_Mapping!$A:$C,2,0),"")</f>
        <v>T_DEPR_AMORT</v>
      </c>
      <c r="B445" s="248">
        <f>IFERROR(VLOOKUP($C445,Account_Mapping!$A:$C,3,0),"")</f>
        <v>0</v>
      </c>
      <c r="C445" s="285" t="s">
        <v>1183</v>
      </c>
      <c r="D445" s="215"/>
      <c r="E445" s="215">
        <v>964.94</v>
      </c>
      <c r="F445" s="215">
        <v>964.94</v>
      </c>
      <c r="G445" s="215">
        <v>964.94</v>
      </c>
      <c r="H445" s="215">
        <v>964.94</v>
      </c>
      <c r="I445" s="215">
        <v>964.94</v>
      </c>
      <c r="J445" s="215">
        <v>964.94</v>
      </c>
      <c r="K445" s="215">
        <v>0</v>
      </c>
      <c r="L445" s="215">
        <v>0</v>
      </c>
      <c r="M445" s="215">
        <v>0</v>
      </c>
      <c r="N445" s="215">
        <v>0</v>
      </c>
      <c r="O445" s="215">
        <v>0</v>
      </c>
      <c r="P445" s="215">
        <v>0</v>
      </c>
      <c r="Q445" s="215">
        <v>5789.6400000000012</v>
      </c>
    </row>
    <row r="446" spans="1:18" x14ac:dyDescent="0.25">
      <c r="A446" s="245" t="str">
        <f>IFERROR(VLOOKUP($C446,Account_Mapping!$A:$C,2,0),"")</f>
        <v>T_RENT_EXP</v>
      </c>
      <c r="B446" s="248">
        <f>IFERROR(VLOOKUP($C446,Account_Mapping!$A:$C,3,0),"")</f>
        <v>0</v>
      </c>
      <c r="C446" s="285" t="s">
        <v>1184</v>
      </c>
      <c r="D446" s="215"/>
      <c r="E446" s="215">
        <v>36355.93</v>
      </c>
      <c r="F446" s="215">
        <v>34705.870000000003</v>
      </c>
      <c r="G446" s="215">
        <v>38005.99</v>
      </c>
      <c r="H446" s="215">
        <v>36355.93</v>
      </c>
      <c r="I446" s="215">
        <v>36355.93</v>
      </c>
      <c r="J446" s="215">
        <v>36355.93</v>
      </c>
      <c r="K446" s="215">
        <v>0</v>
      </c>
      <c r="L446" s="215">
        <v>0</v>
      </c>
      <c r="M446" s="215">
        <v>0</v>
      </c>
      <c r="N446" s="215">
        <v>0</v>
      </c>
      <c r="O446" s="215">
        <v>0</v>
      </c>
      <c r="P446" s="215">
        <v>0</v>
      </c>
      <c r="Q446" s="215">
        <v>218135.58</v>
      </c>
    </row>
    <row r="447" spans="1:18" x14ac:dyDescent="0.25">
      <c r="A447" s="245" t="str">
        <f>IFERROR(VLOOKUP($C447,Account_Mapping!$A:$C,2,0),"")</f>
        <v>T_EXPENSES</v>
      </c>
      <c r="B447" s="248">
        <f>IFERROR(VLOOKUP($C447,Account_Mapping!$A:$C,3,0),"")</f>
        <v>0</v>
      </c>
      <c r="C447" s="285" t="s">
        <v>1185</v>
      </c>
      <c r="D447" s="215"/>
      <c r="E447" s="215">
        <v>3415.98</v>
      </c>
      <c r="F447" s="215">
        <v>3716.11</v>
      </c>
      <c r="G447" s="215">
        <v>3443.57</v>
      </c>
      <c r="H447" s="215">
        <v>1055.5999999999999</v>
      </c>
      <c r="I447" s="215">
        <v>383.72</v>
      </c>
      <c r="J447" s="215">
        <v>4</v>
      </c>
      <c r="K447" s="215">
        <v>0</v>
      </c>
      <c r="L447" s="215">
        <v>0</v>
      </c>
      <c r="M447" s="215">
        <v>0</v>
      </c>
      <c r="N447" s="215">
        <v>0</v>
      </c>
      <c r="O447" s="215">
        <v>0</v>
      </c>
      <c r="P447" s="215">
        <v>0</v>
      </c>
      <c r="Q447" s="215">
        <v>12018.98</v>
      </c>
    </row>
    <row r="448" spans="1:18" x14ac:dyDescent="0.25">
      <c r="A448" s="245" t="str">
        <f>IFERROR(VLOOKUP($C448,Account_Mapping!$A:$C,2,0),"")</f>
        <v>T_INT_INC_EXP</v>
      </c>
      <c r="B448" s="248">
        <f>IFERROR(VLOOKUP($C448,Account_Mapping!$A:$C,3,0),"")</f>
        <v>0</v>
      </c>
      <c r="C448" s="285" t="s">
        <v>1186</v>
      </c>
      <c r="D448" s="215"/>
      <c r="E448" s="215">
        <v>0</v>
      </c>
      <c r="F448" s="215">
        <v>0</v>
      </c>
      <c r="G448" s="215">
        <v>0</v>
      </c>
      <c r="H448" s="215">
        <v>0</v>
      </c>
      <c r="I448" s="215">
        <v>0</v>
      </c>
      <c r="J448" s="215">
        <v>0</v>
      </c>
      <c r="K448" s="215">
        <v>0</v>
      </c>
      <c r="L448" s="215">
        <v>0</v>
      </c>
      <c r="M448" s="215">
        <v>0</v>
      </c>
      <c r="N448" s="215">
        <v>0</v>
      </c>
      <c r="O448" s="215">
        <v>0</v>
      </c>
      <c r="P448" s="215">
        <v>0</v>
      </c>
      <c r="Q448" s="215">
        <v>0</v>
      </c>
    </row>
    <row r="449" spans="1:18" x14ac:dyDescent="0.25">
      <c r="A449" s="245" t="str">
        <f>IFERROR(VLOOKUP($C449,Account_Mapping!$A:$C,2,0),"")</f>
        <v>T_INT_INC_EXP</v>
      </c>
      <c r="B449" s="248">
        <f>IFERROR(VLOOKUP($C449,Account_Mapping!$A:$C,3,0),"")</f>
        <v>0</v>
      </c>
      <c r="C449" s="285" t="s">
        <v>1187</v>
      </c>
      <c r="D449" s="215"/>
      <c r="E449" s="215">
        <v>0</v>
      </c>
      <c r="F449" s="215">
        <v>0</v>
      </c>
      <c r="G449" s="215">
        <v>0</v>
      </c>
      <c r="H449" s="215">
        <v>0</v>
      </c>
      <c r="I449" s="215">
        <v>0</v>
      </c>
      <c r="J449" s="215">
        <v>0</v>
      </c>
      <c r="K449" s="215">
        <v>0</v>
      </c>
      <c r="L449" s="215">
        <v>0</v>
      </c>
      <c r="M449" s="215">
        <v>0</v>
      </c>
      <c r="N449" s="215">
        <v>0</v>
      </c>
      <c r="O449" s="215">
        <v>0</v>
      </c>
      <c r="P449" s="215">
        <v>0</v>
      </c>
      <c r="Q449" s="215">
        <v>0</v>
      </c>
    </row>
    <row r="450" spans="1:18" x14ac:dyDescent="0.25">
      <c r="A450" s="245" t="str">
        <f>IFERROR(VLOOKUP($C450,Account_Mapping!$A:$C,2,0),"")</f>
        <v>T_INT_INC_EXP</v>
      </c>
      <c r="B450" s="248">
        <f>IFERROR(VLOOKUP($C450,Account_Mapping!$A:$C,3,0),"")</f>
        <v>0</v>
      </c>
      <c r="C450" s="285" t="s">
        <v>1188</v>
      </c>
      <c r="D450" s="215"/>
      <c r="E450" s="215">
        <v>0</v>
      </c>
      <c r="F450" s="215">
        <v>0</v>
      </c>
      <c r="G450" s="215">
        <v>0</v>
      </c>
      <c r="H450" s="215">
        <v>0</v>
      </c>
      <c r="I450" s="215">
        <v>0</v>
      </c>
      <c r="J450" s="215">
        <v>0</v>
      </c>
      <c r="K450" s="215">
        <v>0</v>
      </c>
      <c r="L450" s="215">
        <v>0</v>
      </c>
      <c r="M450" s="215">
        <v>0</v>
      </c>
      <c r="N450" s="215">
        <v>0</v>
      </c>
      <c r="O450" s="215">
        <v>0</v>
      </c>
      <c r="P450" s="215">
        <v>0</v>
      </c>
      <c r="Q450" s="215">
        <v>0</v>
      </c>
    </row>
    <row r="451" spans="1:18" x14ac:dyDescent="0.25">
      <c r="A451" s="245" t="str">
        <f>IFERROR(VLOOKUP($C451,Account_Mapping!$A:$C,2,0),"")</f>
        <v>T_RE_Tax</v>
      </c>
      <c r="B451" s="248">
        <f>IFERROR(VLOOKUP($C451,Account_Mapping!$A:$C,3,0),"")</f>
        <v>0</v>
      </c>
      <c r="C451" s="285" t="s">
        <v>1189</v>
      </c>
      <c r="E451" s="229">
        <v>1462</v>
      </c>
      <c r="F451" s="229">
        <v>1462</v>
      </c>
      <c r="G451" s="229">
        <v>1462</v>
      </c>
      <c r="H451" s="229">
        <v>1412.34</v>
      </c>
      <c r="I451" s="229">
        <v>1511.66</v>
      </c>
      <c r="J451" s="229">
        <v>1412.34</v>
      </c>
      <c r="K451" s="229">
        <v>0</v>
      </c>
      <c r="L451" s="229">
        <v>0</v>
      </c>
      <c r="M451" s="229">
        <v>0</v>
      </c>
      <c r="N451" s="229">
        <v>0</v>
      </c>
      <c r="O451" s="229">
        <v>0</v>
      </c>
      <c r="P451" s="229">
        <v>0</v>
      </c>
      <c r="Q451" s="229">
        <v>8722.34</v>
      </c>
      <c r="R451" s="224"/>
    </row>
    <row r="452" spans="1:18" x14ac:dyDescent="0.25">
      <c r="A452" s="245" t="str">
        <f>IFERROR(VLOOKUP($C452,Account_Mapping!$A:$C,2,0),"")</f>
        <v>T_RE_Tax</v>
      </c>
      <c r="B452" s="248">
        <f>IFERROR(VLOOKUP($C452,Account_Mapping!$A:$C,3,0),"")</f>
        <v>0</v>
      </c>
      <c r="C452" s="285" t="s">
        <v>1190</v>
      </c>
      <c r="E452" s="215">
        <v>0</v>
      </c>
      <c r="F452" s="215">
        <v>49.66</v>
      </c>
      <c r="G452" s="215">
        <v>49.66</v>
      </c>
      <c r="H452" s="215">
        <v>49.66</v>
      </c>
      <c r="I452" s="215">
        <v>0</v>
      </c>
      <c r="J452" s="215">
        <v>49.66</v>
      </c>
      <c r="K452" s="215">
        <v>0</v>
      </c>
      <c r="L452" s="215">
        <v>0</v>
      </c>
      <c r="M452" s="215">
        <v>0</v>
      </c>
      <c r="N452" s="215">
        <v>0</v>
      </c>
      <c r="O452" s="215">
        <v>0</v>
      </c>
      <c r="P452" s="215">
        <v>0</v>
      </c>
      <c r="Q452" s="215">
        <v>198.64</v>
      </c>
    </row>
    <row r="453" spans="1:18" ht="18.75" thickBot="1" x14ac:dyDescent="0.3">
      <c r="A453" s="245" t="str">
        <f>IFERROR(VLOOKUP($C453,Account_Mapping!$A:$C,2,0),"")</f>
        <v/>
      </c>
      <c r="B453" s="248" t="str">
        <f>IFERROR(VLOOKUP($C453,Account_Mapping!$A:$C,3,0),"")</f>
        <v/>
      </c>
      <c r="C453" s="287" t="s">
        <v>1191</v>
      </c>
      <c r="D453" s="287"/>
      <c r="E453" s="227">
        <v>47229.500000000007</v>
      </c>
      <c r="F453" s="227">
        <v>45830.87000000001</v>
      </c>
      <c r="G453" s="227">
        <v>48303.19</v>
      </c>
      <c r="H453" s="227">
        <v>39838.47</v>
      </c>
      <c r="I453" s="227">
        <v>39216.250000000007</v>
      </c>
      <c r="J453" s="227">
        <v>38786.870000000003</v>
      </c>
      <c r="K453" s="227">
        <v>0</v>
      </c>
      <c r="L453" s="227">
        <v>0</v>
      </c>
      <c r="M453" s="227">
        <v>0</v>
      </c>
      <c r="N453" s="227">
        <v>0</v>
      </c>
      <c r="O453" s="227">
        <v>0</v>
      </c>
      <c r="P453" s="227">
        <v>0</v>
      </c>
      <c r="Q453" s="227">
        <v>259205.15000000002</v>
      </c>
      <c r="R453" s="226"/>
    </row>
    <row r="454" spans="1:18" ht="18.75" thickTop="1" x14ac:dyDescent="0.25">
      <c r="C454" s="285" t="s">
        <v>789</v>
      </c>
    </row>
    <row r="455" spans="1:18" x14ac:dyDescent="0.25">
      <c r="C455" s="285" t="s">
        <v>803</v>
      </c>
      <c r="E455" s="285">
        <v>247818.46000000002</v>
      </c>
      <c r="F455" s="285">
        <v>244738.66</v>
      </c>
      <c r="G455" s="285">
        <v>259381.74</v>
      </c>
      <c r="H455" s="285">
        <v>82074.290000000008</v>
      </c>
      <c r="I455" s="285">
        <v>59640.080000000016</v>
      </c>
      <c r="J455" s="285">
        <v>45024.110000000008</v>
      </c>
      <c r="K455" s="285">
        <v>0</v>
      </c>
      <c r="L455" s="285">
        <v>0</v>
      </c>
      <c r="M455" s="285">
        <v>0</v>
      </c>
      <c r="N455" s="285">
        <v>0</v>
      </c>
      <c r="O455" s="285">
        <v>0</v>
      </c>
      <c r="P455" s="285">
        <v>0</v>
      </c>
      <c r="Q455" s="285">
        <v>938677.34000000008</v>
      </c>
    </row>
  </sheetData>
  <printOptions horizontalCentered="1"/>
  <pageMargins left="0" right="0" top="0.25" bottom="0" header="0" footer="0"/>
  <pageSetup scale="38" orientation="landscape" r:id="rId1"/>
  <headerFooter alignWithMargins="0"/>
  <rowBreaks count="5" manualBreakCount="5">
    <brk id="41" min="2" max="16" man="1"/>
    <brk id="109" min="2" max="16" man="1"/>
    <brk id="148" min="2" max="16" man="1"/>
    <brk id="319" min="2" max="16" man="1"/>
    <brk id="377" min="2" max="16" man="1"/>
  </rowBreaks>
  <customProperties>
    <customPr name="EpmWorksheetKeyString_GUID" r:id="rId2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 tint="0.79998168889431442"/>
  </sheetPr>
  <dimension ref="A1:T455"/>
  <sheetViews>
    <sheetView zoomScale="60" zoomScaleNormal="60" workbookViewId="0"/>
  </sheetViews>
  <sheetFormatPr defaultColWidth="8.85546875" defaultRowHeight="18" x14ac:dyDescent="0.25"/>
  <cols>
    <col min="1" max="1" width="43.42578125" style="245" customWidth="1"/>
    <col min="2" max="2" width="43.42578125" style="248" customWidth="1"/>
    <col min="3" max="3" width="57.28515625" style="285" customWidth="1"/>
    <col min="4" max="4" width="2.7109375" style="285" customWidth="1"/>
    <col min="5" max="17" width="21.7109375" style="285" customWidth="1"/>
    <col min="18" max="18" width="15.140625" style="214" bestFit="1" customWidth="1"/>
    <col min="19" max="19" width="8.85546875" style="214"/>
    <col min="20" max="20" width="16.5703125" style="214" bestFit="1" customWidth="1"/>
    <col min="21" max="16384" width="8.85546875" style="214"/>
  </cols>
  <sheetData>
    <row r="1" spans="1:17" x14ac:dyDescent="0.25">
      <c r="E1" s="215"/>
      <c r="F1" s="215"/>
      <c r="G1" s="215"/>
      <c r="H1" s="215"/>
      <c r="I1" s="215"/>
      <c r="J1" s="216" t="s">
        <v>1192</v>
      </c>
      <c r="K1" s="215"/>
      <c r="L1" s="215"/>
      <c r="M1" s="215"/>
      <c r="N1" s="215"/>
      <c r="O1" s="215"/>
      <c r="P1" s="215"/>
      <c r="Q1" s="215"/>
    </row>
    <row r="2" spans="1:17" x14ac:dyDescent="0.25">
      <c r="E2" s="215"/>
      <c r="F2" s="215"/>
      <c r="G2" s="215"/>
      <c r="H2" s="215"/>
      <c r="I2" s="215"/>
      <c r="J2" s="217" t="s">
        <v>760</v>
      </c>
      <c r="K2" s="215"/>
      <c r="L2" s="215"/>
      <c r="M2" s="215"/>
      <c r="N2" s="215"/>
      <c r="O2" s="215"/>
      <c r="P2" s="215"/>
      <c r="Q2" s="215"/>
    </row>
    <row r="3" spans="1:17" x14ac:dyDescent="0.25">
      <c r="D3" s="286"/>
      <c r="E3" s="215"/>
      <c r="F3" s="215"/>
      <c r="G3" s="215"/>
      <c r="H3" s="215"/>
      <c r="I3" s="215"/>
      <c r="J3" s="218">
        <v>2022</v>
      </c>
      <c r="K3" s="215"/>
      <c r="L3" s="215"/>
      <c r="M3" s="215"/>
      <c r="N3" s="215"/>
      <c r="O3" s="215"/>
      <c r="P3" s="215"/>
      <c r="Q3" s="215"/>
    </row>
    <row r="4" spans="1:17" x14ac:dyDescent="0.25">
      <c r="D4" s="286"/>
      <c r="E4" s="215"/>
      <c r="F4" s="215"/>
      <c r="G4" s="215"/>
      <c r="H4" s="215"/>
      <c r="I4" s="215"/>
      <c r="J4" s="216"/>
      <c r="K4" s="215"/>
      <c r="L4" s="215"/>
      <c r="M4" s="215"/>
      <c r="N4" s="215"/>
      <c r="O4" s="215"/>
      <c r="P4" s="215"/>
      <c r="Q4" s="215"/>
    </row>
    <row r="5" spans="1:17" ht="18.75" x14ac:dyDescent="0.3">
      <c r="A5" s="246" t="s">
        <v>1259</v>
      </c>
      <c r="B5" s="249" t="s">
        <v>1260</v>
      </c>
      <c r="E5" s="219" t="s">
        <v>761</v>
      </c>
      <c r="F5" s="219" t="s">
        <v>762</v>
      </c>
      <c r="G5" s="219" t="s">
        <v>763</v>
      </c>
      <c r="H5" s="219" t="s">
        <v>764</v>
      </c>
      <c r="I5" s="219" t="s">
        <v>185</v>
      </c>
      <c r="J5" s="219" t="s">
        <v>765</v>
      </c>
      <c r="K5" s="219" t="s">
        <v>766</v>
      </c>
      <c r="L5" s="219" t="s">
        <v>767</v>
      </c>
      <c r="M5" s="219" t="s">
        <v>768</v>
      </c>
      <c r="N5" s="219" t="s">
        <v>769</v>
      </c>
      <c r="O5" s="219" t="s">
        <v>770</v>
      </c>
      <c r="P5" s="219" t="s">
        <v>771</v>
      </c>
      <c r="Q5" s="219" t="s">
        <v>772</v>
      </c>
    </row>
    <row r="6" spans="1:17" x14ac:dyDescent="0.25">
      <c r="A6" s="245" t="str">
        <f>IFERROR(VLOOKUP($C6,Account_Mapping!$A:$C,2,0),"")</f>
        <v/>
      </c>
      <c r="B6" s="248" t="str">
        <f>IFERROR(VLOOKUP($C6,Account_Mapping!$A:$C,3,0),"")</f>
        <v/>
      </c>
      <c r="C6" s="285" t="s">
        <v>193</v>
      </c>
      <c r="E6" s="215">
        <v>31</v>
      </c>
      <c r="F6" s="215">
        <v>28</v>
      </c>
      <c r="G6" s="215">
        <v>31</v>
      </c>
      <c r="H6" s="215">
        <v>8</v>
      </c>
      <c r="I6" s="215">
        <v>0</v>
      </c>
      <c r="J6" s="215">
        <v>0</v>
      </c>
      <c r="K6" s="215">
        <v>0</v>
      </c>
      <c r="L6" s="215">
        <v>0</v>
      </c>
      <c r="M6" s="215">
        <v>0</v>
      </c>
      <c r="N6" s="215">
        <v>0</v>
      </c>
      <c r="O6" s="215">
        <v>0</v>
      </c>
      <c r="P6" s="215">
        <v>0</v>
      </c>
      <c r="Q6" s="215">
        <v>98</v>
      </c>
    </row>
    <row r="7" spans="1:17" x14ac:dyDescent="0.25">
      <c r="A7" s="245" t="str">
        <f>IFERROR(VLOOKUP($C7,Account_Mapping!$A:$C,2,0),"")</f>
        <v/>
      </c>
      <c r="B7" s="248" t="str">
        <f>IFERROR(VLOOKUP($C7,Account_Mapping!$A:$C,3,0),"")</f>
        <v/>
      </c>
      <c r="E7" s="215"/>
      <c r="F7" s="215"/>
      <c r="G7" s="215"/>
      <c r="H7" s="215"/>
      <c r="I7" s="215"/>
      <c r="J7" s="215"/>
      <c r="K7" s="215"/>
      <c r="L7" s="215"/>
      <c r="M7" s="215"/>
      <c r="N7" s="215"/>
      <c r="O7" s="215"/>
      <c r="P7" s="215"/>
      <c r="Q7" s="215"/>
    </row>
    <row r="8" spans="1:17" x14ac:dyDescent="0.25">
      <c r="A8" s="245" t="str">
        <f>IFERROR(VLOOKUP($C8,Account_Mapping!$A:$C,2,0),"")</f>
        <v/>
      </c>
      <c r="B8" s="248" t="str">
        <f>IFERROR(VLOOKUP($C8,Account_Mapping!$A:$C,3,0),"")</f>
        <v/>
      </c>
      <c r="C8" s="287" t="s">
        <v>773</v>
      </c>
      <c r="D8" s="287"/>
      <c r="E8" s="220">
        <v>45.41935483870968</v>
      </c>
      <c r="F8" s="220">
        <v>47.178571428571431</v>
      </c>
      <c r="G8" s="220">
        <v>46.806451612903224</v>
      </c>
      <c r="H8" s="220">
        <v>3</v>
      </c>
      <c r="I8" s="220" t="e">
        <v>#DIV/0!</v>
      </c>
      <c r="J8" s="220" t="e">
        <v>#DIV/0!</v>
      </c>
      <c r="K8" s="220" t="e">
        <v>#DIV/0!</v>
      </c>
      <c r="L8" s="220" t="e">
        <v>#DIV/0!</v>
      </c>
      <c r="M8" s="220" t="e">
        <v>#DIV/0!</v>
      </c>
      <c r="N8" s="220" t="e">
        <v>#DIV/0!</v>
      </c>
      <c r="O8" s="220" t="e">
        <v>#DIV/0!</v>
      </c>
      <c r="P8" s="220" t="e">
        <v>#DIV/0!</v>
      </c>
      <c r="Q8" s="221" t="s">
        <v>774</v>
      </c>
    </row>
    <row r="9" spans="1:17" x14ac:dyDescent="0.25">
      <c r="A9" s="245" t="str">
        <f>IFERROR(VLOOKUP($C9,Account_Mapping!$A:$C,2,0),"")</f>
        <v/>
      </c>
      <c r="B9" s="248" t="str">
        <f>IFERROR(VLOOKUP($C9,Account_Mapping!$A:$C,3,0),"")</f>
        <v/>
      </c>
      <c r="E9" s="222"/>
      <c r="F9" s="222"/>
      <c r="G9" s="222"/>
      <c r="H9" s="222"/>
      <c r="I9" s="222"/>
      <c r="J9" s="222"/>
      <c r="K9" s="222"/>
      <c r="L9" s="222"/>
      <c r="M9" s="222"/>
      <c r="N9" s="222"/>
      <c r="O9" s="222"/>
      <c r="P9" s="222"/>
      <c r="Q9" s="221"/>
    </row>
    <row r="10" spans="1:17" x14ac:dyDescent="0.25">
      <c r="A10" s="245" t="str">
        <f>IFERROR(VLOOKUP($C10,Account_Mapping!$A:$C,2,0),"")</f>
        <v/>
      </c>
      <c r="B10" s="248" t="str">
        <f>IFERROR(VLOOKUP($C10,Account_Mapping!$A:$C,3,0),"")</f>
        <v/>
      </c>
      <c r="C10" s="287" t="s">
        <v>775</v>
      </c>
      <c r="E10" s="222"/>
      <c r="F10" s="222"/>
      <c r="G10" s="222"/>
      <c r="H10" s="222"/>
      <c r="I10" s="222"/>
      <c r="J10" s="222"/>
      <c r="K10" s="222"/>
      <c r="L10" s="222"/>
      <c r="M10" s="222"/>
      <c r="N10" s="222"/>
      <c r="O10" s="222"/>
      <c r="P10" s="222"/>
      <c r="Q10" s="221"/>
    </row>
    <row r="11" spans="1:17" x14ac:dyDescent="0.25">
      <c r="A11" s="245" t="str">
        <f>IFERROR(VLOOKUP($C11,Account_Mapping!$A:$C,2,0),"")</f>
        <v>PD_Private</v>
      </c>
      <c r="B11" s="248">
        <f>IFERROR(VLOOKUP($C11,Account_Mapping!$A:$C,3,0),"")</f>
        <v>0</v>
      </c>
      <c r="C11" s="285" t="s">
        <v>776</v>
      </c>
      <c r="E11" s="215">
        <v>162</v>
      </c>
      <c r="F11" s="215">
        <v>0</v>
      </c>
      <c r="G11" s="215">
        <v>133</v>
      </c>
      <c r="H11" s="215">
        <v>0</v>
      </c>
      <c r="I11" s="215">
        <v>0</v>
      </c>
      <c r="J11" s="215">
        <v>17</v>
      </c>
      <c r="K11" s="215">
        <v>0</v>
      </c>
      <c r="L11" s="215">
        <v>0</v>
      </c>
      <c r="M11" s="215">
        <v>0</v>
      </c>
      <c r="N11" s="215">
        <v>0</v>
      </c>
      <c r="O11" s="215">
        <v>0</v>
      </c>
      <c r="P11" s="215">
        <v>0</v>
      </c>
      <c r="Q11" s="215">
        <v>312</v>
      </c>
    </row>
    <row r="12" spans="1:17" x14ac:dyDescent="0.25">
      <c r="A12" s="245" t="str">
        <f>IFERROR(VLOOKUP($C12,Account_Mapping!$A:$C,2,0),"")</f>
        <v>PD_Comm_Ins</v>
      </c>
      <c r="B12" s="248">
        <f>IFERROR(VLOOKUP($C12,Account_Mapping!$A:$C,3,0),"")</f>
        <v>0</v>
      </c>
      <c r="C12" s="285" t="s">
        <v>777</v>
      </c>
      <c r="E12" s="215">
        <v>0</v>
      </c>
      <c r="F12" s="215">
        <v>0</v>
      </c>
      <c r="G12" s="215">
        <v>0</v>
      </c>
      <c r="H12" s="215">
        <v>0</v>
      </c>
      <c r="I12" s="215">
        <v>0</v>
      </c>
      <c r="J12" s="215">
        <v>0</v>
      </c>
      <c r="K12" s="215">
        <v>0</v>
      </c>
      <c r="L12" s="215">
        <v>0</v>
      </c>
      <c r="M12" s="215">
        <v>0</v>
      </c>
      <c r="N12" s="215">
        <v>0</v>
      </c>
      <c r="O12" s="215">
        <v>0</v>
      </c>
      <c r="P12" s="215">
        <v>0</v>
      </c>
      <c r="Q12" s="215">
        <v>0</v>
      </c>
    </row>
    <row r="13" spans="1:17" x14ac:dyDescent="0.25">
      <c r="A13" s="245" t="str">
        <f>IFERROR(VLOOKUP($C13,Account_Mapping!$A:$C,2,0),"")</f>
        <v>PD_Medicaid</v>
      </c>
      <c r="B13" s="248">
        <f>IFERROR(VLOOKUP($C13,Account_Mapping!$A:$C,3,0),"")</f>
        <v>0</v>
      </c>
      <c r="C13" s="285" t="s">
        <v>778</v>
      </c>
      <c r="E13" s="215">
        <v>1208</v>
      </c>
      <c r="F13" s="215">
        <v>1097</v>
      </c>
      <c r="G13" s="215">
        <v>1286</v>
      </c>
      <c r="H13" s="215">
        <v>24</v>
      </c>
      <c r="I13" s="215">
        <v>0</v>
      </c>
      <c r="J13" s="215">
        <v>0</v>
      </c>
      <c r="K13" s="215">
        <v>0</v>
      </c>
      <c r="L13" s="215">
        <v>0</v>
      </c>
      <c r="M13" s="215">
        <v>0</v>
      </c>
      <c r="N13" s="215">
        <v>0</v>
      </c>
      <c r="O13" s="215">
        <v>0</v>
      </c>
      <c r="P13" s="215">
        <v>0</v>
      </c>
      <c r="Q13" s="215">
        <v>3615</v>
      </c>
    </row>
    <row r="14" spans="1:17" x14ac:dyDescent="0.25">
      <c r="A14" s="245" t="str">
        <f>IFERROR(VLOOKUP($C14,Account_Mapping!$A:$C,2,0),"")</f>
        <v>PD_Medicaid</v>
      </c>
      <c r="B14" s="248">
        <f>IFERROR(VLOOKUP($C14,Account_Mapping!$A:$C,3,0),"")</f>
        <v>0</v>
      </c>
      <c r="C14" s="285" t="s">
        <v>779</v>
      </c>
      <c r="E14" s="215">
        <v>-34</v>
      </c>
      <c r="F14" s="215">
        <v>168</v>
      </c>
      <c r="G14" s="215">
        <v>-25</v>
      </c>
      <c r="H14" s="215">
        <v>0</v>
      </c>
      <c r="I14" s="215">
        <v>0</v>
      </c>
      <c r="J14" s="215">
        <v>-17</v>
      </c>
      <c r="K14" s="215">
        <v>0</v>
      </c>
      <c r="L14" s="215">
        <v>0</v>
      </c>
      <c r="M14" s="215">
        <v>0</v>
      </c>
      <c r="N14" s="215">
        <v>0</v>
      </c>
      <c r="O14" s="215">
        <v>0</v>
      </c>
      <c r="P14" s="215">
        <v>0</v>
      </c>
      <c r="Q14" s="215">
        <v>92</v>
      </c>
    </row>
    <row r="15" spans="1:17" x14ac:dyDescent="0.25">
      <c r="A15" s="245" t="str">
        <f>IFERROR(VLOOKUP($C15,Account_Mapping!$A:$C,2,0),"")</f>
        <v>PD_Medicaid</v>
      </c>
      <c r="B15" s="248">
        <f>IFERROR(VLOOKUP($C15,Account_Mapping!$A:$C,3,0),"")</f>
        <v>0</v>
      </c>
      <c r="C15" s="285" t="s">
        <v>780</v>
      </c>
      <c r="E15" s="215">
        <v>0</v>
      </c>
      <c r="F15" s="215">
        <v>0</v>
      </c>
      <c r="G15" s="215">
        <v>2</v>
      </c>
      <c r="H15" s="215">
        <v>0</v>
      </c>
      <c r="I15" s="215">
        <v>0</v>
      </c>
      <c r="J15" s="215">
        <v>0</v>
      </c>
      <c r="K15" s="215">
        <v>0</v>
      </c>
      <c r="L15" s="215">
        <v>0</v>
      </c>
      <c r="M15" s="215">
        <v>0</v>
      </c>
      <c r="N15" s="215">
        <v>0</v>
      </c>
      <c r="O15" s="215">
        <v>0</v>
      </c>
      <c r="P15" s="215">
        <v>0</v>
      </c>
      <c r="Q15" s="215">
        <v>2</v>
      </c>
    </row>
    <row r="16" spans="1:17" x14ac:dyDescent="0.25">
      <c r="A16" s="245" t="str">
        <f>IFERROR(VLOOKUP($C16,Account_Mapping!$A:$C,2,0),"")</f>
        <v>PD_Medicare</v>
      </c>
      <c r="B16" s="248">
        <f>IFERROR(VLOOKUP($C16,Account_Mapping!$A:$C,3,0),"")</f>
        <v>0</v>
      </c>
      <c r="C16" s="285" t="s">
        <v>781</v>
      </c>
      <c r="E16" s="215">
        <v>4</v>
      </c>
      <c r="F16" s="215">
        <v>0</v>
      </c>
      <c r="G16" s="215">
        <v>0</v>
      </c>
      <c r="H16" s="215">
        <v>0</v>
      </c>
      <c r="I16" s="215">
        <v>0</v>
      </c>
      <c r="J16" s="215">
        <v>0</v>
      </c>
      <c r="K16" s="215">
        <v>0</v>
      </c>
      <c r="L16" s="215">
        <v>0</v>
      </c>
      <c r="M16" s="215">
        <v>0</v>
      </c>
      <c r="N16" s="215">
        <v>0</v>
      </c>
      <c r="O16" s="215">
        <v>0</v>
      </c>
      <c r="P16" s="215">
        <v>0</v>
      </c>
      <c r="Q16" s="215">
        <v>4</v>
      </c>
    </row>
    <row r="17" spans="1:20" x14ac:dyDescent="0.25">
      <c r="A17" s="245" t="str">
        <f>IFERROR(VLOOKUP($C17,Account_Mapping!$A:$C,2,0),"")</f>
        <v>PD_Other</v>
      </c>
      <c r="B17" s="248">
        <f>IFERROR(VLOOKUP($C17,Account_Mapping!$A:$C,3,0),"")</f>
        <v>0</v>
      </c>
      <c r="C17" s="285" t="s">
        <v>782</v>
      </c>
      <c r="E17" s="215">
        <v>68</v>
      </c>
      <c r="F17" s="215">
        <v>56</v>
      </c>
      <c r="G17" s="215">
        <v>55</v>
      </c>
      <c r="H17" s="215">
        <v>0</v>
      </c>
      <c r="I17" s="215">
        <v>0</v>
      </c>
      <c r="J17" s="215">
        <v>0</v>
      </c>
      <c r="K17" s="215">
        <v>0</v>
      </c>
      <c r="L17" s="215">
        <v>0</v>
      </c>
      <c r="M17" s="215">
        <v>0</v>
      </c>
      <c r="N17" s="215">
        <v>0</v>
      </c>
      <c r="O17" s="215">
        <v>0</v>
      </c>
      <c r="P17" s="215">
        <v>0</v>
      </c>
      <c r="Q17" s="215">
        <v>179</v>
      </c>
    </row>
    <row r="18" spans="1:20" x14ac:dyDescent="0.25">
      <c r="A18" s="245" t="str">
        <f>IFERROR(VLOOKUP($C18,Account_Mapping!$A:$C,2,0),"")</f>
        <v>PD_Other</v>
      </c>
      <c r="B18" s="248">
        <f>IFERROR(VLOOKUP($C18,Account_Mapping!$A:$C,3,0),"")</f>
        <v>0</v>
      </c>
      <c r="C18" s="285" t="s">
        <v>783</v>
      </c>
      <c r="E18" s="215">
        <v>0</v>
      </c>
      <c r="F18" s="215">
        <v>0</v>
      </c>
      <c r="G18" s="215">
        <v>0</v>
      </c>
      <c r="H18" s="215">
        <v>0</v>
      </c>
      <c r="I18" s="215">
        <v>0</v>
      </c>
      <c r="J18" s="215">
        <v>0</v>
      </c>
      <c r="K18" s="215">
        <v>0</v>
      </c>
      <c r="L18" s="215">
        <v>0</v>
      </c>
      <c r="M18" s="215">
        <v>0</v>
      </c>
      <c r="N18" s="215">
        <v>0</v>
      </c>
      <c r="O18" s="215">
        <v>0</v>
      </c>
      <c r="P18" s="215">
        <v>0</v>
      </c>
      <c r="Q18" s="215">
        <v>0</v>
      </c>
    </row>
    <row r="19" spans="1:20" x14ac:dyDescent="0.25">
      <c r="A19" s="245" t="str">
        <f>IFERROR(VLOOKUP($C19,Account_Mapping!$A:$C,2,0),"")</f>
        <v>PD_Other</v>
      </c>
      <c r="B19" s="248">
        <f>IFERROR(VLOOKUP($C19,Account_Mapping!$A:$C,3,0),"")</f>
        <v>0</v>
      </c>
      <c r="C19" s="285" t="s">
        <v>784</v>
      </c>
      <c r="E19" s="215">
        <v>0</v>
      </c>
      <c r="F19" s="215">
        <v>0</v>
      </c>
      <c r="G19" s="215">
        <v>0</v>
      </c>
      <c r="H19" s="215">
        <v>0</v>
      </c>
      <c r="I19" s="215">
        <v>0</v>
      </c>
      <c r="J19" s="215">
        <v>0</v>
      </c>
      <c r="K19" s="215">
        <v>0</v>
      </c>
      <c r="L19" s="215">
        <v>0</v>
      </c>
      <c r="M19" s="215">
        <v>0</v>
      </c>
      <c r="N19" s="215">
        <v>0</v>
      </c>
      <c r="O19" s="215">
        <v>0</v>
      </c>
      <c r="P19" s="215">
        <v>0</v>
      </c>
      <c r="Q19" s="215">
        <v>0</v>
      </c>
    </row>
    <row r="20" spans="1:20" x14ac:dyDescent="0.25">
      <c r="A20" s="245" t="str">
        <f>IFERROR(VLOOKUP($C20,Account_Mapping!$A:$C,2,0),"")</f>
        <v>PD_Other</v>
      </c>
      <c r="B20" s="248">
        <f>IFERROR(VLOOKUP($C20,Account_Mapping!$A:$C,3,0),"")</f>
        <v>0</v>
      </c>
      <c r="C20" s="285" t="s">
        <v>785</v>
      </c>
      <c r="E20" s="215">
        <v>0</v>
      </c>
      <c r="F20" s="215">
        <v>0</v>
      </c>
      <c r="G20" s="215">
        <v>0</v>
      </c>
      <c r="H20" s="215">
        <v>0</v>
      </c>
      <c r="I20" s="215">
        <v>0</v>
      </c>
      <c r="J20" s="215">
        <v>0</v>
      </c>
      <c r="K20" s="215">
        <v>0</v>
      </c>
      <c r="L20" s="215">
        <v>0</v>
      </c>
      <c r="M20" s="215">
        <v>0</v>
      </c>
      <c r="N20" s="215">
        <v>0</v>
      </c>
      <c r="O20" s="215">
        <v>0</v>
      </c>
      <c r="P20" s="215">
        <v>0</v>
      </c>
      <c r="Q20" s="215">
        <v>0</v>
      </c>
    </row>
    <row r="21" spans="1:20" x14ac:dyDescent="0.25">
      <c r="A21" s="245" t="str">
        <f>IFERROR(VLOOKUP($C21,Account_Mapping!$A:$C,2,0),"")</f>
        <v>PD_Veterans</v>
      </c>
      <c r="B21" s="248">
        <f>IFERROR(VLOOKUP($C21,Account_Mapping!$A:$C,3,0),"")</f>
        <v>0</v>
      </c>
      <c r="C21" s="285" t="s">
        <v>786</v>
      </c>
      <c r="E21" s="215">
        <v>0</v>
      </c>
      <c r="F21" s="215">
        <v>0</v>
      </c>
      <c r="G21" s="215">
        <v>0</v>
      </c>
      <c r="H21" s="215">
        <v>0</v>
      </c>
      <c r="I21" s="215">
        <v>0</v>
      </c>
      <c r="J21" s="215">
        <v>0</v>
      </c>
      <c r="K21" s="215">
        <v>0</v>
      </c>
      <c r="L21" s="215">
        <v>0</v>
      </c>
      <c r="M21" s="215">
        <v>0</v>
      </c>
      <c r="N21" s="215">
        <v>0</v>
      </c>
      <c r="O21" s="215">
        <v>0</v>
      </c>
      <c r="P21" s="215">
        <v>0</v>
      </c>
      <c r="Q21" s="215">
        <v>0</v>
      </c>
    </row>
    <row r="22" spans="1:20" x14ac:dyDescent="0.25">
      <c r="A22" s="245" t="str">
        <f>IFERROR(VLOOKUP($C22,Account_Mapping!$A:$C,2,0),"")</f>
        <v>PD_Other</v>
      </c>
      <c r="B22" s="248">
        <f>IFERROR(VLOOKUP($C22,Account_Mapping!$A:$C,3,0),"")</f>
        <v>0</v>
      </c>
      <c r="C22" s="285" t="s">
        <v>787</v>
      </c>
      <c r="E22" s="215">
        <v>0</v>
      </c>
      <c r="F22" s="215">
        <v>0</v>
      </c>
      <c r="G22" s="215">
        <v>0</v>
      </c>
      <c r="H22" s="215">
        <v>0</v>
      </c>
      <c r="I22" s="215">
        <v>0</v>
      </c>
      <c r="J22" s="215">
        <v>0</v>
      </c>
      <c r="K22" s="215">
        <v>0</v>
      </c>
      <c r="L22" s="215">
        <v>0</v>
      </c>
      <c r="M22" s="215">
        <v>0</v>
      </c>
      <c r="N22" s="215">
        <v>0</v>
      </c>
      <c r="O22" s="215">
        <v>0</v>
      </c>
      <c r="P22" s="215">
        <v>0</v>
      </c>
      <c r="Q22" s="215">
        <v>0</v>
      </c>
    </row>
    <row r="23" spans="1:20" ht="18.75" thickBot="1" x14ac:dyDescent="0.3">
      <c r="A23" s="245" t="str">
        <f>IFERROR(VLOOKUP($C23,Account_Mapping!$A:$C,2,0),"")</f>
        <v/>
      </c>
      <c r="B23" s="248" t="str">
        <f>IFERROR(VLOOKUP($C23,Account_Mapping!$A:$C,3,0),"")</f>
        <v/>
      </c>
      <c r="C23" s="285" t="s">
        <v>788</v>
      </c>
      <c r="E23" s="223">
        <v>1408</v>
      </c>
      <c r="F23" s="223">
        <v>1321</v>
      </c>
      <c r="G23" s="223">
        <v>1451</v>
      </c>
      <c r="H23" s="223">
        <v>24</v>
      </c>
      <c r="I23" s="223">
        <v>0</v>
      </c>
      <c r="J23" s="223">
        <v>0</v>
      </c>
      <c r="K23" s="223">
        <v>0</v>
      </c>
      <c r="L23" s="223">
        <v>0</v>
      </c>
      <c r="M23" s="223">
        <v>0</v>
      </c>
      <c r="N23" s="223">
        <v>0</v>
      </c>
      <c r="O23" s="223">
        <v>0</v>
      </c>
      <c r="P23" s="223">
        <v>0</v>
      </c>
      <c r="Q23" s="223">
        <v>4204</v>
      </c>
      <c r="R23" s="224"/>
      <c r="S23" s="224"/>
    </row>
    <row r="24" spans="1:20" ht="18.75" thickTop="1" x14ac:dyDescent="0.25">
      <c r="A24" s="245" t="str">
        <f>IFERROR(VLOOKUP($C24,Account_Mapping!$A:$C,2,0),"")</f>
        <v/>
      </c>
      <c r="B24" s="248" t="str">
        <f>IFERROR(VLOOKUP($C24,Account_Mapping!$A:$C,3,0),"")</f>
        <v/>
      </c>
      <c r="C24" s="285" t="s">
        <v>789</v>
      </c>
      <c r="E24" s="215"/>
      <c r="F24" s="215"/>
      <c r="G24" s="215"/>
      <c r="H24" s="215"/>
      <c r="I24" s="215"/>
      <c r="J24" s="215"/>
      <c r="K24" s="215"/>
      <c r="L24" s="215"/>
      <c r="M24" s="215"/>
      <c r="N24" s="215"/>
      <c r="O24" s="215"/>
      <c r="P24" s="215"/>
      <c r="Q24" s="215"/>
    </row>
    <row r="25" spans="1:20" x14ac:dyDescent="0.25">
      <c r="A25" s="245" t="str">
        <f>IFERROR(VLOOKUP($C25,Account_Mapping!$A:$C,2,0),"")</f>
        <v/>
      </c>
      <c r="B25" s="248" t="str">
        <f>IFERROR(VLOOKUP($C25,Account_Mapping!$A:$C,3,0),"")</f>
        <v/>
      </c>
      <c r="C25" s="287" t="s">
        <v>790</v>
      </c>
      <c r="E25" s="215"/>
      <c r="F25" s="215"/>
      <c r="G25" s="215"/>
      <c r="H25" s="215"/>
      <c r="I25" s="215"/>
      <c r="J25" s="215"/>
      <c r="K25" s="215"/>
      <c r="L25" s="215"/>
      <c r="M25" s="215"/>
      <c r="N25" s="215"/>
      <c r="O25" s="215"/>
      <c r="P25" s="215"/>
      <c r="Q25" s="215"/>
    </row>
    <row r="26" spans="1:20" x14ac:dyDescent="0.25">
      <c r="A26" s="245" t="str">
        <f>IFERROR(VLOOKUP($C26,Account_Mapping!$A:$C,2,0),"")</f>
        <v/>
      </c>
      <c r="B26" s="248" t="str">
        <f>IFERROR(VLOOKUP($C26,Account_Mapping!$A:$C,3,0),"")</f>
        <v/>
      </c>
      <c r="C26" s="285" t="s">
        <v>791</v>
      </c>
      <c r="E26" s="215">
        <v>269121.64999999997</v>
      </c>
      <c r="F26" s="215">
        <v>253154.13</v>
      </c>
      <c r="G26" s="215">
        <v>305458.18</v>
      </c>
      <c r="H26" s="215">
        <v>24800.399999999998</v>
      </c>
      <c r="I26" s="215">
        <v>12517.22</v>
      </c>
      <c r="J26" s="215">
        <v>12308.3</v>
      </c>
      <c r="K26" s="215">
        <v>0</v>
      </c>
      <c r="L26" s="215">
        <v>0</v>
      </c>
      <c r="M26" s="215">
        <v>0</v>
      </c>
      <c r="N26" s="215">
        <v>0</v>
      </c>
      <c r="O26" s="215">
        <v>0</v>
      </c>
      <c r="P26" s="215">
        <v>0</v>
      </c>
      <c r="Q26" s="215">
        <v>877359.88</v>
      </c>
      <c r="R26" s="224"/>
    </row>
    <row r="27" spans="1:20" x14ac:dyDescent="0.25">
      <c r="A27" s="245" t="str">
        <f>IFERROR(VLOOKUP($C27,Account_Mapping!$A:$C,2,0),"")</f>
        <v/>
      </c>
      <c r="B27" s="248" t="str">
        <f>IFERROR(VLOOKUP($C27,Account_Mapping!$A:$C,3,0),"")</f>
        <v/>
      </c>
      <c r="C27" s="285" t="s">
        <v>792</v>
      </c>
      <c r="E27" s="215">
        <v>-122.13</v>
      </c>
      <c r="F27" s="215">
        <v>0</v>
      </c>
      <c r="G27" s="215">
        <v>0</v>
      </c>
      <c r="H27" s="215">
        <v>-15.62</v>
      </c>
      <c r="I27" s="215">
        <v>0</v>
      </c>
      <c r="J27" s="215">
        <v>0</v>
      </c>
      <c r="K27" s="215">
        <v>0</v>
      </c>
      <c r="L27" s="215">
        <v>0</v>
      </c>
      <c r="M27" s="215">
        <v>0</v>
      </c>
      <c r="N27" s="215">
        <v>0</v>
      </c>
      <c r="O27" s="215">
        <v>0</v>
      </c>
      <c r="P27" s="215">
        <v>0</v>
      </c>
      <c r="Q27" s="215">
        <v>-137.75</v>
      </c>
      <c r="R27" s="224"/>
    </row>
    <row r="28" spans="1:20" x14ac:dyDescent="0.25">
      <c r="A28" s="245" t="str">
        <f>IFERROR(VLOOKUP($C28,Account_Mapping!$A:$C,2,0),"")</f>
        <v/>
      </c>
      <c r="B28" s="248" t="str">
        <f>IFERROR(VLOOKUP($C28,Account_Mapping!$A:$C,3,0),"")</f>
        <v/>
      </c>
      <c r="C28" s="285" t="s">
        <v>793</v>
      </c>
      <c r="E28" s="215">
        <v>-9942.83</v>
      </c>
      <c r="F28" s="215">
        <v>-12297.13</v>
      </c>
      <c r="G28" s="215">
        <v>-10867.13</v>
      </c>
      <c r="H28" s="215">
        <v>-8836.32</v>
      </c>
      <c r="I28" s="215">
        <v>-10260.4</v>
      </c>
      <c r="J28" s="215">
        <v>-9822.1299999999992</v>
      </c>
      <c r="K28" s="215">
        <v>0</v>
      </c>
      <c r="L28" s="215">
        <v>0</v>
      </c>
      <c r="M28" s="215">
        <v>0</v>
      </c>
      <c r="N28" s="215">
        <v>0</v>
      </c>
      <c r="O28" s="215">
        <v>0</v>
      </c>
      <c r="P28" s="215">
        <v>0</v>
      </c>
      <c r="Q28" s="215">
        <v>-62025.939999999995</v>
      </c>
      <c r="R28" s="224"/>
    </row>
    <row r="29" spans="1:20" ht="18.75" thickBot="1" x14ac:dyDescent="0.3">
      <c r="A29" s="245" t="str">
        <f>IFERROR(VLOOKUP($C29,Account_Mapping!$A:$C,2,0),"")</f>
        <v/>
      </c>
      <c r="B29" s="248" t="str">
        <f>IFERROR(VLOOKUP($C29,Account_Mapping!$A:$C,3,0),"")</f>
        <v/>
      </c>
      <c r="C29" s="285" t="s">
        <v>794</v>
      </c>
      <c r="E29" s="225">
        <v>259056.68999999997</v>
      </c>
      <c r="F29" s="225">
        <v>240857</v>
      </c>
      <c r="G29" s="225">
        <v>294591.05</v>
      </c>
      <c r="H29" s="225">
        <v>15948.46</v>
      </c>
      <c r="I29" s="225">
        <v>2256.8199999999997</v>
      </c>
      <c r="J29" s="225">
        <v>2486.17</v>
      </c>
      <c r="K29" s="225">
        <v>0</v>
      </c>
      <c r="L29" s="225">
        <v>0</v>
      </c>
      <c r="M29" s="225">
        <v>0</v>
      </c>
      <c r="N29" s="225">
        <v>0</v>
      </c>
      <c r="O29" s="225">
        <v>0</v>
      </c>
      <c r="P29" s="225">
        <v>0</v>
      </c>
      <c r="Q29" s="225">
        <v>815196.19000000006</v>
      </c>
      <c r="R29" s="224"/>
      <c r="S29" s="224"/>
      <c r="T29" s="226"/>
    </row>
    <row r="30" spans="1:20" ht="18.75" thickTop="1" x14ac:dyDescent="0.25">
      <c r="A30" s="245" t="str">
        <f>IFERROR(VLOOKUP($C30,Account_Mapping!$A:$C,2,0),"")</f>
        <v/>
      </c>
      <c r="B30" s="248" t="str">
        <f>IFERROR(VLOOKUP($C30,Account_Mapping!$A:$C,3,0),"")</f>
        <v/>
      </c>
      <c r="E30" s="221"/>
      <c r="F30" s="221"/>
      <c r="G30" s="221"/>
      <c r="H30" s="221"/>
      <c r="I30" s="221"/>
      <c r="J30" s="221"/>
      <c r="K30" s="221"/>
      <c r="L30" s="221"/>
      <c r="M30" s="221"/>
      <c r="N30" s="221"/>
      <c r="O30" s="221"/>
      <c r="P30" s="221"/>
      <c r="Q30" s="221"/>
    </row>
    <row r="31" spans="1:20" x14ac:dyDescent="0.25">
      <c r="A31" s="245" t="str">
        <f>IFERROR(VLOOKUP($C31,Account_Mapping!$A:$C,2,0),"")</f>
        <v/>
      </c>
      <c r="B31" s="248" t="str">
        <f>IFERROR(VLOOKUP($C31,Account_Mapping!$A:$C,3,0),"")</f>
        <v/>
      </c>
      <c r="C31" s="287" t="s">
        <v>795</v>
      </c>
      <c r="E31" s="215"/>
      <c r="F31" s="215"/>
      <c r="G31" s="215"/>
      <c r="H31" s="215"/>
      <c r="I31" s="215"/>
      <c r="J31" s="215"/>
      <c r="K31" s="215"/>
      <c r="L31" s="215"/>
      <c r="M31" s="215"/>
      <c r="N31" s="215"/>
      <c r="O31" s="215"/>
      <c r="P31" s="215"/>
      <c r="Q31" s="215"/>
    </row>
    <row r="32" spans="1:20" x14ac:dyDescent="0.25">
      <c r="A32" s="245" t="str">
        <f>IFERROR(VLOOKUP($C32,Account_Mapping!$A:$C,2,0),"")</f>
        <v/>
      </c>
      <c r="B32" s="248" t="str">
        <f>IFERROR(VLOOKUP($C32,Account_Mapping!$A:$C,3,0),"")</f>
        <v/>
      </c>
      <c r="C32" s="285" t="s">
        <v>796</v>
      </c>
      <c r="E32" s="215">
        <v>122144.10999999999</v>
      </c>
      <c r="F32" s="215">
        <v>89770.489999999991</v>
      </c>
      <c r="G32" s="215">
        <v>132451.83000000002</v>
      </c>
      <c r="H32" s="215">
        <v>36562.539999999994</v>
      </c>
      <c r="I32" s="215">
        <v>333.74</v>
      </c>
      <c r="J32" s="215">
        <v>0</v>
      </c>
      <c r="K32" s="215">
        <v>0</v>
      </c>
      <c r="L32" s="215">
        <v>0</v>
      </c>
      <c r="M32" s="215">
        <v>0</v>
      </c>
      <c r="N32" s="215">
        <v>0</v>
      </c>
      <c r="O32" s="215">
        <v>0</v>
      </c>
      <c r="P32" s="215">
        <v>0</v>
      </c>
      <c r="Q32" s="215">
        <v>381262.70999999996</v>
      </c>
      <c r="R32" s="224"/>
    </row>
    <row r="33" spans="1:20" x14ac:dyDescent="0.25">
      <c r="A33" s="245" t="str">
        <f>IFERROR(VLOOKUP($C33,Account_Mapping!$A:$C,2,0),"")</f>
        <v/>
      </c>
      <c r="B33" s="248" t="str">
        <f>IFERROR(VLOOKUP($C33,Account_Mapping!$A:$C,3,0),"")</f>
        <v/>
      </c>
      <c r="C33" s="285" t="s">
        <v>797</v>
      </c>
      <c r="E33" s="215">
        <v>24933.11</v>
      </c>
      <c r="F33" s="215">
        <v>22433.93</v>
      </c>
      <c r="G33" s="215">
        <v>29020.120000000006</v>
      </c>
      <c r="H33" s="215">
        <v>6117.59</v>
      </c>
      <c r="I33" s="215">
        <v>0</v>
      </c>
      <c r="J33" s="215">
        <v>0</v>
      </c>
      <c r="K33" s="215">
        <v>0</v>
      </c>
      <c r="L33" s="215">
        <v>0</v>
      </c>
      <c r="M33" s="215">
        <v>0</v>
      </c>
      <c r="N33" s="215">
        <v>0</v>
      </c>
      <c r="O33" s="215">
        <v>0</v>
      </c>
      <c r="P33" s="215">
        <v>0</v>
      </c>
      <c r="Q33" s="215">
        <v>82504.75</v>
      </c>
      <c r="R33" s="224"/>
    </row>
    <row r="34" spans="1:20" x14ac:dyDescent="0.25">
      <c r="A34" s="245" t="str">
        <f>IFERROR(VLOOKUP($C34,Account_Mapping!$A:$C,2,0),"")</f>
        <v/>
      </c>
      <c r="B34" s="248" t="str">
        <f>IFERROR(VLOOKUP($C34,Account_Mapping!$A:$C,3,0),"")</f>
        <v/>
      </c>
      <c r="C34" s="285" t="s">
        <v>792</v>
      </c>
      <c r="E34" s="215">
        <v>8108.1900000000005</v>
      </c>
      <c r="F34" s="215">
        <v>3240.94</v>
      </c>
      <c r="G34" s="215">
        <v>2956</v>
      </c>
      <c r="H34" s="215">
        <v>0</v>
      </c>
      <c r="I34" s="215">
        <v>241.79</v>
      </c>
      <c r="J34" s="215">
        <v>0</v>
      </c>
      <c r="K34" s="215">
        <v>0</v>
      </c>
      <c r="L34" s="215">
        <v>0</v>
      </c>
      <c r="M34" s="215">
        <v>0</v>
      </c>
      <c r="N34" s="215">
        <v>0</v>
      </c>
      <c r="O34" s="215">
        <v>0</v>
      </c>
      <c r="P34" s="215">
        <v>0</v>
      </c>
      <c r="Q34" s="215">
        <v>14546.920000000002</v>
      </c>
      <c r="R34" s="224"/>
    </row>
    <row r="35" spans="1:20" x14ac:dyDescent="0.25">
      <c r="A35" s="245" t="str">
        <f>IFERROR(VLOOKUP($C35,Account_Mapping!$A:$C,2,0),"")</f>
        <v/>
      </c>
      <c r="B35" s="248" t="str">
        <f>IFERROR(VLOOKUP($C35,Account_Mapping!$A:$C,3,0),"")</f>
        <v/>
      </c>
      <c r="C35" s="285" t="s">
        <v>798</v>
      </c>
      <c r="E35" s="215">
        <v>4564.68</v>
      </c>
      <c r="F35" s="215">
        <v>3141.75</v>
      </c>
      <c r="G35" s="215">
        <v>4463.04</v>
      </c>
      <c r="H35" s="215">
        <v>2829.92</v>
      </c>
      <c r="I35" s="215">
        <v>835.3</v>
      </c>
      <c r="J35" s="215">
        <v>0</v>
      </c>
      <c r="K35" s="215">
        <v>0</v>
      </c>
      <c r="L35" s="215">
        <v>0</v>
      </c>
      <c r="M35" s="215">
        <v>0</v>
      </c>
      <c r="N35" s="215">
        <v>0</v>
      </c>
      <c r="O35" s="215">
        <v>0</v>
      </c>
      <c r="P35" s="215">
        <v>0</v>
      </c>
      <c r="Q35" s="215">
        <v>15834.69</v>
      </c>
      <c r="R35" s="224"/>
    </row>
    <row r="36" spans="1:20" x14ac:dyDescent="0.25">
      <c r="A36" s="245" t="str">
        <f>IFERROR(VLOOKUP($C36,Account_Mapping!$A:$C,2,0),"")</f>
        <v/>
      </c>
      <c r="B36" s="248" t="str">
        <f>IFERROR(VLOOKUP($C36,Account_Mapping!$A:$C,3,0),"")</f>
        <v/>
      </c>
      <c r="C36" s="285" t="s">
        <v>799</v>
      </c>
      <c r="E36" s="215">
        <v>14354.85</v>
      </c>
      <c r="F36" s="215">
        <v>10798.579999999998</v>
      </c>
      <c r="G36" s="215">
        <v>14112.450000000003</v>
      </c>
      <c r="H36" s="215">
        <v>6136.47</v>
      </c>
      <c r="I36" s="215">
        <v>523.84</v>
      </c>
      <c r="J36" s="215">
        <v>0</v>
      </c>
      <c r="K36" s="215">
        <v>0</v>
      </c>
      <c r="L36" s="215">
        <v>0</v>
      </c>
      <c r="M36" s="215">
        <v>0</v>
      </c>
      <c r="N36" s="215">
        <v>0</v>
      </c>
      <c r="O36" s="215">
        <v>0</v>
      </c>
      <c r="P36" s="215">
        <v>0</v>
      </c>
      <c r="Q36" s="215">
        <v>45926.19</v>
      </c>
      <c r="R36" s="224"/>
    </row>
    <row r="37" spans="1:20" x14ac:dyDescent="0.25">
      <c r="A37" s="245" t="str">
        <f>IFERROR(VLOOKUP($C37,Account_Mapping!$A:$C,2,0),"")</f>
        <v/>
      </c>
      <c r="B37" s="248" t="str">
        <f>IFERROR(VLOOKUP($C37,Account_Mapping!$A:$C,3,0),"")</f>
        <v/>
      </c>
      <c r="C37" s="285" t="s">
        <v>800</v>
      </c>
      <c r="E37" s="215">
        <v>14132.329999999998</v>
      </c>
      <c r="F37" s="215">
        <v>35741.660000000003</v>
      </c>
      <c r="G37" s="215">
        <v>23223</v>
      </c>
      <c r="H37" s="215">
        <v>33018.93</v>
      </c>
      <c r="I37" s="215">
        <v>37199.520000000004</v>
      </c>
      <c r="J37" s="215">
        <v>20249.240000000002</v>
      </c>
      <c r="K37" s="215">
        <v>0</v>
      </c>
      <c r="L37" s="215">
        <v>0</v>
      </c>
      <c r="M37" s="215">
        <v>0</v>
      </c>
      <c r="N37" s="215">
        <v>0</v>
      </c>
      <c r="O37" s="215">
        <v>0</v>
      </c>
      <c r="P37" s="215">
        <v>0</v>
      </c>
      <c r="Q37" s="215">
        <v>163564.68</v>
      </c>
      <c r="R37" s="224"/>
    </row>
    <row r="38" spans="1:20" x14ac:dyDescent="0.25">
      <c r="A38" s="245" t="str">
        <f>IFERROR(VLOOKUP($C38,Account_Mapping!$A:$C,2,0),"")</f>
        <v/>
      </c>
      <c r="B38" s="248" t="str">
        <f>IFERROR(VLOOKUP($C38,Account_Mapping!$A:$C,3,0),"")</f>
        <v/>
      </c>
      <c r="C38" s="285" t="s">
        <v>801</v>
      </c>
      <c r="E38" s="215">
        <v>68230.100000000006</v>
      </c>
      <c r="F38" s="215">
        <v>68294.78</v>
      </c>
      <c r="G38" s="215">
        <v>74927.459999999992</v>
      </c>
      <c r="H38" s="215">
        <v>40093.89</v>
      </c>
      <c r="I38" s="215">
        <v>84339.38</v>
      </c>
      <c r="J38" s="215">
        <v>2949.57</v>
      </c>
      <c r="K38" s="215">
        <v>0</v>
      </c>
      <c r="L38" s="215">
        <v>0</v>
      </c>
      <c r="M38" s="215">
        <v>0</v>
      </c>
      <c r="N38" s="215">
        <v>0</v>
      </c>
      <c r="O38" s="215">
        <v>0</v>
      </c>
      <c r="P38" s="215">
        <v>0</v>
      </c>
      <c r="Q38" s="215">
        <v>338835.18</v>
      </c>
      <c r="R38" s="224"/>
    </row>
    <row r="39" spans="1:20" x14ac:dyDescent="0.25">
      <c r="A39" s="245" t="str">
        <f>IFERROR(VLOOKUP($C39,Account_Mapping!$A:$C,2,0),"")</f>
        <v/>
      </c>
      <c r="B39" s="248" t="str">
        <f>IFERROR(VLOOKUP($C39,Account_Mapping!$A:$C,3,0),"")</f>
        <v/>
      </c>
      <c r="C39" s="285" t="s">
        <v>802</v>
      </c>
      <c r="E39" s="215">
        <v>59735.93</v>
      </c>
      <c r="F39" s="215">
        <v>58730.9</v>
      </c>
      <c r="G39" s="215">
        <v>62002.049999999996</v>
      </c>
      <c r="H39" s="215">
        <v>55014.21</v>
      </c>
      <c r="I39" s="215">
        <v>53793.279999999992</v>
      </c>
      <c r="J39" s="215">
        <v>52695.669999999991</v>
      </c>
      <c r="K39" s="215">
        <v>0</v>
      </c>
      <c r="L39" s="215">
        <v>0</v>
      </c>
      <c r="M39" s="215">
        <v>0</v>
      </c>
      <c r="N39" s="215">
        <v>0</v>
      </c>
      <c r="O39" s="215">
        <v>0</v>
      </c>
      <c r="P39" s="215">
        <v>0</v>
      </c>
      <c r="Q39" s="215">
        <v>341972.04</v>
      </c>
      <c r="R39" s="224"/>
    </row>
    <row r="40" spans="1:20" ht="18.75" thickBot="1" x14ac:dyDescent="0.3">
      <c r="A40" s="245" t="str">
        <f>IFERROR(VLOOKUP($C40,Account_Mapping!$A:$C,2,0),"")</f>
        <v/>
      </c>
      <c r="B40" s="248" t="str">
        <f>IFERROR(VLOOKUP($C40,Account_Mapping!$A:$C,3,0),"")</f>
        <v/>
      </c>
      <c r="C40" s="285" t="s">
        <v>803</v>
      </c>
      <c r="E40" s="225">
        <v>316203.3</v>
      </c>
      <c r="F40" s="225">
        <v>292153.02999999997</v>
      </c>
      <c r="G40" s="225">
        <v>343155.95</v>
      </c>
      <c r="H40" s="225">
        <v>179773.55</v>
      </c>
      <c r="I40" s="225">
        <v>177266.85</v>
      </c>
      <c r="J40" s="225">
        <v>75894.48</v>
      </c>
      <c r="K40" s="225">
        <v>0</v>
      </c>
      <c r="L40" s="225">
        <v>0</v>
      </c>
      <c r="M40" s="225">
        <v>0</v>
      </c>
      <c r="N40" s="225">
        <v>0</v>
      </c>
      <c r="O40" s="225">
        <v>0</v>
      </c>
      <c r="P40" s="225">
        <v>0</v>
      </c>
      <c r="Q40" s="225">
        <v>1384447.16</v>
      </c>
      <c r="R40" s="224"/>
      <c r="S40" s="224"/>
    </row>
    <row r="41" spans="1:20" ht="19.5" thickTop="1" thickBot="1" x14ac:dyDescent="0.3">
      <c r="A41" s="245" t="str">
        <f>IFERROR(VLOOKUP($C41,Account_Mapping!$A:$C,2,0),"")</f>
        <v/>
      </c>
      <c r="B41" s="248" t="str">
        <f>IFERROR(VLOOKUP($C41,Account_Mapping!$A:$C,3,0),"")</f>
        <v/>
      </c>
      <c r="C41" s="287" t="s">
        <v>804</v>
      </c>
      <c r="D41" s="287"/>
      <c r="E41" s="227">
        <v>-57146.610000000015</v>
      </c>
      <c r="F41" s="227">
        <v>-51296.02999999997</v>
      </c>
      <c r="G41" s="227">
        <v>-48564.900000000023</v>
      </c>
      <c r="H41" s="227">
        <v>-163825.09</v>
      </c>
      <c r="I41" s="227">
        <v>-175010.03</v>
      </c>
      <c r="J41" s="227">
        <v>-73408.31</v>
      </c>
      <c r="K41" s="227">
        <v>0</v>
      </c>
      <c r="L41" s="227">
        <v>0</v>
      </c>
      <c r="M41" s="227">
        <v>0</v>
      </c>
      <c r="N41" s="227">
        <v>0</v>
      </c>
      <c r="O41" s="227">
        <v>0</v>
      </c>
      <c r="P41" s="227">
        <v>0</v>
      </c>
      <c r="Q41" s="227">
        <v>-569250.96999999986</v>
      </c>
      <c r="R41" s="224"/>
      <c r="S41" s="224"/>
      <c r="T41" s="226"/>
    </row>
    <row r="42" spans="1:20" ht="18.75" thickTop="1" x14ac:dyDescent="0.25">
      <c r="A42" s="245" t="str">
        <f>IFERROR(VLOOKUP($C42,Account_Mapping!$A:$C,2,0),"")</f>
        <v/>
      </c>
      <c r="B42" s="248" t="str">
        <f>IFERROR(VLOOKUP($C42,Account_Mapping!$A:$C,3,0),"")</f>
        <v/>
      </c>
      <c r="E42" s="215"/>
      <c r="F42" s="215"/>
      <c r="G42" s="215"/>
      <c r="H42" s="215"/>
      <c r="I42" s="215"/>
      <c r="J42" s="216"/>
      <c r="K42" s="215"/>
      <c r="L42" s="215"/>
      <c r="M42" s="215"/>
      <c r="N42" s="215"/>
      <c r="O42" s="215"/>
      <c r="P42" s="215"/>
      <c r="Q42" s="215"/>
    </row>
    <row r="43" spans="1:20" x14ac:dyDescent="0.25">
      <c r="A43" s="245" t="str">
        <f>IFERROR(VLOOKUP($C43,Account_Mapping!$A:$C,2,0),"")</f>
        <v/>
      </c>
      <c r="B43" s="248" t="str">
        <f>IFERROR(VLOOKUP($C43,Account_Mapping!$A:$C,3,0),"")</f>
        <v/>
      </c>
      <c r="C43" s="285" t="s">
        <v>109</v>
      </c>
      <c r="E43" s="215">
        <v>12787.779999999986</v>
      </c>
      <c r="F43" s="215">
        <v>16666.11000000003</v>
      </c>
      <c r="G43" s="215">
        <v>25861.14999999998</v>
      </c>
      <c r="H43" s="215">
        <v>-111129.42000000001</v>
      </c>
      <c r="I43" s="215">
        <v>-122314.36000000002</v>
      </c>
      <c r="J43" s="217">
        <v>-20712.64</v>
      </c>
      <c r="K43" s="215">
        <v>0</v>
      </c>
      <c r="L43" s="215">
        <v>0</v>
      </c>
      <c r="M43" s="215">
        <v>0</v>
      </c>
      <c r="N43" s="215">
        <v>0</v>
      </c>
      <c r="O43" s="215">
        <v>0</v>
      </c>
      <c r="P43" s="215">
        <v>0</v>
      </c>
      <c r="Q43" s="215">
        <v>-198841.37999999983</v>
      </c>
    </row>
    <row r="44" spans="1:20" x14ac:dyDescent="0.25">
      <c r="A44" s="245" t="str">
        <f>IFERROR(VLOOKUP($C44,Account_Mapping!$A:$C,2,0),"")</f>
        <v/>
      </c>
      <c r="B44" s="248" t="str">
        <f>IFERROR(VLOOKUP($C44,Account_Mapping!$A:$C,3,0),"")</f>
        <v/>
      </c>
      <c r="D44" s="286"/>
      <c r="E44" s="215"/>
      <c r="F44" s="215"/>
      <c r="G44" s="215"/>
      <c r="H44" s="215"/>
      <c r="I44" s="215"/>
      <c r="J44" s="218" t="s">
        <v>1192</v>
      </c>
      <c r="K44" s="215"/>
      <c r="L44" s="215"/>
      <c r="M44" s="215"/>
      <c r="N44" s="215"/>
      <c r="O44" s="215"/>
      <c r="P44" s="215"/>
      <c r="Q44" s="215"/>
    </row>
    <row r="45" spans="1:20" x14ac:dyDescent="0.25">
      <c r="A45" s="245" t="str">
        <f>IFERROR(VLOOKUP($C45,Account_Mapping!$A:$C,2,0),"")</f>
        <v/>
      </c>
      <c r="B45" s="248" t="str">
        <f>IFERROR(VLOOKUP($C45,Account_Mapping!$A:$C,3,0),"")</f>
        <v/>
      </c>
      <c r="D45" s="286"/>
      <c r="E45" s="215"/>
      <c r="F45" s="215"/>
      <c r="G45" s="215"/>
      <c r="H45" s="215"/>
      <c r="I45" s="215"/>
      <c r="J45" s="216" t="s">
        <v>805</v>
      </c>
      <c r="K45" s="215"/>
      <c r="L45" s="215"/>
      <c r="M45" s="215"/>
      <c r="N45" s="215"/>
      <c r="O45" s="215"/>
      <c r="P45" s="215"/>
      <c r="Q45" s="215"/>
    </row>
    <row r="46" spans="1:20" x14ac:dyDescent="0.25">
      <c r="A46" s="245" t="str">
        <f>IFERROR(VLOOKUP($C46,Account_Mapping!$A:$C,2,0),"")</f>
        <v/>
      </c>
      <c r="B46" s="248" t="str">
        <f>IFERROR(VLOOKUP($C46,Account_Mapping!$A:$C,3,0),"")</f>
        <v/>
      </c>
      <c r="E46" s="219"/>
      <c r="F46" s="219"/>
      <c r="G46" s="219"/>
      <c r="H46" s="219"/>
      <c r="I46" s="219"/>
      <c r="J46" s="219">
        <v>2022</v>
      </c>
      <c r="K46" s="219"/>
      <c r="L46" s="219"/>
      <c r="M46" s="219"/>
      <c r="N46" s="219"/>
      <c r="O46" s="219"/>
      <c r="P46" s="219"/>
      <c r="Q46" s="219"/>
    </row>
    <row r="47" spans="1:20" x14ac:dyDescent="0.25">
      <c r="A47" s="245" t="str">
        <f>IFERROR(VLOOKUP($C47,Account_Mapping!$A:$C,2,0),"")</f>
        <v/>
      </c>
      <c r="B47" s="248" t="str">
        <f>IFERROR(VLOOKUP($C47,Account_Mapping!$A:$C,3,0),"")</f>
        <v/>
      </c>
      <c r="E47" s="215"/>
      <c r="F47" s="215"/>
      <c r="G47" s="215"/>
      <c r="H47" s="215"/>
      <c r="I47" s="215"/>
      <c r="J47" s="215"/>
      <c r="K47" s="215"/>
      <c r="L47" s="215"/>
      <c r="M47" s="215"/>
      <c r="N47" s="215"/>
      <c r="O47" s="215"/>
      <c r="P47" s="215"/>
      <c r="Q47" s="215"/>
    </row>
    <row r="48" spans="1:20" x14ac:dyDescent="0.25">
      <c r="A48" s="245" t="str">
        <f>IFERROR(VLOOKUP($C48,Account_Mapping!$A:$C,2,0),"")</f>
        <v/>
      </c>
      <c r="B48" s="248" t="str">
        <f>IFERROR(VLOOKUP($C48,Account_Mapping!$A:$C,3,0),"")</f>
        <v/>
      </c>
      <c r="D48" s="228"/>
      <c r="E48" s="215" t="s">
        <v>761</v>
      </c>
      <c r="F48" s="215" t="s">
        <v>762</v>
      </c>
      <c r="G48" s="215" t="s">
        <v>763</v>
      </c>
      <c r="H48" s="215" t="s">
        <v>764</v>
      </c>
      <c r="I48" s="215" t="s">
        <v>185</v>
      </c>
      <c r="J48" s="215" t="s">
        <v>765</v>
      </c>
      <c r="K48" s="215" t="s">
        <v>766</v>
      </c>
      <c r="L48" s="215" t="s">
        <v>767</v>
      </c>
      <c r="M48" s="215" t="s">
        <v>768</v>
      </c>
      <c r="N48" s="215" t="s">
        <v>769</v>
      </c>
      <c r="O48" s="215" t="s">
        <v>770</v>
      </c>
      <c r="P48" s="215" t="s">
        <v>771</v>
      </c>
      <c r="Q48" s="215" t="s">
        <v>772</v>
      </c>
    </row>
    <row r="49" spans="1:17" x14ac:dyDescent="0.25">
      <c r="A49" s="245" t="str">
        <f>IFERROR(VLOOKUP($C49,Account_Mapping!$A:$C,2,0),"")</f>
        <v/>
      </c>
      <c r="B49" s="248" t="str">
        <f>IFERROR(VLOOKUP($C49,Account_Mapping!$A:$C,3,0),"")</f>
        <v/>
      </c>
      <c r="C49" s="285" t="s">
        <v>806</v>
      </c>
      <c r="D49" s="228"/>
      <c r="E49" s="215"/>
      <c r="F49" s="215"/>
      <c r="G49" s="215"/>
      <c r="H49" s="215"/>
      <c r="I49" s="215"/>
      <c r="J49" s="215"/>
      <c r="K49" s="215"/>
      <c r="L49" s="215"/>
      <c r="M49" s="215"/>
      <c r="N49" s="215"/>
      <c r="O49" s="215"/>
      <c r="P49" s="215"/>
      <c r="Q49" s="215"/>
    </row>
    <row r="50" spans="1:17" x14ac:dyDescent="0.25">
      <c r="A50" s="245" t="str">
        <f>IFERROR(VLOOKUP($C50,Account_Mapping!$A:$C,2,0),"")</f>
        <v>REV_Medicaid</v>
      </c>
      <c r="B50" s="248">
        <f>IFERROR(VLOOKUP($C50,Account_Mapping!$A:$C,3,0),"")</f>
        <v>0</v>
      </c>
      <c r="C50" s="285" t="s">
        <v>807</v>
      </c>
      <c r="D50" s="228"/>
      <c r="E50" s="215">
        <v>219976.8</v>
      </c>
      <c r="F50" s="215">
        <v>200310</v>
      </c>
      <c r="G50" s="215">
        <v>259802.38</v>
      </c>
      <c r="H50" s="215">
        <v>4370.3999999999996</v>
      </c>
      <c r="I50" s="215">
        <v>0</v>
      </c>
      <c r="J50" s="215">
        <v>0</v>
      </c>
      <c r="K50" s="215">
        <v>0</v>
      </c>
      <c r="L50" s="215">
        <v>0</v>
      </c>
      <c r="M50" s="215">
        <v>0</v>
      </c>
      <c r="N50" s="215">
        <v>0</v>
      </c>
      <c r="O50" s="215">
        <v>0</v>
      </c>
      <c r="P50" s="215">
        <v>0</v>
      </c>
      <c r="Q50" s="215">
        <v>684459.58</v>
      </c>
    </row>
    <row r="51" spans="1:17" x14ac:dyDescent="0.25">
      <c r="A51" s="245" t="str">
        <f>IFERROR(VLOOKUP($C51,Account_Mapping!$A:$C,2,0),"")</f>
        <v>REV_Medicaid</v>
      </c>
      <c r="B51" s="248">
        <f>IFERROR(VLOOKUP($C51,Account_Mapping!$A:$C,3,0),"")</f>
        <v>0</v>
      </c>
      <c r="C51" s="285" t="s">
        <v>808</v>
      </c>
      <c r="D51" s="228"/>
      <c r="E51" s="215">
        <v>-5573.7</v>
      </c>
      <c r="F51" s="215">
        <v>30046.5</v>
      </c>
      <c r="G51" s="215">
        <v>-1274.7</v>
      </c>
      <c r="H51" s="215">
        <v>0</v>
      </c>
      <c r="I51" s="215">
        <v>0</v>
      </c>
      <c r="J51" s="215">
        <v>-3095.7</v>
      </c>
      <c r="K51" s="215">
        <v>0</v>
      </c>
      <c r="L51" s="215">
        <v>0</v>
      </c>
      <c r="M51" s="215">
        <v>0</v>
      </c>
      <c r="N51" s="215">
        <v>0</v>
      </c>
      <c r="O51" s="215">
        <v>0</v>
      </c>
      <c r="P51" s="215">
        <v>0</v>
      </c>
      <c r="Q51" s="215">
        <v>20102.399999999998</v>
      </c>
    </row>
    <row r="52" spans="1:17" x14ac:dyDescent="0.25">
      <c r="A52" s="245" t="str">
        <f>IFERROR(VLOOKUP($C52,Account_Mapping!$A:$C,2,0),"")</f>
        <v>REV_MCA_Mgd_Care</v>
      </c>
      <c r="B52" s="248">
        <f>IFERROR(VLOOKUP($C52,Account_Mapping!$A:$C,3,0),"")</f>
        <v>0</v>
      </c>
      <c r="C52" s="285" t="s">
        <v>809</v>
      </c>
      <c r="D52" s="228"/>
      <c r="E52" s="215">
        <v>0</v>
      </c>
      <c r="F52" s="215">
        <v>0</v>
      </c>
      <c r="G52" s="215">
        <v>0</v>
      </c>
      <c r="H52" s="215">
        <v>0</v>
      </c>
      <c r="I52" s="215">
        <v>0</v>
      </c>
      <c r="J52" s="215">
        <v>0</v>
      </c>
      <c r="K52" s="215">
        <v>0</v>
      </c>
      <c r="L52" s="215">
        <v>0</v>
      </c>
      <c r="M52" s="215">
        <v>0</v>
      </c>
      <c r="N52" s="215">
        <v>0</v>
      </c>
      <c r="O52" s="215">
        <v>0</v>
      </c>
      <c r="P52" s="215">
        <v>0</v>
      </c>
      <c r="Q52" s="215">
        <v>0</v>
      </c>
    </row>
    <row r="53" spans="1:17" x14ac:dyDescent="0.25">
      <c r="A53" s="245" t="str">
        <f>IFERROR(VLOOKUP($C53,Account_Mapping!$A:$C,2,0),"")</f>
        <v>REV_MCA_Mgd_Care</v>
      </c>
      <c r="B53" s="248">
        <f>IFERROR(VLOOKUP($C53,Account_Mapping!$A:$C,3,0),"")</f>
        <v>0</v>
      </c>
      <c r="C53" s="285" t="s">
        <v>810</v>
      </c>
      <c r="D53" s="228"/>
      <c r="E53" s="215">
        <v>0</v>
      </c>
      <c r="F53" s="215">
        <v>0</v>
      </c>
      <c r="G53" s="215">
        <v>0</v>
      </c>
      <c r="H53" s="215">
        <v>0</v>
      </c>
      <c r="I53" s="215">
        <v>0</v>
      </c>
      <c r="J53" s="215">
        <v>0</v>
      </c>
      <c r="K53" s="215">
        <v>0</v>
      </c>
      <c r="L53" s="215">
        <v>0</v>
      </c>
      <c r="M53" s="215">
        <v>0</v>
      </c>
      <c r="N53" s="215">
        <v>0</v>
      </c>
      <c r="O53" s="215">
        <v>0</v>
      </c>
      <c r="P53" s="215">
        <v>0</v>
      </c>
      <c r="Q53" s="215">
        <v>0</v>
      </c>
    </row>
    <row r="54" spans="1:17" x14ac:dyDescent="0.25">
      <c r="A54" s="245" t="str">
        <f>IFERROR(VLOOKUP($C54,Account_Mapping!$A:$C,2,0),"")</f>
        <v>REV_MCA_Mgd_Care</v>
      </c>
      <c r="B54" s="248">
        <f>IFERROR(VLOOKUP($C54,Account_Mapping!$A:$C,3,0),"")</f>
        <v>0</v>
      </c>
      <c r="C54" s="285" t="s">
        <v>811</v>
      </c>
      <c r="D54" s="228"/>
      <c r="E54" s="215">
        <v>0</v>
      </c>
      <c r="F54" s="215">
        <v>0</v>
      </c>
      <c r="G54" s="215">
        <v>0</v>
      </c>
      <c r="H54" s="215">
        <v>0</v>
      </c>
      <c r="I54" s="215">
        <v>0</v>
      </c>
      <c r="J54" s="215">
        <v>0</v>
      </c>
      <c r="K54" s="215">
        <v>0</v>
      </c>
      <c r="L54" s="215">
        <v>0</v>
      </c>
      <c r="M54" s="215">
        <v>0</v>
      </c>
      <c r="N54" s="215">
        <v>0</v>
      </c>
      <c r="O54" s="215">
        <v>0</v>
      </c>
      <c r="P54" s="215">
        <v>0</v>
      </c>
      <c r="Q54" s="215">
        <v>0</v>
      </c>
    </row>
    <row r="55" spans="1:17" x14ac:dyDescent="0.25">
      <c r="A55" s="245" t="str">
        <f>IFERROR(VLOOKUP($C55,Account_Mapping!$A:$C,2,0),"")</f>
        <v>REV_Medicaid</v>
      </c>
      <c r="B55" s="248" t="str">
        <f>IFERROR(VLOOKUP($C55,Account_Mapping!$A:$C,3,0),"")</f>
        <v>REV_Ancillary</v>
      </c>
      <c r="C55" s="285" t="s">
        <v>812</v>
      </c>
      <c r="D55" s="228"/>
      <c r="E55" s="215">
        <v>0</v>
      </c>
      <c r="F55" s="215">
        <v>0</v>
      </c>
      <c r="G55" s="215">
        <v>0</v>
      </c>
      <c r="H55" s="215">
        <v>0</v>
      </c>
      <c r="I55" s="215">
        <v>0</v>
      </c>
      <c r="J55" s="215">
        <v>0</v>
      </c>
      <c r="K55" s="215">
        <v>0</v>
      </c>
      <c r="L55" s="215">
        <v>0</v>
      </c>
      <c r="M55" s="215">
        <v>0</v>
      </c>
      <c r="N55" s="215">
        <v>0</v>
      </c>
      <c r="O55" s="215">
        <v>0</v>
      </c>
      <c r="P55" s="215">
        <v>0</v>
      </c>
      <c r="Q55" s="215">
        <v>0</v>
      </c>
    </row>
    <row r="56" spans="1:17" x14ac:dyDescent="0.25">
      <c r="A56" s="245" t="str">
        <f>IFERROR(VLOOKUP($C56,Account_Mapping!$A:$C,2,0),"")</f>
        <v>REV_Medicaid</v>
      </c>
      <c r="B56" s="248" t="str">
        <f>IFERROR(VLOOKUP($C56,Account_Mapping!$A:$C,3,0),"")</f>
        <v>REV_Cont_Allow</v>
      </c>
      <c r="C56" s="285" t="s">
        <v>813</v>
      </c>
      <c r="D56" s="228"/>
      <c r="E56" s="215">
        <v>0</v>
      </c>
      <c r="F56" s="215">
        <v>0</v>
      </c>
      <c r="G56" s="215">
        <v>0</v>
      </c>
      <c r="H56" s="215">
        <v>0</v>
      </c>
      <c r="I56" s="215">
        <v>0</v>
      </c>
      <c r="J56" s="215">
        <v>0</v>
      </c>
      <c r="K56" s="215">
        <v>0</v>
      </c>
      <c r="L56" s="215">
        <v>0</v>
      </c>
      <c r="M56" s="215">
        <v>0</v>
      </c>
      <c r="N56" s="215">
        <v>0</v>
      </c>
      <c r="O56" s="215">
        <v>0</v>
      </c>
      <c r="P56" s="215">
        <v>0</v>
      </c>
      <c r="Q56" s="215">
        <v>0</v>
      </c>
    </row>
    <row r="57" spans="1:17" x14ac:dyDescent="0.25">
      <c r="A57" s="245" t="str">
        <f>IFERROR(VLOOKUP($C57,Account_Mapping!$A:$C,2,0),"")</f>
        <v>REV_Medicaid</v>
      </c>
      <c r="B57" s="248">
        <f>IFERROR(VLOOKUP($C57,Account_Mapping!$A:$C,3,0),"")</f>
        <v>0</v>
      </c>
      <c r="C57" s="285" t="s">
        <v>814</v>
      </c>
      <c r="D57" s="228"/>
      <c r="E57" s="215">
        <v>0</v>
      </c>
      <c r="F57" s="215">
        <v>0</v>
      </c>
      <c r="G57" s="215">
        <v>0</v>
      </c>
      <c r="H57" s="215">
        <v>0</v>
      </c>
      <c r="I57" s="215">
        <v>0</v>
      </c>
      <c r="J57" s="215">
        <v>0</v>
      </c>
      <c r="K57" s="215">
        <v>0</v>
      </c>
      <c r="L57" s="215">
        <v>0</v>
      </c>
      <c r="M57" s="215">
        <v>0</v>
      </c>
      <c r="N57" s="215">
        <v>0</v>
      </c>
      <c r="O57" s="215">
        <v>0</v>
      </c>
      <c r="P57" s="215">
        <v>0</v>
      </c>
      <c r="Q57" s="215">
        <v>0</v>
      </c>
    </row>
    <row r="58" spans="1:17" x14ac:dyDescent="0.25">
      <c r="A58" s="245" t="str">
        <f>IFERROR(VLOOKUP($C58,Account_Mapping!$A:$C,2,0),"")</f>
        <v>REV_Medicaid</v>
      </c>
      <c r="B58" s="248">
        <f>IFERROR(VLOOKUP($C58,Account_Mapping!$A:$C,3,0),"")</f>
        <v>0</v>
      </c>
      <c r="C58" s="285" t="s">
        <v>815</v>
      </c>
      <c r="D58" s="228"/>
      <c r="E58" s="215">
        <v>0</v>
      </c>
      <c r="F58" s="215">
        <v>0</v>
      </c>
      <c r="G58" s="215">
        <v>0</v>
      </c>
      <c r="H58" s="215">
        <v>0</v>
      </c>
      <c r="I58" s="215">
        <v>0</v>
      </c>
      <c r="J58" s="215">
        <v>0</v>
      </c>
      <c r="K58" s="215">
        <v>0</v>
      </c>
      <c r="L58" s="215">
        <v>0</v>
      </c>
      <c r="M58" s="215">
        <v>0</v>
      </c>
      <c r="N58" s="215">
        <v>0</v>
      </c>
      <c r="O58" s="215">
        <v>0</v>
      </c>
      <c r="P58" s="215">
        <v>0</v>
      </c>
      <c r="Q58" s="215">
        <v>0</v>
      </c>
    </row>
    <row r="59" spans="1:17" x14ac:dyDescent="0.25">
      <c r="A59" s="245" t="str">
        <f>IFERROR(VLOOKUP($C59,Account_Mapping!$A:$C,2,0),"")</f>
        <v>REV_Medicaid</v>
      </c>
      <c r="B59" s="248">
        <f>IFERROR(VLOOKUP($C59,Account_Mapping!$A:$C,3,0),"")</f>
        <v>0</v>
      </c>
      <c r="C59" s="285" t="s">
        <v>816</v>
      </c>
      <c r="D59" s="228"/>
      <c r="E59" s="215">
        <v>0</v>
      </c>
      <c r="F59" s="215">
        <v>0</v>
      </c>
      <c r="G59" s="215">
        <v>0</v>
      </c>
      <c r="H59" s="215">
        <v>884.24</v>
      </c>
      <c r="I59" s="215">
        <v>37.22</v>
      </c>
      <c r="J59" s="215">
        <v>0</v>
      </c>
      <c r="K59" s="215">
        <v>0</v>
      </c>
      <c r="L59" s="215">
        <v>0</v>
      </c>
      <c r="M59" s="215">
        <v>0</v>
      </c>
      <c r="N59" s="215">
        <v>0</v>
      </c>
      <c r="O59" s="215">
        <v>0</v>
      </c>
      <c r="P59" s="215">
        <v>0</v>
      </c>
      <c r="Q59" s="215">
        <v>921.46</v>
      </c>
    </row>
    <row r="60" spans="1:17" x14ac:dyDescent="0.25">
      <c r="A60" s="245" t="str">
        <f>IFERROR(VLOOKUP($C60,Account_Mapping!$A:$C,2,0),"")</f>
        <v>REV_Medicaid</v>
      </c>
      <c r="B60" s="248">
        <f>IFERROR(VLOOKUP($C60,Account_Mapping!$A:$C,3,0),"")</f>
        <v>0</v>
      </c>
      <c r="C60" s="285" t="s">
        <v>817</v>
      </c>
      <c r="D60" s="228"/>
      <c r="E60" s="215">
        <v>0</v>
      </c>
      <c r="F60" s="215">
        <v>0</v>
      </c>
      <c r="G60" s="215">
        <v>0</v>
      </c>
      <c r="H60" s="215">
        <v>0</v>
      </c>
      <c r="I60" s="215">
        <v>0</v>
      </c>
      <c r="J60" s="215">
        <v>0</v>
      </c>
      <c r="K60" s="215">
        <v>0</v>
      </c>
      <c r="L60" s="215">
        <v>0</v>
      </c>
      <c r="M60" s="215">
        <v>0</v>
      </c>
      <c r="N60" s="215">
        <v>0</v>
      </c>
      <c r="O60" s="215">
        <v>0</v>
      </c>
      <c r="P60" s="215">
        <v>0</v>
      </c>
      <c r="Q60" s="215">
        <v>0</v>
      </c>
    </row>
    <row r="61" spans="1:17" x14ac:dyDescent="0.25">
      <c r="A61" s="245" t="str">
        <f>IFERROR(VLOOKUP($C61,Account_Mapping!$A:$C,2,0),"")</f>
        <v>REV_Medicaid</v>
      </c>
      <c r="B61" s="248">
        <f>IFERROR(VLOOKUP($C61,Account_Mapping!$A:$C,3,0),"")</f>
        <v>0</v>
      </c>
      <c r="C61" s="285" t="s">
        <v>818</v>
      </c>
      <c r="D61" s="228"/>
      <c r="E61" s="215">
        <v>0</v>
      </c>
      <c r="F61" s="215">
        <v>0</v>
      </c>
      <c r="G61" s="215">
        <v>0</v>
      </c>
      <c r="H61" s="215">
        <v>0</v>
      </c>
      <c r="I61" s="215">
        <v>0</v>
      </c>
      <c r="J61" s="215">
        <v>0</v>
      </c>
      <c r="K61" s="215">
        <v>0</v>
      </c>
      <c r="L61" s="215">
        <v>0</v>
      </c>
      <c r="M61" s="215">
        <v>0</v>
      </c>
      <c r="N61" s="215">
        <v>0</v>
      </c>
      <c r="O61" s="215">
        <v>0</v>
      </c>
      <c r="P61" s="215">
        <v>0</v>
      </c>
      <c r="Q61" s="215">
        <v>0</v>
      </c>
    </row>
    <row r="62" spans="1:17" x14ac:dyDescent="0.25">
      <c r="A62" s="245" t="str">
        <f>IFERROR(VLOOKUP($C62,Account_Mapping!$A:$C,2,0),"")</f>
        <v>T_OTHER_OP_EXO</v>
      </c>
      <c r="B62" s="248">
        <f>IFERROR(VLOOKUP($C62,Account_Mapping!$A:$C,3,0),"")</f>
        <v>0</v>
      </c>
      <c r="C62" s="285" t="s">
        <v>819</v>
      </c>
      <c r="D62" s="228"/>
      <c r="E62" s="215">
        <v>0</v>
      </c>
      <c r="F62" s="215">
        <v>0</v>
      </c>
      <c r="G62" s="215">
        <v>0</v>
      </c>
      <c r="H62" s="215">
        <v>0</v>
      </c>
      <c r="I62" s="215">
        <v>0</v>
      </c>
      <c r="J62" s="215">
        <v>0</v>
      </c>
      <c r="K62" s="215">
        <v>0</v>
      </c>
      <c r="L62" s="215">
        <v>0</v>
      </c>
      <c r="M62" s="215">
        <v>0</v>
      </c>
      <c r="N62" s="215">
        <v>0</v>
      </c>
      <c r="O62" s="215">
        <v>0</v>
      </c>
      <c r="P62" s="215">
        <v>0</v>
      </c>
      <c r="Q62" s="215">
        <v>0</v>
      </c>
    </row>
    <row r="63" spans="1:17" x14ac:dyDescent="0.25">
      <c r="A63" s="245" t="str">
        <f>IFERROR(VLOOKUP($C63,Account_Mapping!$A:$C,2,0),"")</f>
        <v>REV_Medicare</v>
      </c>
      <c r="B63" s="248">
        <f>IFERROR(VLOOKUP($C63,Account_Mapping!$A:$C,3,0),"")</f>
        <v>0</v>
      </c>
      <c r="C63" s="285" t="s">
        <v>820</v>
      </c>
      <c r="D63" s="228"/>
      <c r="E63" s="215">
        <v>1600</v>
      </c>
      <c r="F63" s="215">
        <v>0</v>
      </c>
      <c r="G63" s="215">
        <v>0</v>
      </c>
      <c r="H63" s="215">
        <v>0</v>
      </c>
      <c r="I63" s="215">
        <v>0</v>
      </c>
      <c r="J63" s="215">
        <v>0</v>
      </c>
      <c r="K63" s="215">
        <v>0</v>
      </c>
      <c r="L63" s="215">
        <v>0</v>
      </c>
      <c r="M63" s="215">
        <v>0</v>
      </c>
      <c r="N63" s="215">
        <v>0</v>
      </c>
      <c r="O63" s="215">
        <v>0</v>
      </c>
      <c r="P63" s="215">
        <v>0</v>
      </c>
      <c r="Q63" s="215">
        <v>1600</v>
      </c>
    </row>
    <row r="64" spans="1:17" x14ac:dyDescent="0.25">
      <c r="A64" s="245" t="str">
        <f>IFERROR(VLOOKUP($C64,Account_Mapping!$A:$C,2,0),"")</f>
        <v>REV_Medicare</v>
      </c>
      <c r="B64" s="248">
        <f>IFERROR(VLOOKUP($C64,Account_Mapping!$A:$C,3,0),"")</f>
        <v>0</v>
      </c>
      <c r="C64" s="285" t="s">
        <v>821</v>
      </c>
      <c r="D64" s="228"/>
      <c r="E64" s="215">
        <v>271.56</v>
      </c>
      <c r="F64" s="215">
        <v>0</v>
      </c>
      <c r="G64" s="215">
        <v>0</v>
      </c>
      <c r="H64" s="215">
        <v>0</v>
      </c>
      <c r="I64" s="215">
        <v>0</v>
      </c>
      <c r="J64" s="215">
        <v>0</v>
      </c>
      <c r="K64" s="215">
        <v>0</v>
      </c>
      <c r="L64" s="215">
        <v>0</v>
      </c>
      <c r="M64" s="215">
        <v>0</v>
      </c>
      <c r="N64" s="215">
        <v>0</v>
      </c>
      <c r="O64" s="215">
        <v>0</v>
      </c>
      <c r="P64" s="215">
        <v>0</v>
      </c>
      <c r="Q64" s="215">
        <v>271.56</v>
      </c>
    </row>
    <row r="65" spans="1:17" x14ac:dyDescent="0.25">
      <c r="A65" s="245" t="str">
        <f>IFERROR(VLOOKUP($C65,Account_Mapping!$A:$C,2,0),"")</f>
        <v>REV_Medicare</v>
      </c>
      <c r="B65" s="248" t="str">
        <f>IFERROR(VLOOKUP($C65,Account_Mapping!$A:$C,3,0),"")</f>
        <v>REV_Ancillary</v>
      </c>
      <c r="C65" s="285" t="s">
        <v>822</v>
      </c>
      <c r="D65" s="228"/>
      <c r="E65" s="215">
        <v>100.74</v>
      </c>
      <c r="F65" s="215">
        <v>0</v>
      </c>
      <c r="G65" s="215">
        <v>0</v>
      </c>
      <c r="H65" s="215">
        <v>0</v>
      </c>
      <c r="I65" s="215">
        <v>0</v>
      </c>
      <c r="J65" s="215">
        <v>0</v>
      </c>
      <c r="K65" s="215">
        <v>0</v>
      </c>
      <c r="L65" s="215">
        <v>0</v>
      </c>
      <c r="M65" s="215">
        <v>0</v>
      </c>
      <c r="N65" s="215">
        <v>0</v>
      </c>
      <c r="O65" s="215">
        <v>0</v>
      </c>
      <c r="P65" s="215">
        <v>0</v>
      </c>
      <c r="Q65" s="215">
        <v>100.74</v>
      </c>
    </row>
    <row r="66" spans="1:17" x14ac:dyDescent="0.25">
      <c r="A66" s="245" t="str">
        <f>IFERROR(VLOOKUP($C66,Account_Mapping!$A:$C,2,0),"")</f>
        <v>REV_Medicare</v>
      </c>
      <c r="B66" s="248" t="str">
        <f>IFERROR(VLOOKUP($C66,Account_Mapping!$A:$C,3,0),"")</f>
        <v>REV_Ancillary</v>
      </c>
      <c r="C66" s="285" t="s">
        <v>823</v>
      </c>
      <c r="D66" s="228"/>
      <c r="E66" s="215">
        <v>0</v>
      </c>
      <c r="F66" s="215">
        <v>0</v>
      </c>
      <c r="G66" s="215">
        <v>0</v>
      </c>
      <c r="H66" s="215">
        <v>0</v>
      </c>
      <c r="I66" s="215">
        <v>0</v>
      </c>
      <c r="J66" s="215">
        <v>0</v>
      </c>
      <c r="K66" s="215">
        <v>0</v>
      </c>
      <c r="L66" s="215">
        <v>0</v>
      </c>
      <c r="M66" s="215">
        <v>0</v>
      </c>
      <c r="N66" s="215">
        <v>0</v>
      </c>
      <c r="O66" s="215">
        <v>0</v>
      </c>
      <c r="P66" s="215">
        <v>0</v>
      </c>
      <c r="Q66" s="215">
        <v>0</v>
      </c>
    </row>
    <row r="67" spans="1:17" x14ac:dyDescent="0.25">
      <c r="A67" s="245" t="str">
        <f>IFERROR(VLOOKUP($C67,Account_Mapping!$A:$C,2,0),"")</f>
        <v>REV_Medicare</v>
      </c>
      <c r="B67" s="248" t="str">
        <f>IFERROR(VLOOKUP($C67,Account_Mapping!$A:$C,3,0),"")</f>
        <v>REV_Ancillary</v>
      </c>
      <c r="C67" s="285" t="s">
        <v>824</v>
      </c>
      <c r="D67" s="228"/>
      <c r="E67" s="215">
        <v>0</v>
      </c>
      <c r="F67" s="215">
        <v>0</v>
      </c>
      <c r="G67" s="215">
        <v>0</v>
      </c>
      <c r="H67" s="215">
        <v>0</v>
      </c>
      <c r="I67" s="215">
        <v>0</v>
      </c>
      <c r="J67" s="215">
        <v>0</v>
      </c>
      <c r="K67" s="215">
        <v>0</v>
      </c>
      <c r="L67" s="215">
        <v>0</v>
      </c>
      <c r="M67" s="215">
        <v>0</v>
      </c>
      <c r="N67" s="215">
        <v>0</v>
      </c>
      <c r="O67" s="215">
        <v>0</v>
      </c>
      <c r="P67" s="215">
        <v>0</v>
      </c>
      <c r="Q67" s="215">
        <v>0</v>
      </c>
    </row>
    <row r="68" spans="1:17" x14ac:dyDescent="0.25">
      <c r="A68" s="245" t="str">
        <f>IFERROR(VLOOKUP($C68,Account_Mapping!$A:$C,2,0),"")</f>
        <v>REV_Medicare</v>
      </c>
      <c r="B68" s="248" t="str">
        <f>IFERROR(VLOOKUP($C68,Account_Mapping!$A:$C,3,0),"")</f>
        <v>REV_Ancillary</v>
      </c>
      <c r="C68" s="285" t="s">
        <v>825</v>
      </c>
      <c r="D68" s="228"/>
      <c r="E68" s="215">
        <v>0</v>
      </c>
      <c r="F68" s="215">
        <v>0</v>
      </c>
      <c r="G68" s="215">
        <v>0</v>
      </c>
      <c r="H68" s="215">
        <v>0</v>
      </c>
      <c r="I68" s="215">
        <v>0</v>
      </c>
      <c r="J68" s="215">
        <v>0</v>
      </c>
      <c r="K68" s="215">
        <v>0</v>
      </c>
      <c r="L68" s="215">
        <v>0</v>
      </c>
      <c r="M68" s="215">
        <v>0</v>
      </c>
      <c r="N68" s="215">
        <v>0</v>
      </c>
      <c r="O68" s="215">
        <v>0</v>
      </c>
      <c r="P68" s="215">
        <v>0</v>
      </c>
      <c r="Q68" s="215">
        <v>0</v>
      </c>
    </row>
    <row r="69" spans="1:17" x14ac:dyDescent="0.25">
      <c r="A69" s="245" t="str">
        <f>IFERROR(VLOOKUP($C69,Account_Mapping!$A:$C,2,0),"")</f>
        <v>REV_Medicare</v>
      </c>
      <c r="B69" s="248" t="str">
        <f>IFERROR(VLOOKUP($C69,Account_Mapping!$A:$C,3,0),"")</f>
        <v>REV_Ancillary</v>
      </c>
      <c r="C69" s="285" t="s">
        <v>826</v>
      </c>
      <c r="D69" s="228"/>
      <c r="E69" s="215">
        <v>649.89</v>
      </c>
      <c r="F69" s="215">
        <v>0</v>
      </c>
      <c r="G69" s="215">
        <v>0</v>
      </c>
      <c r="H69" s="215">
        <v>0</v>
      </c>
      <c r="I69" s="215">
        <v>0</v>
      </c>
      <c r="J69" s="215">
        <v>0</v>
      </c>
      <c r="K69" s="215">
        <v>0</v>
      </c>
      <c r="L69" s="215">
        <v>0</v>
      </c>
      <c r="M69" s="215">
        <v>0</v>
      </c>
      <c r="N69" s="215">
        <v>0</v>
      </c>
      <c r="O69" s="215">
        <v>0</v>
      </c>
      <c r="P69" s="215">
        <v>0</v>
      </c>
      <c r="Q69" s="215">
        <v>649.89</v>
      </c>
    </row>
    <row r="70" spans="1:17" x14ac:dyDescent="0.25">
      <c r="A70" s="245" t="str">
        <f>IFERROR(VLOOKUP($C70,Account_Mapping!$A:$C,2,0),"")</f>
        <v>REV_Medicare</v>
      </c>
      <c r="B70" s="248" t="str">
        <f>IFERROR(VLOOKUP($C70,Account_Mapping!$A:$C,3,0),"")</f>
        <v>REV_Ancillary</v>
      </c>
      <c r="C70" s="285" t="s">
        <v>827</v>
      </c>
      <c r="D70" s="228"/>
      <c r="E70" s="215">
        <v>0</v>
      </c>
      <c r="F70" s="215">
        <v>0</v>
      </c>
      <c r="G70" s="215">
        <v>0</v>
      </c>
      <c r="H70" s="215">
        <v>0</v>
      </c>
      <c r="I70" s="215">
        <v>0</v>
      </c>
      <c r="J70" s="215">
        <v>0</v>
      </c>
      <c r="K70" s="215">
        <v>0</v>
      </c>
      <c r="L70" s="215">
        <v>0</v>
      </c>
      <c r="M70" s="215">
        <v>0</v>
      </c>
      <c r="N70" s="215">
        <v>0</v>
      </c>
      <c r="O70" s="215">
        <v>0</v>
      </c>
      <c r="P70" s="215">
        <v>0</v>
      </c>
      <c r="Q70" s="215">
        <v>0</v>
      </c>
    </row>
    <row r="71" spans="1:17" x14ac:dyDescent="0.25">
      <c r="A71" s="245" t="str">
        <f>IFERROR(VLOOKUP($C71,Account_Mapping!$A:$C,2,0),"")</f>
        <v>REV_Medicare</v>
      </c>
      <c r="B71" s="248" t="str">
        <f>IFERROR(VLOOKUP($C71,Account_Mapping!$A:$C,3,0),"")</f>
        <v>REV_Ancillary</v>
      </c>
      <c r="C71" s="285" t="s">
        <v>828</v>
      </c>
      <c r="D71" s="228"/>
      <c r="E71" s="215">
        <v>0</v>
      </c>
      <c r="F71" s="215">
        <v>0</v>
      </c>
      <c r="G71" s="215">
        <v>0</v>
      </c>
      <c r="H71" s="215">
        <v>0</v>
      </c>
      <c r="I71" s="215">
        <v>0</v>
      </c>
      <c r="J71" s="215">
        <v>0</v>
      </c>
      <c r="K71" s="215">
        <v>0</v>
      </c>
      <c r="L71" s="215">
        <v>0</v>
      </c>
      <c r="M71" s="215">
        <v>0</v>
      </c>
      <c r="N71" s="215">
        <v>0</v>
      </c>
      <c r="O71" s="215">
        <v>0</v>
      </c>
      <c r="P71" s="215">
        <v>0</v>
      </c>
      <c r="Q71" s="215">
        <v>0</v>
      </c>
    </row>
    <row r="72" spans="1:17" x14ac:dyDescent="0.25">
      <c r="A72" s="245" t="str">
        <f>IFERROR(VLOOKUP($C72,Account_Mapping!$A:$C,2,0),"")</f>
        <v>REV_Medicare</v>
      </c>
      <c r="B72" s="248" t="str">
        <f>IFERROR(VLOOKUP($C72,Account_Mapping!$A:$C,3,0),"")</f>
        <v>REV_Ancillary</v>
      </c>
      <c r="C72" s="285" t="s">
        <v>829</v>
      </c>
      <c r="D72" s="228"/>
      <c r="E72" s="215">
        <v>0</v>
      </c>
      <c r="F72" s="215">
        <v>0</v>
      </c>
      <c r="G72" s="215">
        <v>0</v>
      </c>
      <c r="H72" s="215">
        <v>0</v>
      </c>
      <c r="I72" s="215">
        <v>0</v>
      </c>
      <c r="J72" s="215">
        <v>0</v>
      </c>
      <c r="K72" s="215">
        <v>0</v>
      </c>
      <c r="L72" s="215">
        <v>0</v>
      </c>
      <c r="M72" s="215">
        <v>0</v>
      </c>
      <c r="N72" s="215">
        <v>0</v>
      </c>
      <c r="O72" s="215">
        <v>0</v>
      </c>
      <c r="P72" s="215">
        <v>0</v>
      </c>
      <c r="Q72" s="215">
        <v>0</v>
      </c>
    </row>
    <row r="73" spans="1:17" x14ac:dyDescent="0.25">
      <c r="A73" s="245" t="str">
        <f>IFERROR(VLOOKUP($C73,Account_Mapping!$A:$C,2,0),"")</f>
        <v>REV_Medicare</v>
      </c>
      <c r="B73" s="248" t="str">
        <f>IFERROR(VLOOKUP($C73,Account_Mapping!$A:$C,3,0),"")</f>
        <v>REV_Ancillary</v>
      </c>
      <c r="C73" s="285" t="s">
        <v>830</v>
      </c>
      <c r="D73" s="228"/>
      <c r="E73" s="215">
        <v>0</v>
      </c>
      <c r="F73" s="215">
        <v>0</v>
      </c>
      <c r="G73" s="215">
        <v>0</v>
      </c>
      <c r="H73" s="215">
        <v>0</v>
      </c>
      <c r="I73" s="215">
        <v>0</v>
      </c>
      <c r="J73" s="215">
        <v>0</v>
      </c>
      <c r="K73" s="215">
        <v>0</v>
      </c>
      <c r="L73" s="215">
        <v>0</v>
      </c>
      <c r="M73" s="215">
        <v>0</v>
      </c>
      <c r="N73" s="215">
        <v>0</v>
      </c>
      <c r="O73" s="215">
        <v>0</v>
      </c>
      <c r="P73" s="215">
        <v>0</v>
      </c>
      <c r="Q73" s="215">
        <v>0</v>
      </c>
    </row>
    <row r="74" spans="1:17" x14ac:dyDescent="0.25">
      <c r="A74" s="245" t="str">
        <f>IFERROR(VLOOKUP($C74,Account_Mapping!$A:$C,2,0),"")</f>
        <v>REV_Medicare</v>
      </c>
      <c r="B74" s="248" t="str">
        <f>IFERROR(VLOOKUP($C74,Account_Mapping!$A:$C,3,0),"")</f>
        <v>REV_Ancillary</v>
      </c>
      <c r="C74" s="285" t="s">
        <v>831</v>
      </c>
      <c r="D74" s="228"/>
      <c r="E74" s="215">
        <v>0</v>
      </c>
      <c r="F74" s="215">
        <v>0</v>
      </c>
      <c r="G74" s="215">
        <v>0</v>
      </c>
      <c r="H74" s="215">
        <v>0</v>
      </c>
      <c r="I74" s="215">
        <v>0</v>
      </c>
      <c r="J74" s="215">
        <v>0</v>
      </c>
      <c r="K74" s="215">
        <v>0</v>
      </c>
      <c r="L74" s="215">
        <v>0</v>
      </c>
      <c r="M74" s="215">
        <v>0</v>
      </c>
      <c r="N74" s="215">
        <v>0</v>
      </c>
      <c r="O74" s="215">
        <v>0</v>
      </c>
      <c r="P74" s="215">
        <v>0</v>
      </c>
      <c r="Q74" s="215">
        <v>0</v>
      </c>
    </row>
    <row r="75" spans="1:17" x14ac:dyDescent="0.25">
      <c r="A75" s="245" t="str">
        <f>IFERROR(VLOOKUP($C75,Account_Mapping!$A:$C,2,0),"")</f>
        <v>REV_Medicare</v>
      </c>
      <c r="B75" s="248" t="str">
        <f>IFERROR(VLOOKUP($C75,Account_Mapping!$A:$C,3,0),"")</f>
        <v>REV_Ancillary</v>
      </c>
      <c r="C75" s="285" t="s">
        <v>832</v>
      </c>
      <c r="D75" s="228"/>
      <c r="E75" s="215">
        <v>0</v>
      </c>
      <c r="F75" s="215">
        <v>0</v>
      </c>
      <c r="G75" s="215">
        <v>0</v>
      </c>
      <c r="H75" s="215">
        <v>0</v>
      </c>
      <c r="I75" s="215">
        <v>0</v>
      </c>
      <c r="J75" s="215">
        <v>0</v>
      </c>
      <c r="K75" s="215">
        <v>0</v>
      </c>
      <c r="L75" s="215">
        <v>0</v>
      </c>
      <c r="M75" s="215">
        <v>0</v>
      </c>
      <c r="N75" s="215">
        <v>0</v>
      </c>
      <c r="O75" s="215">
        <v>0</v>
      </c>
      <c r="P75" s="215">
        <v>0</v>
      </c>
      <c r="Q75" s="215">
        <v>0</v>
      </c>
    </row>
    <row r="76" spans="1:17" x14ac:dyDescent="0.25">
      <c r="A76" s="245" t="str">
        <f>IFERROR(VLOOKUP($C76,Account_Mapping!$A:$C,2,0),"")</f>
        <v>REV_Medicare</v>
      </c>
      <c r="B76" s="248" t="str">
        <f>IFERROR(VLOOKUP($C76,Account_Mapping!$A:$C,3,0),"")</f>
        <v>REV_Ancillary</v>
      </c>
      <c r="C76" s="285" t="s">
        <v>833</v>
      </c>
      <c r="D76" s="228"/>
      <c r="E76" s="215">
        <v>0</v>
      </c>
      <c r="F76" s="215">
        <v>0</v>
      </c>
      <c r="G76" s="215">
        <v>0</v>
      </c>
      <c r="H76" s="215">
        <v>0</v>
      </c>
      <c r="I76" s="215">
        <v>0</v>
      </c>
      <c r="J76" s="215">
        <v>0</v>
      </c>
      <c r="K76" s="215">
        <v>0</v>
      </c>
      <c r="L76" s="215">
        <v>0</v>
      </c>
      <c r="M76" s="215">
        <v>0</v>
      </c>
      <c r="N76" s="215">
        <v>0</v>
      </c>
      <c r="O76" s="215">
        <v>0</v>
      </c>
      <c r="P76" s="215">
        <v>0</v>
      </c>
      <c r="Q76" s="215">
        <v>0</v>
      </c>
    </row>
    <row r="77" spans="1:17" x14ac:dyDescent="0.25">
      <c r="A77" s="245" t="str">
        <f>IFERROR(VLOOKUP($C77,Account_Mapping!$A:$C,2,0),"")</f>
        <v>REV_Medicare</v>
      </c>
      <c r="B77" s="248" t="str">
        <f>IFERROR(VLOOKUP($C77,Account_Mapping!$A:$C,3,0),"")</f>
        <v>REV_Ancillary</v>
      </c>
      <c r="C77" s="285" t="s">
        <v>1277</v>
      </c>
      <c r="D77" s="228"/>
      <c r="E77" s="215">
        <v>12600</v>
      </c>
      <c r="F77" s="215">
        <v>12600</v>
      </c>
      <c r="G77" s="215">
        <v>12600</v>
      </c>
      <c r="H77" s="215">
        <v>18840</v>
      </c>
      <c r="I77" s="215">
        <v>12480</v>
      </c>
      <c r="J77" s="215">
        <v>12480</v>
      </c>
      <c r="K77" s="215">
        <v>0</v>
      </c>
      <c r="L77" s="215">
        <v>0</v>
      </c>
      <c r="M77" s="215">
        <v>0</v>
      </c>
      <c r="N77" s="215">
        <v>0</v>
      </c>
      <c r="O77" s="215">
        <v>0</v>
      </c>
      <c r="P77" s="215">
        <v>0</v>
      </c>
      <c r="Q77" s="215">
        <v>81600</v>
      </c>
    </row>
    <row r="78" spans="1:17" x14ac:dyDescent="0.25">
      <c r="A78" s="245" t="str">
        <f>IFERROR(VLOOKUP($C78,Account_Mapping!$A:$C,2,0),"")</f>
        <v>REV_Medicare</v>
      </c>
      <c r="B78" s="248" t="str">
        <f>IFERROR(VLOOKUP($C78,Account_Mapping!$A:$C,3,0),"")</f>
        <v>REV_Cont_Allow</v>
      </c>
      <c r="C78" s="285" t="s">
        <v>835</v>
      </c>
      <c r="D78" s="228"/>
      <c r="E78" s="215">
        <v>-750.63</v>
      </c>
      <c r="F78" s="215">
        <v>0</v>
      </c>
      <c r="G78" s="215">
        <v>0</v>
      </c>
      <c r="H78" s="215">
        <v>0</v>
      </c>
      <c r="I78" s="215">
        <v>0</v>
      </c>
      <c r="J78" s="215">
        <v>0</v>
      </c>
      <c r="K78" s="215">
        <v>0</v>
      </c>
      <c r="L78" s="215">
        <v>0</v>
      </c>
      <c r="M78" s="215">
        <v>0</v>
      </c>
      <c r="N78" s="215">
        <v>0</v>
      </c>
      <c r="O78" s="215">
        <v>0</v>
      </c>
      <c r="P78" s="215">
        <v>0</v>
      </c>
      <c r="Q78" s="215">
        <v>-750.63</v>
      </c>
    </row>
    <row r="79" spans="1:17" x14ac:dyDescent="0.25">
      <c r="A79" s="245" t="str">
        <f>IFERROR(VLOOKUP($C79,Account_Mapping!$A:$C,2,0),"")</f>
        <v>REV_Medicare</v>
      </c>
      <c r="B79" s="248" t="str">
        <f>IFERROR(VLOOKUP($C79,Account_Mapping!$A:$C,3,0),"")</f>
        <v>REV_Cont_Allow</v>
      </c>
      <c r="C79" s="285" t="s">
        <v>836</v>
      </c>
      <c r="D79" s="228"/>
      <c r="E79" s="215">
        <v>0.19</v>
      </c>
      <c r="F79" s="215">
        <v>0.03</v>
      </c>
      <c r="G79" s="215">
        <v>0</v>
      </c>
      <c r="H79" s="215">
        <v>0</v>
      </c>
      <c r="I79" s="215">
        <v>0</v>
      </c>
      <c r="J79" s="215">
        <v>0</v>
      </c>
      <c r="K79" s="215">
        <v>0</v>
      </c>
      <c r="L79" s="215">
        <v>0</v>
      </c>
      <c r="M79" s="215">
        <v>0</v>
      </c>
      <c r="N79" s="215">
        <v>0</v>
      </c>
      <c r="O79" s="215">
        <v>0</v>
      </c>
      <c r="P79" s="215">
        <v>0</v>
      </c>
      <c r="Q79" s="215">
        <v>0.22</v>
      </c>
    </row>
    <row r="80" spans="1:17" x14ac:dyDescent="0.25">
      <c r="A80" s="245" t="str">
        <f>IFERROR(VLOOKUP($C80,Account_Mapping!$A:$C,2,0),"")</f>
        <v>REV_Medicare</v>
      </c>
      <c r="B80" s="248">
        <f>IFERROR(VLOOKUP($C80,Account_Mapping!$A:$C,3,0),"")</f>
        <v>0</v>
      </c>
      <c r="C80" s="285" t="s">
        <v>837</v>
      </c>
      <c r="D80" s="228"/>
      <c r="E80" s="215">
        <v>0</v>
      </c>
      <c r="F80" s="215">
        <v>0</v>
      </c>
      <c r="G80" s="215">
        <v>0</v>
      </c>
      <c r="H80" s="215">
        <v>0</v>
      </c>
      <c r="I80" s="215">
        <v>0</v>
      </c>
      <c r="J80" s="215">
        <v>0</v>
      </c>
      <c r="K80" s="215">
        <v>0</v>
      </c>
      <c r="L80" s="215">
        <v>0</v>
      </c>
      <c r="M80" s="215">
        <v>0</v>
      </c>
      <c r="N80" s="215">
        <v>0</v>
      </c>
      <c r="O80" s="215">
        <v>0</v>
      </c>
      <c r="P80" s="215">
        <v>0</v>
      </c>
      <c r="Q80" s="215">
        <v>0</v>
      </c>
    </row>
    <row r="81" spans="1:17" x14ac:dyDescent="0.25">
      <c r="A81" s="245" t="str">
        <f>IFERROR(VLOOKUP($C81,Account_Mapping!$A:$C,2,0),"")</f>
        <v>REV_Medicare</v>
      </c>
      <c r="B81" s="248">
        <f>IFERROR(VLOOKUP($C81,Account_Mapping!$A:$C,3,0),"")</f>
        <v>0</v>
      </c>
      <c r="C81" s="285" t="s">
        <v>1281</v>
      </c>
      <c r="D81" s="228"/>
      <c r="E81" s="215">
        <v>0</v>
      </c>
      <c r="F81" s="215">
        <v>0</v>
      </c>
      <c r="G81" s="215">
        <v>0</v>
      </c>
      <c r="H81" s="215">
        <v>0</v>
      </c>
      <c r="I81" s="215">
        <v>0</v>
      </c>
      <c r="J81" s="215">
        <v>0</v>
      </c>
      <c r="K81" s="215">
        <v>0</v>
      </c>
      <c r="L81" s="215">
        <v>0</v>
      </c>
      <c r="M81" s="215">
        <v>0</v>
      </c>
      <c r="N81" s="215">
        <v>0</v>
      </c>
      <c r="O81" s="215">
        <v>0</v>
      </c>
      <c r="P81" s="215">
        <v>0</v>
      </c>
      <c r="Q81" s="215">
        <v>0</v>
      </c>
    </row>
    <row r="82" spans="1:17" x14ac:dyDescent="0.25">
      <c r="A82" s="245" t="str">
        <f>IFERROR(VLOOKUP($C82,Account_Mapping!$A:$C,2,0),"")</f>
        <v>REV_Private</v>
      </c>
      <c r="B82" s="248">
        <f>IFERROR(VLOOKUP($C82,Account_Mapping!$A:$C,3,0),"")</f>
        <v>0</v>
      </c>
      <c r="C82" s="285" t="s">
        <v>839</v>
      </c>
      <c r="D82" s="228"/>
      <c r="E82" s="215">
        <v>27864</v>
      </c>
      <c r="F82" s="215">
        <v>0</v>
      </c>
      <c r="G82" s="215">
        <v>-65</v>
      </c>
      <c r="H82" s="215">
        <v>0</v>
      </c>
      <c r="I82" s="215">
        <v>0</v>
      </c>
      <c r="J82" s="215">
        <v>2924</v>
      </c>
      <c r="K82" s="215">
        <v>0</v>
      </c>
      <c r="L82" s="215">
        <v>0</v>
      </c>
      <c r="M82" s="215">
        <v>0</v>
      </c>
      <c r="N82" s="215">
        <v>0</v>
      </c>
      <c r="O82" s="215">
        <v>0</v>
      </c>
      <c r="P82" s="215">
        <v>0</v>
      </c>
      <c r="Q82" s="215">
        <v>30723</v>
      </c>
    </row>
    <row r="83" spans="1:17" x14ac:dyDescent="0.25">
      <c r="A83" s="245" t="str">
        <f>IFERROR(VLOOKUP($C83,Account_Mapping!$A:$C,2,0),"")</f>
        <v>REV_Comm_Ins</v>
      </c>
      <c r="B83" s="248">
        <f>IFERROR(VLOOKUP($C83,Account_Mapping!$A:$C,3,0),"")</f>
        <v>0</v>
      </c>
      <c r="C83" s="285" t="s">
        <v>840</v>
      </c>
      <c r="D83" s="228"/>
      <c r="E83" s="215">
        <v>0</v>
      </c>
      <c r="F83" s="215">
        <v>0</v>
      </c>
      <c r="G83" s="215">
        <v>0</v>
      </c>
      <c r="H83" s="215">
        <v>0</v>
      </c>
      <c r="I83" s="215">
        <v>0</v>
      </c>
      <c r="J83" s="215">
        <v>0</v>
      </c>
      <c r="K83" s="215">
        <v>0</v>
      </c>
      <c r="L83" s="215">
        <v>0</v>
      </c>
      <c r="M83" s="215">
        <v>0</v>
      </c>
      <c r="N83" s="215">
        <v>0</v>
      </c>
      <c r="O83" s="215">
        <v>0</v>
      </c>
      <c r="P83" s="215">
        <v>0</v>
      </c>
      <c r="Q83" s="215">
        <v>0</v>
      </c>
    </row>
    <row r="84" spans="1:17" x14ac:dyDescent="0.25">
      <c r="A84" s="245" t="str">
        <f>IFERROR(VLOOKUP($C84,Account_Mapping!$A:$C,2,0),"")</f>
        <v>REV_Comm_Ins</v>
      </c>
      <c r="B84" s="248">
        <f>IFERROR(VLOOKUP($C84,Account_Mapping!$A:$C,3,0),"")</f>
        <v>0</v>
      </c>
      <c r="C84" s="285" t="s">
        <v>841</v>
      </c>
      <c r="D84" s="228"/>
      <c r="E84" s="215">
        <v>0</v>
      </c>
      <c r="F84" s="215">
        <v>0</v>
      </c>
      <c r="G84" s="215">
        <v>0</v>
      </c>
      <c r="H84" s="215">
        <v>-884.24</v>
      </c>
      <c r="I84" s="215">
        <v>0</v>
      </c>
      <c r="J84" s="215">
        <v>0</v>
      </c>
      <c r="K84" s="215">
        <v>0</v>
      </c>
      <c r="L84" s="215">
        <v>0</v>
      </c>
      <c r="M84" s="215">
        <v>0</v>
      </c>
      <c r="N84" s="215">
        <v>0</v>
      </c>
      <c r="O84" s="215">
        <v>0</v>
      </c>
      <c r="P84" s="215">
        <v>0</v>
      </c>
      <c r="Q84" s="215">
        <v>-884.24</v>
      </c>
    </row>
    <row r="85" spans="1:17" x14ac:dyDescent="0.25">
      <c r="A85" s="245" t="str">
        <f>IFERROR(VLOOKUP($C85,Account_Mapping!$A:$C,2,0),"")</f>
        <v>REV_Private</v>
      </c>
      <c r="B85" s="248" t="str">
        <f>IFERROR(VLOOKUP($C85,Account_Mapping!$A:$C,3,0),"")</f>
        <v>REV_Ancillary</v>
      </c>
      <c r="C85" s="285" t="s">
        <v>842</v>
      </c>
      <c r="D85" s="228"/>
      <c r="E85" s="215">
        <v>0</v>
      </c>
      <c r="F85" s="215">
        <v>0</v>
      </c>
      <c r="G85" s="215">
        <v>0</v>
      </c>
      <c r="H85" s="215">
        <v>0</v>
      </c>
      <c r="I85" s="215">
        <v>0</v>
      </c>
      <c r="J85" s="215">
        <v>0</v>
      </c>
      <c r="K85" s="215">
        <v>0</v>
      </c>
      <c r="L85" s="215">
        <v>0</v>
      </c>
      <c r="M85" s="215">
        <v>0</v>
      </c>
      <c r="N85" s="215">
        <v>0</v>
      </c>
      <c r="O85" s="215">
        <v>0</v>
      </c>
      <c r="P85" s="215">
        <v>0</v>
      </c>
      <c r="Q85" s="215">
        <v>0</v>
      </c>
    </row>
    <row r="86" spans="1:17" x14ac:dyDescent="0.25">
      <c r="A86" s="245" t="str">
        <f>IFERROR(VLOOKUP($C86,Account_Mapping!$A:$C,2,0),"")</f>
        <v>REV_Private</v>
      </c>
      <c r="B86" s="248" t="str">
        <f>IFERROR(VLOOKUP($C86,Account_Mapping!$A:$C,3,0),"")</f>
        <v>REV_Ancillary</v>
      </c>
      <c r="C86" s="285" t="s">
        <v>1283</v>
      </c>
      <c r="D86" s="228"/>
      <c r="E86" s="215">
        <v>0</v>
      </c>
      <c r="F86" s="215">
        <v>0</v>
      </c>
      <c r="G86" s="215">
        <v>24380</v>
      </c>
      <c r="H86" s="215">
        <v>1590</v>
      </c>
      <c r="I86" s="215">
        <v>0</v>
      </c>
      <c r="J86" s="215">
        <v>0</v>
      </c>
      <c r="K86" s="215">
        <v>0</v>
      </c>
      <c r="L86" s="215">
        <v>0</v>
      </c>
      <c r="M86" s="215">
        <v>0</v>
      </c>
      <c r="N86" s="215">
        <v>0</v>
      </c>
      <c r="O86" s="215">
        <v>0</v>
      </c>
      <c r="P86" s="215">
        <v>0</v>
      </c>
      <c r="Q86" s="215">
        <v>25970</v>
      </c>
    </row>
    <row r="87" spans="1:17" x14ac:dyDescent="0.25">
      <c r="A87" s="245" t="str">
        <f>IFERROR(VLOOKUP($C87,Account_Mapping!$A:$C,2,0),"")</f>
        <v>REV_Private</v>
      </c>
      <c r="B87" s="248" t="str">
        <f>IFERROR(VLOOKUP($C87,Account_Mapping!$A:$C,3,0),"")</f>
        <v>REV_Ancillary</v>
      </c>
      <c r="C87" s="285" t="s">
        <v>844</v>
      </c>
      <c r="D87" s="228"/>
      <c r="E87" s="215">
        <v>0</v>
      </c>
      <c r="F87" s="215">
        <v>0</v>
      </c>
      <c r="G87" s="215">
        <v>0</v>
      </c>
      <c r="H87" s="215">
        <v>0</v>
      </c>
      <c r="I87" s="215">
        <v>0</v>
      </c>
      <c r="J87" s="215">
        <v>0</v>
      </c>
      <c r="K87" s="215">
        <v>0</v>
      </c>
      <c r="L87" s="215">
        <v>0</v>
      </c>
      <c r="M87" s="215">
        <v>0</v>
      </c>
      <c r="N87" s="215">
        <v>0</v>
      </c>
      <c r="O87" s="215">
        <v>0</v>
      </c>
      <c r="P87" s="215">
        <v>0</v>
      </c>
      <c r="Q87" s="215">
        <v>0</v>
      </c>
    </row>
    <row r="88" spans="1:17" x14ac:dyDescent="0.25">
      <c r="A88" s="245" t="str">
        <f>IFERROR(VLOOKUP($C88,Account_Mapping!$A:$C,2,0),"")</f>
        <v>REV_Private</v>
      </c>
      <c r="B88" s="248">
        <f>IFERROR(VLOOKUP($C88,Account_Mapping!$A:$C,3,0),"")</f>
        <v>0</v>
      </c>
      <c r="C88" s="285" t="s">
        <v>1268</v>
      </c>
      <c r="D88" s="228"/>
      <c r="E88" s="215">
        <v>0</v>
      </c>
      <c r="F88" s="215">
        <v>0</v>
      </c>
      <c r="G88" s="215">
        <v>0</v>
      </c>
      <c r="H88" s="215">
        <v>0</v>
      </c>
      <c r="I88" s="215">
        <v>0</v>
      </c>
      <c r="J88" s="215">
        <v>0</v>
      </c>
      <c r="K88" s="215">
        <v>0</v>
      </c>
      <c r="L88" s="215">
        <v>0</v>
      </c>
      <c r="M88" s="215">
        <v>0</v>
      </c>
      <c r="N88" s="215">
        <v>0</v>
      </c>
      <c r="O88" s="215">
        <v>0</v>
      </c>
      <c r="P88" s="215">
        <v>0</v>
      </c>
      <c r="Q88" s="215">
        <v>0</v>
      </c>
    </row>
    <row r="89" spans="1:17" x14ac:dyDescent="0.25">
      <c r="A89" s="245" t="str">
        <f>IFERROR(VLOOKUP($C89,Account_Mapping!$A:$C,2,0),"")</f>
        <v>REV_Private</v>
      </c>
      <c r="B89" s="248">
        <f>IFERROR(VLOOKUP($C89,Account_Mapping!$A:$C,3,0),"")</f>
        <v>0</v>
      </c>
      <c r="C89" s="285" t="s">
        <v>1269</v>
      </c>
      <c r="D89" s="228"/>
      <c r="E89" s="215">
        <v>0</v>
      </c>
      <c r="F89" s="215">
        <v>0</v>
      </c>
      <c r="G89" s="215">
        <v>0</v>
      </c>
      <c r="H89" s="215">
        <v>0</v>
      </c>
      <c r="I89" s="215">
        <v>0</v>
      </c>
      <c r="J89" s="215">
        <v>0</v>
      </c>
      <c r="K89" s="215">
        <v>0</v>
      </c>
      <c r="L89" s="215">
        <v>0</v>
      </c>
      <c r="M89" s="215">
        <v>0</v>
      </c>
      <c r="N89" s="215">
        <v>0</v>
      </c>
      <c r="O89" s="215">
        <v>0</v>
      </c>
      <c r="P89" s="215">
        <v>0</v>
      </c>
      <c r="Q89" s="215">
        <v>0</v>
      </c>
    </row>
    <row r="90" spans="1:17" x14ac:dyDescent="0.25">
      <c r="A90" s="245" t="str">
        <f>IFERROR(VLOOKUP($C90,Account_Mapping!$A:$C,2,0),"")</f>
        <v>REV_Other</v>
      </c>
      <c r="B90" s="248">
        <f>IFERROR(VLOOKUP($C90,Account_Mapping!$A:$C,3,0),"")</f>
        <v>0</v>
      </c>
      <c r="C90" s="285" t="s">
        <v>847</v>
      </c>
      <c r="D90" s="228"/>
      <c r="E90" s="215">
        <v>0</v>
      </c>
      <c r="F90" s="215">
        <v>0</v>
      </c>
      <c r="G90" s="215">
        <v>0</v>
      </c>
      <c r="H90" s="215">
        <v>0</v>
      </c>
      <c r="I90" s="215">
        <v>0</v>
      </c>
      <c r="J90" s="215">
        <v>0</v>
      </c>
      <c r="K90" s="215">
        <v>0</v>
      </c>
      <c r="L90" s="215">
        <v>0</v>
      </c>
      <c r="M90" s="215">
        <v>0</v>
      </c>
      <c r="N90" s="215">
        <v>0</v>
      </c>
      <c r="O90" s="215">
        <v>0</v>
      </c>
      <c r="P90" s="215">
        <v>0</v>
      </c>
      <c r="Q90" s="215">
        <v>0</v>
      </c>
    </row>
    <row r="91" spans="1:17" x14ac:dyDescent="0.25">
      <c r="A91" s="245" t="str">
        <f>IFERROR(VLOOKUP($C91,Account_Mapping!$A:$C,2,0),"")</f>
        <v>REV_Other</v>
      </c>
      <c r="B91" s="248">
        <f>IFERROR(VLOOKUP($C91,Account_Mapping!$A:$C,3,0),"")</f>
        <v>0</v>
      </c>
      <c r="C91" s="285" t="s">
        <v>848</v>
      </c>
      <c r="D91" s="228"/>
      <c r="E91" s="215">
        <v>0</v>
      </c>
      <c r="F91" s="215">
        <v>0</v>
      </c>
      <c r="G91" s="215">
        <v>0</v>
      </c>
      <c r="H91" s="215">
        <v>0</v>
      </c>
      <c r="I91" s="215">
        <v>0</v>
      </c>
      <c r="J91" s="215">
        <v>0</v>
      </c>
      <c r="K91" s="215">
        <v>0</v>
      </c>
      <c r="L91" s="215">
        <v>0</v>
      </c>
      <c r="M91" s="215">
        <v>0</v>
      </c>
      <c r="N91" s="215">
        <v>0</v>
      </c>
      <c r="O91" s="215">
        <v>0</v>
      </c>
      <c r="P91" s="215">
        <v>0</v>
      </c>
      <c r="Q91" s="215">
        <v>0</v>
      </c>
    </row>
    <row r="92" spans="1:17" x14ac:dyDescent="0.25">
      <c r="A92" s="245" t="str">
        <f>IFERROR(VLOOKUP($C92,Account_Mapping!$A:$C,2,0),"")</f>
        <v>REV_Other</v>
      </c>
      <c r="B92" s="248">
        <f>IFERROR(VLOOKUP($C92,Account_Mapping!$A:$C,3,0),"")</f>
        <v>0</v>
      </c>
      <c r="C92" s="285" t="s">
        <v>849</v>
      </c>
      <c r="D92" s="228"/>
      <c r="E92" s="215">
        <v>0</v>
      </c>
      <c r="F92" s="215">
        <v>0</v>
      </c>
      <c r="G92" s="215">
        <v>0</v>
      </c>
      <c r="H92" s="215">
        <v>0</v>
      </c>
      <c r="I92" s="215">
        <v>0</v>
      </c>
      <c r="J92" s="215">
        <v>0</v>
      </c>
      <c r="K92" s="215">
        <v>0</v>
      </c>
      <c r="L92" s="215">
        <v>0</v>
      </c>
      <c r="M92" s="215">
        <v>0</v>
      </c>
      <c r="N92" s="215">
        <v>0</v>
      </c>
      <c r="O92" s="215">
        <v>0</v>
      </c>
      <c r="P92" s="215">
        <v>0</v>
      </c>
      <c r="Q92" s="215">
        <v>0</v>
      </c>
    </row>
    <row r="93" spans="1:17" x14ac:dyDescent="0.25">
      <c r="A93" s="245" t="str">
        <f>IFERROR(VLOOKUP($C93,Account_Mapping!$A:$C,2,0),"")</f>
        <v>REV_Other</v>
      </c>
      <c r="B93" s="248">
        <f>IFERROR(VLOOKUP($C93,Account_Mapping!$A:$C,3,0),"")</f>
        <v>0</v>
      </c>
      <c r="C93" s="285" t="s">
        <v>850</v>
      </c>
      <c r="D93" s="228"/>
      <c r="E93" s="215">
        <v>0</v>
      </c>
      <c r="F93" s="215">
        <v>0</v>
      </c>
      <c r="G93" s="215">
        <v>0</v>
      </c>
      <c r="H93" s="215">
        <v>0</v>
      </c>
      <c r="I93" s="215">
        <v>0</v>
      </c>
      <c r="J93" s="215">
        <v>0</v>
      </c>
      <c r="K93" s="215">
        <v>0</v>
      </c>
      <c r="L93" s="215">
        <v>0</v>
      </c>
      <c r="M93" s="215">
        <v>0</v>
      </c>
      <c r="N93" s="215">
        <v>0</v>
      </c>
      <c r="O93" s="215">
        <v>0</v>
      </c>
      <c r="P93" s="215">
        <v>0</v>
      </c>
      <c r="Q93" s="215">
        <v>0</v>
      </c>
    </row>
    <row r="94" spans="1:17" x14ac:dyDescent="0.25">
      <c r="A94" s="245" t="str">
        <f>IFERROR(VLOOKUP($C94,Account_Mapping!$A:$C,2,0),"")</f>
        <v>REV_Private</v>
      </c>
      <c r="B94" s="248">
        <f>IFERROR(VLOOKUP($C94,Account_Mapping!$A:$C,3,0),"")</f>
        <v>0</v>
      </c>
      <c r="C94" s="285" t="s">
        <v>851</v>
      </c>
      <c r="D94" s="228"/>
      <c r="E94" s="215">
        <v>0</v>
      </c>
      <c r="F94" s="215">
        <v>0</v>
      </c>
      <c r="G94" s="215">
        <v>0</v>
      </c>
      <c r="H94" s="215">
        <v>0</v>
      </c>
      <c r="I94" s="215">
        <v>0</v>
      </c>
      <c r="J94" s="215">
        <v>0</v>
      </c>
      <c r="K94" s="215">
        <v>0</v>
      </c>
      <c r="L94" s="215">
        <v>0</v>
      </c>
      <c r="M94" s="215">
        <v>0</v>
      </c>
      <c r="N94" s="215">
        <v>0</v>
      </c>
      <c r="O94" s="215">
        <v>0</v>
      </c>
      <c r="P94" s="215">
        <v>0</v>
      </c>
      <c r="Q94" s="215">
        <v>0</v>
      </c>
    </row>
    <row r="95" spans="1:17" x14ac:dyDescent="0.25">
      <c r="A95" s="245" t="str">
        <f>IFERROR(VLOOKUP($C95,Account_Mapping!$A:$C,2,0),"")</f>
        <v>REV_Other</v>
      </c>
      <c r="B95" s="248">
        <f>IFERROR(VLOOKUP($C95,Account_Mapping!$A:$C,3,0),"")</f>
        <v>0</v>
      </c>
      <c r="C95" s="285" t="s">
        <v>852</v>
      </c>
      <c r="D95" s="228"/>
      <c r="E95" s="215">
        <v>12382.8</v>
      </c>
      <c r="F95" s="215">
        <v>10197.6</v>
      </c>
      <c r="G95" s="215">
        <v>10015.5</v>
      </c>
      <c r="H95" s="215">
        <v>0</v>
      </c>
      <c r="I95" s="215">
        <v>0</v>
      </c>
      <c r="J95" s="215">
        <v>0</v>
      </c>
      <c r="K95" s="215">
        <v>0</v>
      </c>
      <c r="L95" s="215">
        <v>0</v>
      </c>
      <c r="M95" s="215">
        <v>0</v>
      </c>
      <c r="N95" s="215">
        <v>0</v>
      </c>
      <c r="O95" s="215">
        <v>0</v>
      </c>
      <c r="P95" s="215">
        <v>0</v>
      </c>
      <c r="Q95" s="215">
        <v>32595.9</v>
      </c>
    </row>
    <row r="96" spans="1:17" x14ac:dyDescent="0.25">
      <c r="A96" s="245" t="str">
        <f>IFERROR(VLOOKUP($C96,Account_Mapping!$A:$C,2,0),"")</f>
        <v>REV_Other</v>
      </c>
      <c r="B96" s="248">
        <f>IFERROR(VLOOKUP($C96,Account_Mapping!$A:$C,3,0),"")</f>
        <v>0</v>
      </c>
      <c r="C96" s="285" t="s">
        <v>853</v>
      </c>
      <c r="D96" s="228"/>
      <c r="E96" s="215">
        <v>0</v>
      </c>
      <c r="F96" s="215">
        <v>0</v>
      </c>
      <c r="G96" s="215">
        <v>0</v>
      </c>
      <c r="H96" s="215">
        <v>0</v>
      </c>
      <c r="I96" s="215">
        <v>0</v>
      </c>
      <c r="J96" s="215">
        <v>0</v>
      </c>
      <c r="K96" s="215">
        <v>0</v>
      </c>
      <c r="L96" s="215">
        <v>0</v>
      </c>
      <c r="M96" s="215">
        <v>0</v>
      </c>
      <c r="N96" s="215">
        <v>0</v>
      </c>
      <c r="O96" s="215">
        <v>0</v>
      </c>
      <c r="P96" s="215">
        <v>0</v>
      </c>
      <c r="Q96" s="215">
        <v>0</v>
      </c>
    </row>
    <row r="97" spans="1:18" x14ac:dyDescent="0.25">
      <c r="A97" s="245" t="str">
        <f>IFERROR(VLOOKUP($C97,Account_Mapping!$A:$C,2,0),"")</f>
        <v>REV_Other</v>
      </c>
      <c r="B97" s="248">
        <f>IFERROR(VLOOKUP($C97,Account_Mapping!$A:$C,3,0),"")</f>
        <v>0</v>
      </c>
      <c r="C97" s="285" t="s">
        <v>854</v>
      </c>
      <c r="D97" s="228"/>
      <c r="E97" s="215">
        <v>0</v>
      </c>
      <c r="F97" s="215">
        <v>0</v>
      </c>
      <c r="G97" s="215">
        <v>0</v>
      </c>
      <c r="H97" s="215">
        <v>0</v>
      </c>
      <c r="I97" s="215">
        <v>0</v>
      </c>
      <c r="J97" s="215">
        <v>0</v>
      </c>
      <c r="K97" s="215">
        <v>0</v>
      </c>
      <c r="L97" s="215">
        <v>0</v>
      </c>
      <c r="M97" s="215">
        <v>0</v>
      </c>
      <c r="N97" s="215">
        <v>0</v>
      </c>
      <c r="O97" s="215">
        <v>0</v>
      </c>
      <c r="P97" s="215">
        <v>0</v>
      </c>
      <c r="Q97" s="215">
        <v>0</v>
      </c>
    </row>
    <row r="98" spans="1:18" x14ac:dyDescent="0.25">
      <c r="A98" s="245" t="str">
        <f>IFERROR(VLOOKUP($C98,Account_Mapping!$A:$C,2,0),"")</f>
        <v>REV_Other</v>
      </c>
      <c r="B98" s="248">
        <f>IFERROR(VLOOKUP($C98,Account_Mapping!$A:$C,3,0),"")</f>
        <v>0</v>
      </c>
      <c r="C98" s="285" t="s">
        <v>855</v>
      </c>
      <c r="D98" s="228"/>
      <c r="E98" s="215">
        <v>0</v>
      </c>
      <c r="F98" s="215">
        <v>0</v>
      </c>
      <c r="G98" s="215">
        <v>0</v>
      </c>
      <c r="H98" s="215">
        <v>0</v>
      </c>
      <c r="I98" s="215">
        <v>0</v>
      </c>
      <c r="J98" s="215">
        <v>0</v>
      </c>
      <c r="K98" s="215">
        <v>0</v>
      </c>
      <c r="L98" s="215">
        <v>0</v>
      </c>
      <c r="M98" s="215">
        <v>0</v>
      </c>
      <c r="N98" s="215">
        <v>0</v>
      </c>
      <c r="O98" s="215">
        <v>0</v>
      </c>
      <c r="P98" s="215">
        <v>0</v>
      </c>
      <c r="Q98" s="215">
        <v>0</v>
      </c>
    </row>
    <row r="99" spans="1:18" x14ac:dyDescent="0.25">
      <c r="A99" s="245" t="str">
        <f>IFERROR(VLOOKUP($C99,Account_Mapping!$A:$C,2,0),"")</f>
        <v>REV_Other</v>
      </c>
      <c r="B99" s="248">
        <f>IFERROR(VLOOKUP($C99,Account_Mapping!$A:$C,3,0),"")</f>
        <v>0</v>
      </c>
      <c r="C99" s="285" t="s">
        <v>856</v>
      </c>
      <c r="D99" s="228"/>
      <c r="E99" s="215">
        <v>0</v>
      </c>
      <c r="F99" s="215">
        <v>0</v>
      </c>
      <c r="G99" s="215">
        <v>0</v>
      </c>
      <c r="H99" s="215">
        <v>0</v>
      </c>
      <c r="I99" s="215">
        <v>0</v>
      </c>
      <c r="J99" s="215">
        <v>0</v>
      </c>
      <c r="K99" s="215">
        <v>0</v>
      </c>
      <c r="L99" s="215">
        <v>0</v>
      </c>
      <c r="M99" s="215">
        <v>0</v>
      </c>
      <c r="N99" s="215">
        <v>0</v>
      </c>
      <c r="O99" s="215">
        <v>0</v>
      </c>
      <c r="P99" s="215">
        <v>0</v>
      </c>
      <c r="Q99" s="215">
        <v>0</v>
      </c>
    </row>
    <row r="100" spans="1:18" x14ac:dyDescent="0.25">
      <c r="A100" s="245" t="str">
        <f>IFERROR(VLOOKUP($C100,Account_Mapping!$A:$C,2,0),"")</f>
        <v>REV_Other</v>
      </c>
      <c r="B100" s="248" t="str">
        <f>IFERROR(VLOOKUP($C100,Account_Mapping!$A:$C,3,0),"")</f>
        <v>REV_Cont_Allow</v>
      </c>
      <c r="C100" s="285" t="s">
        <v>857</v>
      </c>
      <c r="D100" s="228"/>
      <c r="E100" s="215">
        <v>0</v>
      </c>
      <c r="F100" s="215">
        <v>0</v>
      </c>
      <c r="G100" s="215">
        <v>0</v>
      </c>
      <c r="H100" s="215">
        <v>0</v>
      </c>
      <c r="I100" s="215">
        <v>0</v>
      </c>
      <c r="J100" s="215">
        <v>0</v>
      </c>
      <c r="K100" s="215">
        <v>0</v>
      </c>
      <c r="L100" s="215">
        <v>0</v>
      </c>
      <c r="M100" s="215">
        <v>0</v>
      </c>
      <c r="N100" s="215">
        <v>0</v>
      </c>
      <c r="O100" s="215">
        <v>0</v>
      </c>
      <c r="P100" s="215">
        <v>0</v>
      </c>
      <c r="Q100" s="215">
        <v>0</v>
      </c>
    </row>
    <row r="101" spans="1:18" x14ac:dyDescent="0.25">
      <c r="A101" s="245" t="str">
        <f>IFERROR(VLOOKUP($C101,Account_Mapping!$A:$C,2,0),"")</f>
        <v>REV_Other</v>
      </c>
      <c r="B101" s="248" t="str">
        <f>IFERROR(VLOOKUP($C101,Account_Mapping!$A:$C,3,0),"")</f>
        <v>REV_Ancillary</v>
      </c>
      <c r="C101" s="285" t="s">
        <v>858</v>
      </c>
      <c r="D101" s="228"/>
      <c r="E101" s="215">
        <v>0</v>
      </c>
      <c r="F101" s="215">
        <v>0</v>
      </c>
      <c r="G101" s="215">
        <v>0</v>
      </c>
      <c r="H101" s="215">
        <v>0</v>
      </c>
      <c r="I101" s="215">
        <v>0</v>
      </c>
      <c r="J101" s="215">
        <v>0</v>
      </c>
      <c r="K101" s="215">
        <v>0</v>
      </c>
      <c r="L101" s="215">
        <v>0</v>
      </c>
      <c r="M101" s="215">
        <v>0</v>
      </c>
      <c r="N101" s="215">
        <v>0</v>
      </c>
      <c r="O101" s="215">
        <v>0</v>
      </c>
      <c r="P101" s="215">
        <v>0</v>
      </c>
      <c r="Q101" s="215">
        <v>0</v>
      </c>
    </row>
    <row r="102" spans="1:18" x14ac:dyDescent="0.25">
      <c r="A102" s="245" t="str">
        <f>IFERROR(VLOOKUP($C102,Account_Mapping!$A:$C,2,0),"")</f>
        <v>REV_Other</v>
      </c>
      <c r="B102" s="248">
        <f>IFERROR(VLOOKUP($C102,Account_Mapping!$A:$C,3,0),"")</f>
        <v>0</v>
      </c>
      <c r="C102" s="285" t="s">
        <v>859</v>
      </c>
      <c r="D102" s="228"/>
      <c r="E102" s="215">
        <v>0</v>
      </c>
      <c r="F102" s="215">
        <v>0</v>
      </c>
      <c r="G102" s="215">
        <v>0</v>
      </c>
      <c r="H102" s="215">
        <v>0</v>
      </c>
      <c r="I102" s="215">
        <v>0</v>
      </c>
      <c r="J102" s="215">
        <v>0</v>
      </c>
      <c r="K102" s="215">
        <v>0</v>
      </c>
      <c r="L102" s="215">
        <v>0</v>
      </c>
      <c r="M102" s="215">
        <v>0</v>
      </c>
      <c r="N102" s="215">
        <v>0</v>
      </c>
      <c r="O102" s="215">
        <v>0</v>
      </c>
      <c r="P102" s="215">
        <v>0</v>
      </c>
      <c r="Q102" s="215">
        <v>0</v>
      </c>
    </row>
    <row r="103" spans="1:18" x14ac:dyDescent="0.25">
      <c r="A103" s="245" t="str">
        <f>IFERROR(VLOOKUP($C103,Account_Mapping!$A:$C,2,0),"")</f>
        <v>REV_Other</v>
      </c>
      <c r="B103" s="248">
        <f>IFERROR(VLOOKUP($C103,Account_Mapping!$A:$C,3,0),"")</f>
        <v>0</v>
      </c>
      <c r="C103" s="285" t="s">
        <v>860</v>
      </c>
      <c r="D103" s="228"/>
      <c r="E103" s="215">
        <v>0</v>
      </c>
      <c r="F103" s="215">
        <v>0</v>
      </c>
      <c r="G103" s="215">
        <v>0</v>
      </c>
      <c r="H103" s="215">
        <v>0</v>
      </c>
      <c r="I103" s="215">
        <v>0</v>
      </c>
      <c r="J103" s="215">
        <v>0</v>
      </c>
      <c r="K103" s="215">
        <v>0</v>
      </c>
      <c r="L103" s="215">
        <v>0</v>
      </c>
      <c r="M103" s="215">
        <v>0</v>
      </c>
      <c r="N103" s="215">
        <v>0</v>
      </c>
      <c r="O103" s="215">
        <v>0</v>
      </c>
      <c r="P103" s="215">
        <v>0</v>
      </c>
      <c r="Q103" s="215">
        <v>0</v>
      </c>
    </row>
    <row r="104" spans="1:18" x14ac:dyDescent="0.25">
      <c r="A104" s="245" t="str">
        <f>IFERROR(VLOOKUP($C104,Account_Mapping!$A:$C,2,0),"")</f>
        <v>REV_Other</v>
      </c>
      <c r="B104" s="248">
        <f>IFERROR(VLOOKUP($C104,Account_Mapping!$A:$C,3,0),"")</f>
        <v>0</v>
      </c>
      <c r="C104" s="285" t="s">
        <v>861</v>
      </c>
      <c r="D104" s="228"/>
      <c r="E104" s="215">
        <v>0</v>
      </c>
      <c r="F104" s="215">
        <v>0</v>
      </c>
      <c r="G104" s="215">
        <v>0</v>
      </c>
      <c r="H104" s="215">
        <v>0</v>
      </c>
      <c r="I104" s="215">
        <v>0</v>
      </c>
      <c r="J104" s="215">
        <v>0</v>
      </c>
      <c r="K104" s="215">
        <v>0</v>
      </c>
      <c r="L104" s="215">
        <v>0</v>
      </c>
      <c r="M104" s="215">
        <v>0</v>
      </c>
      <c r="N104" s="215">
        <v>0</v>
      </c>
      <c r="O104" s="215">
        <v>0</v>
      </c>
      <c r="P104" s="215">
        <v>0</v>
      </c>
      <c r="Q104" s="215">
        <v>0</v>
      </c>
    </row>
    <row r="105" spans="1:18" x14ac:dyDescent="0.25">
      <c r="A105" s="245" t="str">
        <f>IFERROR(VLOOKUP($C105,Account_Mapping!$A:$C,2,0),"")</f>
        <v>REV_Other</v>
      </c>
      <c r="B105" s="248">
        <f>IFERROR(VLOOKUP($C105,Account_Mapping!$A:$C,3,0),"")</f>
        <v>0</v>
      </c>
      <c r="C105" s="285" t="s">
        <v>862</v>
      </c>
      <c r="D105" s="228"/>
      <c r="E105" s="215">
        <v>0</v>
      </c>
      <c r="F105" s="215">
        <v>0</v>
      </c>
      <c r="G105" s="215">
        <v>0</v>
      </c>
      <c r="H105" s="215">
        <v>0</v>
      </c>
      <c r="I105" s="215">
        <v>0</v>
      </c>
      <c r="J105" s="215">
        <v>0</v>
      </c>
      <c r="K105" s="215">
        <v>0</v>
      </c>
      <c r="L105" s="215">
        <v>0</v>
      </c>
      <c r="M105" s="215">
        <v>0</v>
      </c>
      <c r="N105" s="215">
        <v>0</v>
      </c>
      <c r="O105" s="215">
        <v>0</v>
      </c>
      <c r="P105" s="215">
        <v>0</v>
      </c>
      <c r="Q105" s="215">
        <v>0</v>
      </c>
    </row>
    <row r="106" spans="1:18" x14ac:dyDescent="0.25">
      <c r="A106" s="245" t="str">
        <f>IFERROR(VLOOKUP($C106,Account_Mapping!$A:$C,2,0),"")</f>
        <v>REV_Veterans</v>
      </c>
      <c r="B106" s="248">
        <f>IFERROR(VLOOKUP($C106,Account_Mapping!$A:$C,3,0),"")</f>
        <v>0</v>
      </c>
      <c r="C106" s="285" t="s">
        <v>863</v>
      </c>
      <c r="D106" s="228"/>
      <c r="E106" s="215">
        <v>0</v>
      </c>
      <c r="F106" s="215">
        <v>0</v>
      </c>
      <c r="G106" s="215">
        <v>0</v>
      </c>
      <c r="H106" s="215">
        <v>0</v>
      </c>
      <c r="I106" s="215">
        <v>0</v>
      </c>
      <c r="J106" s="215">
        <v>0</v>
      </c>
      <c r="K106" s="215">
        <v>0</v>
      </c>
      <c r="L106" s="215">
        <v>0</v>
      </c>
      <c r="M106" s="215">
        <v>0</v>
      </c>
      <c r="N106" s="215">
        <v>0</v>
      </c>
      <c r="O106" s="215">
        <v>0</v>
      </c>
      <c r="P106" s="215">
        <v>0</v>
      </c>
      <c r="Q106" s="215">
        <v>0</v>
      </c>
    </row>
    <row r="107" spans="1:18" x14ac:dyDescent="0.25">
      <c r="A107" s="245" t="str">
        <f>IFERROR(VLOOKUP($C107,Account_Mapping!$A:$C,2,0),"")</f>
        <v>REV_Veterans</v>
      </c>
      <c r="B107" s="248">
        <f>IFERROR(VLOOKUP($C107,Account_Mapping!$A:$C,3,0),"")</f>
        <v>0</v>
      </c>
      <c r="C107" s="285" t="s">
        <v>864</v>
      </c>
      <c r="D107" s="228"/>
      <c r="E107" s="215">
        <v>0</v>
      </c>
      <c r="F107" s="215">
        <v>0</v>
      </c>
      <c r="G107" s="215">
        <v>0</v>
      </c>
      <c r="H107" s="215">
        <v>0</v>
      </c>
      <c r="I107" s="215">
        <v>0</v>
      </c>
      <c r="J107" s="215">
        <v>0</v>
      </c>
      <c r="K107" s="215">
        <v>0</v>
      </c>
      <c r="L107" s="215">
        <v>0</v>
      </c>
      <c r="M107" s="215">
        <v>0</v>
      </c>
      <c r="N107" s="215">
        <v>0</v>
      </c>
      <c r="O107" s="215">
        <v>0</v>
      </c>
      <c r="P107" s="215">
        <v>0</v>
      </c>
      <c r="Q107" s="215">
        <v>0</v>
      </c>
    </row>
    <row r="108" spans="1:18" x14ac:dyDescent="0.25">
      <c r="A108" s="245" t="str">
        <f>IFERROR(VLOOKUP($C108,Account_Mapping!$A:$C,2,0),"")</f>
        <v>REV_Veterans</v>
      </c>
      <c r="B108" s="248">
        <f>IFERROR(VLOOKUP($C108,Account_Mapping!$A:$C,3,0),"")</f>
        <v>0</v>
      </c>
      <c r="C108" s="285" t="s">
        <v>865</v>
      </c>
      <c r="D108" s="228"/>
      <c r="E108" s="215">
        <v>0</v>
      </c>
      <c r="F108" s="215">
        <v>0</v>
      </c>
      <c r="G108" s="215">
        <v>0</v>
      </c>
      <c r="H108" s="215">
        <v>0</v>
      </c>
      <c r="I108" s="215">
        <v>0</v>
      </c>
      <c r="J108" s="215">
        <v>0</v>
      </c>
      <c r="K108" s="215">
        <v>0</v>
      </c>
      <c r="L108" s="215">
        <v>0</v>
      </c>
      <c r="M108" s="215">
        <v>0</v>
      </c>
      <c r="N108" s="215">
        <v>0</v>
      </c>
      <c r="O108" s="215">
        <v>0</v>
      </c>
      <c r="P108" s="215">
        <v>0</v>
      </c>
      <c r="Q108" s="215">
        <v>0</v>
      </c>
    </row>
    <row r="109" spans="1:18" x14ac:dyDescent="0.25">
      <c r="A109" s="245" t="str">
        <f>IFERROR(VLOOKUP($C109,Account_Mapping!$A:$C,2,0),"")</f>
        <v>REV_Veterans</v>
      </c>
      <c r="B109" s="248">
        <f>IFERROR(VLOOKUP($C109,Account_Mapping!$A:$C,3,0),"")</f>
        <v>0</v>
      </c>
      <c r="C109" s="285" t="s">
        <v>866</v>
      </c>
      <c r="D109" s="228"/>
      <c r="E109" s="229">
        <v>0</v>
      </c>
      <c r="F109" s="229">
        <v>0</v>
      </c>
      <c r="G109" s="229">
        <v>0</v>
      </c>
      <c r="H109" s="229">
        <v>0</v>
      </c>
      <c r="I109" s="229">
        <v>0</v>
      </c>
      <c r="J109" s="229">
        <v>0</v>
      </c>
      <c r="K109" s="229">
        <v>0</v>
      </c>
      <c r="L109" s="229">
        <v>0</v>
      </c>
      <c r="M109" s="229">
        <v>0</v>
      </c>
      <c r="N109" s="229">
        <v>0</v>
      </c>
      <c r="O109" s="229">
        <v>0</v>
      </c>
      <c r="P109" s="229">
        <v>0</v>
      </c>
      <c r="Q109" s="229">
        <v>0</v>
      </c>
      <c r="R109" s="224"/>
    </row>
    <row r="110" spans="1:18" x14ac:dyDescent="0.25">
      <c r="A110" s="245" t="str">
        <f>IFERROR(VLOOKUP($C110,Account_Mapping!$A:$C,2,0),"")</f>
        <v>REV_Other</v>
      </c>
      <c r="B110" s="248">
        <f>IFERROR(VLOOKUP($C110,Account_Mapping!$A:$C,3,0),"")</f>
        <v>0</v>
      </c>
      <c r="C110" s="285" t="s">
        <v>867</v>
      </c>
      <c r="E110" s="215">
        <v>0</v>
      </c>
      <c r="F110" s="215">
        <v>0</v>
      </c>
      <c r="G110" s="215">
        <v>0</v>
      </c>
      <c r="H110" s="215">
        <v>0</v>
      </c>
      <c r="I110" s="215">
        <v>0</v>
      </c>
      <c r="J110" s="215">
        <v>0</v>
      </c>
      <c r="K110" s="215">
        <v>0</v>
      </c>
      <c r="L110" s="215">
        <v>0</v>
      </c>
      <c r="M110" s="215">
        <v>0</v>
      </c>
      <c r="N110" s="215">
        <v>0</v>
      </c>
      <c r="O110" s="215">
        <v>0</v>
      </c>
      <c r="P110" s="215">
        <v>0</v>
      </c>
      <c r="Q110" s="215">
        <v>0</v>
      </c>
    </row>
    <row r="111" spans="1:18" x14ac:dyDescent="0.25">
      <c r="A111" s="245" t="str">
        <f>IFERROR(VLOOKUP($C111,Account_Mapping!$A:$C,2,0),"")</f>
        <v/>
      </c>
      <c r="B111" s="248" t="str">
        <f>IFERROR(VLOOKUP($C111,Account_Mapping!$A:$C,3,0),"")</f>
        <v/>
      </c>
      <c r="C111" s="285" t="s">
        <v>868</v>
      </c>
      <c r="E111" s="215">
        <v>269121.64999999997</v>
      </c>
      <c r="F111" s="215">
        <v>253154.13</v>
      </c>
      <c r="G111" s="215">
        <v>305458.18</v>
      </c>
      <c r="H111" s="215">
        <v>24800.399999999998</v>
      </c>
      <c r="I111" s="215">
        <v>12517.22</v>
      </c>
      <c r="J111" s="215">
        <v>12308.3</v>
      </c>
      <c r="K111" s="215">
        <v>0</v>
      </c>
      <c r="L111" s="215">
        <v>0</v>
      </c>
      <c r="M111" s="215">
        <v>0</v>
      </c>
      <c r="N111" s="215">
        <v>0</v>
      </c>
      <c r="O111" s="215">
        <v>0</v>
      </c>
      <c r="P111" s="215">
        <v>0</v>
      </c>
      <c r="Q111" s="215">
        <v>877359.88</v>
      </c>
    </row>
    <row r="112" spans="1:18" x14ac:dyDescent="0.25">
      <c r="A112" s="245" t="str">
        <f>IFERROR(VLOOKUP($C112,Account_Mapping!$A:$C,2,0),"")</f>
        <v/>
      </c>
      <c r="B112" s="248" t="str">
        <f>IFERROR(VLOOKUP($C112,Account_Mapping!$A:$C,3,0),"")</f>
        <v/>
      </c>
      <c r="C112" s="285" t="s">
        <v>789</v>
      </c>
      <c r="D112" s="215"/>
      <c r="E112" s="215"/>
      <c r="F112" s="215"/>
      <c r="G112" s="215"/>
      <c r="H112" s="215"/>
      <c r="I112" s="215"/>
      <c r="J112" s="215"/>
      <c r="K112" s="215"/>
      <c r="L112" s="215"/>
      <c r="M112" s="215"/>
      <c r="N112" s="215"/>
      <c r="O112" s="215"/>
      <c r="P112" s="215"/>
      <c r="Q112" s="215"/>
    </row>
    <row r="113" spans="1:17" x14ac:dyDescent="0.25">
      <c r="A113" s="245" t="str">
        <f>IFERROR(VLOOKUP($C113,Account_Mapping!$A:$C,2,0),"")</f>
        <v/>
      </c>
      <c r="B113" s="248" t="str">
        <f>IFERROR(VLOOKUP($C113,Account_Mapping!$A:$C,3,0),"")</f>
        <v/>
      </c>
      <c r="C113" s="285" t="s">
        <v>869</v>
      </c>
      <c r="D113" s="215"/>
      <c r="E113" s="215"/>
      <c r="F113" s="215"/>
      <c r="G113" s="215"/>
      <c r="H113" s="215"/>
      <c r="I113" s="215"/>
      <c r="J113" s="215"/>
      <c r="K113" s="215"/>
      <c r="L113" s="215"/>
      <c r="M113" s="215"/>
      <c r="N113" s="215"/>
      <c r="O113" s="215"/>
      <c r="P113" s="215"/>
      <c r="Q113" s="215"/>
    </row>
    <row r="114" spans="1:17" x14ac:dyDescent="0.25">
      <c r="A114" s="245" t="str">
        <f>IFERROR(VLOOKUP($C114,Account_Mapping!$A:$C,2,0),"")</f>
        <v>Rev_Medicare_B</v>
      </c>
      <c r="B114" s="248" t="str">
        <f>IFERROR(VLOOKUP($C114,Account_Mapping!$A:$C,3,0),"")</f>
        <v>REV_Ancillary</v>
      </c>
      <c r="C114" s="285" t="s">
        <v>870</v>
      </c>
      <c r="D114" s="215"/>
      <c r="E114" s="215">
        <v>0</v>
      </c>
      <c r="F114" s="215">
        <v>0</v>
      </c>
      <c r="G114" s="215">
        <v>0</v>
      </c>
      <c r="H114" s="215">
        <v>0</v>
      </c>
      <c r="I114" s="215">
        <v>0</v>
      </c>
      <c r="J114" s="215">
        <v>0</v>
      </c>
      <c r="K114" s="215">
        <v>0</v>
      </c>
      <c r="L114" s="215">
        <v>0</v>
      </c>
      <c r="M114" s="215">
        <v>0</v>
      </c>
      <c r="N114" s="215">
        <v>0</v>
      </c>
      <c r="O114" s="215">
        <v>0</v>
      </c>
      <c r="P114" s="215">
        <v>0</v>
      </c>
      <c r="Q114" s="215">
        <v>0</v>
      </c>
    </row>
    <row r="115" spans="1:17" x14ac:dyDescent="0.25">
      <c r="A115" s="245" t="str">
        <f>IFERROR(VLOOKUP($C115,Account_Mapping!$A:$C,2,0),"")</f>
        <v>Rev_Medicare_B</v>
      </c>
      <c r="B115" s="248" t="str">
        <f>IFERROR(VLOOKUP($C115,Account_Mapping!$A:$C,3,0),"")</f>
        <v>REV_Ancillary</v>
      </c>
      <c r="C115" s="285" t="s">
        <v>871</v>
      </c>
      <c r="D115" s="215"/>
      <c r="E115" s="215">
        <v>0</v>
      </c>
      <c r="F115" s="215">
        <v>0</v>
      </c>
      <c r="G115" s="215">
        <v>0</v>
      </c>
      <c r="H115" s="215">
        <v>0</v>
      </c>
      <c r="I115" s="215">
        <v>0</v>
      </c>
      <c r="J115" s="215">
        <v>0</v>
      </c>
      <c r="K115" s="215">
        <v>0</v>
      </c>
      <c r="L115" s="215">
        <v>0</v>
      </c>
      <c r="M115" s="215">
        <v>0</v>
      </c>
      <c r="N115" s="215">
        <v>0</v>
      </c>
      <c r="O115" s="215">
        <v>0</v>
      </c>
      <c r="P115" s="215">
        <v>0</v>
      </c>
      <c r="Q115" s="215">
        <v>0</v>
      </c>
    </row>
    <row r="116" spans="1:17" x14ac:dyDescent="0.25">
      <c r="A116" s="245" t="str">
        <f>IFERROR(VLOOKUP($C116,Account_Mapping!$A:$C,2,0),"")</f>
        <v>Rev_Medicare_B</v>
      </c>
      <c r="B116" s="248" t="str">
        <f>IFERROR(VLOOKUP($C116,Account_Mapping!$A:$C,3,0),"")</f>
        <v>REV_Ancillary</v>
      </c>
      <c r="C116" s="285" t="s">
        <v>872</v>
      </c>
      <c r="D116" s="215"/>
      <c r="E116" s="215">
        <v>0</v>
      </c>
      <c r="F116" s="215">
        <v>0</v>
      </c>
      <c r="G116" s="215">
        <v>0</v>
      </c>
      <c r="H116" s="215">
        <v>0</v>
      </c>
      <c r="I116" s="215">
        <v>0</v>
      </c>
      <c r="J116" s="215">
        <v>0</v>
      </c>
      <c r="K116" s="215">
        <v>0</v>
      </c>
      <c r="L116" s="215">
        <v>0</v>
      </c>
      <c r="M116" s="215">
        <v>0</v>
      </c>
      <c r="N116" s="215">
        <v>0</v>
      </c>
      <c r="O116" s="215">
        <v>0</v>
      </c>
      <c r="P116" s="215">
        <v>0</v>
      </c>
      <c r="Q116" s="215">
        <v>0</v>
      </c>
    </row>
    <row r="117" spans="1:17" x14ac:dyDescent="0.25">
      <c r="A117" s="245" t="str">
        <f>IFERROR(VLOOKUP($C117,Account_Mapping!$A:$C,2,0),"")</f>
        <v>Rev_Medicare_B</v>
      </c>
      <c r="B117" s="248" t="str">
        <f>IFERROR(VLOOKUP($C117,Account_Mapping!$A:$C,3,0),"")</f>
        <v>REV_Ancillary</v>
      </c>
      <c r="C117" s="285" t="s">
        <v>1270</v>
      </c>
      <c r="D117" s="215"/>
      <c r="E117" s="215">
        <v>0</v>
      </c>
      <c r="F117" s="215">
        <v>0</v>
      </c>
      <c r="G117" s="215">
        <v>0</v>
      </c>
      <c r="H117" s="215">
        <v>0</v>
      </c>
      <c r="I117" s="215">
        <v>0</v>
      </c>
      <c r="J117" s="215">
        <v>0</v>
      </c>
      <c r="K117" s="215">
        <v>0</v>
      </c>
      <c r="L117" s="215">
        <v>0</v>
      </c>
      <c r="M117" s="215">
        <v>0</v>
      </c>
      <c r="N117" s="215">
        <v>0</v>
      </c>
      <c r="O117" s="215">
        <v>0</v>
      </c>
      <c r="P117" s="215">
        <v>0</v>
      </c>
      <c r="Q117" s="215">
        <v>0</v>
      </c>
    </row>
    <row r="118" spans="1:17" x14ac:dyDescent="0.25">
      <c r="A118" s="245" t="str">
        <f>IFERROR(VLOOKUP($C118,Account_Mapping!$A:$C,2,0),"")</f>
        <v>Rev_Medicare_B</v>
      </c>
      <c r="B118" s="248" t="str">
        <f>IFERROR(VLOOKUP($C118,Account_Mapping!$A:$C,3,0),"")</f>
        <v>REV_Ancillary</v>
      </c>
      <c r="C118" s="285" t="s">
        <v>874</v>
      </c>
      <c r="D118" s="215"/>
      <c r="E118" s="215">
        <v>0</v>
      </c>
      <c r="F118" s="215">
        <v>0</v>
      </c>
      <c r="G118" s="215">
        <v>0</v>
      </c>
      <c r="H118" s="215">
        <v>0</v>
      </c>
      <c r="I118" s="215">
        <v>0</v>
      </c>
      <c r="J118" s="215">
        <v>0</v>
      </c>
      <c r="K118" s="215">
        <v>0</v>
      </c>
      <c r="L118" s="215">
        <v>0</v>
      </c>
      <c r="M118" s="215">
        <v>0</v>
      </c>
      <c r="N118" s="215">
        <v>0</v>
      </c>
      <c r="O118" s="215">
        <v>0</v>
      </c>
      <c r="P118" s="215">
        <v>0</v>
      </c>
      <c r="Q118" s="215">
        <v>0</v>
      </c>
    </row>
    <row r="119" spans="1:17" x14ac:dyDescent="0.25">
      <c r="A119" s="245" t="str">
        <f>IFERROR(VLOOKUP($C119,Account_Mapping!$A:$C,2,0),"")</f>
        <v>Rev_Medicare_B</v>
      </c>
      <c r="B119" s="248" t="str">
        <f>IFERROR(VLOOKUP($C119,Account_Mapping!$A:$C,3,0),"")</f>
        <v>REV_Ancillary</v>
      </c>
      <c r="C119" s="285" t="s">
        <v>875</v>
      </c>
      <c r="D119" s="215"/>
      <c r="E119" s="215">
        <v>0</v>
      </c>
      <c r="F119" s="215">
        <v>0</v>
      </c>
      <c r="G119" s="215">
        <v>0</v>
      </c>
      <c r="H119" s="215">
        <v>0</v>
      </c>
      <c r="I119" s="215">
        <v>0</v>
      </c>
      <c r="J119" s="215">
        <v>0</v>
      </c>
      <c r="K119" s="215">
        <v>0</v>
      </c>
      <c r="L119" s="215">
        <v>0</v>
      </c>
      <c r="M119" s="215">
        <v>0</v>
      </c>
      <c r="N119" s="215">
        <v>0</v>
      </c>
      <c r="O119" s="215">
        <v>0</v>
      </c>
      <c r="P119" s="215">
        <v>0</v>
      </c>
      <c r="Q119" s="215">
        <v>0</v>
      </c>
    </row>
    <row r="120" spans="1:17" x14ac:dyDescent="0.25">
      <c r="A120" s="245" t="str">
        <f>IFERROR(VLOOKUP($C120,Account_Mapping!$A:$C,2,0),"")</f>
        <v>Rev_Medicare_B</v>
      </c>
      <c r="B120" s="248" t="str">
        <f>IFERROR(VLOOKUP($C120,Account_Mapping!$A:$C,3,0),"")</f>
        <v>REV_Ancillary</v>
      </c>
      <c r="C120" s="285" t="s">
        <v>876</v>
      </c>
      <c r="D120" s="215"/>
      <c r="E120" s="215">
        <v>0</v>
      </c>
      <c r="F120" s="215">
        <v>0</v>
      </c>
      <c r="G120" s="215">
        <v>0</v>
      </c>
      <c r="H120" s="215">
        <v>0</v>
      </c>
      <c r="I120" s="215">
        <v>0</v>
      </c>
      <c r="J120" s="215">
        <v>0</v>
      </c>
      <c r="K120" s="215">
        <v>0</v>
      </c>
      <c r="L120" s="215">
        <v>0</v>
      </c>
      <c r="M120" s="215">
        <v>0</v>
      </c>
      <c r="N120" s="215">
        <v>0</v>
      </c>
      <c r="O120" s="215">
        <v>0</v>
      </c>
      <c r="P120" s="215">
        <v>0</v>
      </c>
      <c r="Q120" s="215">
        <v>0</v>
      </c>
    </row>
    <row r="121" spans="1:17" x14ac:dyDescent="0.25">
      <c r="A121" s="245" t="str">
        <f>IFERROR(VLOOKUP($C121,Account_Mapping!$A:$C,2,0),"")</f>
        <v>Rev_Medicare_B</v>
      </c>
      <c r="B121" s="248" t="str">
        <f>IFERROR(VLOOKUP($C121,Account_Mapping!$A:$C,3,0),"")</f>
        <v>REV_Ancillary</v>
      </c>
      <c r="C121" s="285" t="s">
        <v>877</v>
      </c>
      <c r="D121" s="215"/>
      <c r="E121" s="215">
        <v>0</v>
      </c>
      <c r="F121" s="215">
        <v>0</v>
      </c>
      <c r="G121" s="215">
        <v>0</v>
      </c>
      <c r="H121" s="215">
        <v>0</v>
      </c>
      <c r="I121" s="215">
        <v>0</v>
      </c>
      <c r="J121" s="215">
        <v>0</v>
      </c>
      <c r="K121" s="215">
        <v>0</v>
      </c>
      <c r="L121" s="215">
        <v>0</v>
      </c>
      <c r="M121" s="215">
        <v>0</v>
      </c>
      <c r="N121" s="215">
        <v>0</v>
      </c>
      <c r="O121" s="215">
        <v>0</v>
      </c>
      <c r="P121" s="215">
        <v>0</v>
      </c>
      <c r="Q121" s="215">
        <v>0</v>
      </c>
    </row>
    <row r="122" spans="1:17" x14ac:dyDescent="0.25">
      <c r="A122" s="245" t="str">
        <f>IFERROR(VLOOKUP($C122,Account_Mapping!$A:$C,2,0),"")</f>
        <v>Rev_Medicare_B</v>
      </c>
      <c r="B122" s="248" t="str">
        <f>IFERROR(VLOOKUP($C122,Account_Mapping!$A:$C,3,0),"")</f>
        <v>REV_Cont_Allow</v>
      </c>
      <c r="C122" s="285" t="s">
        <v>878</v>
      </c>
      <c r="D122" s="215"/>
      <c r="E122" s="215">
        <v>0</v>
      </c>
      <c r="F122" s="215">
        <v>0</v>
      </c>
      <c r="G122" s="215">
        <v>0</v>
      </c>
      <c r="H122" s="215">
        <v>0</v>
      </c>
      <c r="I122" s="215">
        <v>0</v>
      </c>
      <c r="J122" s="215">
        <v>0</v>
      </c>
      <c r="K122" s="215">
        <v>0</v>
      </c>
      <c r="L122" s="215">
        <v>0</v>
      </c>
      <c r="M122" s="215">
        <v>0</v>
      </c>
      <c r="N122" s="215">
        <v>0</v>
      </c>
      <c r="O122" s="215">
        <v>0</v>
      </c>
      <c r="P122" s="215">
        <v>0</v>
      </c>
      <c r="Q122" s="215">
        <v>0</v>
      </c>
    </row>
    <row r="123" spans="1:17" x14ac:dyDescent="0.25">
      <c r="A123" s="245" t="str">
        <f>IFERROR(VLOOKUP($C123,Account_Mapping!$A:$C,2,0),"")</f>
        <v>Rev_Medicare_B</v>
      </c>
      <c r="B123" s="248" t="str">
        <f>IFERROR(VLOOKUP($C123,Account_Mapping!$A:$C,3,0),"")</f>
        <v>REV_Cont_Allow</v>
      </c>
      <c r="C123" s="285" t="s">
        <v>879</v>
      </c>
      <c r="D123" s="215"/>
      <c r="E123" s="215">
        <v>-122.13</v>
      </c>
      <c r="F123" s="215">
        <v>0</v>
      </c>
      <c r="G123" s="215">
        <v>0</v>
      </c>
      <c r="H123" s="215">
        <v>-15.62</v>
      </c>
      <c r="I123" s="215">
        <v>0</v>
      </c>
      <c r="J123" s="215">
        <v>0</v>
      </c>
      <c r="K123" s="215">
        <v>0</v>
      </c>
      <c r="L123" s="215">
        <v>0</v>
      </c>
      <c r="M123" s="215">
        <v>0</v>
      </c>
      <c r="N123" s="215">
        <v>0</v>
      </c>
      <c r="O123" s="215">
        <v>0</v>
      </c>
      <c r="P123" s="215">
        <v>0</v>
      </c>
      <c r="Q123" s="215">
        <v>-137.75</v>
      </c>
    </row>
    <row r="124" spans="1:17" x14ac:dyDescent="0.25">
      <c r="A124" s="245" t="str">
        <f>IFERROR(VLOOKUP($C124,Account_Mapping!$A:$C,2,0),"")</f>
        <v>Rev_Medicare_B</v>
      </c>
      <c r="B124" s="248">
        <f>IFERROR(VLOOKUP($C124,Account_Mapping!$A:$C,3,0),"")</f>
        <v>0</v>
      </c>
      <c r="C124" s="285" t="s">
        <v>880</v>
      </c>
      <c r="D124" s="215"/>
      <c r="E124" s="215">
        <v>0</v>
      </c>
      <c r="F124" s="215">
        <v>0</v>
      </c>
      <c r="G124" s="215">
        <v>0</v>
      </c>
      <c r="H124" s="215">
        <v>0</v>
      </c>
      <c r="I124" s="215">
        <v>0</v>
      </c>
      <c r="J124" s="215">
        <v>0</v>
      </c>
      <c r="K124" s="215">
        <v>0</v>
      </c>
      <c r="L124" s="215">
        <v>0</v>
      </c>
      <c r="M124" s="215">
        <v>0</v>
      </c>
      <c r="N124" s="215">
        <v>0</v>
      </c>
      <c r="O124" s="215">
        <v>0</v>
      </c>
      <c r="P124" s="215">
        <v>0</v>
      </c>
      <c r="Q124" s="215">
        <v>0</v>
      </c>
    </row>
    <row r="125" spans="1:17" x14ac:dyDescent="0.25">
      <c r="A125" s="245" t="str">
        <f>IFERROR(VLOOKUP($C125,Account_Mapping!$A:$C,2,0),"")</f>
        <v>Rev_Medicare_B</v>
      </c>
      <c r="B125" s="248" t="str">
        <f>IFERROR(VLOOKUP($C125,Account_Mapping!$A:$C,3,0),"")</f>
        <v>REV_Ancillary</v>
      </c>
      <c r="C125" s="285" t="s">
        <v>881</v>
      </c>
      <c r="D125" s="215"/>
      <c r="E125" s="215">
        <v>0</v>
      </c>
      <c r="F125" s="215">
        <v>0</v>
      </c>
      <c r="G125" s="215">
        <v>0</v>
      </c>
      <c r="H125" s="215">
        <v>0</v>
      </c>
      <c r="I125" s="215">
        <v>0</v>
      </c>
      <c r="J125" s="215">
        <v>0</v>
      </c>
      <c r="K125" s="215">
        <v>0</v>
      </c>
      <c r="L125" s="215">
        <v>0</v>
      </c>
      <c r="M125" s="215">
        <v>0</v>
      </c>
      <c r="N125" s="215">
        <v>0</v>
      </c>
      <c r="O125" s="215">
        <v>0</v>
      </c>
      <c r="P125" s="215">
        <v>0</v>
      </c>
      <c r="Q125" s="215">
        <v>0</v>
      </c>
    </row>
    <row r="126" spans="1:17" x14ac:dyDescent="0.25">
      <c r="A126" s="245" t="str">
        <f>IFERROR(VLOOKUP($C126,Account_Mapping!$A:$C,2,0),"")</f>
        <v>Rev_Medicare_B</v>
      </c>
      <c r="B126" s="248" t="str">
        <f>IFERROR(VLOOKUP($C126,Account_Mapping!$A:$C,3,0),"")</f>
        <v>REV_Ancillary</v>
      </c>
      <c r="C126" s="285" t="s">
        <v>1271</v>
      </c>
      <c r="D126" s="215"/>
      <c r="E126" s="215">
        <v>0</v>
      </c>
      <c r="F126" s="215">
        <v>0</v>
      </c>
      <c r="G126" s="215">
        <v>0</v>
      </c>
      <c r="H126" s="215">
        <v>0</v>
      </c>
      <c r="I126" s="215">
        <v>0</v>
      </c>
      <c r="J126" s="215">
        <v>0</v>
      </c>
      <c r="K126" s="215">
        <v>0</v>
      </c>
      <c r="L126" s="215">
        <v>0</v>
      </c>
      <c r="M126" s="215">
        <v>0</v>
      </c>
      <c r="N126" s="215">
        <v>0</v>
      </c>
      <c r="O126" s="215">
        <v>0</v>
      </c>
      <c r="P126" s="215">
        <v>0</v>
      </c>
      <c r="Q126" s="215">
        <v>0</v>
      </c>
    </row>
    <row r="127" spans="1:17" x14ac:dyDescent="0.25">
      <c r="A127" s="245" t="str">
        <f>IFERROR(VLOOKUP($C127,Account_Mapping!$A:$C,2,0),"")</f>
        <v>Rev_Medicare_B</v>
      </c>
      <c r="B127" s="248" t="str">
        <f>IFERROR(VLOOKUP($C127,Account_Mapping!$A:$C,3,0),"")</f>
        <v>REV_Ancillary</v>
      </c>
      <c r="C127" s="285" t="s">
        <v>1265</v>
      </c>
      <c r="D127" s="215"/>
      <c r="E127" s="215">
        <v>0</v>
      </c>
      <c r="F127" s="215">
        <v>0</v>
      </c>
      <c r="G127" s="215">
        <v>0</v>
      </c>
      <c r="H127" s="215">
        <v>0</v>
      </c>
      <c r="I127" s="215">
        <v>0</v>
      </c>
      <c r="J127" s="215">
        <v>0</v>
      </c>
      <c r="K127" s="215">
        <v>0</v>
      </c>
      <c r="L127" s="215">
        <v>0</v>
      </c>
      <c r="M127" s="215">
        <v>0</v>
      </c>
      <c r="N127" s="215">
        <v>0</v>
      </c>
      <c r="O127" s="215">
        <v>0</v>
      </c>
      <c r="P127" s="215">
        <v>0</v>
      </c>
      <c r="Q127" s="215">
        <v>0</v>
      </c>
    </row>
    <row r="128" spans="1:17" x14ac:dyDescent="0.25">
      <c r="A128" s="245" t="str">
        <f>IFERROR(VLOOKUP($C128,Account_Mapping!$A:$C,2,0),"")</f>
        <v>Rev_Medicare_B</v>
      </c>
      <c r="B128" s="248" t="str">
        <f>IFERROR(VLOOKUP($C128,Account_Mapping!$A:$C,3,0),"")</f>
        <v>REV_Ancillary</v>
      </c>
      <c r="C128" s="285" t="s">
        <v>1266</v>
      </c>
      <c r="D128" s="215"/>
      <c r="E128" s="215">
        <v>0</v>
      </c>
      <c r="F128" s="215">
        <v>0</v>
      </c>
      <c r="G128" s="215">
        <v>0</v>
      </c>
      <c r="H128" s="215">
        <v>0</v>
      </c>
      <c r="I128" s="215">
        <v>0</v>
      </c>
      <c r="J128" s="215">
        <v>0</v>
      </c>
      <c r="K128" s="215">
        <v>0</v>
      </c>
      <c r="L128" s="215">
        <v>0</v>
      </c>
      <c r="M128" s="215">
        <v>0</v>
      </c>
      <c r="N128" s="215">
        <v>0</v>
      </c>
      <c r="O128" s="215">
        <v>0</v>
      </c>
      <c r="P128" s="215">
        <v>0</v>
      </c>
      <c r="Q128" s="215">
        <v>0</v>
      </c>
    </row>
    <row r="129" spans="1:18" x14ac:dyDescent="0.25">
      <c r="A129" s="245" t="str">
        <f>IFERROR(VLOOKUP($C129,Account_Mapping!$A:$C,2,0),"")</f>
        <v>Rev_Medicare_B</v>
      </c>
      <c r="B129" s="248" t="str">
        <f>IFERROR(VLOOKUP($C129,Account_Mapping!$A:$C,3,0),"")</f>
        <v>REV_Ancillary</v>
      </c>
      <c r="C129" s="285" t="s">
        <v>1267</v>
      </c>
      <c r="D129" s="215"/>
      <c r="E129" s="215">
        <v>0</v>
      </c>
      <c r="F129" s="215">
        <v>0</v>
      </c>
      <c r="G129" s="215">
        <v>0</v>
      </c>
      <c r="H129" s="215">
        <v>0</v>
      </c>
      <c r="I129" s="215">
        <v>0</v>
      </c>
      <c r="J129" s="215">
        <v>0</v>
      </c>
      <c r="K129" s="215">
        <v>0</v>
      </c>
      <c r="L129" s="215">
        <v>0</v>
      </c>
      <c r="M129" s="215">
        <v>0</v>
      </c>
      <c r="N129" s="215">
        <v>0</v>
      </c>
      <c r="O129" s="215">
        <v>0</v>
      </c>
      <c r="P129" s="215">
        <v>0</v>
      </c>
      <c r="Q129" s="215">
        <v>0</v>
      </c>
    </row>
    <row r="130" spans="1:18" x14ac:dyDescent="0.25">
      <c r="A130" s="245" t="str">
        <f>IFERROR(VLOOKUP($C130,Account_Mapping!$A:$C,2,0),"")</f>
        <v>REV_Private</v>
      </c>
      <c r="B130" s="248" t="str">
        <f>IFERROR(VLOOKUP($C130,Account_Mapping!$A:$C,3,0),"")</f>
        <v>REV_Ancillary</v>
      </c>
      <c r="C130" s="285" t="s">
        <v>886</v>
      </c>
      <c r="D130" s="215"/>
      <c r="E130" s="215">
        <v>0</v>
      </c>
      <c r="F130" s="215">
        <v>0</v>
      </c>
      <c r="G130" s="215">
        <v>0</v>
      </c>
      <c r="H130" s="215">
        <v>0</v>
      </c>
      <c r="I130" s="215">
        <v>0</v>
      </c>
      <c r="J130" s="215">
        <v>0</v>
      </c>
      <c r="K130" s="215">
        <v>0</v>
      </c>
      <c r="L130" s="215">
        <v>0</v>
      </c>
      <c r="M130" s="215">
        <v>0</v>
      </c>
      <c r="N130" s="215">
        <v>0</v>
      </c>
      <c r="O130" s="215">
        <v>0</v>
      </c>
      <c r="P130" s="215">
        <v>0</v>
      </c>
      <c r="Q130" s="215">
        <v>0</v>
      </c>
    </row>
    <row r="131" spans="1:18" x14ac:dyDescent="0.25">
      <c r="A131" s="245" t="str">
        <f>IFERROR(VLOOKUP($C131,Account_Mapping!$A:$C,2,0),"")</f>
        <v>REV_Private</v>
      </c>
      <c r="B131" s="248" t="str">
        <f>IFERROR(VLOOKUP($C131,Account_Mapping!$A:$C,3,0),"")</f>
        <v>REV_Ancillary</v>
      </c>
      <c r="C131" s="285" t="s">
        <v>887</v>
      </c>
      <c r="E131" s="229">
        <v>0</v>
      </c>
      <c r="F131" s="229">
        <v>0</v>
      </c>
      <c r="G131" s="229">
        <v>0</v>
      </c>
      <c r="H131" s="229">
        <v>0</v>
      </c>
      <c r="I131" s="229">
        <v>0</v>
      </c>
      <c r="J131" s="229">
        <v>0</v>
      </c>
      <c r="K131" s="229">
        <v>0</v>
      </c>
      <c r="L131" s="229">
        <v>0</v>
      </c>
      <c r="M131" s="229">
        <v>0</v>
      </c>
      <c r="N131" s="229">
        <v>0</v>
      </c>
      <c r="O131" s="229">
        <v>0</v>
      </c>
      <c r="P131" s="229">
        <v>0</v>
      </c>
      <c r="Q131" s="229">
        <v>0</v>
      </c>
      <c r="R131" s="224"/>
    </row>
    <row r="132" spans="1:18" x14ac:dyDescent="0.25">
      <c r="A132" s="245" t="str">
        <f>IFERROR(VLOOKUP($C132,Account_Mapping!$A:$C,2,0),"")</f>
        <v>REV_Private</v>
      </c>
      <c r="B132" s="248" t="str">
        <f>IFERROR(VLOOKUP($C132,Account_Mapping!$A:$C,3,0),"")</f>
        <v>REV_Ancillary</v>
      </c>
      <c r="C132" s="285" t="s">
        <v>888</v>
      </c>
      <c r="E132" s="215">
        <v>0</v>
      </c>
      <c r="F132" s="215">
        <v>0</v>
      </c>
      <c r="G132" s="215">
        <v>0</v>
      </c>
      <c r="H132" s="215">
        <v>0</v>
      </c>
      <c r="I132" s="215">
        <v>0</v>
      </c>
      <c r="J132" s="215">
        <v>0</v>
      </c>
      <c r="K132" s="215">
        <v>0</v>
      </c>
      <c r="L132" s="215">
        <v>0</v>
      </c>
      <c r="M132" s="215">
        <v>0</v>
      </c>
      <c r="N132" s="215">
        <v>0</v>
      </c>
      <c r="O132" s="215">
        <v>0</v>
      </c>
      <c r="P132" s="215">
        <v>0</v>
      </c>
      <c r="Q132" s="215">
        <v>0</v>
      </c>
    </row>
    <row r="133" spans="1:18" x14ac:dyDescent="0.25">
      <c r="A133" s="245" t="str">
        <f>IFERROR(VLOOKUP($C133,Account_Mapping!$A:$C,2,0),"")</f>
        <v/>
      </c>
      <c r="B133" s="248" t="str">
        <f>IFERROR(VLOOKUP($C133,Account_Mapping!$A:$C,3,0),"")</f>
        <v/>
      </c>
      <c r="C133" s="285" t="s">
        <v>889</v>
      </c>
      <c r="E133" s="215">
        <v>-122.13</v>
      </c>
      <c r="F133" s="215">
        <v>0</v>
      </c>
      <c r="G133" s="215">
        <v>0</v>
      </c>
      <c r="H133" s="215">
        <v>-15.62</v>
      </c>
      <c r="I133" s="215">
        <v>0</v>
      </c>
      <c r="J133" s="215">
        <v>0</v>
      </c>
      <c r="K133" s="215">
        <v>0</v>
      </c>
      <c r="L133" s="215">
        <v>0</v>
      </c>
      <c r="M133" s="215">
        <v>0</v>
      </c>
      <c r="N133" s="215">
        <v>0</v>
      </c>
      <c r="O133" s="215">
        <v>0</v>
      </c>
      <c r="P133" s="215">
        <v>0</v>
      </c>
      <c r="Q133" s="215">
        <v>-137.75</v>
      </c>
    </row>
    <row r="134" spans="1:18" x14ac:dyDescent="0.25">
      <c r="A134" s="245" t="str">
        <f>IFERROR(VLOOKUP($C134,Account_Mapping!$A:$C,2,0),"")</f>
        <v/>
      </c>
      <c r="B134" s="248" t="str">
        <f>IFERROR(VLOOKUP($C134,Account_Mapping!$A:$C,3,0),"")</f>
        <v/>
      </c>
      <c r="C134" s="285" t="s">
        <v>789</v>
      </c>
      <c r="D134" s="215"/>
      <c r="E134" s="215"/>
      <c r="F134" s="215"/>
      <c r="G134" s="215"/>
      <c r="H134" s="215"/>
      <c r="I134" s="215"/>
      <c r="J134" s="215"/>
      <c r="K134" s="215"/>
      <c r="L134" s="215"/>
      <c r="M134" s="215"/>
      <c r="N134" s="215"/>
      <c r="O134" s="215"/>
      <c r="P134" s="215"/>
      <c r="Q134" s="215"/>
    </row>
    <row r="135" spans="1:18" x14ac:dyDescent="0.25">
      <c r="A135" s="245" t="str">
        <f>IFERROR(VLOOKUP($C135,Account_Mapping!$A:$C,2,0),"")</f>
        <v/>
      </c>
      <c r="B135" s="248" t="str">
        <f>IFERROR(VLOOKUP($C135,Account_Mapping!$A:$C,3,0),"")</f>
        <v/>
      </c>
      <c r="C135" s="285" t="s">
        <v>890</v>
      </c>
      <c r="D135" s="215"/>
      <c r="E135" s="215"/>
      <c r="F135" s="215"/>
      <c r="G135" s="215"/>
      <c r="H135" s="215"/>
      <c r="I135" s="215"/>
      <c r="J135" s="215"/>
      <c r="K135" s="215"/>
      <c r="L135" s="215"/>
      <c r="M135" s="215"/>
      <c r="N135" s="215"/>
      <c r="O135" s="215"/>
      <c r="P135" s="215"/>
      <c r="Q135" s="215"/>
    </row>
    <row r="136" spans="1:18" x14ac:dyDescent="0.25">
      <c r="A136" s="245" t="str">
        <f>IFERROR(VLOOKUP($C136,Account_Mapping!$A:$C,2,0),"")</f>
        <v>REV_Other</v>
      </c>
      <c r="B136" s="248" t="str">
        <f>IFERROR(VLOOKUP($C136,Account_Mapping!$A:$C,3,0),"")</f>
        <v>REV_Ancillary</v>
      </c>
      <c r="C136" s="285" t="s">
        <v>891</v>
      </c>
      <c r="D136" s="215"/>
      <c r="E136" s="215">
        <v>0</v>
      </c>
      <c r="F136" s="215">
        <v>0</v>
      </c>
      <c r="G136" s="215">
        <v>0</v>
      </c>
      <c r="H136" s="215">
        <v>0</v>
      </c>
      <c r="I136" s="215">
        <v>0</v>
      </c>
      <c r="J136" s="215">
        <v>0</v>
      </c>
      <c r="K136" s="215">
        <v>0</v>
      </c>
      <c r="L136" s="215">
        <v>0</v>
      </c>
      <c r="M136" s="215">
        <v>0</v>
      </c>
      <c r="N136" s="215">
        <v>0</v>
      </c>
      <c r="O136" s="215">
        <v>0</v>
      </c>
      <c r="P136" s="215">
        <v>0</v>
      </c>
      <c r="Q136" s="215">
        <v>0</v>
      </c>
    </row>
    <row r="137" spans="1:18" x14ac:dyDescent="0.25">
      <c r="A137" s="245" t="str">
        <f>IFERROR(VLOOKUP($C137,Account_Mapping!$A:$C,2,0),"")</f>
        <v>REV_Other</v>
      </c>
      <c r="B137" s="248" t="str">
        <f>IFERROR(VLOOKUP($C137,Account_Mapping!$A:$C,3,0),"")</f>
        <v>REV_Ancillary</v>
      </c>
      <c r="C137" s="285" t="s">
        <v>892</v>
      </c>
      <c r="D137" s="215"/>
      <c r="E137" s="215">
        <v>0</v>
      </c>
      <c r="F137" s="215">
        <v>0</v>
      </c>
      <c r="G137" s="215">
        <v>0</v>
      </c>
      <c r="H137" s="215">
        <v>0</v>
      </c>
      <c r="I137" s="215">
        <v>0</v>
      </c>
      <c r="J137" s="215">
        <v>0</v>
      </c>
      <c r="K137" s="215">
        <v>0</v>
      </c>
      <c r="L137" s="215">
        <v>0</v>
      </c>
      <c r="M137" s="215">
        <v>0</v>
      </c>
      <c r="N137" s="215">
        <v>0</v>
      </c>
      <c r="O137" s="215">
        <v>0</v>
      </c>
      <c r="P137" s="215">
        <v>0</v>
      </c>
      <c r="Q137" s="215">
        <v>0</v>
      </c>
    </row>
    <row r="138" spans="1:18" x14ac:dyDescent="0.25">
      <c r="A138" s="245" t="str">
        <f>IFERROR(VLOOKUP($C138,Account_Mapping!$A:$C,2,0),"")</f>
        <v>REV_Other</v>
      </c>
      <c r="B138" s="248" t="str">
        <f>IFERROR(VLOOKUP($C138,Account_Mapping!$A:$C,3,0),"")</f>
        <v>REV_Ancillary</v>
      </c>
      <c r="C138" s="285" t="s">
        <v>893</v>
      </c>
      <c r="D138" s="215"/>
      <c r="E138" s="215">
        <v>6</v>
      </c>
      <c r="F138" s="215">
        <v>30</v>
      </c>
      <c r="G138" s="215">
        <v>33</v>
      </c>
      <c r="H138" s="215">
        <v>0</v>
      </c>
      <c r="I138" s="215">
        <v>0</v>
      </c>
      <c r="J138" s="215">
        <v>0</v>
      </c>
      <c r="K138" s="215">
        <v>0</v>
      </c>
      <c r="L138" s="215">
        <v>0</v>
      </c>
      <c r="M138" s="215">
        <v>0</v>
      </c>
      <c r="N138" s="215">
        <v>0</v>
      </c>
      <c r="O138" s="215">
        <v>0</v>
      </c>
      <c r="P138" s="215">
        <v>0</v>
      </c>
      <c r="Q138" s="215">
        <v>69</v>
      </c>
    </row>
    <row r="139" spans="1:18" x14ac:dyDescent="0.25">
      <c r="A139" s="245" t="str">
        <f>IFERROR(VLOOKUP($C139,Account_Mapping!$A:$C,2,0),"")</f>
        <v>REV_Other</v>
      </c>
      <c r="B139" s="248" t="str">
        <f>IFERROR(VLOOKUP($C139,Account_Mapping!$A:$C,3,0),"")</f>
        <v>REV_Ancillary</v>
      </c>
      <c r="C139" s="285" t="s">
        <v>894</v>
      </c>
      <c r="D139" s="215"/>
      <c r="E139" s="215">
        <v>0</v>
      </c>
      <c r="F139" s="215">
        <v>0</v>
      </c>
      <c r="G139" s="215">
        <v>0</v>
      </c>
      <c r="H139" s="215">
        <v>0</v>
      </c>
      <c r="I139" s="215">
        <v>0</v>
      </c>
      <c r="J139" s="215">
        <v>0</v>
      </c>
      <c r="K139" s="215">
        <v>0</v>
      </c>
      <c r="L139" s="215">
        <v>0</v>
      </c>
      <c r="M139" s="215">
        <v>0</v>
      </c>
      <c r="N139" s="215">
        <v>0</v>
      </c>
      <c r="O139" s="215">
        <v>0</v>
      </c>
      <c r="P139" s="215">
        <v>0</v>
      </c>
      <c r="Q139" s="215">
        <v>0</v>
      </c>
    </row>
    <row r="140" spans="1:18" x14ac:dyDescent="0.25">
      <c r="A140" s="245" t="str">
        <f>IFERROR(VLOOKUP($C140,Account_Mapping!$A:$C,2,0),"")</f>
        <v>REV_Other</v>
      </c>
      <c r="B140" s="248" t="str">
        <f>IFERROR(VLOOKUP($C140,Account_Mapping!$A:$C,3,0),"")</f>
        <v>REV_Ancillary</v>
      </c>
      <c r="C140" s="285" t="s">
        <v>895</v>
      </c>
      <c r="D140" s="215"/>
      <c r="E140" s="215">
        <v>0</v>
      </c>
      <c r="F140" s="215">
        <v>0</v>
      </c>
      <c r="G140" s="215">
        <v>0</v>
      </c>
      <c r="H140" s="215">
        <v>0</v>
      </c>
      <c r="I140" s="215">
        <v>0</v>
      </c>
      <c r="J140" s="215">
        <v>0</v>
      </c>
      <c r="K140" s="215">
        <v>0</v>
      </c>
      <c r="L140" s="215">
        <v>0</v>
      </c>
      <c r="M140" s="215">
        <v>0</v>
      </c>
      <c r="N140" s="215">
        <v>0</v>
      </c>
      <c r="O140" s="215">
        <v>0</v>
      </c>
      <c r="P140" s="215">
        <v>0</v>
      </c>
      <c r="Q140" s="215">
        <v>0</v>
      </c>
    </row>
    <row r="141" spans="1:18" x14ac:dyDescent="0.25">
      <c r="A141" s="245" t="str">
        <f>IFERROR(VLOOKUP($C141,Account_Mapping!$A:$C,2,0),"")</f>
        <v>REV_Other</v>
      </c>
      <c r="B141" s="248" t="str">
        <f>IFERROR(VLOOKUP($C141,Account_Mapping!$A:$C,3,0),"")</f>
        <v>REV_Ancillary</v>
      </c>
      <c r="C141" s="285" t="s">
        <v>896</v>
      </c>
      <c r="D141" s="215"/>
      <c r="E141" s="215">
        <v>0</v>
      </c>
      <c r="F141" s="215">
        <v>0</v>
      </c>
      <c r="G141" s="215">
        <v>0</v>
      </c>
      <c r="H141" s="215">
        <v>0</v>
      </c>
      <c r="I141" s="215">
        <v>0</v>
      </c>
      <c r="J141" s="215">
        <v>0</v>
      </c>
      <c r="K141" s="215">
        <v>0</v>
      </c>
      <c r="L141" s="215">
        <v>0</v>
      </c>
      <c r="M141" s="215">
        <v>0</v>
      </c>
      <c r="N141" s="215">
        <v>0</v>
      </c>
      <c r="O141" s="215">
        <v>0</v>
      </c>
      <c r="P141" s="215">
        <v>0</v>
      </c>
      <c r="Q141" s="215">
        <v>0</v>
      </c>
    </row>
    <row r="142" spans="1:18" x14ac:dyDescent="0.25">
      <c r="A142" s="245" t="str">
        <f>IFERROR(VLOOKUP($C142,Account_Mapping!$A:$C,2,0),"")</f>
        <v>T_BAD_DEBT</v>
      </c>
      <c r="B142" s="248">
        <f>IFERROR(VLOOKUP($C142,Account_Mapping!$A:$C,3,0),"")</f>
        <v>0</v>
      </c>
      <c r="C142" s="285" t="s">
        <v>897</v>
      </c>
      <c r="D142" s="215"/>
      <c r="E142" s="215">
        <v>-10472.129999999999</v>
      </c>
      <c r="F142" s="215">
        <v>-10472.129999999999</v>
      </c>
      <c r="G142" s="215">
        <v>-10472.129999999999</v>
      </c>
      <c r="H142" s="215">
        <v>-10472.129999999999</v>
      </c>
      <c r="I142" s="215">
        <v>-10472.129999999999</v>
      </c>
      <c r="J142" s="215">
        <v>-10472.129999999999</v>
      </c>
      <c r="K142" s="215">
        <v>0</v>
      </c>
      <c r="L142" s="215">
        <v>0</v>
      </c>
      <c r="M142" s="215">
        <v>0</v>
      </c>
      <c r="N142" s="215">
        <v>0</v>
      </c>
      <c r="O142" s="215">
        <v>0</v>
      </c>
      <c r="P142" s="215">
        <v>0</v>
      </c>
      <c r="Q142" s="215">
        <v>-62832.779999999992</v>
      </c>
    </row>
    <row r="143" spans="1:18" x14ac:dyDescent="0.25">
      <c r="A143" s="245" t="str">
        <f>IFERROR(VLOOKUP($C143,Account_Mapping!$A:$C,2,0),"")</f>
        <v>T_BAD_DEBT</v>
      </c>
      <c r="B143" s="248">
        <f>IFERROR(VLOOKUP($C143,Account_Mapping!$A:$C,3,0),"")</f>
        <v>0</v>
      </c>
      <c r="C143" s="285" t="s">
        <v>1278</v>
      </c>
      <c r="D143" s="215"/>
      <c r="E143" s="215">
        <v>0</v>
      </c>
      <c r="F143" s="215">
        <v>-1855</v>
      </c>
      <c r="G143" s="215">
        <v>-778</v>
      </c>
      <c r="H143" s="215">
        <v>0</v>
      </c>
      <c r="I143" s="215">
        <v>0</v>
      </c>
      <c r="J143" s="215">
        <v>0</v>
      </c>
      <c r="K143" s="215">
        <v>0</v>
      </c>
      <c r="L143" s="215">
        <v>0</v>
      </c>
      <c r="M143" s="215">
        <v>0</v>
      </c>
      <c r="N143" s="215">
        <v>0</v>
      </c>
      <c r="O143" s="215">
        <v>0</v>
      </c>
      <c r="P143" s="215">
        <v>0</v>
      </c>
      <c r="Q143" s="215">
        <v>-2633</v>
      </c>
    </row>
    <row r="144" spans="1:18" x14ac:dyDescent="0.25">
      <c r="A144" s="245" t="str">
        <f>IFERROR(VLOOKUP($C144,Account_Mapping!$A:$C,2,0),"")</f>
        <v>T_BAD_DEBT</v>
      </c>
      <c r="B144" s="248">
        <f>IFERROR(VLOOKUP($C144,Account_Mapping!$A:$C,3,0),"")</f>
        <v>0</v>
      </c>
      <c r="C144" s="285" t="s">
        <v>899</v>
      </c>
      <c r="D144" s="215"/>
      <c r="E144" s="215">
        <v>0</v>
      </c>
      <c r="F144" s="215">
        <v>0</v>
      </c>
      <c r="G144" s="215">
        <v>0</v>
      </c>
      <c r="H144" s="215">
        <v>0</v>
      </c>
      <c r="I144" s="215">
        <v>0</v>
      </c>
      <c r="J144" s="215">
        <v>0</v>
      </c>
      <c r="K144" s="215">
        <v>0</v>
      </c>
      <c r="L144" s="215">
        <v>0</v>
      </c>
      <c r="M144" s="215">
        <v>0</v>
      </c>
      <c r="N144" s="215">
        <v>0</v>
      </c>
      <c r="O144" s="215">
        <v>0</v>
      </c>
      <c r="P144" s="215">
        <v>0</v>
      </c>
      <c r="Q144" s="215">
        <v>0</v>
      </c>
    </row>
    <row r="145" spans="1:18" x14ac:dyDescent="0.25">
      <c r="A145" s="245" t="str">
        <f>IFERROR(VLOOKUP($C145,Account_Mapping!$A:$C,2,0),"")</f>
        <v>REV_Other</v>
      </c>
      <c r="B145" s="248">
        <f>IFERROR(VLOOKUP($C145,Account_Mapping!$A:$C,3,0),"")</f>
        <v>0</v>
      </c>
      <c r="C145" s="285" t="s">
        <v>900</v>
      </c>
      <c r="D145" s="215"/>
      <c r="E145" s="215">
        <v>523.29999999999995</v>
      </c>
      <c r="F145" s="215">
        <v>0</v>
      </c>
      <c r="G145" s="215">
        <v>350</v>
      </c>
      <c r="H145" s="215">
        <v>1635.81</v>
      </c>
      <c r="I145" s="215">
        <v>211.73</v>
      </c>
      <c r="J145" s="215">
        <v>650</v>
      </c>
      <c r="K145" s="215">
        <v>0</v>
      </c>
      <c r="L145" s="215">
        <v>0</v>
      </c>
      <c r="M145" s="215">
        <v>0</v>
      </c>
      <c r="N145" s="215">
        <v>0</v>
      </c>
      <c r="O145" s="215">
        <v>0</v>
      </c>
      <c r="P145" s="215">
        <v>0</v>
      </c>
      <c r="Q145" s="215">
        <v>3370.8399999999997</v>
      </c>
    </row>
    <row r="146" spans="1:18" x14ac:dyDescent="0.25">
      <c r="A146" s="245" t="str">
        <f>IFERROR(VLOOKUP($C146,Account_Mapping!$A:$C,2,0),"")</f>
        <v>REV_Other</v>
      </c>
      <c r="B146" s="248" t="str">
        <f>IFERROR(VLOOKUP($C146,Account_Mapping!$A:$C,3,0),"")</f>
        <v>REV_Ancillary</v>
      </c>
      <c r="C146" s="285" t="s">
        <v>901</v>
      </c>
      <c r="E146" s="229">
        <v>0</v>
      </c>
      <c r="F146" s="229">
        <v>0</v>
      </c>
      <c r="G146" s="229">
        <v>0</v>
      </c>
      <c r="H146" s="229">
        <v>0</v>
      </c>
      <c r="I146" s="229">
        <v>0</v>
      </c>
      <c r="J146" s="229">
        <v>0</v>
      </c>
      <c r="K146" s="229">
        <v>0</v>
      </c>
      <c r="L146" s="229">
        <v>0</v>
      </c>
      <c r="M146" s="229">
        <v>0</v>
      </c>
      <c r="N146" s="229">
        <v>0</v>
      </c>
      <c r="O146" s="229">
        <v>0</v>
      </c>
      <c r="P146" s="229">
        <v>0</v>
      </c>
      <c r="Q146" s="229">
        <v>0</v>
      </c>
      <c r="R146" s="224"/>
    </row>
    <row r="147" spans="1:18" x14ac:dyDescent="0.25">
      <c r="A147" s="245" t="str">
        <f>IFERROR(VLOOKUP($C147,Account_Mapping!$A:$C,2,0),"")</f>
        <v>REV_Other</v>
      </c>
      <c r="B147" s="248">
        <f>IFERROR(VLOOKUP($C147,Account_Mapping!$A:$C,3,0),"")</f>
        <v>0</v>
      </c>
      <c r="C147" s="285" t="s">
        <v>1282</v>
      </c>
      <c r="E147" s="215">
        <v>0</v>
      </c>
      <c r="F147" s="215">
        <v>0</v>
      </c>
      <c r="G147" s="215">
        <v>0</v>
      </c>
      <c r="H147" s="215">
        <v>0</v>
      </c>
      <c r="I147" s="215">
        <v>0</v>
      </c>
      <c r="J147" s="215">
        <v>0</v>
      </c>
      <c r="K147" s="215">
        <v>0</v>
      </c>
      <c r="L147" s="215">
        <v>0</v>
      </c>
      <c r="M147" s="215">
        <v>0</v>
      </c>
      <c r="N147" s="215">
        <v>0</v>
      </c>
      <c r="O147" s="215">
        <v>0</v>
      </c>
      <c r="P147" s="215">
        <v>0</v>
      </c>
      <c r="Q147" s="215">
        <v>0</v>
      </c>
    </row>
    <row r="148" spans="1:18" ht="18.75" thickBot="1" x14ac:dyDescent="0.3">
      <c r="A148" s="245" t="str">
        <f>IFERROR(VLOOKUP($C148,Account_Mapping!$A:$C,2,0),"")</f>
        <v/>
      </c>
      <c r="B148" s="248" t="str">
        <f>IFERROR(VLOOKUP($C148,Account_Mapping!$A:$C,3,0),"")</f>
        <v/>
      </c>
      <c r="C148" s="287" t="s">
        <v>903</v>
      </c>
      <c r="D148" s="287"/>
      <c r="E148" s="227">
        <v>-9942.83</v>
      </c>
      <c r="F148" s="227">
        <v>-12297.13</v>
      </c>
      <c r="G148" s="227">
        <v>-10867.13</v>
      </c>
      <c r="H148" s="227">
        <v>-8836.32</v>
      </c>
      <c r="I148" s="227">
        <v>-10260.4</v>
      </c>
      <c r="J148" s="227">
        <v>-9822.1299999999992</v>
      </c>
      <c r="K148" s="227">
        <v>0</v>
      </c>
      <c r="L148" s="227">
        <v>0</v>
      </c>
      <c r="M148" s="227">
        <v>0</v>
      </c>
      <c r="N148" s="227">
        <v>0</v>
      </c>
      <c r="O148" s="227">
        <v>0</v>
      </c>
      <c r="P148" s="227">
        <v>0</v>
      </c>
      <c r="Q148" s="227">
        <v>-62025.939999999995</v>
      </c>
      <c r="R148" s="226"/>
    </row>
    <row r="149" spans="1:18" ht="18.75" thickTop="1" x14ac:dyDescent="0.25">
      <c r="A149" s="245" t="str">
        <f>IFERROR(VLOOKUP($C149,Account_Mapping!$A:$C,2,0),"")</f>
        <v/>
      </c>
      <c r="B149" s="248" t="str">
        <f>IFERROR(VLOOKUP($C149,Account_Mapping!$A:$C,3,0),"")</f>
        <v/>
      </c>
      <c r="C149" s="285" t="s">
        <v>789</v>
      </c>
      <c r="E149" s="215"/>
      <c r="F149" s="215"/>
      <c r="G149" s="215"/>
      <c r="H149" s="215"/>
      <c r="I149" s="215"/>
      <c r="J149" s="216"/>
      <c r="K149" s="215"/>
      <c r="L149" s="215"/>
      <c r="M149" s="215"/>
      <c r="N149" s="215"/>
      <c r="O149" s="215"/>
      <c r="P149" s="215"/>
      <c r="Q149" s="215"/>
    </row>
    <row r="150" spans="1:18" x14ac:dyDescent="0.25">
      <c r="A150" s="245" t="str">
        <f>IFERROR(VLOOKUP($C150,Account_Mapping!$A:$C,2,0),"")</f>
        <v/>
      </c>
      <c r="B150" s="248" t="str">
        <f>IFERROR(VLOOKUP($C150,Account_Mapping!$A:$C,3,0),"")</f>
        <v/>
      </c>
      <c r="C150" s="285" t="s">
        <v>794</v>
      </c>
      <c r="E150" s="215">
        <v>259056.68999999997</v>
      </c>
      <c r="F150" s="215">
        <v>240857</v>
      </c>
      <c r="G150" s="215">
        <v>294591.05</v>
      </c>
      <c r="H150" s="215">
        <v>15948.459999999997</v>
      </c>
      <c r="I150" s="215">
        <v>2256.8199999999997</v>
      </c>
      <c r="J150" s="217">
        <v>2486.17</v>
      </c>
      <c r="K150" s="215">
        <v>0</v>
      </c>
      <c r="L150" s="215">
        <v>0</v>
      </c>
      <c r="M150" s="215">
        <v>0</v>
      </c>
      <c r="N150" s="215">
        <v>0</v>
      </c>
      <c r="O150" s="215">
        <v>0</v>
      </c>
      <c r="P150" s="215">
        <v>0</v>
      </c>
      <c r="Q150" s="215">
        <v>815196.19000000006</v>
      </c>
    </row>
    <row r="151" spans="1:18" x14ac:dyDescent="0.25">
      <c r="A151" s="245" t="str">
        <f>IFERROR(VLOOKUP($C151,Account_Mapping!$A:$C,2,0),"")</f>
        <v/>
      </c>
      <c r="B151" s="248" t="str">
        <f>IFERROR(VLOOKUP($C151,Account_Mapping!$A:$C,3,0),"")</f>
        <v/>
      </c>
      <c r="D151" s="286"/>
      <c r="E151" s="215"/>
      <c r="F151" s="215"/>
      <c r="G151" s="215"/>
      <c r="H151" s="215"/>
      <c r="I151" s="215"/>
      <c r="J151" s="218" t="s">
        <v>1192</v>
      </c>
      <c r="K151" s="215"/>
      <c r="L151" s="215"/>
      <c r="M151" s="215"/>
      <c r="N151" s="215"/>
      <c r="O151" s="215"/>
      <c r="P151" s="215"/>
      <c r="Q151" s="215"/>
    </row>
    <row r="152" spans="1:18" x14ac:dyDescent="0.25">
      <c r="A152" s="245" t="str">
        <f>IFERROR(VLOOKUP($C152,Account_Mapping!$A:$C,2,0),"")</f>
        <v/>
      </c>
      <c r="B152" s="248" t="str">
        <f>IFERROR(VLOOKUP($C152,Account_Mapping!$A:$C,3,0),"")</f>
        <v/>
      </c>
      <c r="D152" s="286"/>
      <c r="E152" s="215"/>
      <c r="F152" s="215"/>
      <c r="G152" s="215"/>
      <c r="H152" s="215"/>
      <c r="I152" s="215"/>
      <c r="J152" s="216" t="s">
        <v>904</v>
      </c>
      <c r="K152" s="215"/>
      <c r="L152" s="215"/>
      <c r="M152" s="215"/>
      <c r="N152" s="215"/>
      <c r="O152" s="215"/>
      <c r="P152" s="215"/>
      <c r="Q152" s="215"/>
    </row>
    <row r="153" spans="1:18" x14ac:dyDescent="0.25">
      <c r="A153" s="245" t="str">
        <f>IFERROR(VLOOKUP($C153,Account_Mapping!$A:$C,2,0),"")</f>
        <v/>
      </c>
      <c r="B153" s="248" t="str">
        <f>IFERROR(VLOOKUP($C153,Account_Mapping!$A:$C,3,0),"")</f>
        <v/>
      </c>
      <c r="E153" s="219"/>
      <c r="F153" s="219"/>
      <c r="G153" s="219"/>
      <c r="H153" s="219"/>
      <c r="I153" s="219"/>
      <c r="J153" s="219">
        <v>2022</v>
      </c>
      <c r="K153" s="219"/>
      <c r="L153" s="219"/>
      <c r="M153" s="219"/>
      <c r="N153" s="219"/>
      <c r="O153" s="219"/>
      <c r="P153" s="219"/>
      <c r="Q153" s="219"/>
    </row>
    <row r="154" spans="1:18" x14ac:dyDescent="0.25">
      <c r="A154" s="245" t="str">
        <f>IFERROR(VLOOKUP($C154,Account_Mapping!$A:$C,2,0),"")</f>
        <v/>
      </c>
      <c r="B154" s="248" t="str">
        <f>IFERROR(VLOOKUP($C154,Account_Mapping!$A:$C,3,0),"")</f>
        <v/>
      </c>
      <c r="E154" s="215"/>
      <c r="F154" s="215"/>
      <c r="G154" s="215"/>
      <c r="H154" s="215"/>
      <c r="I154" s="215"/>
      <c r="J154" s="215"/>
      <c r="K154" s="215"/>
      <c r="L154" s="215"/>
      <c r="M154" s="215"/>
      <c r="N154" s="215"/>
      <c r="O154" s="215"/>
      <c r="P154" s="215"/>
      <c r="Q154" s="215"/>
    </row>
    <row r="155" spans="1:18" x14ac:dyDescent="0.25">
      <c r="A155" s="245" t="str">
        <f>IFERROR(VLOOKUP($C155,Account_Mapping!$A:$C,2,0),"")</f>
        <v/>
      </c>
      <c r="B155" s="248" t="str">
        <f>IFERROR(VLOOKUP($C155,Account_Mapping!$A:$C,3,0),"")</f>
        <v/>
      </c>
      <c r="D155" s="215"/>
      <c r="E155" s="215" t="s">
        <v>761</v>
      </c>
      <c r="F155" s="215" t="s">
        <v>762</v>
      </c>
      <c r="G155" s="215" t="s">
        <v>763</v>
      </c>
      <c r="H155" s="215" t="s">
        <v>764</v>
      </c>
      <c r="I155" s="215" t="s">
        <v>185</v>
      </c>
      <c r="J155" s="215" t="s">
        <v>765</v>
      </c>
      <c r="K155" s="215" t="s">
        <v>766</v>
      </c>
      <c r="L155" s="215" t="s">
        <v>767</v>
      </c>
      <c r="M155" s="215" t="s">
        <v>768</v>
      </c>
      <c r="N155" s="215" t="s">
        <v>769</v>
      </c>
      <c r="O155" s="215" t="s">
        <v>770</v>
      </c>
      <c r="P155" s="215" t="s">
        <v>771</v>
      </c>
      <c r="Q155" s="215" t="s">
        <v>772</v>
      </c>
    </row>
    <row r="156" spans="1:18" x14ac:dyDescent="0.25">
      <c r="A156" s="245" t="str">
        <f>IFERROR(VLOOKUP($C156,Account_Mapping!$A:$C,2,0),"")</f>
        <v/>
      </c>
      <c r="B156" s="248" t="str">
        <f>IFERROR(VLOOKUP($C156,Account_Mapping!$A:$C,3,0),"")</f>
        <v/>
      </c>
      <c r="C156" s="285" t="s">
        <v>905</v>
      </c>
      <c r="D156" s="215"/>
      <c r="E156" s="215"/>
      <c r="F156" s="215"/>
      <c r="G156" s="215"/>
      <c r="H156" s="215"/>
      <c r="I156" s="215"/>
      <c r="J156" s="215"/>
      <c r="K156" s="215"/>
      <c r="L156" s="215"/>
      <c r="M156" s="215"/>
      <c r="N156" s="215"/>
      <c r="O156" s="215"/>
      <c r="P156" s="215"/>
      <c r="Q156" s="215"/>
    </row>
    <row r="157" spans="1:18" x14ac:dyDescent="0.25">
      <c r="A157" s="245" t="str">
        <f>IFERROR(VLOOKUP($C157,Account_Mapping!$A:$C,2,0),"")</f>
        <v>T_gen_Admin_other</v>
      </c>
      <c r="B157" s="248" t="str">
        <f>IFERROR(VLOOKUP($C157,Account_Mapping!$A:$C,3,0),"")</f>
        <v>T_Other_NN_Labor</v>
      </c>
      <c r="C157" s="285" t="s">
        <v>906</v>
      </c>
      <c r="D157" s="215"/>
      <c r="E157" s="215">
        <v>3000</v>
      </c>
      <c r="F157" s="215">
        <v>1500</v>
      </c>
      <c r="G157" s="215">
        <v>3000</v>
      </c>
      <c r="H157" s="215">
        <v>0</v>
      </c>
      <c r="I157" s="215">
        <v>0</v>
      </c>
      <c r="J157" s="215">
        <v>0</v>
      </c>
      <c r="K157" s="215">
        <v>0</v>
      </c>
      <c r="L157" s="215">
        <v>0</v>
      </c>
      <c r="M157" s="215">
        <v>0</v>
      </c>
      <c r="N157" s="215">
        <v>0</v>
      </c>
      <c r="O157" s="215">
        <v>0</v>
      </c>
      <c r="P157" s="215">
        <v>0</v>
      </c>
      <c r="Q157" s="215">
        <v>7500</v>
      </c>
    </row>
    <row r="158" spans="1:18" x14ac:dyDescent="0.25">
      <c r="A158" s="245" t="str">
        <f>IFERROR(VLOOKUP($C158,Account_Mapping!$A:$C,2,0),"")</f>
        <v>T_Nursing</v>
      </c>
      <c r="B158" s="248">
        <f>IFERROR(VLOOKUP($C158,Account_Mapping!$A:$C,3,0),"")</f>
        <v>0</v>
      </c>
      <c r="C158" s="285" t="s">
        <v>907</v>
      </c>
      <c r="D158" s="215"/>
      <c r="E158" s="215">
        <v>0</v>
      </c>
      <c r="F158" s="215">
        <v>0</v>
      </c>
      <c r="G158" s="215">
        <v>0</v>
      </c>
      <c r="H158" s="215">
        <v>0</v>
      </c>
      <c r="I158" s="215">
        <v>0</v>
      </c>
      <c r="J158" s="215">
        <v>0</v>
      </c>
      <c r="K158" s="215">
        <v>0</v>
      </c>
      <c r="L158" s="215">
        <v>0</v>
      </c>
      <c r="M158" s="215">
        <v>0</v>
      </c>
      <c r="N158" s="215">
        <v>0</v>
      </c>
      <c r="O158" s="215">
        <v>0</v>
      </c>
      <c r="P158" s="215">
        <v>0</v>
      </c>
      <c r="Q158" s="215">
        <v>0</v>
      </c>
    </row>
    <row r="159" spans="1:18" x14ac:dyDescent="0.25">
      <c r="A159" s="245" t="str">
        <f>IFERROR(VLOOKUP($C159,Account_Mapping!$A:$C,2,0),"")</f>
        <v>T_EXPENSES</v>
      </c>
      <c r="B159" s="248">
        <f>IFERROR(VLOOKUP($C159,Account_Mapping!$A:$C,3,0),"")</f>
        <v>0</v>
      </c>
      <c r="C159" s="285" t="s">
        <v>908</v>
      </c>
      <c r="D159" s="215"/>
      <c r="E159" s="215">
        <v>0</v>
      </c>
      <c r="F159" s="215">
        <v>0</v>
      </c>
      <c r="G159" s="215">
        <v>0</v>
      </c>
      <c r="H159" s="215">
        <v>0</v>
      </c>
      <c r="I159" s="215">
        <v>0</v>
      </c>
      <c r="J159" s="215">
        <v>0</v>
      </c>
      <c r="K159" s="215">
        <v>0</v>
      </c>
      <c r="L159" s="215">
        <v>0</v>
      </c>
      <c r="M159" s="215">
        <v>0</v>
      </c>
      <c r="N159" s="215">
        <v>0</v>
      </c>
      <c r="O159" s="215">
        <v>0</v>
      </c>
      <c r="P159" s="215">
        <v>0</v>
      </c>
      <c r="Q159" s="215">
        <v>0</v>
      </c>
    </row>
    <row r="160" spans="1:18" x14ac:dyDescent="0.25">
      <c r="A160" s="245" t="str">
        <f>IFERROR(VLOOKUP($C160,Account_Mapping!$A:$C,2,0),"")</f>
        <v>T_EXPENSES</v>
      </c>
      <c r="B160" s="248">
        <f>IFERROR(VLOOKUP($C160,Account_Mapping!$A:$C,3,0),"")</f>
        <v>0</v>
      </c>
      <c r="C160" s="285" t="s">
        <v>909</v>
      </c>
      <c r="D160" s="215"/>
      <c r="E160" s="215">
        <v>0</v>
      </c>
      <c r="F160" s="215">
        <v>0</v>
      </c>
      <c r="G160" s="215">
        <v>0</v>
      </c>
      <c r="H160" s="215">
        <v>0</v>
      </c>
      <c r="I160" s="215">
        <v>0</v>
      </c>
      <c r="J160" s="215">
        <v>0</v>
      </c>
      <c r="K160" s="215">
        <v>0</v>
      </c>
      <c r="L160" s="215">
        <v>0</v>
      </c>
      <c r="M160" s="215">
        <v>0</v>
      </c>
      <c r="N160" s="215">
        <v>0</v>
      </c>
      <c r="O160" s="215">
        <v>0</v>
      </c>
      <c r="P160" s="215">
        <v>0</v>
      </c>
      <c r="Q160" s="215">
        <v>0</v>
      </c>
    </row>
    <row r="161" spans="1:17" x14ac:dyDescent="0.25">
      <c r="A161" s="245" t="str">
        <f>IFERROR(VLOOKUP($C161,Account_Mapping!$A:$C,2,0),"")</f>
        <v>T_gen_Admin_other</v>
      </c>
      <c r="B161" s="248">
        <f>IFERROR(VLOOKUP($C161,Account_Mapping!$A:$C,3,0),"")</f>
        <v>0</v>
      </c>
      <c r="C161" s="285" t="s">
        <v>910</v>
      </c>
      <c r="D161" s="215"/>
      <c r="E161" s="215">
        <v>0</v>
      </c>
      <c r="F161" s="215">
        <v>0</v>
      </c>
      <c r="G161" s="215">
        <v>0</v>
      </c>
      <c r="H161" s="215">
        <v>0</v>
      </c>
      <c r="I161" s="215">
        <v>0</v>
      </c>
      <c r="J161" s="215">
        <v>0</v>
      </c>
      <c r="K161" s="215">
        <v>0</v>
      </c>
      <c r="L161" s="215">
        <v>0</v>
      </c>
      <c r="M161" s="215">
        <v>0</v>
      </c>
      <c r="N161" s="215">
        <v>0</v>
      </c>
      <c r="O161" s="215">
        <v>0</v>
      </c>
      <c r="P161" s="215">
        <v>0</v>
      </c>
      <c r="Q161" s="215">
        <v>0</v>
      </c>
    </row>
    <row r="162" spans="1:17" x14ac:dyDescent="0.25">
      <c r="A162" s="245" t="str">
        <f>IFERROR(VLOOKUP($C162,Account_Mapping!$A:$C,2,0),"")</f>
        <v>T_Ancillary_Pharmacy</v>
      </c>
      <c r="B162" s="248">
        <f>IFERROR(VLOOKUP($C162,Account_Mapping!$A:$C,3,0),"")</f>
        <v>0</v>
      </c>
      <c r="C162" s="285" t="s">
        <v>911</v>
      </c>
      <c r="D162" s="215"/>
      <c r="E162" s="215">
        <v>332.5</v>
      </c>
      <c r="F162" s="215">
        <v>374.5</v>
      </c>
      <c r="G162" s="215">
        <v>420</v>
      </c>
      <c r="H162" s="215">
        <v>0</v>
      </c>
      <c r="I162" s="215">
        <v>0</v>
      </c>
      <c r="J162" s="215">
        <v>0</v>
      </c>
      <c r="K162" s="215">
        <v>0</v>
      </c>
      <c r="L162" s="215">
        <v>0</v>
      </c>
      <c r="M162" s="215">
        <v>0</v>
      </c>
      <c r="N162" s="215">
        <v>0</v>
      </c>
      <c r="O162" s="215">
        <v>0</v>
      </c>
      <c r="P162" s="215">
        <v>0</v>
      </c>
      <c r="Q162" s="215">
        <v>1127</v>
      </c>
    </row>
    <row r="163" spans="1:17" x14ac:dyDescent="0.25">
      <c r="A163" s="245" t="str">
        <f>IFERROR(VLOOKUP($C163,Account_Mapping!$A:$C,2,0),"")</f>
        <v>T_Nursing</v>
      </c>
      <c r="B163" s="248" t="str">
        <f>IFERROR(VLOOKUP($C163,Account_Mapping!$A:$C,3,0),"")</f>
        <v>T_Nursing_Labor</v>
      </c>
      <c r="C163" s="285" t="s">
        <v>912</v>
      </c>
      <c r="D163" s="215"/>
      <c r="E163" s="215">
        <v>0</v>
      </c>
      <c r="F163" s="215">
        <v>0</v>
      </c>
      <c r="G163" s="215">
        <v>0</v>
      </c>
      <c r="H163" s="215">
        <v>0</v>
      </c>
      <c r="I163" s="215">
        <v>0</v>
      </c>
      <c r="J163" s="215">
        <v>0</v>
      </c>
      <c r="K163" s="215">
        <v>0</v>
      </c>
      <c r="L163" s="215">
        <v>0</v>
      </c>
      <c r="M163" s="215">
        <v>0</v>
      </c>
      <c r="N163" s="215">
        <v>0</v>
      </c>
      <c r="O163" s="215">
        <v>0</v>
      </c>
      <c r="P163" s="215">
        <v>0</v>
      </c>
      <c r="Q163" s="215">
        <v>0</v>
      </c>
    </row>
    <row r="164" spans="1:17" x14ac:dyDescent="0.25">
      <c r="A164" s="245" t="str">
        <f>IFERROR(VLOOKUP($C164,Account_Mapping!$A:$C,2,0),"")</f>
        <v>T_Nursing</v>
      </c>
      <c r="B164" s="248" t="str">
        <f>IFERROR(VLOOKUP($C164,Account_Mapping!$A:$C,3,0),"")</f>
        <v>T_Nursing_Labor</v>
      </c>
      <c r="C164" s="285" t="s">
        <v>913</v>
      </c>
      <c r="D164" s="215"/>
      <c r="E164" s="215">
        <v>0</v>
      </c>
      <c r="F164" s="215">
        <v>0</v>
      </c>
      <c r="G164" s="215">
        <v>0</v>
      </c>
      <c r="H164" s="215">
        <v>0</v>
      </c>
      <c r="I164" s="215">
        <v>0</v>
      </c>
      <c r="J164" s="215">
        <v>0</v>
      </c>
      <c r="K164" s="215">
        <v>0</v>
      </c>
      <c r="L164" s="215">
        <v>0</v>
      </c>
      <c r="M164" s="215">
        <v>0</v>
      </c>
      <c r="N164" s="215">
        <v>0</v>
      </c>
      <c r="O164" s="215">
        <v>0</v>
      </c>
      <c r="P164" s="215">
        <v>0</v>
      </c>
      <c r="Q164" s="215">
        <v>0</v>
      </c>
    </row>
    <row r="165" spans="1:17" x14ac:dyDescent="0.25">
      <c r="A165" s="245" t="str">
        <f>IFERROR(VLOOKUP($C165,Account_Mapping!$A:$C,2,0),"")</f>
        <v>T_Nursing</v>
      </c>
      <c r="B165" s="248" t="str">
        <f>IFERROR(VLOOKUP($C165,Account_Mapping!$A:$C,3,0),"")</f>
        <v>T_Nursing_Labor</v>
      </c>
      <c r="C165" s="285" t="s">
        <v>914</v>
      </c>
      <c r="D165" s="215"/>
      <c r="E165" s="215">
        <v>0</v>
      </c>
      <c r="F165" s="215">
        <v>0</v>
      </c>
      <c r="G165" s="215">
        <v>0</v>
      </c>
      <c r="H165" s="215">
        <v>0</v>
      </c>
      <c r="I165" s="215">
        <v>0</v>
      </c>
      <c r="J165" s="215">
        <v>0</v>
      </c>
      <c r="K165" s="215">
        <v>0</v>
      </c>
      <c r="L165" s="215">
        <v>0</v>
      </c>
      <c r="M165" s="215">
        <v>0</v>
      </c>
      <c r="N165" s="215">
        <v>0</v>
      </c>
      <c r="O165" s="215">
        <v>0</v>
      </c>
      <c r="P165" s="215">
        <v>0</v>
      </c>
      <c r="Q165" s="215">
        <v>0</v>
      </c>
    </row>
    <row r="166" spans="1:17" x14ac:dyDescent="0.25">
      <c r="A166" s="245" t="str">
        <f>IFERROR(VLOOKUP($C166,Account_Mapping!$A:$C,2,0),"")</f>
        <v>T_Nursing</v>
      </c>
      <c r="B166" s="248" t="str">
        <f>IFERROR(VLOOKUP($C166,Account_Mapping!$A:$C,3,0),"")</f>
        <v>T_Nursing_Labor</v>
      </c>
      <c r="C166" s="285" t="s">
        <v>915</v>
      </c>
      <c r="D166" s="215"/>
      <c r="E166" s="215">
        <v>0</v>
      </c>
      <c r="F166" s="215">
        <v>0</v>
      </c>
      <c r="G166" s="215">
        <v>0</v>
      </c>
      <c r="H166" s="215">
        <v>0</v>
      </c>
      <c r="I166" s="215">
        <v>0</v>
      </c>
      <c r="J166" s="215">
        <v>0</v>
      </c>
      <c r="K166" s="215">
        <v>0</v>
      </c>
      <c r="L166" s="215">
        <v>0</v>
      </c>
      <c r="M166" s="215">
        <v>0</v>
      </c>
      <c r="N166" s="215">
        <v>0</v>
      </c>
      <c r="O166" s="215">
        <v>0</v>
      </c>
      <c r="P166" s="215">
        <v>0</v>
      </c>
      <c r="Q166" s="215">
        <v>0</v>
      </c>
    </row>
    <row r="167" spans="1:17" x14ac:dyDescent="0.25">
      <c r="A167" s="245" t="str">
        <f>IFERROR(VLOOKUP($C167,Account_Mapping!$A:$C,2,0),"")</f>
        <v>T_EXPENSES</v>
      </c>
      <c r="B167" s="248" t="str">
        <f>IFERROR(VLOOKUP($C167,Account_Mapping!$A:$C,3,0),"")</f>
        <v>T_Other_NN_Labor</v>
      </c>
      <c r="C167" s="285" t="s">
        <v>916</v>
      </c>
      <c r="D167" s="215"/>
      <c r="E167" s="215">
        <v>3040.52</v>
      </c>
      <c r="F167" s="215">
        <v>3710</v>
      </c>
      <c r="G167" s="215">
        <v>5179.93</v>
      </c>
      <c r="H167" s="215">
        <v>1352.16</v>
      </c>
      <c r="I167" s="215">
        <v>0</v>
      </c>
      <c r="J167" s="215">
        <v>0</v>
      </c>
      <c r="K167" s="215">
        <v>0</v>
      </c>
      <c r="L167" s="215">
        <v>0</v>
      </c>
      <c r="M167" s="215">
        <v>0</v>
      </c>
      <c r="N167" s="215">
        <v>0</v>
      </c>
      <c r="O167" s="215">
        <v>0</v>
      </c>
      <c r="P167" s="215">
        <v>0</v>
      </c>
      <c r="Q167" s="215">
        <v>13282.61</v>
      </c>
    </row>
    <row r="168" spans="1:17" x14ac:dyDescent="0.25">
      <c r="A168" s="245" t="str">
        <f>IFERROR(VLOOKUP($C168,Account_Mapping!$A:$C,2,0),"")</f>
        <v>T_EXPENSES</v>
      </c>
      <c r="B168" s="248">
        <f>IFERROR(VLOOKUP($C168,Account_Mapping!$A:$C,3,0),"")</f>
        <v>0</v>
      </c>
      <c r="C168" s="285" t="s">
        <v>917</v>
      </c>
      <c r="D168" s="215"/>
      <c r="E168" s="215">
        <v>110.89</v>
      </c>
      <c r="F168" s="215">
        <v>708.95</v>
      </c>
      <c r="G168" s="215">
        <v>18</v>
      </c>
      <c r="H168" s="215">
        <v>10</v>
      </c>
      <c r="I168" s="215">
        <v>0</v>
      </c>
      <c r="J168" s="215">
        <v>0</v>
      </c>
      <c r="K168" s="215">
        <v>0</v>
      </c>
      <c r="L168" s="215">
        <v>0</v>
      </c>
      <c r="M168" s="215">
        <v>0</v>
      </c>
      <c r="N168" s="215">
        <v>0</v>
      </c>
      <c r="O168" s="215">
        <v>0</v>
      </c>
      <c r="P168" s="215">
        <v>0</v>
      </c>
      <c r="Q168" s="215">
        <v>847.84</v>
      </c>
    </row>
    <row r="169" spans="1:17" x14ac:dyDescent="0.25">
      <c r="A169" s="245" t="str">
        <f>IFERROR(VLOOKUP($C169,Account_Mapping!$A:$C,2,0),"")</f>
        <v>T_Marketing</v>
      </c>
      <c r="B169" s="248">
        <f>IFERROR(VLOOKUP($C169,Account_Mapping!$A:$C,3,0),"")</f>
        <v>0</v>
      </c>
      <c r="C169" s="285" t="s">
        <v>918</v>
      </c>
      <c r="D169" s="215"/>
      <c r="E169" s="215">
        <v>346.36</v>
      </c>
      <c r="F169" s="215">
        <v>150.49</v>
      </c>
      <c r="G169" s="215">
        <v>0</v>
      </c>
      <c r="H169" s="215">
        <v>0</v>
      </c>
      <c r="I169" s="215">
        <v>0</v>
      </c>
      <c r="J169" s="215">
        <v>0</v>
      </c>
      <c r="K169" s="215">
        <v>0</v>
      </c>
      <c r="L169" s="215">
        <v>0</v>
      </c>
      <c r="M169" s="215">
        <v>0</v>
      </c>
      <c r="N169" s="215">
        <v>0</v>
      </c>
      <c r="O169" s="215">
        <v>0</v>
      </c>
      <c r="P169" s="215">
        <v>0</v>
      </c>
      <c r="Q169" s="215">
        <v>496.85</v>
      </c>
    </row>
    <row r="170" spans="1:17" x14ac:dyDescent="0.25">
      <c r="A170" s="245" t="str">
        <f>IFERROR(VLOOKUP($C170,Account_Mapping!$A:$C,2,0),"")</f>
        <v>T_gen_Admin_other</v>
      </c>
      <c r="B170" s="248">
        <f>IFERROR(VLOOKUP($C170,Account_Mapping!$A:$C,3,0),"")</f>
        <v>0</v>
      </c>
      <c r="C170" s="285" t="s">
        <v>919</v>
      </c>
      <c r="D170" s="215"/>
      <c r="E170" s="215">
        <v>0</v>
      </c>
      <c r="F170" s="215">
        <v>0</v>
      </c>
      <c r="G170" s="215">
        <v>0</v>
      </c>
      <c r="H170" s="215">
        <v>0</v>
      </c>
      <c r="I170" s="215">
        <v>0</v>
      </c>
      <c r="J170" s="215">
        <v>0</v>
      </c>
      <c r="K170" s="215">
        <v>0</v>
      </c>
      <c r="L170" s="215">
        <v>0</v>
      </c>
      <c r="M170" s="215">
        <v>0</v>
      </c>
      <c r="N170" s="215">
        <v>0</v>
      </c>
      <c r="O170" s="215">
        <v>0</v>
      </c>
      <c r="P170" s="215">
        <v>0</v>
      </c>
      <c r="Q170" s="215">
        <v>0</v>
      </c>
    </row>
    <row r="171" spans="1:17" x14ac:dyDescent="0.25">
      <c r="A171" s="245" t="str">
        <f>IFERROR(VLOOKUP($C171,Account_Mapping!$A:$C,2,0),"")</f>
        <v>T_gen_Admin_other</v>
      </c>
      <c r="B171" s="248">
        <f>IFERROR(VLOOKUP($C171,Account_Mapping!$A:$C,3,0),"")</f>
        <v>0</v>
      </c>
      <c r="C171" s="285" t="s">
        <v>920</v>
      </c>
      <c r="D171" s="215"/>
      <c r="E171" s="215">
        <v>0</v>
      </c>
      <c r="F171" s="215">
        <v>0</v>
      </c>
      <c r="G171" s="215">
        <v>0</v>
      </c>
      <c r="H171" s="215">
        <v>0</v>
      </c>
      <c r="I171" s="215">
        <v>0</v>
      </c>
      <c r="J171" s="215">
        <v>0</v>
      </c>
      <c r="K171" s="215">
        <v>0</v>
      </c>
      <c r="L171" s="215">
        <v>0</v>
      </c>
      <c r="M171" s="215">
        <v>0</v>
      </c>
      <c r="N171" s="215">
        <v>0</v>
      </c>
      <c r="O171" s="215">
        <v>0</v>
      </c>
      <c r="P171" s="215">
        <v>0</v>
      </c>
      <c r="Q171" s="215">
        <v>0</v>
      </c>
    </row>
    <row r="172" spans="1:17" x14ac:dyDescent="0.25">
      <c r="A172" s="245" t="str">
        <f>IFERROR(VLOOKUP($C172,Account_Mapping!$A:$C,2,0),"")</f>
        <v>T_gen_Admin_other</v>
      </c>
      <c r="B172" s="248">
        <f>IFERROR(VLOOKUP($C172,Account_Mapping!$A:$C,3,0),"")</f>
        <v>0</v>
      </c>
      <c r="C172" s="285" t="s">
        <v>921</v>
      </c>
      <c r="D172" s="215"/>
      <c r="E172" s="215">
        <v>0</v>
      </c>
      <c r="F172" s="215">
        <v>0</v>
      </c>
      <c r="G172" s="215">
        <v>0</v>
      </c>
      <c r="H172" s="215">
        <v>0</v>
      </c>
      <c r="I172" s="215">
        <v>0</v>
      </c>
      <c r="J172" s="215">
        <v>0</v>
      </c>
      <c r="K172" s="215">
        <v>0</v>
      </c>
      <c r="L172" s="215">
        <v>0</v>
      </c>
      <c r="M172" s="215">
        <v>0</v>
      </c>
      <c r="N172" s="215">
        <v>0</v>
      </c>
      <c r="O172" s="215">
        <v>0</v>
      </c>
      <c r="P172" s="215">
        <v>0</v>
      </c>
      <c r="Q172" s="215">
        <v>0</v>
      </c>
    </row>
    <row r="173" spans="1:17" x14ac:dyDescent="0.25">
      <c r="A173" s="245" t="str">
        <f>IFERROR(VLOOKUP($C173,Account_Mapping!$A:$C,2,0),"")</f>
        <v>T_gen_Admin_other</v>
      </c>
      <c r="B173" s="248">
        <f>IFERROR(VLOOKUP($C173,Account_Mapping!$A:$C,3,0),"")</f>
        <v>0</v>
      </c>
      <c r="C173" s="285" t="s">
        <v>922</v>
      </c>
      <c r="D173" s="215"/>
      <c r="E173" s="215">
        <v>0</v>
      </c>
      <c r="F173" s="215">
        <v>0</v>
      </c>
      <c r="G173" s="215">
        <v>0</v>
      </c>
      <c r="H173" s="215">
        <v>722.21</v>
      </c>
      <c r="I173" s="215">
        <v>0</v>
      </c>
      <c r="J173" s="215">
        <v>0</v>
      </c>
      <c r="K173" s="215">
        <v>0</v>
      </c>
      <c r="L173" s="215">
        <v>0</v>
      </c>
      <c r="M173" s="215">
        <v>0</v>
      </c>
      <c r="N173" s="215">
        <v>0</v>
      </c>
      <c r="O173" s="215">
        <v>0</v>
      </c>
      <c r="P173" s="215">
        <v>0</v>
      </c>
      <c r="Q173" s="215">
        <v>722.21</v>
      </c>
    </row>
    <row r="174" spans="1:17" x14ac:dyDescent="0.25">
      <c r="A174" s="245" t="str">
        <f>IFERROR(VLOOKUP($C174,Account_Mapping!$A:$C,2,0),"")</f>
        <v>T_gen_Admin_other</v>
      </c>
      <c r="B174" s="248">
        <f>IFERROR(VLOOKUP($C174,Account_Mapping!$A:$C,3,0),"")</f>
        <v>0</v>
      </c>
      <c r="C174" s="285" t="s">
        <v>923</v>
      </c>
      <c r="D174" s="215"/>
      <c r="E174" s="215">
        <v>0</v>
      </c>
      <c r="F174" s="215">
        <v>0</v>
      </c>
      <c r="G174" s="215">
        <v>0</v>
      </c>
      <c r="H174" s="215">
        <v>0</v>
      </c>
      <c r="I174" s="215">
        <v>0</v>
      </c>
      <c r="J174" s="215">
        <v>0</v>
      </c>
      <c r="K174" s="215">
        <v>0</v>
      </c>
      <c r="L174" s="215">
        <v>0</v>
      </c>
      <c r="M174" s="215">
        <v>0</v>
      </c>
      <c r="N174" s="215">
        <v>0</v>
      </c>
      <c r="O174" s="215">
        <v>0</v>
      </c>
      <c r="P174" s="215">
        <v>0</v>
      </c>
      <c r="Q174" s="215">
        <v>0</v>
      </c>
    </row>
    <row r="175" spans="1:17" x14ac:dyDescent="0.25">
      <c r="A175" s="245" t="str">
        <f>IFERROR(VLOOKUP($C175,Account_Mapping!$A:$C,2,0),"")</f>
        <v>T_gen_Admin_other</v>
      </c>
      <c r="B175" s="248">
        <f>IFERROR(VLOOKUP($C175,Account_Mapping!$A:$C,3,0),"")</f>
        <v>0</v>
      </c>
      <c r="C175" s="285" t="s">
        <v>924</v>
      </c>
      <c r="D175" s="215"/>
      <c r="E175" s="215">
        <v>0</v>
      </c>
      <c r="F175" s="215">
        <v>0</v>
      </c>
      <c r="G175" s="215">
        <v>0</v>
      </c>
      <c r="H175" s="215">
        <v>573.75</v>
      </c>
      <c r="I175" s="215">
        <v>0</v>
      </c>
      <c r="J175" s="215">
        <v>0</v>
      </c>
      <c r="K175" s="215">
        <v>0</v>
      </c>
      <c r="L175" s="215">
        <v>0</v>
      </c>
      <c r="M175" s="215">
        <v>0</v>
      </c>
      <c r="N175" s="215">
        <v>0</v>
      </c>
      <c r="O175" s="215">
        <v>0</v>
      </c>
      <c r="P175" s="215">
        <v>0</v>
      </c>
      <c r="Q175" s="215">
        <v>573.75</v>
      </c>
    </row>
    <row r="176" spans="1:17" x14ac:dyDescent="0.25">
      <c r="A176" s="245" t="str">
        <f>IFERROR(VLOOKUP($C176,Account_Mapping!$A:$C,2,0),"")</f>
        <v>T_gen_Admin_other</v>
      </c>
      <c r="B176" s="248">
        <f>IFERROR(VLOOKUP($C176,Account_Mapping!$A:$C,3,0),"")</f>
        <v>0</v>
      </c>
      <c r="C176" s="285" t="s">
        <v>925</v>
      </c>
      <c r="D176" s="215"/>
      <c r="E176" s="215">
        <v>-0.01</v>
      </c>
      <c r="F176" s="215">
        <v>-0.01</v>
      </c>
      <c r="G176" s="215">
        <v>-96.62</v>
      </c>
      <c r="H176" s="215">
        <v>0</v>
      </c>
      <c r="I176" s="215">
        <v>0</v>
      </c>
      <c r="J176" s="215">
        <v>0</v>
      </c>
      <c r="K176" s="215">
        <v>0</v>
      </c>
      <c r="L176" s="215">
        <v>0</v>
      </c>
      <c r="M176" s="215">
        <v>0</v>
      </c>
      <c r="N176" s="215">
        <v>0</v>
      </c>
      <c r="O176" s="215">
        <v>0</v>
      </c>
      <c r="P176" s="215">
        <v>0</v>
      </c>
      <c r="Q176" s="215">
        <v>-96.64</v>
      </c>
    </row>
    <row r="177" spans="1:17" x14ac:dyDescent="0.25">
      <c r="A177" s="245" t="str">
        <f>IFERROR(VLOOKUP($C177,Account_Mapping!$A:$C,2,0),"")</f>
        <v>T_gen_Admin_other</v>
      </c>
      <c r="B177" s="248">
        <f>IFERROR(VLOOKUP($C177,Account_Mapping!$A:$C,3,0),"")</f>
        <v>0</v>
      </c>
      <c r="C177" s="285" t="s">
        <v>926</v>
      </c>
      <c r="D177" s="215"/>
      <c r="E177" s="215">
        <v>0</v>
      </c>
      <c r="F177" s="215">
        <v>0</v>
      </c>
      <c r="G177" s="215">
        <v>0</v>
      </c>
      <c r="H177" s="215">
        <v>0</v>
      </c>
      <c r="I177" s="215">
        <v>0</v>
      </c>
      <c r="J177" s="215">
        <v>0</v>
      </c>
      <c r="K177" s="215">
        <v>0</v>
      </c>
      <c r="L177" s="215">
        <v>0</v>
      </c>
      <c r="M177" s="215">
        <v>0</v>
      </c>
      <c r="N177" s="215">
        <v>0</v>
      </c>
      <c r="O177" s="215">
        <v>0</v>
      </c>
      <c r="P177" s="215">
        <v>0</v>
      </c>
      <c r="Q177" s="215">
        <v>0</v>
      </c>
    </row>
    <row r="178" spans="1:17" x14ac:dyDescent="0.25">
      <c r="A178" s="245" t="str">
        <f>IFERROR(VLOOKUP($C178,Account_Mapping!$A:$C,2,0),"")</f>
        <v>T_EXPENSES</v>
      </c>
      <c r="B178" s="248" t="str">
        <f>IFERROR(VLOOKUP($C178,Account_Mapping!$A:$C,3,0),"")</f>
        <v>T_Other_NN_Labor</v>
      </c>
      <c r="C178" s="285" t="s">
        <v>927</v>
      </c>
      <c r="D178" s="215"/>
      <c r="E178" s="215">
        <v>2189.0500000000002</v>
      </c>
      <c r="F178" s="215">
        <v>2514.8000000000002</v>
      </c>
      <c r="G178" s="215">
        <v>2791.94</v>
      </c>
      <c r="H178" s="215">
        <v>0</v>
      </c>
      <c r="I178" s="215">
        <v>0</v>
      </c>
      <c r="J178" s="215">
        <v>0</v>
      </c>
      <c r="K178" s="215">
        <v>0</v>
      </c>
      <c r="L178" s="215">
        <v>0</v>
      </c>
      <c r="M178" s="215">
        <v>0</v>
      </c>
      <c r="N178" s="215">
        <v>0</v>
      </c>
      <c r="O178" s="215">
        <v>0</v>
      </c>
      <c r="P178" s="215">
        <v>0</v>
      </c>
      <c r="Q178" s="215">
        <v>7495.7900000000009</v>
      </c>
    </row>
    <row r="179" spans="1:17" x14ac:dyDescent="0.25">
      <c r="A179" s="245" t="str">
        <f>IFERROR(VLOOKUP($C179,Account_Mapping!$A:$C,2,0),"")</f>
        <v>T_EXPENSES</v>
      </c>
      <c r="B179" s="248">
        <f>IFERROR(VLOOKUP($C179,Account_Mapping!$A:$C,3,0),"")</f>
        <v>0</v>
      </c>
      <c r="C179" s="285" t="s">
        <v>928</v>
      </c>
      <c r="D179" s="215"/>
      <c r="E179" s="215">
        <v>0</v>
      </c>
      <c r="F179" s="215">
        <v>0</v>
      </c>
      <c r="G179" s="215">
        <v>0</v>
      </c>
      <c r="H179" s="215">
        <v>0</v>
      </c>
      <c r="I179" s="215">
        <v>0</v>
      </c>
      <c r="J179" s="215">
        <v>0</v>
      </c>
      <c r="K179" s="215">
        <v>0</v>
      </c>
      <c r="L179" s="215">
        <v>0</v>
      </c>
      <c r="M179" s="215">
        <v>0</v>
      </c>
      <c r="N179" s="215">
        <v>0</v>
      </c>
      <c r="O179" s="215">
        <v>0</v>
      </c>
      <c r="P179" s="215">
        <v>0</v>
      </c>
      <c r="Q179" s="215">
        <v>0</v>
      </c>
    </row>
    <row r="180" spans="1:17" x14ac:dyDescent="0.25">
      <c r="A180" s="245" t="str">
        <f>IFERROR(VLOOKUP($C180,Account_Mapping!$A:$C,2,0),"")</f>
        <v>T_gen_Admin_other</v>
      </c>
      <c r="B180" s="248">
        <f>IFERROR(VLOOKUP($C180,Account_Mapping!$A:$C,3,0),"")</f>
        <v>0</v>
      </c>
      <c r="C180" s="285" t="s">
        <v>929</v>
      </c>
      <c r="D180" s="215"/>
      <c r="E180" s="215">
        <v>0</v>
      </c>
      <c r="F180" s="215">
        <v>0</v>
      </c>
      <c r="G180" s="215">
        <v>0</v>
      </c>
      <c r="H180" s="215">
        <v>0</v>
      </c>
      <c r="I180" s="215">
        <v>0</v>
      </c>
      <c r="J180" s="215">
        <v>0</v>
      </c>
      <c r="K180" s="215">
        <v>0</v>
      </c>
      <c r="L180" s="215">
        <v>0</v>
      </c>
      <c r="M180" s="215">
        <v>0</v>
      </c>
      <c r="N180" s="215">
        <v>0</v>
      </c>
      <c r="O180" s="215">
        <v>0</v>
      </c>
      <c r="P180" s="215">
        <v>0</v>
      </c>
      <c r="Q180" s="215">
        <v>0</v>
      </c>
    </row>
    <row r="181" spans="1:17" x14ac:dyDescent="0.25">
      <c r="A181" s="245" t="str">
        <f>IFERROR(VLOOKUP($C181,Account_Mapping!$A:$C,2,0),"")</f>
        <v>T_gen_Admin_other</v>
      </c>
      <c r="B181" s="248">
        <f>IFERROR(VLOOKUP($C181,Account_Mapping!$A:$C,3,0),"")</f>
        <v>0</v>
      </c>
      <c r="C181" s="285" t="s">
        <v>930</v>
      </c>
      <c r="D181" s="215"/>
      <c r="E181" s="215">
        <v>0</v>
      </c>
      <c r="F181" s="215">
        <v>0</v>
      </c>
      <c r="G181" s="215">
        <v>0</v>
      </c>
      <c r="H181" s="215">
        <v>0</v>
      </c>
      <c r="I181" s="215">
        <v>0</v>
      </c>
      <c r="J181" s="215">
        <v>0</v>
      </c>
      <c r="K181" s="215">
        <v>0</v>
      </c>
      <c r="L181" s="215">
        <v>0</v>
      </c>
      <c r="M181" s="215">
        <v>0</v>
      </c>
      <c r="N181" s="215">
        <v>0</v>
      </c>
      <c r="O181" s="215">
        <v>0</v>
      </c>
      <c r="P181" s="215">
        <v>0</v>
      </c>
      <c r="Q181" s="215">
        <v>0</v>
      </c>
    </row>
    <row r="182" spans="1:17" x14ac:dyDescent="0.25">
      <c r="A182" s="245" t="str">
        <f>IFERROR(VLOOKUP($C182,Account_Mapping!$A:$C,2,0),"")</f>
        <v>T_gen_Admin_other</v>
      </c>
      <c r="B182" s="248">
        <f>IFERROR(VLOOKUP($C182,Account_Mapping!$A:$C,3,0),"")</f>
        <v>0</v>
      </c>
      <c r="C182" s="285" t="s">
        <v>931</v>
      </c>
      <c r="D182" s="215"/>
      <c r="E182" s="215">
        <v>0</v>
      </c>
      <c r="F182" s="215">
        <v>0</v>
      </c>
      <c r="G182" s="215">
        <v>0</v>
      </c>
      <c r="H182" s="215">
        <v>0</v>
      </c>
      <c r="I182" s="215">
        <v>0</v>
      </c>
      <c r="J182" s="215">
        <v>0</v>
      </c>
      <c r="K182" s="215">
        <v>0</v>
      </c>
      <c r="L182" s="215">
        <v>0</v>
      </c>
      <c r="M182" s="215">
        <v>0</v>
      </c>
      <c r="N182" s="215">
        <v>0</v>
      </c>
      <c r="O182" s="215">
        <v>0</v>
      </c>
      <c r="P182" s="215">
        <v>0</v>
      </c>
      <c r="Q182" s="215">
        <v>0</v>
      </c>
    </row>
    <row r="183" spans="1:17" x14ac:dyDescent="0.25">
      <c r="A183" s="245" t="str">
        <f>IFERROR(VLOOKUP($C183,Account_Mapping!$A:$C,2,0),"")</f>
        <v>T_gen_Admin_other</v>
      </c>
      <c r="B183" s="248">
        <f>IFERROR(VLOOKUP($C183,Account_Mapping!$A:$C,3,0),"")</f>
        <v>0</v>
      </c>
      <c r="C183" s="285" t="s">
        <v>932</v>
      </c>
      <c r="D183" s="215"/>
      <c r="E183" s="215">
        <v>0</v>
      </c>
      <c r="F183" s="215">
        <v>0</v>
      </c>
      <c r="G183" s="215">
        <v>0</v>
      </c>
      <c r="H183" s="215">
        <v>0</v>
      </c>
      <c r="I183" s="215">
        <v>0</v>
      </c>
      <c r="J183" s="215">
        <v>0</v>
      </c>
      <c r="K183" s="215">
        <v>0</v>
      </c>
      <c r="L183" s="215">
        <v>0</v>
      </c>
      <c r="M183" s="215">
        <v>0</v>
      </c>
      <c r="N183" s="215">
        <v>0</v>
      </c>
      <c r="O183" s="215">
        <v>0</v>
      </c>
      <c r="P183" s="215">
        <v>0</v>
      </c>
      <c r="Q183" s="215">
        <v>0</v>
      </c>
    </row>
    <row r="184" spans="1:17" x14ac:dyDescent="0.25">
      <c r="A184" s="245" t="str">
        <f>IFERROR(VLOOKUP($C184,Account_Mapping!$A:$C,2,0),"")</f>
        <v>T_gen_Admin_other</v>
      </c>
      <c r="B184" s="248">
        <f>IFERROR(VLOOKUP($C184,Account_Mapping!$A:$C,3,0),"")</f>
        <v>0</v>
      </c>
      <c r="C184" s="285" t="s">
        <v>933</v>
      </c>
      <c r="D184" s="215"/>
      <c r="E184" s="215">
        <v>0</v>
      </c>
      <c r="F184" s="215">
        <v>0</v>
      </c>
      <c r="G184" s="215">
        <v>0</v>
      </c>
      <c r="H184" s="215">
        <v>0</v>
      </c>
      <c r="I184" s="215">
        <v>0</v>
      </c>
      <c r="J184" s="215">
        <v>0</v>
      </c>
      <c r="K184" s="215">
        <v>0</v>
      </c>
      <c r="L184" s="215">
        <v>0</v>
      </c>
      <c r="M184" s="215">
        <v>0</v>
      </c>
      <c r="N184" s="215">
        <v>0</v>
      </c>
      <c r="O184" s="215">
        <v>0</v>
      </c>
      <c r="P184" s="215">
        <v>0</v>
      </c>
      <c r="Q184" s="215">
        <v>0</v>
      </c>
    </row>
    <row r="185" spans="1:17" x14ac:dyDescent="0.25">
      <c r="A185" s="245" t="str">
        <f>IFERROR(VLOOKUP($C185,Account_Mapping!$A:$C,2,0),"")</f>
        <v>T_gen_Admin_other</v>
      </c>
      <c r="B185" s="248">
        <f>IFERROR(VLOOKUP($C185,Account_Mapping!$A:$C,3,0),"")</f>
        <v>0</v>
      </c>
      <c r="C185" s="285" t="s">
        <v>934</v>
      </c>
      <c r="D185" s="215"/>
      <c r="E185" s="215">
        <v>0</v>
      </c>
      <c r="F185" s="215">
        <v>0</v>
      </c>
      <c r="G185" s="215">
        <v>0</v>
      </c>
      <c r="H185" s="215">
        <v>0</v>
      </c>
      <c r="I185" s="215">
        <v>0</v>
      </c>
      <c r="J185" s="215">
        <v>0</v>
      </c>
      <c r="K185" s="215">
        <v>0</v>
      </c>
      <c r="L185" s="215">
        <v>0</v>
      </c>
      <c r="M185" s="215">
        <v>0</v>
      </c>
      <c r="N185" s="215">
        <v>0</v>
      </c>
      <c r="O185" s="215">
        <v>0</v>
      </c>
      <c r="P185" s="215">
        <v>0</v>
      </c>
      <c r="Q185" s="215">
        <v>0</v>
      </c>
    </row>
    <row r="186" spans="1:17" x14ac:dyDescent="0.25">
      <c r="A186" s="245" t="str">
        <f>IFERROR(VLOOKUP($C186,Account_Mapping!$A:$C,2,0),"")</f>
        <v>T_gen_Admin_other</v>
      </c>
      <c r="B186" s="248">
        <f>IFERROR(VLOOKUP($C186,Account_Mapping!$A:$C,3,0),"")</f>
        <v>0</v>
      </c>
      <c r="C186" s="285" t="s">
        <v>935</v>
      </c>
      <c r="D186" s="215"/>
      <c r="E186" s="215">
        <v>0</v>
      </c>
      <c r="F186" s="215">
        <v>23.52</v>
      </c>
      <c r="G186" s="215">
        <v>0</v>
      </c>
      <c r="H186" s="215">
        <v>0</v>
      </c>
      <c r="I186" s="215">
        <v>0</v>
      </c>
      <c r="J186" s="215">
        <v>0</v>
      </c>
      <c r="K186" s="215">
        <v>0</v>
      </c>
      <c r="L186" s="215">
        <v>0</v>
      </c>
      <c r="M186" s="215">
        <v>0</v>
      </c>
      <c r="N186" s="215">
        <v>0</v>
      </c>
      <c r="O186" s="215">
        <v>0</v>
      </c>
      <c r="P186" s="215">
        <v>0</v>
      </c>
      <c r="Q186" s="215">
        <v>23.52</v>
      </c>
    </row>
    <row r="187" spans="1:17" x14ac:dyDescent="0.25">
      <c r="A187" s="245" t="str">
        <f>IFERROR(VLOOKUP($C187,Account_Mapping!$A:$C,2,0),"")</f>
        <v>T_gen_Admin_other</v>
      </c>
      <c r="B187" s="248">
        <f>IFERROR(VLOOKUP($C187,Account_Mapping!$A:$C,3,0),"")</f>
        <v>0</v>
      </c>
      <c r="C187" s="285" t="s">
        <v>936</v>
      </c>
      <c r="D187" s="215"/>
      <c r="E187" s="215">
        <v>0</v>
      </c>
      <c r="F187" s="215">
        <v>0</v>
      </c>
      <c r="G187" s="215">
        <v>0</v>
      </c>
      <c r="H187" s="215">
        <v>0</v>
      </c>
      <c r="I187" s="215">
        <v>0</v>
      </c>
      <c r="J187" s="215">
        <v>0</v>
      </c>
      <c r="K187" s="215">
        <v>0</v>
      </c>
      <c r="L187" s="215">
        <v>0</v>
      </c>
      <c r="M187" s="215">
        <v>0</v>
      </c>
      <c r="N187" s="215">
        <v>0</v>
      </c>
      <c r="O187" s="215">
        <v>0</v>
      </c>
      <c r="P187" s="215">
        <v>0</v>
      </c>
      <c r="Q187" s="215">
        <v>0</v>
      </c>
    </row>
    <row r="188" spans="1:17" x14ac:dyDescent="0.25">
      <c r="A188" s="245" t="str">
        <f>IFERROR(VLOOKUP($C188,Account_Mapping!$A:$C,2,0),"")</f>
        <v>T_gen_Admin_other</v>
      </c>
      <c r="B188" s="248" t="str">
        <f>IFERROR(VLOOKUP($C188,Account_Mapping!$A:$C,3,0),"")</f>
        <v>T_Other_NN_Labor</v>
      </c>
      <c r="C188" s="285" t="s">
        <v>937</v>
      </c>
      <c r="D188" s="215"/>
      <c r="E188" s="215">
        <v>0</v>
      </c>
      <c r="F188" s="215">
        <v>3833.33</v>
      </c>
      <c r="G188" s="215">
        <v>7666.66</v>
      </c>
      <c r="H188" s="215">
        <v>3933.33</v>
      </c>
      <c r="I188" s="215">
        <v>0</v>
      </c>
      <c r="J188" s="215">
        <v>0</v>
      </c>
      <c r="K188" s="215">
        <v>0</v>
      </c>
      <c r="L188" s="215">
        <v>0</v>
      </c>
      <c r="M188" s="215">
        <v>0</v>
      </c>
      <c r="N188" s="215">
        <v>0</v>
      </c>
      <c r="O188" s="215">
        <v>0</v>
      </c>
      <c r="P188" s="215">
        <v>0</v>
      </c>
      <c r="Q188" s="215">
        <v>15433.32</v>
      </c>
    </row>
    <row r="189" spans="1:17" x14ac:dyDescent="0.25">
      <c r="A189" s="245" t="str">
        <f>IFERROR(VLOOKUP($C189,Account_Mapping!$A:$C,2,0),"")</f>
        <v>T_Nursing</v>
      </c>
      <c r="B189" s="248" t="str">
        <f>IFERROR(VLOOKUP($C189,Account_Mapping!$A:$C,3,0),"")</f>
        <v>T_Nursing_Labor</v>
      </c>
      <c r="C189" s="285" t="s">
        <v>938</v>
      </c>
      <c r="D189" s="215"/>
      <c r="E189" s="215">
        <v>0</v>
      </c>
      <c r="F189" s="215">
        <v>0</v>
      </c>
      <c r="G189" s="215">
        <v>0</v>
      </c>
      <c r="H189" s="215">
        <v>0</v>
      </c>
      <c r="I189" s="215">
        <v>0</v>
      </c>
      <c r="J189" s="215">
        <v>0</v>
      </c>
      <c r="K189" s="215">
        <v>0</v>
      </c>
      <c r="L189" s="215">
        <v>0</v>
      </c>
      <c r="M189" s="215">
        <v>0</v>
      </c>
      <c r="N189" s="215">
        <v>0</v>
      </c>
      <c r="O189" s="215">
        <v>0</v>
      </c>
      <c r="P189" s="215">
        <v>0</v>
      </c>
      <c r="Q189" s="215">
        <v>0</v>
      </c>
    </row>
    <row r="190" spans="1:17" x14ac:dyDescent="0.25">
      <c r="A190" s="245" t="str">
        <f>IFERROR(VLOOKUP($C190,Account_Mapping!$A:$C,2,0),"")</f>
        <v>T_Nursing</v>
      </c>
      <c r="B190" s="248" t="str">
        <f>IFERROR(VLOOKUP($C190,Account_Mapping!$A:$C,3,0),"")</f>
        <v>T_Nursing_Labor</v>
      </c>
      <c r="C190" s="285" t="s">
        <v>939</v>
      </c>
      <c r="D190" s="215"/>
      <c r="E190" s="215">
        <v>0</v>
      </c>
      <c r="F190" s="215">
        <v>0</v>
      </c>
      <c r="G190" s="215">
        <v>0</v>
      </c>
      <c r="H190" s="215">
        <v>0</v>
      </c>
      <c r="I190" s="215">
        <v>0</v>
      </c>
      <c r="J190" s="215">
        <v>0</v>
      </c>
      <c r="K190" s="215">
        <v>0</v>
      </c>
      <c r="L190" s="215">
        <v>0</v>
      </c>
      <c r="M190" s="215">
        <v>0</v>
      </c>
      <c r="N190" s="215">
        <v>0</v>
      </c>
      <c r="O190" s="215">
        <v>0</v>
      </c>
      <c r="P190" s="215">
        <v>0</v>
      </c>
      <c r="Q190" s="215">
        <v>0</v>
      </c>
    </row>
    <row r="191" spans="1:17" x14ac:dyDescent="0.25">
      <c r="A191" s="245" t="str">
        <f>IFERROR(VLOOKUP($C191,Account_Mapping!$A:$C,2,0),"")</f>
        <v>T_gen_Admin_other</v>
      </c>
      <c r="B191" s="248" t="str">
        <f>IFERROR(VLOOKUP($C191,Account_Mapping!$A:$C,3,0),"")</f>
        <v>T_Other_NN_Labor</v>
      </c>
      <c r="C191" s="285" t="s">
        <v>940</v>
      </c>
      <c r="D191" s="215"/>
      <c r="E191" s="215">
        <v>0</v>
      </c>
      <c r="F191" s="215">
        <v>0</v>
      </c>
      <c r="G191" s="215">
        <v>0</v>
      </c>
      <c r="H191" s="215">
        <v>0</v>
      </c>
      <c r="I191" s="215">
        <v>0</v>
      </c>
      <c r="J191" s="215">
        <v>0</v>
      </c>
      <c r="K191" s="215">
        <v>0</v>
      </c>
      <c r="L191" s="215">
        <v>0</v>
      </c>
      <c r="M191" s="215">
        <v>0</v>
      </c>
      <c r="N191" s="215">
        <v>0</v>
      </c>
      <c r="O191" s="215">
        <v>0</v>
      </c>
      <c r="P191" s="215">
        <v>0</v>
      </c>
      <c r="Q191" s="215">
        <v>0</v>
      </c>
    </row>
    <row r="192" spans="1:17" x14ac:dyDescent="0.25">
      <c r="A192" s="245" t="str">
        <f>IFERROR(VLOOKUP($C192,Account_Mapping!$A:$C,2,0),"")</f>
        <v>T_Nursing</v>
      </c>
      <c r="B192" s="248" t="str">
        <f>IFERROR(VLOOKUP($C192,Account_Mapping!$A:$C,3,0),"")</f>
        <v>T_Nursing_Labor</v>
      </c>
      <c r="C192" s="285" t="s">
        <v>941</v>
      </c>
      <c r="D192" s="215"/>
      <c r="E192" s="215">
        <v>1166.32</v>
      </c>
      <c r="F192" s="215">
        <v>459.39</v>
      </c>
      <c r="G192" s="215">
        <v>284.98</v>
      </c>
      <c r="H192" s="215">
        <v>0</v>
      </c>
      <c r="I192" s="215">
        <v>0</v>
      </c>
      <c r="J192" s="215">
        <v>0</v>
      </c>
      <c r="K192" s="215">
        <v>0</v>
      </c>
      <c r="L192" s="215">
        <v>0</v>
      </c>
      <c r="M192" s="215">
        <v>0</v>
      </c>
      <c r="N192" s="215">
        <v>0</v>
      </c>
      <c r="O192" s="215">
        <v>0</v>
      </c>
      <c r="P192" s="215">
        <v>0</v>
      </c>
      <c r="Q192" s="215">
        <v>1910.69</v>
      </c>
    </row>
    <row r="193" spans="1:17" x14ac:dyDescent="0.25">
      <c r="A193" s="245" t="str">
        <f>IFERROR(VLOOKUP($C193,Account_Mapping!$A:$C,2,0),"")</f>
        <v>T_Nursing</v>
      </c>
      <c r="B193" s="248" t="str">
        <f>IFERROR(VLOOKUP($C193,Account_Mapping!$A:$C,3,0),"")</f>
        <v>T_Nursing_Labor</v>
      </c>
      <c r="C193" s="285" t="s">
        <v>1272</v>
      </c>
      <c r="D193" s="215"/>
      <c r="E193" s="215">
        <v>0</v>
      </c>
      <c r="F193" s="215">
        <v>0</v>
      </c>
      <c r="G193" s="215">
        <v>0</v>
      </c>
      <c r="H193" s="215">
        <v>0</v>
      </c>
      <c r="I193" s="215">
        <v>0</v>
      </c>
      <c r="J193" s="215">
        <v>0</v>
      </c>
      <c r="K193" s="215">
        <v>0</v>
      </c>
      <c r="L193" s="215">
        <v>0</v>
      </c>
      <c r="M193" s="215">
        <v>0</v>
      </c>
      <c r="N193" s="215">
        <v>0</v>
      </c>
      <c r="O193" s="215">
        <v>0</v>
      </c>
      <c r="P193" s="215">
        <v>0</v>
      </c>
      <c r="Q193" s="215">
        <v>0</v>
      </c>
    </row>
    <row r="194" spans="1:17" x14ac:dyDescent="0.25">
      <c r="A194" s="245" t="str">
        <f>IFERROR(VLOOKUP($C194,Account_Mapping!$A:$C,2,0),"")</f>
        <v>T_Nursing</v>
      </c>
      <c r="B194" s="248" t="str">
        <f>IFERROR(VLOOKUP($C194,Account_Mapping!$A:$C,3,0),"")</f>
        <v>T_Nursing_Labor</v>
      </c>
      <c r="C194" s="285" t="s">
        <v>943</v>
      </c>
      <c r="D194" s="215"/>
      <c r="E194" s="215">
        <v>16813.88</v>
      </c>
      <c r="F194" s="215">
        <v>17392.22</v>
      </c>
      <c r="G194" s="215">
        <v>26501.88</v>
      </c>
      <c r="H194" s="215">
        <v>6717.95</v>
      </c>
      <c r="I194" s="215">
        <v>0</v>
      </c>
      <c r="J194" s="215">
        <v>0</v>
      </c>
      <c r="K194" s="215">
        <v>0</v>
      </c>
      <c r="L194" s="215">
        <v>0</v>
      </c>
      <c r="M194" s="215">
        <v>0</v>
      </c>
      <c r="N194" s="215">
        <v>0</v>
      </c>
      <c r="O194" s="215">
        <v>0</v>
      </c>
      <c r="P194" s="215">
        <v>0</v>
      </c>
      <c r="Q194" s="215">
        <v>67425.930000000008</v>
      </c>
    </row>
    <row r="195" spans="1:17" x14ac:dyDescent="0.25">
      <c r="A195" s="245" t="str">
        <f>IFERROR(VLOOKUP($C195,Account_Mapping!$A:$C,2,0),"")</f>
        <v>T_Nursing</v>
      </c>
      <c r="B195" s="248" t="str">
        <f>IFERROR(VLOOKUP($C195,Account_Mapping!$A:$C,3,0),"")</f>
        <v>T_Nursing_Labor</v>
      </c>
      <c r="C195" s="285" t="s">
        <v>1273</v>
      </c>
      <c r="D195" s="215"/>
      <c r="E195" s="215">
        <v>9372.7900000000009</v>
      </c>
      <c r="F195" s="215">
        <v>5818.37</v>
      </c>
      <c r="G195" s="215">
        <v>5517</v>
      </c>
      <c r="H195" s="215">
        <v>7534.12</v>
      </c>
      <c r="I195" s="215">
        <v>0</v>
      </c>
      <c r="J195" s="215">
        <v>0</v>
      </c>
      <c r="K195" s="215">
        <v>0</v>
      </c>
      <c r="L195" s="215">
        <v>0</v>
      </c>
      <c r="M195" s="215">
        <v>0</v>
      </c>
      <c r="N195" s="215">
        <v>0</v>
      </c>
      <c r="O195" s="215">
        <v>0</v>
      </c>
      <c r="P195" s="215">
        <v>0</v>
      </c>
      <c r="Q195" s="215">
        <v>28242.28</v>
      </c>
    </row>
    <row r="196" spans="1:17" x14ac:dyDescent="0.25">
      <c r="A196" s="245" t="str">
        <f>IFERROR(VLOOKUP($C196,Account_Mapping!$A:$C,2,0),"")</f>
        <v>T_Nursing</v>
      </c>
      <c r="B196" s="248" t="str">
        <f>IFERROR(VLOOKUP($C196,Account_Mapping!$A:$C,3,0),"")</f>
        <v>T_Nursing_Labor</v>
      </c>
      <c r="C196" s="285" t="s">
        <v>945</v>
      </c>
      <c r="D196" s="215"/>
      <c r="E196" s="215">
        <v>23280.12</v>
      </c>
      <c r="F196" s="215">
        <v>20641.560000000001</v>
      </c>
      <c r="G196" s="215">
        <v>19399.650000000001</v>
      </c>
      <c r="H196" s="215">
        <v>2722.81</v>
      </c>
      <c r="I196" s="215">
        <v>0</v>
      </c>
      <c r="J196" s="215">
        <v>0</v>
      </c>
      <c r="K196" s="215">
        <v>0</v>
      </c>
      <c r="L196" s="215">
        <v>0</v>
      </c>
      <c r="M196" s="215">
        <v>0</v>
      </c>
      <c r="N196" s="215">
        <v>0</v>
      </c>
      <c r="O196" s="215">
        <v>0</v>
      </c>
      <c r="P196" s="215">
        <v>0</v>
      </c>
      <c r="Q196" s="215">
        <v>66044.14</v>
      </c>
    </row>
    <row r="197" spans="1:17" x14ac:dyDescent="0.25">
      <c r="A197" s="245" t="str">
        <f>IFERROR(VLOOKUP($C197,Account_Mapping!$A:$C,2,0),"")</f>
        <v>T_Nursing</v>
      </c>
      <c r="B197" s="248" t="str">
        <f>IFERROR(VLOOKUP($C197,Account_Mapping!$A:$C,3,0),"")</f>
        <v>T_Nursing_Labor</v>
      </c>
      <c r="C197" s="285" t="s">
        <v>946</v>
      </c>
      <c r="D197" s="215"/>
      <c r="E197" s="215">
        <v>0</v>
      </c>
      <c r="F197" s="215">
        <v>0</v>
      </c>
      <c r="G197" s="215">
        <v>0</v>
      </c>
      <c r="H197" s="215">
        <v>0</v>
      </c>
      <c r="I197" s="215">
        <v>0</v>
      </c>
      <c r="J197" s="215">
        <v>0</v>
      </c>
      <c r="K197" s="215">
        <v>0</v>
      </c>
      <c r="L197" s="215">
        <v>0</v>
      </c>
      <c r="M197" s="215">
        <v>0</v>
      </c>
      <c r="N197" s="215">
        <v>0</v>
      </c>
      <c r="O197" s="215">
        <v>0</v>
      </c>
      <c r="P197" s="215">
        <v>0</v>
      </c>
      <c r="Q197" s="215">
        <v>0</v>
      </c>
    </row>
    <row r="198" spans="1:17" x14ac:dyDescent="0.25">
      <c r="A198" s="245" t="str">
        <f>IFERROR(VLOOKUP($C198,Account_Mapping!$A:$C,2,0),"")</f>
        <v>T_Nursing</v>
      </c>
      <c r="B198" s="248" t="str">
        <f>IFERROR(VLOOKUP($C198,Account_Mapping!$A:$C,3,0),"")</f>
        <v>T_Nursing_Labor</v>
      </c>
      <c r="C198" s="285" t="s">
        <v>947</v>
      </c>
      <c r="D198" s="215"/>
      <c r="E198" s="215">
        <v>0</v>
      </c>
      <c r="F198" s="215">
        <v>0</v>
      </c>
      <c r="G198" s="215">
        <v>0</v>
      </c>
      <c r="H198" s="215">
        <v>0</v>
      </c>
      <c r="I198" s="215">
        <v>0</v>
      </c>
      <c r="J198" s="215">
        <v>0</v>
      </c>
      <c r="K198" s="215">
        <v>0</v>
      </c>
      <c r="L198" s="215">
        <v>0</v>
      </c>
      <c r="M198" s="215">
        <v>0</v>
      </c>
      <c r="N198" s="215">
        <v>0</v>
      </c>
      <c r="O198" s="215">
        <v>0</v>
      </c>
      <c r="P198" s="215">
        <v>0</v>
      </c>
      <c r="Q198" s="215">
        <v>0</v>
      </c>
    </row>
    <row r="199" spans="1:17" x14ac:dyDescent="0.25">
      <c r="A199" s="245" t="str">
        <f>IFERROR(VLOOKUP($C199,Account_Mapping!$A:$C,2,0),"")</f>
        <v>T_EXPENSES</v>
      </c>
      <c r="B199" s="248">
        <f>IFERROR(VLOOKUP($C199,Account_Mapping!$A:$C,3,0),"")</f>
        <v>0</v>
      </c>
      <c r="C199" s="285" t="s">
        <v>948</v>
      </c>
      <c r="D199" s="215"/>
      <c r="E199" s="215">
        <v>0</v>
      </c>
      <c r="F199" s="215">
        <v>0</v>
      </c>
      <c r="G199" s="215">
        <v>0</v>
      </c>
      <c r="H199" s="215">
        <v>0</v>
      </c>
      <c r="I199" s="215">
        <v>0</v>
      </c>
      <c r="J199" s="215">
        <v>0</v>
      </c>
      <c r="K199" s="215">
        <v>0</v>
      </c>
      <c r="L199" s="215">
        <v>0</v>
      </c>
      <c r="M199" s="215">
        <v>0</v>
      </c>
      <c r="N199" s="215">
        <v>0</v>
      </c>
      <c r="O199" s="215">
        <v>0</v>
      </c>
      <c r="P199" s="215">
        <v>0</v>
      </c>
      <c r="Q199" s="215">
        <v>0</v>
      </c>
    </row>
    <row r="200" spans="1:17" x14ac:dyDescent="0.25">
      <c r="A200" s="245" t="str">
        <f>IFERROR(VLOOKUP($C200,Account_Mapping!$A:$C,2,0),"")</f>
        <v>T_Nursing</v>
      </c>
      <c r="B200" s="248" t="str">
        <f>IFERROR(VLOOKUP($C200,Account_Mapping!$A:$C,3,0),"")</f>
        <v>T_Nursing_Labor</v>
      </c>
      <c r="C200" s="285" t="s">
        <v>949</v>
      </c>
      <c r="D200" s="215"/>
      <c r="E200" s="215">
        <v>5030.3</v>
      </c>
      <c r="F200" s="215">
        <v>4221.8500000000004</v>
      </c>
      <c r="G200" s="215">
        <v>5169.8599999999997</v>
      </c>
      <c r="H200" s="215">
        <v>1019.94</v>
      </c>
      <c r="I200" s="215">
        <v>0</v>
      </c>
      <c r="J200" s="215">
        <v>0</v>
      </c>
      <c r="K200" s="215">
        <v>0</v>
      </c>
      <c r="L200" s="215">
        <v>0</v>
      </c>
      <c r="M200" s="215">
        <v>0</v>
      </c>
      <c r="N200" s="215">
        <v>0</v>
      </c>
      <c r="O200" s="215">
        <v>0</v>
      </c>
      <c r="P200" s="215">
        <v>0</v>
      </c>
      <c r="Q200" s="215">
        <v>15441.950000000003</v>
      </c>
    </row>
    <row r="201" spans="1:17" x14ac:dyDescent="0.25">
      <c r="A201" s="245" t="str">
        <f>IFERROR(VLOOKUP($C201,Account_Mapping!$A:$C,2,0),"")</f>
        <v>T_gen_Admin_other</v>
      </c>
      <c r="B201" s="248" t="str">
        <f>IFERROR(VLOOKUP($C201,Account_Mapping!$A:$C,3,0),"")</f>
        <v>T_Other_NN_Labor</v>
      </c>
      <c r="C201" s="285" t="s">
        <v>950</v>
      </c>
      <c r="D201" s="215"/>
      <c r="E201" s="215">
        <v>0</v>
      </c>
      <c r="F201" s="215">
        <v>0</v>
      </c>
      <c r="G201" s="215">
        <v>0</v>
      </c>
      <c r="H201" s="215">
        <v>0</v>
      </c>
      <c r="I201" s="215">
        <v>0</v>
      </c>
      <c r="J201" s="215">
        <v>0</v>
      </c>
      <c r="K201" s="215">
        <v>0</v>
      </c>
      <c r="L201" s="215">
        <v>0</v>
      </c>
      <c r="M201" s="215">
        <v>0</v>
      </c>
      <c r="N201" s="215">
        <v>0</v>
      </c>
      <c r="O201" s="215">
        <v>0</v>
      </c>
      <c r="P201" s="215">
        <v>0</v>
      </c>
      <c r="Q201" s="215">
        <v>0</v>
      </c>
    </row>
    <row r="202" spans="1:17" x14ac:dyDescent="0.25">
      <c r="A202" s="245" t="str">
        <f>IFERROR(VLOOKUP($C202,Account_Mapping!$A:$C,2,0),"")</f>
        <v>T_Nursing</v>
      </c>
      <c r="B202" s="248" t="str">
        <f>IFERROR(VLOOKUP($C202,Account_Mapping!$A:$C,3,0),"")</f>
        <v>T_Nursing_Labor</v>
      </c>
      <c r="C202" s="285" t="s">
        <v>951</v>
      </c>
      <c r="D202" s="215"/>
      <c r="E202" s="215">
        <v>0</v>
      </c>
      <c r="F202" s="215">
        <v>0</v>
      </c>
      <c r="G202" s="215">
        <v>0</v>
      </c>
      <c r="H202" s="215">
        <v>0</v>
      </c>
      <c r="I202" s="215">
        <v>0</v>
      </c>
      <c r="J202" s="215">
        <v>0</v>
      </c>
      <c r="K202" s="215">
        <v>0</v>
      </c>
      <c r="L202" s="215">
        <v>0</v>
      </c>
      <c r="M202" s="215">
        <v>0</v>
      </c>
      <c r="N202" s="215">
        <v>0</v>
      </c>
      <c r="O202" s="215">
        <v>0</v>
      </c>
      <c r="P202" s="215">
        <v>0</v>
      </c>
      <c r="Q202" s="215">
        <v>0</v>
      </c>
    </row>
    <row r="203" spans="1:17" x14ac:dyDescent="0.25">
      <c r="A203" s="245" t="str">
        <f>IFERROR(VLOOKUP($C203,Account_Mapping!$A:$C,2,0),"")</f>
        <v>T_Nursing</v>
      </c>
      <c r="B203" s="248" t="str">
        <f>IFERROR(VLOOKUP($C203,Account_Mapping!$A:$C,3,0),"")</f>
        <v>T_Nursing_Labor</v>
      </c>
      <c r="C203" s="285" t="s">
        <v>952</v>
      </c>
      <c r="D203" s="215"/>
      <c r="E203" s="215">
        <v>0</v>
      </c>
      <c r="F203" s="215">
        <v>0</v>
      </c>
      <c r="G203" s="215">
        <v>0</v>
      </c>
      <c r="H203" s="215">
        <v>0</v>
      </c>
      <c r="I203" s="215">
        <v>0</v>
      </c>
      <c r="J203" s="215">
        <v>0</v>
      </c>
      <c r="K203" s="215">
        <v>0</v>
      </c>
      <c r="L203" s="215">
        <v>0</v>
      </c>
      <c r="M203" s="215">
        <v>0</v>
      </c>
      <c r="N203" s="215">
        <v>0</v>
      </c>
      <c r="O203" s="215">
        <v>0</v>
      </c>
      <c r="P203" s="215">
        <v>0</v>
      </c>
      <c r="Q203" s="215">
        <v>0</v>
      </c>
    </row>
    <row r="204" spans="1:17" x14ac:dyDescent="0.25">
      <c r="A204" s="245" t="str">
        <f>IFERROR(VLOOKUP($C204,Account_Mapping!$A:$C,2,0),"")</f>
        <v>T_Nursing</v>
      </c>
      <c r="B204" s="248">
        <f>IFERROR(VLOOKUP($C204,Account_Mapping!$A:$C,3,0),"")</f>
        <v>0</v>
      </c>
      <c r="C204" s="285" t="s">
        <v>953</v>
      </c>
      <c r="D204" s="215"/>
      <c r="E204" s="215">
        <v>4014.18</v>
      </c>
      <c r="F204" s="215">
        <v>928.92</v>
      </c>
      <c r="G204" s="215">
        <v>592.63</v>
      </c>
      <c r="H204" s="215">
        <v>0</v>
      </c>
      <c r="I204" s="215">
        <v>0</v>
      </c>
      <c r="J204" s="215">
        <v>0</v>
      </c>
      <c r="K204" s="215">
        <v>0</v>
      </c>
      <c r="L204" s="215">
        <v>0</v>
      </c>
      <c r="M204" s="215">
        <v>0</v>
      </c>
      <c r="N204" s="215">
        <v>0</v>
      </c>
      <c r="O204" s="215">
        <v>0</v>
      </c>
      <c r="P204" s="215">
        <v>0</v>
      </c>
      <c r="Q204" s="215">
        <v>5535.73</v>
      </c>
    </row>
    <row r="205" spans="1:17" x14ac:dyDescent="0.25">
      <c r="A205" s="245" t="str">
        <f>IFERROR(VLOOKUP($C205,Account_Mapping!$A:$C,2,0),"")</f>
        <v>T_EXPENSES</v>
      </c>
      <c r="B205" s="248">
        <f>IFERROR(VLOOKUP($C205,Account_Mapping!$A:$C,3,0),"")</f>
        <v>0</v>
      </c>
      <c r="C205" s="285" t="s">
        <v>954</v>
      </c>
      <c r="D205" s="215"/>
      <c r="E205" s="215">
        <v>1007.16</v>
      </c>
      <c r="F205" s="215">
        <v>116.4</v>
      </c>
      <c r="G205" s="215">
        <v>1738.15</v>
      </c>
      <c r="H205" s="215">
        <v>0</v>
      </c>
      <c r="I205" s="215">
        <v>0</v>
      </c>
      <c r="J205" s="215">
        <v>0</v>
      </c>
      <c r="K205" s="215">
        <v>0</v>
      </c>
      <c r="L205" s="215">
        <v>0</v>
      </c>
      <c r="M205" s="215">
        <v>0</v>
      </c>
      <c r="N205" s="215">
        <v>0</v>
      </c>
      <c r="O205" s="215">
        <v>0</v>
      </c>
      <c r="P205" s="215">
        <v>0</v>
      </c>
      <c r="Q205" s="215">
        <v>2861.71</v>
      </c>
    </row>
    <row r="206" spans="1:17" x14ac:dyDescent="0.25">
      <c r="A206" s="245" t="str">
        <f>IFERROR(VLOOKUP($C206,Account_Mapping!$A:$C,2,0),"")</f>
        <v>T_EXPENSES</v>
      </c>
      <c r="B206" s="248">
        <f>IFERROR(VLOOKUP($C206,Account_Mapping!$A:$C,3,0),"")</f>
        <v>0</v>
      </c>
      <c r="C206" s="285" t="s">
        <v>955</v>
      </c>
      <c r="D206" s="215"/>
      <c r="E206" s="215">
        <v>60</v>
      </c>
      <c r="F206" s="215">
        <v>0</v>
      </c>
      <c r="G206" s="215">
        <v>0</v>
      </c>
      <c r="H206" s="215">
        <v>0</v>
      </c>
      <c r="I206" s="215">
        <v>0</v>
      </c>
      <c r="J206" s="215">
        <v>0</v>
      </c>
      <c r="K206" s="215">
        <v>0</v>
      </c>
      <c r="L206" s="215">
        <v>0</v>
      </c>
      <c r="M206" s="215">
        <v>0</v>
      </c>
      <c r="N206" s="215">
        <v>0</v>
      </c>
      <c r="O206" s="215">
        <v>0</v>
      </c>
      <c r="P206" s="215">
        <v>0</v>
      </c>
      <c r="Q206" s="215">
        <v>60</v>
      </c>
    </row>
    <row r="207" spans="1:17" x14ac:dyDescent="0.25">
      <c r="A207" s="245" t="str">
        <f>IFERROR(VLOOKUP($C207,Account_Mapping!$A:$C,2,0),"")</f>
        <v>T_Ancillary_Other</v>
      </c>
      <c r="B207" s="248">
        <f>IFERROR(VLOOKUP($C207,Account_Mapping!$A:$C,3,0),"")</f>
        <v>0</v>
      </c>
      <c r="C207" s="285" t="s">
        <v>956</v>
      </c>
      <c r="D207" s="215"/>
      <c r="E207" s="215">
        <v>340</v>
      </c>
      <c r="F207" s="215">
        <v>0</v>
      </c>
      <c r="G207" s="215">
        <v>546</v>
      </c>
      <c r="H207" s="215">
        <v>216</v>
      </c>
      <c r="I207" s="215">
        <v>0</v>
      </c>
      <c r="J207" s="215">
        <v>0</v>
      </c>
      <c r="K207" s="215">
        <v>0</v>
      </c>
      <c r="L207" s="215">
        <v>0</v>
      </c>
      <c r="M207" s="215">
        <v>0</v>
      </c>
      <c r="N207" s="215">
        <v>0</v>
      </c>
      <c r="O207" s="215">
        <v>0</v>
      </c>
      <c r="P207" s="215">
        <v>0</v>
      </c>
      <c r="Q207" s="215">
        <v>1102</v>
      </c>
    </row>
    <row r="208" spans="1:17" x14ac:dyDescent="0.25">
      <c r="A208" s="245" t="str">
        <f>IFERROR(VLOOKUP($C208,Account_Mapping!$A:$C,2,0),"")</f>
        <v>T_Nursing</v>
      </c>
      <c r="B208" s="248">
        <f>IFERROR(VLOOKUP($C208,Account_Mapping!$A:$C,3,0),"")</f>
        <v>0</v>
      </c>
      <c r="C208" s="285" t="s">
        <v>957</v>
      </c>
      <c r="D208" s="215"/>
      <c r="E208" s="215">
        <v>0</v>
      </c>
      <c r="F208" s="215">
        <v>0</v>
      </c>
      <c r="G208" s="215">
        <v>0</v>
      </c>
      <c r="H208" s="215">
        <v>0</v>
      </c>
      <c r="I208" s="215">
        <v>0</v>
      </c>
      <c r="J208" s="215">
        <v>0</v>
      </c>
      <c r="K208" s="215">
        <v>0</v>
      </c>
      <c r="L208" s="215">
        <v>0</v>
      </c>
      <c r="M208" s="215">
        <v>0</v>
      </c>
      <c r="N208" s="215">
        <v>0</v>
      </c>
      <c r="O208" s="215">
        <v>0</v>
      </c>
      <c r="P208" s="215">
        <v>0</v>
      </c>
      <c r="Q208" s="215">
        <v>0</v>
      </c>
    </row>
    <row r="209" spans="1:17" x14ac:dyDescent="0.25">
      <c r="A209" s="245" t="str">
        <f>IFERROR(VLOOKUP($C209,Account_Mapping!$A:$C,2,0),"")</f>
        <v>T_Ancillary_Pharmacy</v>
      </c>
      <c r="B209" s="248">
        <f>IFERROR(VLOOKUP($C209,Account_Mapping!$A:$C,3,0),"")</f>
        <v>0</v>
      </c>
      <c r="C209" s="285" t="s">
        <v>958</v>
      </c>
      <c r="D209" s="215"/>
      <c r="E209" s="215">
        <v>128.77000000000001</v>
      </c>
      <c r="F209" s="215">
        <v>2272.9899999999998</v>
      </c>
      <c r="G209" s="215">
        <v>1239.4100000000001</v>
      </c>
      <c r="H209" s="215">
        <v>0</v>
      </c>
      <c r="I209" s="215">
        <v>0</v>
      </c>
      <c r="J209" s="215">
        <v>0</v>
      </c>
      <c r="K209" s="215">
        <v>0</v>
      </c>
      <c r="L209" s="215">
        <v>0</v>
      </c>
      <c r="M209" s="215">
        <v>0</v>
      </c>
      <c r="N209" s="215">
        <v>0</v>
      </c>
      <c r="O209" s="215">
        <v>0</v>
      </c>
      <c r="P209" s="215">
        <v>0</v>
      </c>
      <c r="Q209" s="215">
        <v>3641.17</v>
      </c>
    </row>
    <row r="210" spans="1:17" x14ac:dyDescent="0.25">
      <c r="A210" s="245" t="str">
        <f>IFERROR(VLOOKUP($C210,Account_Mapping!$A:$C,2,0),"")</f>
        <v>T_EXPENSES</v>
      </c>
      <c r="B210" s="248">
        <f>IFERROR(VLOOKUP($C210,Account_Mapping!$A:$C,3,0),"")</f>
        <v>0</v>
      </c>
      <c r="C210" s="285" t="s">
        <v>959</v>
      </c>
      <c r="D210" s="215"/>
      <c r="E210" s="215">
        <v>47</v>
      </c>
      <c r="F210" s="215">
        <v>47</v>
      </c>
      <c r="G210" s="215">
        <v>0</v>
      </c>
      <c r="H210" s="215">
        <v>0</v>
      </c>
      <c r="I210" s="215">
        <v>0</v>
      </c>
      <c r="J210" s="215">
        <v>0</v>
      </c>
      <c r="K210" s="215">
        <v>0</v>
      </c>
      <c r="L210" s="215">
        <v>0</v>
      </c>
      <c r="M210" s="215">
        <v>0</v>
      </c>
      <c r="N210" s="215">
        <v>0</v>
      </c>
      <c r="O210" s="215">
        <v>0</v>
      </c>
      <c r="P210" s="215">
        <v>0</v>
      </c>
      <c r="Q210" s="215">
        <v>94</v>
      </c>
    </row>
    <row r="211" spans="1:17" x14ac:dyDescent="0.25">
      <c r="A211" s="245" t="str">
        <f>IFERROR(VLOOKUP($C211,Account_Mapping!$A:$C,2,0),"")</f>
        <v>T_Nursing</v>
      </c>
      <c r="B211" s="248" t="str">
        <f>IFERROR(VLOOKUP($C211,Account_Mapping!$A:$C,3,0),"")</f>
        <v>T_N_Contract_Labor</v>
      </c>
      <c r="C211" s="285" t="s">
        <v>960</v>
      </c>
      <c r="D211" s="215"/>
      <c r="E211" s="215">
        <v>47447.040000000001</v>
      </c>
      <c r="F211" s="215">
        <v>23531.73</v>
      </c>
      <c r="G211" s="215">
        <v>49488.72</v>
      </c>
      <c r="H211" s="215">
        <v>8933.15</v>
      </c>
      <c r="I211" s="215">
        <v>0</v>
      </c>
      <c r="J211" s="215">
        <v>0</v>
      </c>
      <c r="K211" s="215">
        <v>0</v>
      </c>
      <c r="L211" s="215">
        <v>0</v>
      </c>
      <c r="M211" s="215">
        <v>0</v>
      </c>
      <c r="N211" s="215">
        <v>0</v>
      </c>
      <c r="O211" s="215">
        <v>0</v>
      </c>
      <c r="P211" s="215">
        <v>0</v>
      </c>
      <c r="Q211" s="215">
        <v>129400.64</v>
      </c>
    </row>
    <row r="212" spans="1:17" x14ac:dyDescent="0.25">
      <c r="A212" s="245" t="str">
        <f>IFERROR(VLOOKUP($C212,Account_Mapping!$A:$C,2,0),"")</f>
        <v>T_Nursing</v>
      </c>
      <c r="B212" s="248">
        <f>IFERROR(VLOOKUP($C212,Account_Mapping!$A:$C,3,0),"")</f>
        <v>0</v>
      </c>
      <c r="C212" s="285" t="s">
        <v>961</v>
      </c>
      <c r="D212" s="215"/>
      <c r="E212" s="215">
        <v>0</v>
      </c>
      <c r="F212" s="215">
        <v>286.42</v>
      </c>
      <c r="G212" s="215">
        <v>427.1</v>
      </c>
      <c r="H212" s="215">
        <v>0</v>
      </c>
      <c r="I212" s="215">
        <v>0</v>
      </c>
      <c r="J212" s="215">
        <v>0</v>
      </c>
      <c r="K212" s="215">
        <v>0</v>
      </c>
      <c r="L212" s="215">
        <v>0</v>
      </c>
      <c r="M212" s="215">
        <v>0</v>
      </c>
      <c r="N212" s="215">
        <v>0</v>
      </c>
      <c r="O212" s="215">
        <v>0</v>
      </c>
      <c r="P212" s="215">
        <v>0</v>
      </c>
      <c r="Q212" s="215">
        <v>713.52</v>
      </c>
    </row>
    <row r="213" spans="1:17" x14ac:dyDescent="0.25">
      <c r="A213" s="245" t="str">
        <f>IFERROR(VLOOKUP($C213,Account_Mapping!$A:$C,2,0),"")</f>
        <v>T_gen_Admin_other</v>
      </c>
      <c r="B213" s="248">
        <f>IFERROR(VLOOKUP($C213,Account_Mapping!$A:$C,3,0),"")</f>
        <v>0</v>
      </c>
      <c r="C213" s="285" t="s">
        <v>962</v>
      </c>
      <c r="D213" s="215"/>
      <c r="E213" s="215">
        <v>0</v>
      </c>
      <c r="F213" s="215">
        <v>0</v>
      </c>
      <c r="G213" s="215">
        <v>0</v>
      </c>
      <c r="H213" s="215">
        <v>0</v>
      </c>
      <c r="I213" s="215">
        <v>0</v>
      </c>
      <c r="J213" s="215">
        <v>0</v>
      </c>
      <c r="K213" s="215">
        <v>0</v>
      </c>
      <c r="L213" s="215">
        <v>0</v>
      </c>
      <c r="M213" s="215">
        <v>0</v>
      </c>
      <c r="N213" s="215">
        <v>0</v>
      </c>
      <c r="O213" s="215">
        <v>0</v>
      </c>
      <c r="P213" s="215">
        <v>0</v>
      </c>
      <c r="Q213" s="215">
        <v>0</v>
      </c>
    </row>
    <row r="214" spans="1:17" x14ac:dyDescent="0.25">
      <c r="A214" s="245" t="str">
        <f>IFERROR(VLOOKUP($C214,Account_Mapping!$A:$C,2,0),"")</f>
        <v>T_gen_Admin_other</v>
      </c>
      <c r="B214" s="248">
        <f>IFERROR(VLOOKUP($C214,Account_Mapping!$A:$C,3,0),"")</f>
        <v>0</v>
      </c>
      <c r="C214" s="285" t="s">
        <v>1284</v>
      </c>
      <c r="D214" s="215"/>
      <c r="E214" s="215">
        <v>0</v>
      </c>
      <c r="F214" s="215">
        <v>0</v>
      </c>
      <c r="G214" s="215">
        <v>0</v>
      </c>
      <c r="H214" s="215">
        <v>0</v>
      </c>
      <c r="I214" s="215">
        <v>0</v>
      </c>
      <c r="J214" s="215">
        <v>0</v>
      </c>
      <c r="K214" s="215">
        <v>0</v>
      </c>
      <c r="L214" s="215">
        <v>0</v>
      </c>
      <c r="M214" s="215">
        <v>0</v>
      </c>
      <c r="N214" s="215">
        <v>0</v>
      </c>
      <c r="O214" s="215">
        <v>0</v>
      </c>
      <c r="P214" s="215">
        <v>0</v>
      </c>
      <c r="Q214" s="215">
        <v>0</v>
      </c>
    </row>
    <row r="215" spans="1:17" x14ac:dyDescent="0.25">
      <c r="A215" s="245" t="str">
        <f>IFERROR(VLOOKUP($C215,Account_Mapping!$A:$C,2,0),"")</f>
        <v>T_Ancillary_Pharmacy</v>
      </c>
      <c r="B215" s="248">
        <f>IFERROR(VLOOKUP($C215,Account_Mapping!$A:$C,3,0),"")</f>
        <v>0</v>
      </c>
      <c r="C215" s="285" t="s">
        <v>964</v>
      </c>
      <c r="D215" s="215"/>
      <c r="E215" s="215">
        <v>1586.16</v>
      </c>
      <c r="F215" s="215">
        <v>641.89</v>
      </c>
      <c r="G215" s="215">
        <v>0</v>
      </c>
      <c r="H215" s="215">
        <v>0</v>
      </c>
      <c r="I215" s="215">
        <v>0</v>
      </c>
      <c r="J215" s="215">
        <v>0</v>
      </c>
      <c r="K215" s="215">
        <v>0</v>
      </c>
      <c r="L215" s="215">
        <v>0</v>
      </c>
      <c r="M215" s="215">
        <v>0</v>
      </c>
      <c r="N215" s="215">
        <v>0</v>
      </c>
      <c r="O215" s="215">
        <v>0</v>
      </c>
      <c r="P215" s="215">
        <v>0</v>
      </c>
      <c r="Q215" s="215">
        <v>2228.0500000000002</v>
      </c>
    </row>
    <row r="216" spans="1:17" x14ac:dyDescent="0.25">
      <c r="A216" s="245" t="str">
        <f>IFERROR(VLOOKUP($C216,Account_Mapping!$A:$C,2,0),"")</f>
        <v>T_gen_Admin_other</v>
      </c>
      <c r="B216" s="248">
        <f>IFERROR(VLOOKUP($C216,Account_Mapping!$A:$C,3,0),"")</f>
        <v>0</v>
      </c>
      <c r="C216" s="285" t="s">
        <v>965</v>
      </c>
      <c r="D216" s="215"/>
      <c r="E216" s="215">
        <v>0</v>
      </c>
      <c r="F216" s="215">
        <v>0</v>
      </c>
      <c r="G216" s="215">
        <v>0</v>
      </c>
      <c r="H216" s="215">
        <v>0</v>
      </c>
      <c r="I216" s="215">
        <v>0</v>
      </c>
      <c r="J216" s="215">
        <v>0</v>
      </c>
      <c r="K216" s="215">
        <v>0</v>
      </c>
      <c r="L216" s="215">
        <v>0</v>
      </c>
      <c r="M216" s="215">
        <v>0</v>
      </c>
      <c r="N216" s="215">
        <v>0</v>
      </c>
      <c r="O216" s="215">
        <v>0</v>
      </c>
      <c r="P216" s="215">
        <v>0</v>
      </c>
      <c r="Q216" s="215">
        <v>0</v>
      </c>
    </row>
    <row r="217" spans="1:17" x14ac:dyDescent="0.25">
      <c r="A217" s="245" t="str">
        <f>IFERROR(VLOOKUP($C217,Account_Mapping!$A:$C,2,0),"")</f>
        <v>T_Ancillary_Therapy</v>
      </c>
      <c r="B217" s="248">
        <f>IFERROR(VLOOKUP($C217,Account_Mapping!$A:$C,3,0),"")</f>
        <v>0</v>
      </c>
      <c r="C217" s="285" t="s">
        <v>966</v>
      </c>
      <c r="D217" s="215"/>
      <c r="E217" s="215">
        <v>0</v>
      </c>
      <c r="F217" s="215">
        <v>0</v>
      </c>
      <c r="G217" s="215">
        <v>0</v>
      </c>
      <c r="H217" s="215">
        <v>0</v>
      </c>
      <c r="I217" s="215">
        <v>0</v>
      </c>
      <c r="J217" s="215">
        <v>0</v>
      </c>
      <c r="K217" s="215">
        <v>0</v>
      </c>
      <c r="L217" s="215">
        <v>0</v>
      </c>
      <c r="M217" s="215">
        <v>0</v>
      </c>
      <c r="N217" s="215">
        <v>0</v>
      </c>
      <c r="O217" s="215">
        <v>0</v>
      </c>
      <c r="P217" s="215">
        <v>0</v>
      </c>
      <c r="Q217" s="215">
        <v>0</v>
      </c>
    </row>
    <row r="218" spans="1:17" x14ac:dyDescent="0.25">
      <c r="A218" s="245" t="str">
        <f>IFERROR(VLOOKUP($C218,Account_Mapping!$A:$C,2,0),"")</f>
        <v>T_Ancillary_Other</v>
      </c>
      <c r="B218" s="248">
        <f>IFERROR(VLOOKUP($C218,Account_Mapping!$A:$C,3,0),"")</f>
        <v>0</v>
      </c>
      <c r="C218" s="285" t="s">
        <v>967</v>
      </c>
      <c r="D218" s="215"/>
      <c r="E218" s="215">
        <v>0</v>
      </c>
      <c r="F218" s="215">
        <v>0</v>
      </c>
      <c r="G218" s="215">
        <v>0</v>
      </c>
      <c r="H218" s="215">
        <v>0</v>
      </c>
      <c r="I218" s="215">
        <v>0</v>
      </c>
      <c r="J218" s="215">
        <v>0</v>
      </c>
      <c r="K218" s="215">
        <v>0</v>
      </c>
      <c r="L218" s="215">
        <v>0</v>
      </c>
      <c r="M218" s="215">
        <v>0</v>
      </c>
      <c r="N218" s="215">
        <v>0</v>
      </c>
      <c r="O218" s="215">
        <v>0</v>
      </c>
      <c r="P218" s="215">
        <v>0</v>
      </c>
      <c r="Q218" s="215">
        <v>0</v>
      </c>
    </row>
    <row r="219" spans="1:17" x14ac:dyDescent="0.25">
      <c r="A219" s="245" t="str">
        <f>IFERROR(VLOOKUP($C219,Account_Mapping!$A:$C,2,0),"")</f>
        <v>T_Ancillary_Other</v>
      </c>
      <c r="B219" s="248">
        <f>IFERROR(VLOOKUP($C219,Account_Mapping!$A:$C,3,0),"")</f>
        <v>0</v>
      </c>
      <c r="C219" s="285" t="s">
        <v>968</v>
      </c>
      <c r="D219" s="215"/>
      <c r="E219" s="215">
        <v>0</v>
      </c>
      <c r="F219" s="215">
        <v>0</v>
      </c>
      <c r="G219" s="215">
        <v>0</v>
      </c>
      <c r="H219" s="215">
        <v>0</v>
      </c>
      <c r="I219" s="215">
        <v>0</v>
      </c>
      <c r="J219" s="215">
        <v>0</v>
      </c>
      <c r="K219" s="215">
        <v>0</v>
      </c>
      <c r="L219" s="215">
        <v>0</v>
      </c>
      <c r="M219" s="215">
        <v>0</v>
      </c>
      <c r="N219" s="215">
        <v>0</v>
      </c>
      <c r="O219" s="215">
        <v>0</v>
      </c>
      <c r="P219" s="215">
        <v>0</v>
      </c>
      <c r="Q219" s="215">
        <v>0</v>
      </c>
    </row>
    <row r="220" spans="1:17" x14ac:dyDescent="0.25">
      <c r="A220" s="245" t="str">
        <f>IFERROR(VLOOKUP($C220,Account_Mapping!$A:$C,2,0),"")</f>
        <v>T_Ancillary_Other</v>
      </c>
      <c r="B220" s="248">
        <f>IFERROR(VLOOKUP($C220,Account_Mapping!$A:$C,3,0),"")</f>
        <v>0</v>
      </c>
      <c r="C220" s="285" t="s">
        <v>969</v>
      </c>
      <c r="D220" s="215"/>
      <c r="E220" s="215">
        <v>0</v>
      </c>
      <c r="F220" s="215">
        <v>0</v>
      </c>
      <c r="G220" s="215">
        <v>0</v>
      </c>
      <c r="H220" s="215">
        <v>0</v>
      </c>
      <c r="I220" s="215">
        <v>0</v>
      </c>
      <c r="J220" s="215">
        <v>0</v>
      </c>
      <c r="K220" s="215">
        <v>0</v>
      </c>
      <c r="L220" s="215">
        <v>0</v>
      </c>
      <c r="M220" s="215">
        <v>0</v>
      </c>
      <c r="N220" s="215">
        <v>0</v>
      </c>
      <c r="O220" s="215">
        <v>0</v>
      </c>
      <c r="P220" s="215">
        <v>0</v>
      </c>
      <c r="Q220" s="215">
        <v>0</v>
      </c>
    </row>
    <row r="221" spans="1:17" x14ac:dyDescent="0.25">
      <c r="A221" s="245" t="str">
        <f>IFERROR(VLOOKUP($C221,Account_Mapping!$A:$C,2,0),"")</f>
        <v>T_gen_Admin_other</v>
      </c>
      <c r="B221" s="248">
        <f>IFERROR(VLOOKUP($C221,Account_Mapping!$A:$C,3,0),"")</f>
        <v>0</v>
      </c>
      <c r="C221" s="285" t="s">
        <v>970</v>
      </c>
      <c r="D221" s="215"/>
      <c r="E221" s="215">
        <v>0</v>
      </c>
      <c r="F221" s="215">
        <v>109.2</v>
      </c>
      <c r="G221" s="215">
        <v>0</v>
      </c>
      <c r="H221" s="215">
        <v>1475.56</v>
      </c>
      <c r="I221" s="215">
        <v>0</v>
      </c>
      <c r="J221" s="215">
        <v>0</v>
      </c>
      <c r="K221" s="215">
        <v>0</v>
      </c>
      <c r="L221" s="215">
        <v>0</v>
      </c>
      <c r="M221" s="215">
        <v>0</v>
      </c>
      <c r="N221" s="215">
        <v>0</v>
      </c>
      <c r="O221" s="215">
        <v>0</v>
      </c>
      <c r="P221" s="215">
        <v>0</v>
      </c>
      <c r="Q221" s="215">
        <v>1584.76</v>
      </c>
    </row>
    <row r="222" spans="1:17" x14ac:dyDescent="0.25">
      <c r="A222" s="245" t="str">
        <f>IFERROR(VLOOKUP($C222,Account_Mapping!$A:$C,2,0),"")</f>
        <v>T_Insurance</v>
      </c>
      <c r="B222" s="248">
        <f>IFERROR(VLOOKUP($C222,Account_Mapping!$A:$C,3,0),"")</f>
        <v>0</v>
      </c>
      <c r="C222" s="285" t="s">
        <v>971</v>
      </c>
      <c r="D222" s="215"/>
      <c r="E222" s="215">
        <v>0</v>
      </c>
      <c r="F222" s="215">
        <v>0</v>
      </c>
      <c r="G222" s="215">
        <v>0</v>
      </c>
      <c r="H222" s="215">
        <v>0</v>
      </c>
      <c r="I222" s="215">
        <v>0</v>
      </c>
      <c r="J222" s="215">
        <v>0</v>
      </c>
      <c r="K222" s="215">
        <v>0</v>
      </c>
      <c r="L222" s="215">
        <v>0</v>
      </c>
      <c r="M222" s="215">
        <v>0</v>
      </c>
      <c r="N222" s="215">
        <v>0</v>
      </c>
      <c r="O222" s="215">
        <v>0</v>
      </c>
      <c r="P222" s="215">
        <v>0</v>
      </c>
      <c r="Q222" s="215">
        <v>0</v>
      </c>
    </row>
    <row r="223" spans="1:17" x14ac:dyDescent="0.25">
      <c r="A223" s="245" t="str">
        <f>IFERROR(VLOOKUP($C223,Account_Mapping!$A:$C,2,0),"")</f>
        <v>T_gen_Admin_other</v>
      </c>
      <c r="B223" s="248">
        <f>IFERROR(VLOOKUP($C223,Account_Mapping!$A:$C,3,0),"")</f>
        <v>0</v>
      </c>
      <c r="C223" s="285" t="s">
        <v>972</v>
      </c>
      <c r="D223" s="215"/>
      <c r="E223" s="215">
        <v>0</v>
      </c>
      <c r="F223" s="215">
        <v>0</v>
      </c>
      <c r="G223" s="215">
        <v>0</v>
      </c>
      <c r="H223" s="215">
        <v>0</v>
      </c>
      <c r="I223" s="215">
        <v>0</v>
      </c>
      <c r="J223" s="215">
        <v>0</v>
      </c>
      <c r="K223" s="215">
        <v>0</v>
      </c>
      <c r="L223" s="215">
        <v>0</v>
      </c>
      <c r="M223" s="215">
        <v>0</v>
      </c>
      <c r="N223" s="215">
        <v>0</v>
      </c>
      <c r="O223" s="215">
        <v>0</v>
      </c>
      <c r="P223" s="215">
        <v>0</v>
      </c>
      <c r="Q223" s="215">
        <v>0</v>
      </c>
    </row>
    <row r="224" spans="1:17" x14ac:dyDescent="0.25">
      <c r="A224" s="245" t="str">
        <f>IFERROR(VLOOKUP($C224,Account_Mapping!$A:$C,2,0),"")</f>
        <v>T_gen_Admin_other</v>
      </c>
      <c r="B224" s="248">
        <f>IFERROR(VLOOKUP($C224,Account_Mapping!$A:$C,3,0),"")</f>
        <v>0</v>
      </c>
      <c r="C224" s="285" t="s">
        <v>973</v>
      </c>
      <c r="D224" s="215"/>
      <c r="E224" s="215">
        <v>0</v>
      </c>
      <c r="F224" s="215">
        <v>0</v>
      </c>
      <c r="G224" s="215">
        <v>0</v>
      </c>
      <c r="H224" s="215">
        <v>0</v>
      </c>
      <c r="I224" s="215">
        <v>0</v>
      </c>
      <c r="J224" s="215">
        <v>0</v>
      </c>
      <c r="K224" s="215">
        <v>0</v>
      </c>
      <c r="L224" s="215">
        <v>0</v>
      </c>
      <c r="M224" s="215">
        <v>0</v>
      </c>
      <c r="N224" s="215">
        <v>0</v>
      </c>
      <c r="O224" s="215">
        <v>0</v>
      </c>
      <c r="P224" s="215">
        <v>0</v>
      </c>
      <c r="Q224" s="215">
        <v>0</v>
      </c>
    </row>
    <row r="225" spans="1:17" x14ac:dyDescent="0.25">
      <c r="A225" s="245" t="str">
        <f>IFERROR(VLOOKUP($C225,Account_Mapping!$A:$C,2,0),"")</f>
        <v>T_gen_Admin_other</v>
      </c>
      <c r="B225" s="248">
        <f>IFERROR(VLOOKUP($C225,Account_Mapping!$A:$C,3,0),"")</f>
        <v>0</v>
      </c>
      <c r="C225" s="285" t="s">
        <v>974</v>
      </c>
      <c r="D225" s="215"/>
      <c r="E225" s="215">
        <v>1335.2</v>
      </c>
      <c r="F225" s="215">
        <v>218.4</v>
      </c>
      <c r="G225" s="215">
        <v>218.4</v>
      </c>
      <c r="H225" s="215">
        <v>1351.56</v>
      </c>
      <c r="I225" s="215">
        <v>0</v>
      </c>
      <c r="J225" s="215">
        <v>0</v>
      </c>
      <c r="K225" s="215">
        <v>0</v>
      </c>
      <c r="L225" s="215">
        <v>0</v>
      </c>
      <c r="M225" s="215">
        <v>0</v>
      </c>
      <c r="N225" s="215">
        <v>0</v>
      </c>
      <c r="O225" s="215">
        <v>0</v>
      </c>
      <c r="P225" s="215">
        <v>0</v>
      </c>
      <c r="Q225" s="215">
        <v>3123.5600000000004</v>
      </c>
    </row>
    <row r="226" spans="1:17" x14ac:dyDescent="0.25">
      <c r="A226" s="245" t="str">
        <f>IFERROR(VLOOKUP($C226,Account_Mapping!$A:$C,2,0),"")</f>
        <v>T_gen_Admin_other</v>
      </c>
      <c r="B226" s="248">
        <f>IFERROR(VLOOKUP($C226,Account_Mapping!$A:$C,3,0),"")</f>
        <v>0</v>
      </c>
      <c r="C226" s="285" t="s">
        <v>975</v>
      </c>
      <c r="D226" s="215"/>
      <c r="E226" s="215">
        <v>0</v>
      </c>
      <c r="F226" s="215">
        <v>0</v>
      </c>
      <c r="G226" s="215">
        <v>0</v>
      </c>
      <c r="H226" s="215">
        <v>0</v>
      </c>
      <c r="I226" s="215">
        <v>0</v>
      </c>
      <c r="J226" s="215">
        <v>0</v>
      </c>
      <c r="K226" s="215">
        <v>0</v>
      </c>
      <c r="L226" s="215">
        <v>0</v>
      </c>
      <c r="M226" s="215">
        <v>0</v>
      </c>
      <c r="N226" s="215">
        <v>0</v>
      </c>
      <c r="O226" s="215">
        <v>0</v>
      </c>
      <c r="P226" s="215">
        <v>0</v>
      </c>
      <c r="Q226" s="215">
        <v>0</v>
      </c>
    </row>
    <row r="227" spans="1:17" x14ac:dyDescent="0.25">
      <c r="A227" s="245" t="str">
        <f>IFERROR(VLOOKUP($C227,Account_Mapping!$A:$C,2,0),"")</f>
        <v>T_gen_Admin_other</v>
      </c>
      <c r="B227" s="248">
        <f>IFERROR(VLOOKUP($C227,Account_Mapping!$A:$C,3,0),"")</f>
        <v>0</v>
      </c>
      <c r="C227" s="285" t="s">
        <v>976</v>
      </c>
      <c r="D227" s="215"/>
      <c r="E227" s="215">
        <v>1178.8699999999999</v>
      </c>
      <c r="F227" s="215">
        <v>-795.85</v>
      </c>
      <c r="G227" s="215">
        <v>1358.25</v>
      </c>
      <c r="H227" s="215">
        <v>0</v>
      </c>
      <c r="I227" s="215">
        <v>333.74</v>
      </c>
      <c r="J227" s="215">
        <v>0</v>
      </c>
      <c r="K227" s="215">
        <v>0</v>
      </c>
      <c r="L227" s="215">
        <v>0</v>
      </c>
      <c r="M227" s="215">
        <v>0</v>
      </c>
      <c r="N227" s="215">
        <v>0</v>
      </c>
      <c r="O227" s="215">
        <v>0</v>
      </c>
      <c r="P227" s="215">
        <v>0</v>
      </c>
      <c r="Q227" s="215">
        <v>2075.0100000000002</v>
      </c>
    </row>
    <row r="228" spans="1:17" x14ac:dyDescent="0.25">
      <c r="A228" s="245" t="str">
        <f>IFERROR(VLOOKUP($C228,Account_Mapping!$A:$C,2,0),"")</f>
        <v>T_Insurance</v>
      </c>
      <c r="B228" s="248">
        <f>IFERROR(VLOOKUP($C228,Account_Mapping!$A:$C,3,0),"")</f>
        <v>0</v>
      </c>
      <c r="C228" s="285" t="s">
        <v>977</v>
      </c>
      <c r="D228" s="215"/>
      <c r="E228" s="215">
        <v>0</v>
      </c>
      <c r="F228" s="215">
        <v>0</v>
      </c>
      <c r="G228" s="215">
        <v>0</v>
      </c>
      <c r="H228" s="215">
        <v>0</v>
      </c>
      <c r="I228" s="215">
        <v>0</v>
      </c>
      <c r="J228" s="215">
        <v>0</v>
      </c>
      <c r="K228" s="215">
        <v>0</v>
      </c>
      <c r="L228" s="215">
        <v>0</v>
      </c>
      <c r="M228" s="215">
        <v>0</v>
      </c>
      <c r="N228" s="215">
        <v>0</v>
      </c>
      <c r="O228" s="215">
        <v>0</v>
      </c>
      <c r="P228" s="215">
        <v>0</v>
      </c>
      <c r="Q228" s="215">
        <v>0</v>
      </c>
    </row>
    <row r="229" spans="1:17" x14ac:dyDescent="0.25">
      <c r="A229" s="245" t="str">
        <f>IFERROR(VLOOKUP($C229,Account_Mapping!$A:$C,2,0),"")</f>
        <v>T_gen_Admin_other</v>
      </c>
      <c r="B229" s="248">
        <f>IFERROR(VLOOKUP($C229,Account_Mapping!$A:$C,3,0),"")</f>
        <v>0</v>
      </c>
      <c r="C229" s="285" t="s">
        <v>1280</v>
      </c>
      <c r="D229" s="215"/>
      <c r="E229" s="215">
        <v>317.01</v>
      </c>
      <c r="F229" s="215">
        <v>1064.42</v>
      </c>
      <c r="G229" s="215">
        <v>989.89</v>
      </c>
      <c r="H229" s="215">
        <v>0</v>
      </c>
      <c r="I229" s="215">
        <v>0</v>
      </c>
      <c r="J229" s="215">
        <v>0</v>
      </c>
      <c r="K229" s="215">
        <v>0</v>
      </c>
      <c r="L229" s="215">
        <v>0</v>
      </c>
      <c r="M229" s="215">
        <v>0</v>
      </c>
      <c r="N229" s="215">
        <v>0</v>
      </c>
      <c r="O229" s="215">
        <v>0</v>
      </c>
      <c r="P229" s="215">
        <v>0</v>
      </c>
      <c r="Q229" s="215">
        <v>2371.3200000000002</v>
      </c>
    </row>
    <row r="230" spans="1:17" x14ac:dyDescent="0.25">
      <c r="A230" s="245" t="str">
        <f>IFERROR(VLOOKUP($C230,Account_Mapping!$A:$C,2,0),"")</f>
        <v>T_gen_Admin_other</v>
      </c>
      <c r="B230" s="248">
        <f>IFERROR(VLOOKUP($C230,Account_Mapping!$A:$C,3,0),"")</f>
        <v>0</v>
      </c>
      <c r="C230" s="285" t="s">
        <v>979</v>
      </c>
      <c r="D230" s="215"/>
      <c r="E230" s="215">
        <v>0</v>
      </c>
      <c r="F230" s="215">
        <v>0</v>
      </c>
      <c r="G230" s="215">
        <v>0</v>
      </c>
      <c r="H230" s="215">
        <v>0</v>
      </c>
      <c r="I230" s="215">
        <v>0</v>
      </c>
      <c r="J230" s="215">
        <v>0</v>
      </c>
      <c r="K230" s="215">
        <v>0</v>
      </c>
      <c r="L230" s="215">
        <v>0</v>
      </c>
      <c r="M230" s="215">
        <v>0</v>
      </c>
      <c r="N230" s="215">
        <v>0</v>
      </c>
      <c r="O230" s="215">
        <v>0</v>
      </c>
      <c r="P230" s="215">
        <v>0</v>
      </c>
      <c r="Q230" s="215">
        <v>0</v>
      </c>
    </row>
    <row r="231" spans="1:17" x14ac:dyDescent="0.25">
      <c r="A231" s="245" t="str">
        <f>IFERROR(VLOOKUP($C231,Account_Mapping!$A:$C,2,0),"")</f>
        <v>T_gen_Admin_other</v>
      </c>
      <c r="B231" s="248">
        <f>IFERROR(VLOOKUP($C231,Account_Mapping!$A:$C,3,0),"")</f>
        <v>0</v>
      </c>
      <c r="C231" s="285" t="s">
        <v>980</v>
      </c>
      <c r="D231" s="215"/>
      <c r="E231" s="215">
        <v>0</v>
      </c>
      <c r="F231" s="215">
        <v>0</v>
      </c>
      <c r="G231" s="215">
        <v>0</v>
      </c>
      <c r="H231" s="215">
        <v>0</v>
      </c>
      <c r="I231" s="215">
        <v>0</v>
      </c>
      <c r="J231" s="215">
        <v>0</v>
      </c>
      <c r="K231" s="215">
        <v>0</v>
      </c>
      <c r="L231" s="215">
        <v>0</v>
      </c>
      <c r="M231" s="215">
        <v>0</v>
      </c>
      <c r="N231" s="215">
        <v>0</v>
      </c>
      <c r="O231" s="215">
        <v>0</v>
      </c>
      <c r="P231" s="215">
        <v>0</v>
      </c>
      <c r="Q231" s="215">
        <v>0</v>
      </c>
    </row>
    <row r="232" spans="1:17" x14ac:dyDescent="0.25">
      <c r="A232" s="245" t="str">
        <f>IFERROR(VLOOKUP($C232,Account_Mapping!$A:$C,2,0),"")</f>
        <v>T_gen_Admin_other</v>
      </c>
      <c r="B232" s="248">
        <f>IFERROR(VLOOKUP($C232,Account_Mapping!$A:$C,3,0),"")</f>
        <v>0</v>
      </c>
      <c r="C232" s="285" t="s">
        <v>981</v>
      </c>
      <c r="D232" s="215"/>
      <c r="E232" s="215">
        <v>0</v>
      </c>
      <c r="F232" s="215">
        <v>0</v>
      </c>
      <c r="G232" s="215">
        <v>0</v>
      </c>
      <c r="H232" s="215">
        <v>0</v>
      </c>
      <c r="I232" s="215">
        <v>0</v>
      </c>
      <c r="J232" s="215">
        <v>0</v>
      </c>
      <c r="K232" s="215">
        <v>0</v>
      </c>
      <c r="L232" s="215">
        <v>0</v>
      </c>
      <c r="M232" s="215">
        <v>0</v>
      </c>
      <c r="N232" s="215">
        <v>0</v>
      </c>
      <c r="O232" s="215">
        <v>0</v>
      </c>
      <c r="P232" s="215">
        <v>0</v>
      </c>
      <c r="Q232" s="215">
        <v>0</v>
      </c>
    </row>
    <row r="233" spans="1:17" x14ac:dyDescent="0.25">
      <c r="A233" s="245" t="str">
        <f>IFERROR(VLOOKUP($C233,Account_Mapping!$A:$C,2,0),"")</f>
        <v>T_EXPENSES</v>
      </c>
      <c r="B233" s="248" t="str">
        <f>IFERROR(VLOOKUP($C233,Account_Mapping!$A:$C,3,0),"")</f>
        <v>T_Other_NN_Labor</v>
      </c>
      <c r="C233" s="285" t="s">
        <v>982</v>
      </c>
      <c r="D233" s="215"/>
      <c r="E233" s="215">
        <v>0</v>
      </c>
      <c r="F233" s="215">
        <v>0</v>
      </c>
      <c r="G233" s="215">
        <v>0</v>
      </c>
      <c r="H233" s="215">
        <v>0</v>
      </c>
      <c r="I233" s="215">
        <v>0</v>
      </c>
      <c r="J233" s="215">
        <v>0</v>
      </c>
      <c r="K233" s="215">
        <v>0</v>
      </c>
      <c r="L233" s="215">
        <v>0</v>
      </c>
      <c r="M233" s="215">
        <v>0</v>
      </c>
      <c r="N233" s="215">
        <v>0</v>
      </c>
      <c r="O233" s="215">
        <v>0</v>
      </c>
      <c r="P233" s="215">
        <v>0</v>
      </c>
      <c r="Q233" s="215">
        <v>0</v>
      </c>
    </row>
    <row r="234" spans="1:17" x14ac:dyDescent="0.25">
      <c r="A234" s="245" t="str">
        <f>IFERROR(VLOOKUP($C234,Account_Mapping!$A:$C,2,0),"")</f>
        <v>T_gen_Admin_other</v>
      </c>
      <c r="B234" s="248" t="str">
        <f>IFERROR(VLOOKUP($C234,Account_Mapping!$A:$C,3,0),"")</f>
        <v>T_Other_NN_Labor</v>
      </c>
      <c r="C234" s="285" t="s">
        <v>983</v>
      </c>
      <c r="D234" s="215"/>
      <c r="E234" s="215">
        <v>0</v>
      </c>
      <c r="F234" s="215">
        <v>0</v>
      </c>
      <c r="G234" s="215">
        <v>0</v>
      </c>
      <c r="H234" s="215">
        <v>0</v>
      </c>
      <c r="I234" s="215">
        <v>0</v>
      </c>
      <c r="J234" s="215">
        <v>0</v>
      </c>
      <c r="K234" s="215">
        <v>0</v>
      </c>
      <c r="L234" s="215">
        <v>0</v>
      </c>
      <c r="M234" s="215">
        <v>0</v>
      </c>
      <c r="N234" s="215">
        <v>0</v>
      </c>
      <c r="O234" s="215">
        <v>0</v>
      </c>
      <c r="P234" s="215">
        <v>0</v>
      </c>
      <c r="Q234" s="215">
        <v>0</v>
      </c>
    </row>
    <row r="235" spans="1:17" x14ac:dyDescent="0.25">
      <c r="A235" s="245" t="str">
        <f>IFERROR(VLOOKUP($C235,Account_Mapping!$A:$C,2,0),"")</f>
        <v>T_EXPENSES</v>
      </c>
      <c r="B235" s="248">
        <f>IFERROR(VLOOKUP($C235,Account_Mapping!$A:$C,3,0),"")</f>
        <v>0</v>
      </c>
      <c r="C235" s="285" t="s">
        <v>984</v>
      </c>
      <c r="D235" s="215"/>
      <c r="E235" s="215">
        <v>0</v>
      </c>
      <c r="F235" s="215">
        <v>0</v>
      </c>
      <c r="G235" s="215">
        <v>0</v>
      </c>
      <c r="H235" s="215">
        <v>0</v>
      </c>
      <c r="I235" s="215">
        <v>0</v>
      </c>
      <c r="J235" s="215">
        <v>0</v>
      </c>
      <c r="K235" s="215">
        <v>0</v>
      </c>
      <c r="L235" s="215">
        <v>0</v>
      </c>
      <c r="M235" s="215">
        <v>0</v>
      </c>
      <c r="N235" s="215">
        <v>0</v>
      </c>
      <c r="O235" s="215">
        <v>0</v>
      </c>
      <c r="P235" s="215">
        <v>0</v>
      </c>
      <c r="Q235" s="215">
        <v>0</v>
      </c>
    </row>
    <row r="236" spans="1:17" x14ac:dyDescent="0.25">
      <c r="A236" s="245" t="str">
        <f>IFERROR(VLOOKUP($C236,Account_Mapping!$A:$C,2,0),"")</f>
        <v>T_gen_Admin_other</v>
      </c>
      <c r="B236" s="248">
        <f>IFERROR(VLOOKUP($C236,Account_Mapping!$A:$C,3,0),"")</f>
        <v>0</v>
      </c>
      <c r="C236" s="285" t="s">
        <v>985</v>
      </c>
      <c r="D236" s="215"/>
      <c r="E236" s="215">
        <v>0</v>
      </c>
      <c r="F236" s="215">
        <v>0</v>
      </c>
      <c r="G236" s="215">
        <v>0</v>
      </c>
      <c r="H236" s="215">
        <v>0</v>
      </c>
      <c r="I236" s="215">
        <v>0</v>
      </c>
      <c r="J236" s="215">
        <v>0</v>
      </c>
      <c r="K236" s="215">
        <v>0</v>
      </c>
      <c r="L236" s="215">
        <v>0</v>
      </c>
      <c r="M236" s="215">
        <v>0</v>
      </c>
      <c r="N236" s="215">
        <v>0</v>
      </c>
      <c r="O236" s="215">
        <v>0</v>
      </c>
      <c r="P236" s="215">
        <v>0</v>
      </c>
      <c r="Q236" s="215">
        <v>0</v>
      </c>
    </row>
    <row r="237" spans="1:17" x14ac:dyDescent="0.25">
      <c r="A237" s="245" t="str">
        <f>IFERROR(VLOOKUP($C237,Account_Mapping!$A:$C,2,0),"")</f>
        <v>T_gen_Admin_other</v>
      </c>
      <c r="B237" s="248">
        <f>IFERROR(VLOOKUP($C237,Account_Mapping!$A:$C,3,0),"")</f>
        <v>0</v>
      </c>
      <c r="C237" s="285" t="s">
        <v>986</v>
      </c>
      <c r="D237" s="215"/>
      <c r="E237" s="215">
        <v>0</v>
      </c>
      <c r="F237" s="215">
        <v>0</v>
      </c>
      <c r="G237" s="215">
        <v>0</v>
      </c>
      <c r="H237" s="215">
        <v>0</v>
      </c>
      <c r="I237" s="215">
        <v>0</v>
      </c>
      <c r="J237" s="215">
        <v>0</v>
      </c>
      <c r="K237" s="215">
        <v>0</v>
      </c>
      <c r="L237" s="215">
        <v>0</v>
      </c>
      <c r="M237" s="215">
        <v>0</v>
      </c>
      <c r="N237" s="215">
        <v>0</v>
      </c>
      <c r="O237" s="215">
        <v>0</v>
      </c>
      <c r="P237" s="215">
        <v>0</v>
      </c>
      <c r="Q237" s="215">
        <v>0</v>
      </c>
    </row>
    <row r="238" spans="1:17" x14ac:dyDescent="0.25">
      <c r="A238" s="245" t="str">
        <f>IFERROR(VLOOKUP($C238,Account_Mapping!$A:$C,2,0),"")</f>
        <v>T_gen_Admin_other</v>
      </c>
      <c r="B238" s="248">
        <f>IFERROR(VLOOKUP($C238,Account_Mapping!$A:$C,3,0),"")</f>
        <v>0</v>
      </c>
      <c r="C238" s="285" t="s">
        <v>987</v>
      </c>
      <c r="D238" s="215"/>
      <c r="E238" s="215">
        <v>0</v>
      </c>
      <c r="F238" s="215">
        <v>0</v>
      </c>
      <c r="G238" s="215">
        <v>0</v>
      </c>
      <c r="H238" s="215">
        <v>0</v>
      </c>
      <c r="I238" s="215">
        <v>0</v>
      </c>
      <c r="J238" s="215">
        <v>0</v>
      </c>
      <c r="K238" s="215">
        <v>0</v>
      </c>
      <c r="L238" s="215">
        <v>0</v>
      </c>
      <c r="M238" s="215">
        <v>0</v>
      </c>
      <c r="N238" s="215">
        <v>0</v>
      </c>
      <c r="O238" s="215">
        <v>0</v>
      </c>
      <c r="P238" s="215">
        <v>0</v>
      </c>
      <c r="Q238" s="215">
        <v>0</v>
      </c>
    </row>
    <row r="239" spans="1:17" x14ac:dyDescent="0.25">
      <c r="A239" s="245" t="str">
        <f>IFERROR(VLOOKUP($C239,Account_Mapping!$A:$C,2,0),"")</f>
        <v>T_gen_Admin_other</v>
      </c>
      <c r="B239" s="248">
        <f>IFERROR(VLOOKUP($C239,Account_Mapping!$A:$C,3,0),"")</f>
        <v>0</v>
      </c>
      <c r="C239" s="285" t="s">
        <v>988</v>
      </c>
      <c r="D239" s="215"/>
      <c r="E239" s="215">
        <v>0</v>
      </c>
      <c r="F239" s="215">
        <v>0</v>
      </c>
      <c r="G239" s="215">
        <v>0</v>
      </c>
      <c r="H239" s="215">
        <v>0</v>
      </c>
      <c r="I239" s="215">
        <v>0</v>
      </c>
      <c r="J239" s="215">
        <v>0</v>
      </c>
      <c r="K239" s="215">
        <v>0</v>
      </c>
      <c r="L239" s="215">
        <v>0</v>
      </c>
      <c r="M239" s="215">
        <v>0</v>
      </c>
      <c r="N239" s="215">
        <v>0</v>
      </c>
      <c r="O239" s="215">
        <v>0</v>
      </c>
      <c r="P239" s="215">
        <v>0</v>
      </c>
      <c r="Q239" s="215">
        <v>0</v>
      </c>
    </row>
    <row r="240" spans="1:17" x14ac:dyDescent="0.25">
      <c r="A240" s="245" t="str">
        <f>IFERROR(VLOOKUP($C240,Account_Mapping!$A:$C,2,0),"")</f>
        <v>T_gen_Admin_other</v>
      </c>
      <c r="B240" s="248">
        <f>IFERROR(VLOOKUP($C240,Account_Mapping!$A:$C,3,0),"")</f>
        <v>0</v>
      </c>
      <c r="C240" s="285" t="s">
        <v>989</v>
      </c>
      <c r="D240" s="215"/>
      <c r="E240" s="215">
        <v>0</v>
      </c>
      <c r="F240" s="215">
        <v>0</v>
      </c>
      <c r="G240" s="215">
        <v>0</v>
      </c>
      <c r="H240" s="215">
        <v>0</v>
      </c>
      <c r="I240" s="215">
        <v>0</v>
      </c>
      <c r="J240" s="215">
        <v>0</v>
      </c>
      <c r="K240" s="215">
        <v>0</v>
      </c>
      <c r="L240" s="215">
        <v>0</v>
      </c>
      <c r="M240" s="215">
        <v>0</v>
      </c>
      <c r="N240" s="215">
        <v>0</v>
      </c>
      <c r="O240" s="215">
        <v>0</v>
      </c>
      <c r="P240" s="215">
        <v>0</v>
      </c>
      <c r="Q240" s="215">
        <v>0</v>
      </c>
    </row>
    <row r="241" spans="1:18" x14ac:dyDescent="0.25">
      <c r="A241" s="245" t="str">
        <f>IFERROR(VLOOKUP($C241,Account_Mapping!$A:$C,2,0),"")</f>
        <v>T_gen_Admin_other</v>
      </c>
      <c r="B241" s="248">
        <f>IFERROR(VLOOKUP($C241,Account_Mapping!$A:$C,3,0),"")</f>
        <v>0</v>
      </c>
      <c r="C241" s="285" t="s">
        <v>990</v>
      </c>
      <c r="D241" s="215"/>
      <c r="E241" s="215">
        <v>0</v>
      </c>
      <c r="F241" s="215">
        <v>0</v>
      </c>
      <c r="G241" s="215">
        <v>0</v>
      </c>
      <c r="H241" s="215">
        <v>0</v>
      </c>
      <c r="I241" s="215">
        <v>0</v>
      </c>
      <c r="J241" s="215">
        <v>0</v>
      </c>
      <c r="K241" s="215">
        <v>0</v>
      </c>
      <c r="L241" s="215">
        <v>0</v>
      </c>
      <c r="M241" s="215">
        <v>0</v>
      </c>
      <c r="N241" s="215">
        <v>0</v>
      </c>
      <c r="O241" s="215">
        <v>0</v>
      </c>
      <c r="P241" s="215">
        <v>0</v>
      </c>
      <c r="Q241" s="215">
        <v>0</v>
      </c>
    </row>
    <row r="242" spans="1:18" x14ac:dyDescent="0.25">
      <c r="A242" s="245" t="str">
        <f>IFERROR(VLOOKUP($C242,Account_Mapping!$A:$C,2,0),"")</f>
        <v>T_gen_Admin_other</v>
      </c>
      <c r="B242" s="248">
        <f>IFERROR(VLOOKUP($C242,Account_Mapping!$A:$C,3,0),"")</f>
        <v>0</v>
      </c>
      <c r="C242" s="285" t="s">
        <v>991</v>
      </c>
      <c r="E242" s="229">
        <v>0</v>
      </c>
      <c r="F242" s="229">
        <v>0</v>
      </c>
      <c r="G242" s="229">
        <v>0</v>
      </c>
      <c r="H242" s="229">
        <v>0</v>
      </c>
      <c r="I242" s="229">
        <v>0</v>
      </c>
      <c r="J242" s="229">
        <v>0</v>
      </c>
      <c r="K242" s="229">
        <v>0</v>
      </c>
      <c r="L242" s="229">
        <v>0</v>
      </c>
      <c r="M242" s="229">
        <v>0</v>
      </c>
      <c r="N242" s="229">
        <v>0</v>
      </c>
      <c r="O242" s="229">
        <v>0</v>
      </c>
      <c r="P242" s="229">
        <v>0</v>
      </c>
      <c r="Q242" s="229">
        <v>0</v>
      </c>
      <c r="R242" s="224"/>
    </row>
    <row r="243" spans="1:18" x14ac:dyDescent="0.25">
      <c r="A243" s="245" t="str">
        <f>IFERROR(VLOOKUP($C243,Account_Mapping!$A:$C,2,0),"")</f>
        <v>T_gen_Admin_other</v>
      </c>
      <c r="B243" s="248">
        <f>IFERROR(VLOOKUP($C243,Account_Mapping!$A:$C,3,0),"")</f>
        <v>0</v>
      </c>
      <c r="C243" s="285" t="s">
        <v>992</v>
      </c>
      <c r="E243" s="230">
        <v>0</v>
      </c>
      <c r="F243" s="230">
        <v>0</v>
      </c>
      <c r="G243" s="230">
        <v>0</v>
      </c>
      <c r="H243" s="230">
        <v>0</v>
      </c>
      <c r="I243" s="230">
        <v>0</v>
      </c>
      <c r="J243" s="230">
        <v>0</v>
      </c>
      <c r="K243" s="230">
        <v>0</v>
      </c>
      <c r="L243" s="230">
        <v>0</v>
      </c>
      <c r="M243" s="230">
        <v>0</v>
      </c>
      <c r="N243" s="230">
        <v>0</v>
      </c>
      <c r="O243" s="230">
        <v>0</v>
      </c>
      <c r="P243" s="230">
        <v>0</v>
      </c>
      <c r="Q243" s="230">
        <v>0</v>
      </c>
    </row>
    <row r="244" spans="1:18" x14ac:dyDescent="0.25">
      <c r="A244" s="245" t="str">
        <f>IFERROR(VLOOKUP($C244,Account_Mapping!$A:$C,2,0),"")</f>
        <v/>
      </c>
      <c r="B244" s="248" t="str">
        <f>IFERROR(VLOOKUP($C244,Account_Mapping!$A:$C,3,0),"")</f>
        <v/>
      </c>
      <c r="C244" s="285" t="s">
        <v>993</v>
      </c>
      <c r="E244" s="215">
        <v>122144.10999999999</v>
      </c>
      <c r="F244" s="215">
        <v>89770.489999999991</v>
      </c>
      <c r="G244" s="215">
        <v>132451.83000000002</v>
      </c>
      <c r="H244" s="215">
        <v>36562.539999999994</v>
      </c>
      <c r="I244" s="215">
        <v>333.74</v>
      </c>
      <c r="J244" s="215">
        <v>0</v>
      </c>
      <c r="K244" s="215">
        <v>0</v>
      </c>
      <c r="L244" s="215">
        <v>0</v>
      </c>
      <c r="M244" s="215">
        <v>0</v>
      </c>
      <c r="N244" s="215">
        <v>0</v>
      </c>
      <c r="O244" s="215">
        <v>0</v>
      </c>
      <c r="P244" s="215">
        <v>0</v>
      </c>
      <c r="Q244" s="215">
        <v>381262.71000000008</v>
      </c>
    </row>
    <row r="245" spans="1:18" x14ac:dyDescent="0.25">
      <c r="A245" s="245" t="str">
        <f>IFERROR(VLOOKUP($C245,Account_Mapping!$A:$C,2,0),"")</f>
        <v/>
      </c>
      <c r="B245" s="248" t="str">
        <f>IFERROR(VLOOKUP($C245,Account_Mapping!$A:$C,3,0),"")</f>
        <v/>
      </c>
      <c r="D245" s="215"/>
      <c r="E245" s="215"/>
      <c r="F245" s="215"/>
      <c r="G245" s="215"/>
      <c r="H245" s="215"/>
      <c r="I245" s="215"/>
      <c r="J245" s="215"/>
      <c r="K245" s="215"/>
      <c r="L245" s="215"/>
      <c r="M245" s="215"/>
      <c r="N245" s="215"/>
      <c r="O245" s="215"/>
      <c r="P245" s="215"/>
      <c r="Q245" s="215"/>
    </row>
    <row r="246" spans="1:18" x14ac:dyDescent="0.25">
      <c r="A246" s="245" t="str">
        <f>IFERROR(VLOOKUP($C246,Account_Mapping!$A:$C,2,0),"")</f>
        <v/>
      </c>
      <c r="B246" s="248" t="str">
        <f>IFERROR(VLOOKUP($C246,Account_Mapping!$A:$C,3,0),"")</f>
        <v/>
      </c>
      <c r="C246" s="285" t="s">
        <v>665</v>
      </c>
      <c r="D246" s="215"/>
      <c r="E246" s="215"/>
      <c r="F246" s="215"/>
      <c r="G246" s="215"/>
      <c r="H246" s="215"/>
      <c r="I246" s="215"/>
      <c r="J246" s="215"/>
      <c r="K246" s="215"/>
      <c r="L246" s="215"/>
      <c r="M246" s="215"/>
      <c r="N246" s="215"/>
      <c r="O246" s="215"/>
      <c r="P246" s="215"/>
      <c r="Q246" s="215"/>
    </row>
    <row r="247" spans="1:18" x14ac:dyDescent="0.25">
      <c r="A247" s="245" t="str">
        <f>IFERROR(VLOOKUP($C247,Account_Mapping!$A:$C,2,0),"")</f>
        <v>T_Dietary_Other</v>
      </c>
      <c r="B247" s="248" t="str">
        <f>IFERROR(VLOOKUP($C247,Account_Mapping!$A:$C,3,0),"")</f>
        <v>T_Other_NN_Labor</v>
      </c>
      <c r="C247" s="285" t="s">
        <v>994</v>
      </c>
      <c r="D247" s="215"/>
      <c r="E247" s="215">
        <v>13958.32</v>
      </c>
      <c r="F247" s="215">
        <v>11841.2</v>
      </c>
      <c r="G247" s="215">
        <v>14714.62</v>
      </c>
      <c r="H247" s="215">
        <v>3421.02</v>
      </c>
      <c r="I247" s="215">
        <v>0</v>
      </c>
      <c r="J247" s="215">
        <v>0</v>
      </c>
      <c r="K247" s="215">
        <v>0</v>
      </c>
      <c r="L247" s="215">
        <v>0</v>
      </c>
      <c r="M247" s="215">
        <v>0</v>
      </c>
      <c r="N247" s="215">
        <v>0</v>
      </c>
      <c r="O247" s="215">
        <v>0</v>
      </c>
      <c r="P247" s="215">
        <v>0</v>
      </c>
      <c r="Q247" s="215">
        <v>43935.159999999996</v>
      </c>
    </row>
    <row r="248" spans="1:18" x14ac:dyDescent="0.25">
      <c r="A248" s="245" t="str">
        <f>IFERROR(VLOOKUP($C248,Account_Mapping!$A:$C,2,0),"")</f>
        <v>T_Dietary_Other</v>
      </c>
      <c r="B248" s="248">
        <f>IFERROR(VLOOKUP($C248,Account_Mapping!$A:$C,3,0),"")</f>
        <v>0</v>
      </c>
      <c r="C248" s="285" t="s">
        <v>995</v>
      </c>
      <c r="D248" s="215"/>
      <c r="E248" s="215">
        <v>639.39</v>
      </c>
      <c r="F248" s="215">
        <v>390</v>
      </c>
      <c r="G248" s="215">
        <v>120</v>
      </c>
      <c r="H248" s="215">
        <v>0</v>
      </c>
      <c r="I248" s="215">
        <v>0</v>
      </c>
      <c r="J248" s="215">
        <v>0</v>
      </c>
      <c r="K248" s="215">
        <v>0</v>
      </c>
      <c r="L248" s="215">
        <v>0</v>
      </c>
      <c r="M248" s="215">
        <v>0</v>
      </c>
      <c r="N248" s="215">
        <v>0</v>
      </c>
      <c r="O248" s="215">
        <v>0</v>
      </c>
      <c r="P248" s="215">
        <v>0</v>
      </c>
      <c r="Q248" s="215">
        <v>1149.3899999999999</v>
      </c>
    </row>
    <row r="249" spans="1:18" x14ac:dyDescent="0.25">
      <c r="A249" s="245" t="str">
        <f>IFERROR(VLOOKUP($C249,Account_Mapping!$A:$C,2,0),"")</f>
        <v>T_Dietary_Other</v>
      </c>
      <c r="B249" s="248">
        <f>IFERROR(VLOOKUP($C249,Account_Mapping!$A:$C,3,0),"")</f>
        <v>0</v>
      </c>
      <c r="C249" s="285" t="s">
        <v>996</v>
      </c>
      <c r="D249" s="215"/>
      <c r="E249" s="215">
        <v>91.27</v>
      </c>
      <c r="F249" s="215">
        <v>0</v>
      </c>
      <c r="G249" s="215">
        <v>0</v>
      </c>
      <c r="H249" s="215">
        <v>0</v>
      </c>
      <c r="I249" s="215">
        <v>0</v>
      </c>
      <c r="J249" s="215">
        <v>0</v>
      </c>
      <c r="K249" s="215">
        <v>0</v>
      </c>
      <c r="L249" s="215">
        <v>0</v>
      </c>
      <c r="M249" s="215">
        <v>0</v>
      </c>
      <c r="N249" s="215">
        <v>0</v>
      </c>
      <c r="O249" s="215">
        <v>0</v>
      </c>
      <c r="P249" s="215">
        <v>0</v>
      </c>
      <c r="Q249" s="215">
        <v>91.27</v>
      </c>
    </row>
    <row r="250" spans="1:18" x14ac:dyDescent="0.25">
      <c r="A250" s="245" t="str">
        <f>IFERROR(VLOOKUP($C250,Account_Mapping!$A:$C,2,0),"")</f>
        <v>T_Dietary_Other</v>
      </c>
      <c r="B250" s="248">
        <f>IFERROR(VLOOKUP($C250,Account_Mapping!$A:$C,3,0),"")</f>
        <v>0</v>
      </c>
      <c r="C250" s="285" t="s">
        <v>997</v>
      </c>
      <c r="D250" s="215"/>
      <c r="E250" s="215">
        <v>828.81</v>
      </c>
      <c r="F250" s="215">
        <v>991.87</v>
      </c>
      <c r="G250" s="215">
        <v>689.59</v>
      </c>
      <c r="H250" s="215">
        <v>0</v>
      </c>
      <c r="I250" s="215">
        <v>0</v>
      </c>
      <c r="J250" s="215">
        <v>0</v>
      </c>
      <c r="K250" s="215">
        <v>0</v>
      </c>
      <c r="L250" s="215">
        <v>0</v>
      </c>
      <c r="M250" s="215">
        <v>0</v>
      </c>
      <c r="N250" s="215">
        <v>0</v>
      </c>
      <c r="O250" s="215">
        <v>0</v>
      </c>
      <c r="P250" s="215">
        <v>0</v>
      </c>
      <c r="Q250" s="215">
        <v>2510.27</v>
      </c>
    </row>
    <row r="251" spans="1:18" x14ac:dyDescent="0.25">
      <c r="A251" s="245" t="str">
        <f>IFERROR(VLOOKUP($C251,Account_Mapping!$A:$C,2,0),"")</f>
        <v>T_Dietary_Raw</v>
      </c>
      <c r="B251" s="248">
        <f>IFERROR(VLOOKUP($C251,Account_Mapping!$A:$C,3,0),"")</f>
        <v>0</v>
      </c>
      <c r="C251" s="285" t="s">
        <v>998</v>
      </c>
      <c r="D251" s="215"/>
      <c r="E251" s="215">
        <v>9138.08</v>
      </c>
      <c r="F251" s="215">
        <v>8636.74</v>
      </c>
      <c r="G251" s="215">
        <v>12656.7</v>
      </c>
      <c r="H251" s="215">
        <v>0</v>
      </c>
      <c r="I251" s="215">
        <v>0</v>
      </c>
      <c r="J251" s="215">
        <v>0</v>
      </c>
      <c r="K251" s="215">
        <v>0</v>
      </c>
      <c r="L251" s="215">
        <v>0</v>
      </c>
      <c r="M251" s="215">
        <v>0</v>
      </c>
      <c r="N251" s="215">
        <v>0</v>
      </c>
      <c r="O251" s="215">
        <v>0</v>
      </c>
      <c r="P251" s="215">
        <v>0</v>
      </c>
      <c r="Q251" s="215">
        <v>30431.52</v>
      </c>
    </row>
    <row r="252" spans="1:18" x14ac:dyDescent="0.25">
      <c r="A252" s="245" t="str">
        <f>IFERROR(VLOOKUP($C252,Account_Mapping!$A:$C,2,0),"")</f>
        <v>T_Dietary_Other</v>
      </c>
      <c r="B252" s="248">
        <f>IFERROR(VLOOKUP($C252,Account_Mapping!$A:$C,3,0),"")</f>
        <v>0</v>
      </c>
      <c r="C252" s="285" t="s">
        <v>999</v>
      </c>
      <c r="D252" s="215"/>
      <c r="E252" s="215">
        <v>0</v>
      </c>
      <c r="F252" s="215">
        <v>0</v>
      </c>
      <c r="G252" s="215">
        <v>0</v>
      </c>
      <c r="H252" s="215">
        <v>0</v>
      </c>
      <c r="I252" s="215">
        <v>0</v>
      </c>
      <c r="J252" s="215">
        <v>0</v>
      </c>
      <c r="K252" s="215">
        <v>0</v>
      </c>
      <c r="L252" s="215">
        <v>0</v>
      </c>
      <c r="M252" s="215">
        <v>0</v>
      </c>
      <c r="N252" s="215">
        <v>0</v>
      </c>
      <c r="O252" s="215">
        <v>0</v>
      </c>
      <c r="P252" s="215">
        <v>0</v>
      </c>
      <c r="Q252" s="215">
        <v>0</v>
      </c>
    </row>
    <row r="253" spans="1:18" x14ac:dyDescent="0.25">
      <c r="A253" s="245" t="str">
        <f>IFERROR(VLOOKUP($C253,Account_Mapping!$A:$C,2,0),"")</f>
        <v>T_Dietary_Other</v>
      </c>
      <c r="B253" s="248">
        <f>IFERROR(VLOOKUP($C253,Account_Mapping!$A:$C,3,0),"")</f>
        <v>0</v>
      </c>
      <c r="C253" s="285" t="s">
        <v>1000</v>
      </c>
      <c r="D253" s="215"/>
      <c r="E253" s="215">
        <v>49.24</v>
      </c>
      <c r="F253" s="215">
        <v>574.12</v>
      </c>
      <c r="G253" s="215">
        <v>644.80999999999995</v>
      </c>
      <c r="H253" s="215">
        <v>0</v>
      </c>
      <c r="I253" s="215">
        <v>0</v>
      </c>
      <c r="J253" s="215">
        <v>0</v>
      </c>
      <c r="K253" s="215">
        <v>0</v>
      </c>
      <c r="L253" s="215">
        <v>0</v>
      </c>
      <c r="M253" s="215">
        <v>0</v>
      </c>
      <c r="N253" s="215">
        <v>0</v>
      </c>
      <c r="O253" s="215">
        <v>0</v>
      </c>
      <c r="P253" s="215">
        <v>0</v>
      </c>
      <c r="Q253" s="215">
        <v>1268.17</v>
      </c>
    </row>
    <row r="254" spans="1:18" x14ac:dyDescent="0.25">
      <c r="A254" s="245" t="str">
        <f>IFERROR(VLOOKUP($C254,Account_Mapping!$A:$C,2,0),"")</f>
        <v>T_gen_Admin_other</v>
      </c>
      <c r="B254" s="248">
        <f>IFERROR(VLOOKUP($C254,Account_Mapping!$A:$C,3,0),"")</f>
        <v>0</v>
      </c>
      <c r="C254" s="285" t="s">
        <v>1001</v>
      </c>
      <c r="D254" s="215"/>
      <c r="E254" s="215">
        <v>0</v>
      </c>
      <c r="F254" s="215">
        <v>0</v>
      </c>
      <c r="G254" s="215">
        <v>0</v>
      </c>
      <c r="H254" s="215">
        <v>0</v>
      </c>
      <c r="I254" s="215">
        <v>0</v>
      </c>
      <c r="J254" s="215">
        <v>0</v>
      </c>
      <c r="K254" s="215">
        <v>0</v>
      </c>
      <c r="L254" s="215">
        <v>0</v>
      </c>
      <c r="M254" s="215">
        <v>0</v>
      </c>
      <c r="N254" s="215">
        <v>0</v>
      </c>
      <c r="O254" s="215">
        <v>0</v>
      </c>
      <c r="P254" s="215">
        <v>0</v>
      </c>
      <c r="Q254" s="215">
        <v>0</v>
      </c>
    </row>
    <row r="255" spans="1:18" x14ac:dyDescent="0.25">
      <c r="A255" s="245" t="str">
        <f>IFERROR(VLOOKUP($C255,Account_Mapping!$A:$C,2,0),"")</f>
        <v>T_gen_Admin_other</v>
      </c>
      <c r="B255" s="248">
        <f>IFERROR(VLOOKUP($C255,Account_Mapping!$A:$C,3,0),"")</f>
        <v>0</v>
      </c>
      <c r="C255" s="285" t="s">
        <v>1002</v>
      </c>
      <c r="D255" s="215"/>
      <c r="E255" s="215">
        <v>0</v>
      </c>
      <c r="F255" s="215">
        <v>0</v>
      </c>
      <c r="G255" s="215">
        <v>0</v>
      </c>
      <c r="H255" s="215">
        <v>0</v>
      </c>
      <c r="I255" s="215">
        <v>0</v>
      </c>
      <c r="J255" s="215">
        <v>0</v>
      </c>
      <c r="K255" s="215">
        <v>0</v>
      </c>
      <c r="L255" s="215">
        <v>0</v>
      </c>
      <c r="M255" s="215">
        <v>0</v>
      </c>
      <c r="N255" s="215">
        <v>0</v>
      </c>
      <c r="O255" s="215">
        <v>0</v>
      </c>
      <c r="P255" s="215">
        <v>0</v>
      </c>
      <c r="Q255" s="215">
        <v>0</v>
      </c>
    </row>
    <row r="256" spans="1:18" x14ac:dyDescent="0.25">
      <c r="A256" s="245" t="str">
        <f>IFERROR(VLOOKUP($C256,Account_Mapping!$A:$C,2,0),"")</f>
        <v>T_gen_Admin_other</v>
      </c>
      <c r="B256" s="248">
        <f>IFERROR(VLOOKUP($C256,Account_Mapping!$A:$C,3,0),"")</f>
        <v>0</v>
      </c>
      <c r="C256" s="285" t="s">
        <v>1003</v>
      </c>
      <c r="D256" s="215"/>
      <c r="E256" s="215">
        <v>0</v>
      </c>
      <c r="F256" s="215">
        <v>0</v>
      </c>
      <c r="G256" s="215">
        <v>0</v>
      </c>
      <c r="H256" s="215">
        <v>0</v>
      </c>
      <c r="I256" s="215">
        <v>0</v>
      </c>
      <c r="J256" s="215">
        <v>0</v>
      </c>
      <c r="K256" s="215">
        <v>0</v>
      </c>
      <c r="L256" s="215">
        <v>0</v>
      </c>
      <c r="M256" s="215">
        <v>0</v>
      </c>
      <c r="N256" s="215">
        <v>0</v>
      </c>
      <c r="O256" s="215">
        <v>0</v>
      </c>
      <c r="P256" s="215">
        <v>0</v>
      </c>
      <c r="Q256" s="215">
        <v>0</v>
      </c>
    </row>
    <row r="257" spans="1:18" x14ac:dyDescent="0.25">
      <c r="A257" s="245" t="str">
        <f>IFERROR(VLOOKUP($C257,Account_Mapping!$A:$C,2,0),"")</f>
        <v>T_gen_Admin_other</v>
      </c>
      <c r="B257" s="248">
        <f>IFERROR(VLOOKUP($C257,Account_Mapping!$A:$C,3,0),"")</f>
        <v>0</v>
      </c>
      <c r="C257" s="285" t="s">
        <v>1004</v>
      </c>
      <c r="D257" s="215"/>
      <c r="E257" s="215">
        <v>0</v>
      </c>
      <c r="F257" s="215">
        <v>0</v>
      </c>
      <c r="G257" s="215">
        <v>194.4</v>
      </c>
      <c r="H257" s="215">
        <v>1688.41</v>
      </c>
      <c r="I257" s="215">
        <v>0</v>
      </c>
      <c r="J257" s="215">
        <v>0</v>
      </c>
      <c r="K257" s="215">
        <v>0</v>
      </c>
      <c r="L257" s="215">
        <v>0</v>
      </c>
      <c r="M257" s="215">
        <v>0</v>
      </c>
      <c r="N257" s="215">
        <v>0</v>
      </c>
      <c r="O257" s="215">
        <v>0</v>
      </c>
      <c r="P257" s="215">
        <v>0</v>
      </c>
      <c r="Q257" s="215">
        <v>1882.8100000000002</v>
      </c>
    </row>
    <row r="258" spans="1:18" x14ac:dyDescent="0.25">
      <c r="A258" s="245" t="str">
        <f>IFERROR(VLOOKUP($C258,Account_Mapping!$A:$C,2,0),"")</f>
        <v>T_gen_Admin_other</v>
      </c>
      <c r="B258" s="248">
        <f>IFERROR(VLOOKUP($C258,Account_Mapping!$A:$C,3,0),"")</f>
        <v>0</v>
      </c>
      <c r="C258" s="285" t="s">
        <v>1005</v>
      </c>
      <c r="D258" s="215"/>
      <c r="E258" s="215">
        <v>0</v>
      </c>
      <c r="F258" s="215">
        <v>0</v>
      </c>
      <c r="G258" s="215">
        <v>0</v>
      </c>
      <c r="H258" s="215">
        <v>0</v>
      </c>
      <c r="I258" s="215">
        <v>0</v>
      </c>
      <c r="J258" s="215">
        <v>0</v>
      </c>
      <c r="K258" s="215">
        <v>0</v>
      </c>
      <c r="L258" s="215">
        <v>0</v>
      </c>
      <c r="M258" s="215">
        <v>0</v>
      </c>
      <c r="N258" s="215">
        <v>0</v>
      </c>
      <c r="O258" s="215">
        <v>0</v>
      </c>
      <c r="P258" s="215">
        <v>0</v>
      </c>
      <c r="Q258" s="215">
        <v>0</v>
      </c>
    </row>
    <row r="259" spans="1:18" x14ac:dyDescent="0.25">
      <c r="A259" s="245" t="str">
        <f>IFERROR(VLOOKUP($C259,Account_Mapping!$A:$C,2,0),"")</f>
        <v>T_gen_Admin_other</v>
      </c>
      <c r="B259" s="248">
        <f>IFERROR(VLOOKUP($C259,Account_Mapping!$A:$C,3,0),"")</f>
        <v>0</v>
      </c>
      <c r="C259" s="285" t="s">
        <v>1006</v>
      </c>
      <c r="D259" s="215"/>
      <c r="E259" s="215">
        <v>228</v>
      </c>
      <c r="F259" s="215">
        <v>0</v>
      </c>
      <c r="G259" s="215">
        <v>0</v>
      </c>
      <c r="H259" s="215">
        <v>1008.16</v>
      </c>
      <c r="I259" s="215">
        <v>0</v>
      </c>
      <c r="J259" s="215">
        <v>0</v>
      </c>
      <c r="K259" s="215">
        <v>0</v>
      </c>
      <c r="L259" s="215">
        <v>0</v>
      </c>
      <c r="M259" s="215">
        <v>0</v>
      </c>
      <c r="N259" s="215">
        <v>0</v>
      </c>
      <c r="O259" s="215">
        <v>0</v>
      </c>
      <c r="P259" s="215">
        <v>0</v>
      </c>
      <c r="Q259" s="215">
        <v>1236.1599999999999</v>
      </c>
    </row>
    <row r="260" spans="1:18" x14ac:dyDescent="0.25">
      <c r="A260" s="245" t="str">
        <f>IFERROR(VLOOKUP($C260,Account_Mapping!$A:$C,2,0),"")</f>
        <v>T_gen_Admin_other</v>
      </c>
      <c r="B260" s="248">
        <f>IFERROR(VLOOKUP($C260,Account_Mapping!$A:$C,3,0),"")</f>
        <v>0</v>
      </c>
      <c r="C260" s="285" t="s">
        <v>1007</v>
      </c>
      <c r="E260" s="229">
        <v>0</v>
      </c>
      <c r="F260" s="229">
        <v>0</v>
      </c>
      <c r="G260" s="229">
        <v>0</v>
      </c>
      <c r="H260" s="229">
        <v>0</v>
      </c>
      <c r="I260" s="229">
        <v>0</v>
      </c>
      <c r="J260" s="229">
        <v>0</v>
      </c>
      <c r="K260" s="229">
        <v>0</v>
      </c>
      <c r="L260" s="229">
        <v>0</v>
      </c>
      <c r="M260" s="229">
        <v>0</v>
      </c>
      <c r="N260" s="229">
        <v>0</v>
      </c>
      <c r="O260" s="229">
        <v>0</v>
      </c>
      <c r="P260" s="229">
        <v>0</v>
      </c>
      <c r="Q260" s="229">
        <v>0</v>
      </c>
      <c r="R260" s="224"/>
    </row>
    <row r="261" spans="1:18" x14ac:dyDescent="0.25">
      <c r="A261" s="245" t="str">
        <f>IFERROR(VLOOKUP($C261,Account_Mapping!$A:$C,2,0),"")</f>
        <v>T_gen_Admin_other</v>
      </c>
      <c r="B261" s="248">
        <f>IFERROR(VLOOKUP($C261,Account_Mapping!$A:$C,3,0),"")</f>
        <v>0</v>
      </c>
      <c r="C261" s="285" t="s">
        <v>1008</v>
      </c>
      <c r="E261" s="221">
        <v>0</v>
      </c>
      <c r="F261" s="221">
        <v>0</v>
      </c>
      <c r="G261" s="221">
        <v>0</v>
      </c>
      <c r="H261" s="221">
        <v>0</v>
      </c>
      <c r="I261" s="221">
        <v>0</v>
      </c>
      <c r="J261" s="221">
        <v>0</v>
      </c>
      <c r="K261" s="221">
        <v>0</v>
      </c>
      <c r="L261" s="221">
        <v>0</v>
      </c>
      <c r="M261" s="221">
        <v>0</v>
      </c>
      <c r="N261" s="221">
        <v>0</v>
      </c>
      <c r="O261" s="221">
        <v>0</v>
      </c>
      <c r="P261" s="221">
        <v>0</v>
      </c>
      <c r="Q261" s="221">
        <v>0</v>
      </c>
    </row>
    <row r="262" spans="1:18" x14ac:dyDescent="0.25">
      <c r="A262" s="245" t="str">
        <f>IFERROR(VLOOKUP($C262,Account_Mapping!$A:$C,2,0),"")</f>
        <v/>
      </c>
      <c r="B262" s="248" t="str">
        <f>IFERROR(VLOOKUP($C262,Account_Mapping!$A:$C,3,0),"")</f>
        <v/>
      </c>
      <c r="C262" s="285" t="s">
        <v>1009</v>
      </c>
      <c r="E262" s="215">
        <v>24933.11</v>
      </c>
      <c r="F262" s="215">
        <v>22433.93</v>
      </c>
      <c r="G262" s="215">
        <v>29020.120000000006</v>
      </c>
      <c r="H262" s="215">
        <v>6117.59</v>
      </c>
      <c r="I262" s="215">
        <v>0</v>
      </c>
      <c r="J262" s="215">
        <v>0</v>
      </c>
      <c r="K262" s="215">
        <v>0</v>
      </c>
      <c r="L262" s="215">
        <v>0</v>
      </c>
      <c r="M262" s="215">
        <v>0</v>
      </c>
      <c r="N262" s="215">
        <v>0</v>
      </c>
      <c r="O262" s="215">
        <v>0</v>
      </c>
      <c r="P262" s="215">
        <v>0</v>
      </c>
      <c r="Q262" s="215">
        <v>82504.749999999985</v>
      </c>
    </row>
    <row r="263" spans="1:18" x14ac:dyDescent="0.25">
      <c r="A263" s="245" t="str">
        <f>IFERROR(VLOOKUP($C263,Account_Mapping!$A:$C,2,0),"")</f>
        <v/>
      </c>
      <c r="B263" s="248" t="str">
        <f>IFERROR(VLOOKUP($C263,Account_Mapping!$A:$C,3,0),"")</f>
        <v/>
      </c>
      <c r="D263" s="215"/>
      <c r="E263" s="215"/>
      <c r="F263" s="215"/>
      <c r="G263" s="215"/>
      <c r="H263" s="215"/>
      <c r="I263" s="215"/>
      <c r="J263" s="215"/>
      <c r="K263" s="215"/>
      <c r="L263" s="215"/>
      <c r="M263" s="215"/>
      <c r="N263" s="215"/>
      <c r="O263" s="215"/>
      <c r="P263" s="215"/>
      <c r="Q263" s="215"/>
    </row>
    <row r="264" spans="1:18" x14ac:dyDescent="0.25">
      <c r="A264" s="245" t="str">
        <f>IFERROR(VLOOKUP($C264,Account_Mapping!$A:$C,2,0),"")</f>
        <v/>
      </c>
      <c r="B264" s="248" t="str">
        <f>IFERROR(VLOOKUP($C264,Account_Mapping!$A:$C,3,0),"")</f>
        <v/>
      </c>
      <c r="C264" s="285" t="s">
        <v>869</v>
      </c>
      <c r="D264" s="215"/>
      <c r="E264" s="215"/>
      <c r="F264" s="215"/>
      <c r="G264" s="215"/>
      <c r="H264" s="215"/>
      <c r="I264" s="215"/>
      <c r="J264" s="215"/>
      <c r="K264" s="215"/>
      <c r="L264" s="215"/>
      <c r="M264" s="215"/>
      <c r="N264" s="215"/>
      <c r="O264" s="215"/>
      <c r="P264" s="215"/>
      <c r="Q264" s="215"/>
    </row>
    <row r="265" spans="1:18" x14ac:dyDescent="0.25">
      <c r="A265" s="245" t="str">
        <f>IFERROR(VLOOKUP($C265,Account_Mapping!$A:$C,2,0),"")</f>
        <v>T_gen_Admin_other</v>
      </c>
      <c r="B265" s="248">
        <f>IFERROR(VLOOKUP($C265,Account_Mapping!$A:$C,3,0),"")</f>
        <v>0</v>
      </c>
      <c r="C265" s="285" t="s">
        <v>1010</v>
      </c>
      <c r="D265" s="215"/>
      <c r="E265" s="215">
        <v>2860</v>
      </c>
      <c r="F265" s="215">
        <v>2768</v>
      </c>
      <c r="G265" s="215">
        <v>2956</v>
      </c>
      <c r="H265" s="215">
        <v>0</v>
      </c>
      <c r="I265" s="215">
        <v>0</v>
      </c>
      <c r="J265" s="215">
        <v>0</v>
      </c>
      <c r="K265" s="215">
        <v>0</v>
      </c>
      <c r="L265" s="215">
        <v>0</v>
      </c>
      <c r="M265" s="215">
        <v>0</v>
      </c>
      <c r="N265" s="215">
        <v>0</v>
      </c>
      <c r="O265" s="215">
        <v>0</v>
      </c>
      <c r="P265" s="215">
        <v>0</v>
      </c>
      <c r="Q265" s="215">
        <v>8584</v>
      </c>
    </row>
    <row r="266" spans="1:18" x14ac:dyDescent="0.25">
      <c r="A266" s="245" t="str">
        <f>IFERROR(VLOOKUP($C266,Account_Mapping!$A:$C,2,0),"")</f>
        <v>T_EXPENSES</v>
      </c>
      <c r="B266" s="248">
        <f>IFERROR(VLOOKUP($C266,Account_Mapping!$A:$C,3,0),"")</f>
        <v>0</v>
      </c>
      <c r="C266" s="285" t="s">
        <v>1011</v>
      </c>
      <c r="D266" s="215"/>
      <c r="E266" s="215">
        <v>0</v>
      </c>
      <c r="F266" s="215">
        <v>0</v>
      </c>
      <c r="G266" s="215">
        <v>0</v>
      </c>
      <c r="H266" s="215">
        <v>0</v>
      </c>
      <c r="I266" s="215">
        <v>0</v>
      </c>
      <c r="J266" s="215">
        <v>0</v>
      </c>
      <c r="K266" s="215">
        <v>0</v>
      </c>
      <c r="L266" s="215">
        <v>0</v>
      </c>
      <c r="M266" s="215">
        <v>0</v>
      </c>
      <c r="N266" s="215">
        <v>0</v>
      </c>
      <c r="O266" s="215">
        <v>0</v>
      </c>
      <c r="P266" s="215">
        <v>0</v>
      </c>
      <c r="Q266" s="215">
        <v>0</v>
      </c>
    </row>
    <row r="267" spans="1:18" x14ac:dyDescent="0.25">
      <c r="A267" s="245" t="str">
        <f>IFERROR(VLOOKUP($C267,Account_Mapping!$A:$C,2,0),"")</f>
        <v>T_Ancillary_Therapy</v>
      </c>
      <c r="B267" s="248">
        <f>IFERROR(VLOOKUP($C267,Account_Mapping!$A:$C,3,0),"")</f>
        <v>0</v>
      </c>
      <c r="C267" s="285" t="s">
        <v>1012</v>
      </c>
      <c r="D267" s="215"/>
      <c r="E267" s="215">
        <v>5157.5600000000004</v>
      </c>
      <c r="F267" s="215">
        <v>-5285</v>
      </c>
      <c r="G267" s="215">
        <v>0</v>
      </c>
      <c r="H267" s="215">
        <v>0</v>
      </c>
      <c r="I267" s="215">
        <v>0</v>
      </c>
      <c r="J267" s="215">
        <v>0</v>
      </c>
      <c r="K267" s="215">
        <v>0</v>
      </c>
      <c r="L267" s="215">
        <v>0</v>
      </c>
      <c r="M267" s="215">
        <v>0</v>
      </c>
      <c r="N267" s="215">
        <v>0</v>
      </c>
      <c r="O267" s="215">
        <v>0</v>
      </c>
      <c r="P267" s="215">
        <v>0</v>
      </c>
      <c r="Q267" s="215">
        <v>-127.4399999999996</v>
      </c>
    </row>
    <row r="268" spans="1:18" x14ac:dyDescent="0.25">
      <c r="A268" s="245" t="str">
        <f>IFERROR(VLOOKUP($C268,Account_Mapping!$A:$C,2,0),"")</f>
        <v>T_Ancillary_Therapy</v>
      </c>
      <c r="B268" s="248" t="str">
        <f>IFERROR(VLOOKUP($C268,Account_Mapping!$A:$C,3,0),"")</f>
        <v>T_Other_NN_Labor</v>
      </c>
      <c r="C268" s="285" t="s">
        <v>1013</v>
      </c>
      <c r="D268" s="215"/>
      <c r="E268" s="215">
        <v>0</v>
      </c>
      <c r="F268" s="215">
        <v>0</v>
      </c>
      <c r="G268" s="215">
        <v>0</v>
      </c>
      <c r="H268" s="215">
        <v>0</v>
      </c>
      <c r="I268" s="215">
        <v>0</v>
      </c>
      <c r="J268" s="215">
        <v>0</v>
      </c>
      <c r="K268" s="215">
        <v>0</v>
      </c>
      <c r="L268" s="215">
        <v>0</v>
      </c>
      <c r="M268" s="215">
        <v>0</v>
      </c>
      <c r="N268" s="215">
        <v>0</v>
      </c>
      <c r="O268" s="215">
        <v>0</v>
      </c>
      <c r="P268" s="215">
        <v>0</v>
      </c>
      <c r="Q268" s="215">
        <v>0</v>
      </c>
    </row>
    <row r="269" spans="1:18" x14ac:dyDescent="0.25">
      <c r="A269" s="245" t="str">
        <f>IFERROR(VLOOKUP($C269,Account_Mapping!$A:$C,2,0),"")</f>
        <v>T_Ancillary_Therapy</v>
      </c>
      <c r="B269" s="248">
        <f>IFERROR(VLOOKUP($C269,Account_Mapping!$A:$C,3,0),"")</f>
        <v>0</v>
      </c>
      <c r="C269" s="285" t="s">
        <v>1014</v>
      </c>
      <c r="D269" s="215"/>
      <c r="E269" s="215">
        <v>0</v>
      </c>
      <c r="F269" s="215">
        <v>0</v>
      </c>
      <c r="G269" s="215">
        <v>0</v>
      </c>
      <c r="H269" s="215">
        <v>0</v>
      </c>
      <c r="I269" s="215">
        <v>0</v>
      </c>
      <c r="J269" s="215">
        <v>0</v>
      </c>
      <c r="K269" s="215">
        <v>0</v>
      </c>
      <c r="L269" s="215">
        <v>0</v>
      </c>
      <c r="M269" s="215">
        <v>0</v>
      </c>
      <c r="N269" s="215">
        <v>0</v>
      </c>
      <c r="O269" s="215">
        <v>0</v>
      </c>
      <c r="P269" s="215">
        <v>0</v>
      </c>
      <c r="Q269" s="215">
        <v>0</v>
      </c>
    </row>
    <row r="270" spans="1:18" x14ac:dyDescent="0.25">
      <c r="A270" s="245" t="str">
        <f>IFERROR(VLOOKUP($C270,Account_Mapping!$A:$C,2,0),"")</f>
        <v>T_Ancillary_Therapy</v>
      </c>
      <c r="B270" s="248" t="str">
        <f>IFERROR(VLOOKUP($C270,Account_Mapping!$A:$C,3,0),"")</f>
        <v>T_Other_NN_Labor</v>
      </c>
      <c r="C270" s="285" t="s">
        <v>1015</v>
      </c>
      <c r="D270" s="215"/>
      <c r="E270" s="215">
        <v>0</v>
      </c>
      <c r="F270" s="215">
        <v>0</v>
      </c>
      <c r="G270" s="215">
        <v>0</v>
      </c>
      <c r="H270" s="215">
        <v>0</v>
      </c>
      <c r="I270" s="215">
        <v>0</v>
      </c>
      <c r="J270" s="215">
        <v>0</v>
      </c>
      <c r="K270" s="215">
        <v>0</v>
      </c>
      <c r="L270" s="215">
        <v>0</v>
      </c>
      <c r="M270" s="215">
        <v>0</v>
      </c>
      <c r="N270" s="215">
        <v>0</v>
      </c>
      <c r="O270" s="215">
        <v>0</v>
      </c>
      <c r="P270" s="215">
        <v>0</v>
      </c>
      <c r="Q270" s="215">
        <v>0</v>
      </c>
    </row>
    <row r="271" spans="1:18" x14ac:dyDescent="0.25">
      <c r="A271" s="245" t="str">
        <f>IFERROR(VLOOKUP($C271,Account_Mapping!$A:$C,2,0),"")</f>
        <v>T_Ancillary_Therapy</v>
      </c>
      <c r="B271" s="248">
        <f>IFERROR(VLOOKUP($C271,Account_Mapping!$A:$C,3,0),"")</f>
        <v>0</v>
      </c>
      <c r="C271" s="285" t="s">
        <v>1016</v>
      </c>
      <c r="D271" s="215"/>
      <c r="E271" s="215">
        <v>0</v>
      </c>
      <c r="F271" s="215">
        <v>0</v>
      </c>
      <c r="G271" s="215">
        <v>0</v>
      </c>
      <c r="H271" s="215">
        <v>0</v>
      </c>
      <c r="I271" s="215">
        <v>0</v>
      </c>
      <c r="J271" s="215">
        <v>0</v>
      </c>
      <c r="K271" s="215">
        <v>0</v>
      </c>
      <c r="L271" s="215">
        <v>0</v>
      </c>
      <c r="M271" s="215">
        <v>0</v>
      </c>
      <c r="N271" s="215">
        <v>0</v>
      </c>
      <c r="O271" s="215">
        <v>0</v>
      </c>
      <c r="P271" s="215">
        <v>0</v>
      </c>
      <c r="Q271" s="215">
        <v>0</v>
      </c>
    </row>
    <row r="272" spans="1:18" x14ac:dyDescent="0.25">
      <c r="A272" s="245" t="str">
        <f>IFERROR(VLOOKUP($C272,Account_Mapping!$A:$C,2,0),"")</f>
        <v>T_Ancillary_Therapy</v>
      </c>
      <c r="B272" s="248">
        <f>IFERROR(VLOOKUP($C272,Account_Mapping!$A:$C,3,0),"")</f>
        <v>0</v>
      </c>
      <c r="C272" s="285" t="s">
        <v>1017</v>
      </c>
      <c r="D272" s="215"/>
      <c r="E272" s="215">
        <v>0</v>
      </c>
      <c r="F272" s="215">
        <v>5285</v>
      </c>
      <c r="G272" s="215">
        <v>0</v>
      </c>
      <c r="H272" s="215">
        <v>0</v>
      </c>
      <c r="I272" s="215">
        <v>0</v>
      </c>
      <c r="J272" s="215">
        <v>0</v>
      </c>
      <c r="K272" s="215">
        <v>0</v>
      </c>
      <c r="L272" s="215">
        <v>0</v>
      </c>
      <c r="M272" s="215">
        <v>0</v>
      </c>
      <c r="N272" s="215">
        <v>0</v>
      </c>
      <c r="O272" s="215">
        <v>0</v>
      </c>
      <c r="P272" s="215">
        <v>0</v>
      </c>
      <c r="Q272" s="215">
        <v>5285</v>
      </c>
    </row>
    <row r="273" spans="1:17" x14ac:dyDescent="0.25">
      <c r="A273" s="245" t="str">
        <f>IFERROR(VLOOKUP($C273,Account_Mapping!$A:$C,2,0),"")</f>
        <v>T_Ancillary_Therapy</v>
      </c>
      <c r="B273" s="248" t="str">
        <f>IFERROR(VLOOKUP($C273,Account_Mapping!$A:$C,3,0),"")</f>
        <v>T_Other_NN_Labor</v>
      </c>
      <c r="C273" s="285" t="s">
        <v>1018</v>
      </c>
      <c r="D273" s="215"/>
      <c r="E273" s="215">
        <v>0</v>
      </c>
      <c r="F273" s="215">
        <v>0</v>
      </c>
      <c r="G273" s="215">
        <v>0</v>
      </c>
      <c r="H273" s="215">
        <v>0</v>
      </c>
      <c r="I273" s="215">
        <v>0</v>
      </c>
      <c r="J273" s="215">
        <v>0</v>
      </c>
      <c r="K273" s="215">
        <v>0</v>
      </c>
      <c r="L273" s="215">
        <v>0</v>
      </c>
      <c r="M273" s="215">
        <v>0</v>
      </c>
      <c r="N273" s="215">
        <v>0</v>
      </c>
      <c r="O273" s="215">
        <v>0</v>
      </c>
      <c r="P273" s="215">
        <v>0</v>
      </c>
      <c r="Q273" s="215">
        <v>0</v>
      </c>
    </row>
    <row r="274" spans="1:17" x14ac:dyDescent="0.25">
      <c r="A274" s="245" t="str">
        <f>IFERROR(VLOOKUP($C274,Account_Mapping!$A:$C,2,0),"")</f>
        <v>T_Ancillary_Therapy</v>
      </c>
      <c r="B274" s="248">
        <f>IFERROR(VLOOKUP($C274,Account_Mapping!$A:$C,3,0),"")</f>
        <v>0</v>
      </c>
      <c r="C274" s="285" t="s">
        <v>1019</v>
      </c>
      <c r="D274" s="215"/>
      <c r="E274" s="215">
        <v>0</v>
      </c>
      <c r="F274" s="215">
        <v>0</v>
      </c>
      <c r="G274" s="215">
        <v>0</v>
      </c>
      <c r="H274" s="215">
        <v>0</v>
      </c>
      <c r="I274" s="215">
        <v>0</v>
      </c>
      <c r="J274" s="215">
        <v>0</v>
      </c>
      <c r="K274" s="215">
        <v>0</v>
      </c>
      <c r="L274" s="215">
        <v>0</v>
      </c>
      <c r="M274" s="215">
        <v>0</v>
      </c>
      <c r="N274" s="215">
        <v>0</v>
      </c>
      <c r="O274" s="215">
        <v>0</v>
      </c>
      <c r="P274" s="215">
        <v>0</v>
      </c>
      <c r="Q274" s="215">
        <v>0</v>
      </c>
    </row>
    <row r="275" spans="1:17" x14ac:dyDescent="0.25">
      <c r="A275" s="245" t="str">
        <f>IFERROR(VLOOKUP($C275,Account_Mapping!$A:$C,2,0),"")</f>
        <v>T_Ancillary_Therapy</v>
      </c>
      <c r="B275" s="248">
        <f>IFERROR(VLOOKUP($C275,Account_Mapping!$A:$C,3,0),"")</f>
        <v>0</v>
      </c>
      <c r="C275" s="285" t="s">
        <v>1020</v>
      </c>
      <c r="D275" s="215"/>
      <c r="E275" s="215">
        <v>0</v>
      </c>
      <c r="F275" s="215">
        <v>0</v>
      </c>
      <c r="G275" s="215">
        <v>0</v>
      </c>
      <c r="H275" s="215">
        <v>0</v>
      </c>
      <c r="I275" s="215">
        <v>0</v>
      </c>
      <c r="J275" s="215">
        <v>0</v>
      </c>
      <c r="K275" s="215">
        <v>0</v>
      </c>
      <c r="L275" s="215">
        <v>0</v>
      </c>
      <c r="M275" s="215">
        <v>0</v>
      </c>
      <c r="N275" s="215">
        <v>0</v>
      </c>
      <c r="O275" s="215">
        <v>0</v>
      </c>
      <c r="P275" s="215">
        <v>0</v>
      </c>
      <c r="Q275" s="215">
        <v>0</v>
      </c>
    </row>
    <row r="276" spans="1:17" x14ac:dyDescent="0.25">
      <c r="A276" s="245" t="str">
        <f>IFERROR(VLOOKUP($C276,Account_Mapping!$A:$C,2,0),"")</f>
        <v>T_Ancillary_Pharmacy</v>
      </c>
      <c r="B276" s="248">
        <f>IFERROR(VLOOKUP($C276,Account_Mapping!$A:$C,3,0),"")</f>
        <v>0</v>
      </c>
      <c r="C276" s="285" t="s">
        <v>1021</v>
      </c>
      <c r="D276" s="215"/>
      <c r="E276" s="215">
        <v>0</v>
      </c>
      <c r="F276" s="215">
        <v>0</v>
      </c>
      <c r="G276" s="215">
        <v>0</v>
      </c>
      <c r="H276" s="215">
        <v>0</v>
      </c>
      <c r="I276" s="215">
        <v>0</v>
      </c>
      <c r="J276" s="215">
        <v>0</v>
      </c>
      <c r="K276" s="215">
        <v>0</v>
      </c>
      <c r="L276" s="215">
        <v>0</v>
      </c>
      <c r="M276" s="215">
        <v>0</v>
      </c>
      <c r="N276" s="215">
        <v>0</v>
      </c>
      <c r="O276" s="215">
        <v>0</v>
      </c>
      <c r="P276" s="215">
        <v>0</v>
      </c>
      <c r="Q276" s="215">
        <v>0</v>
      </c>
    </row>
    <row r="277" spans="1:17" x14ac:dyDescent="0.25">
      <c r="A277" s="245" t="str">
        <f>IFERROR(VLOOKUP($C277,Account_Mapping!$A:$C,2,0),"")</f>
        <v>T_Nursing</v>
      </c>
      <c r="B277" s="248">
        <f>IFERROR(VLOOKUP($C277,Account_Mapping!$A:$C,3,0),"")</f>
        <v>0</v>
      </c>
      <c r="C277" s="285" t="s">
        <v>1022</v>
      </c>
      <c r="D277" s="215"/>
      <c r="E277" s="215">
        <v>0</v>
      </c>
      <c r="F277" s="215">
        <v>0</v>
      </c>
      <c r="G277" s="215">
        <v>0</v>
      </c>
      <c r="H277" s="215">
        <v>0</v>
      </c>
      <c r="I277" s="215">
        <v>0</v>
      </c>
      <c r="J277" s="215">
        <v>0</v>
      </c>
      <c r="K277" s="215">
        <v>0</v>
      </c>
      <c r="L277" s="215">
        <v>0</v>
      </c>
      <c r="M277" s="215">
        <v>0</v>
      </c>
      <c r="N277" s="215">
        <v>0</v>
      </c>
      <c r="O277" s="215">
        <v>0</v>
      </c>
      <c r="P277" s="215">
        <v>0</v>
      </c>
      <c r="Q277" s="215">
        <v>0</v>
      </c>
    </row>
    <row r="278" spans="1:17" x14ac:dyDescent="0.25">
      <c r="A278" s="245" t="str">
        <f>IFERROR(VLOOKUP($C278,Account_Mapping!$A:$C,2,0),"")</f>
        <v>T_Ancillary_Therapy</v>
      </c>
      <c r="B278" s="248">
        <f>IFERROR(VLOOKUP($C278,Account_Mapping!$A:$C,3,0),"")</f>
        <v>0</v>
      </c>
      <c r="C278" s="285" t="s">
        <v>1023</v>
      </c>
      <c r="D278" s="215"/>
      <c r="E278" s="215">
        <v>0</v>
      </c>
      <c r="F278" s="215">
        <v>0</v>
      </c>
      <c r="G278" s="215">
        <v>0</v>
      </c>
      <c r="H278" s="215">
        <v>0</v>
      </c>
      <c r="I278" s="215">
        <v>0</v>
      </c>
      <c r="J278" s="215">
        <v>0</v>
      </c>
      <c r="K278" s="215">
        <v>0</v>
      </c>
      <c r="L278" s="215">
        <v>0</v>
      </c>
      <c r="M278" s="215">
        <v>0</v>
      </c>
      <c r="N278" s="215">
        <v>0</v>
      </c>
      <c r="O278" s="215">
        <v>0</v>
      </c>
      <c r="P278" s="215">
        <v>0</v>
      </c>
      <c r="Q278" s="215">
        <v>0</v>
      </c>
    </row>
    <row r="279" spans="1:17" x14ac:dyDescent="0.25">
      <c r="A279" s="245" t="str">
        <f>IFERROR(VLOOKUP($C279,Account_Mapping!$A:$C,2,0),"")</f>
        <v>T_Ancillary_Therapy</v>
      </c>
      <c r="B279" s="248">
        <f>IFERROR(VLOOKUP($C279,Account_Mapping!$A:$C,3,0),"")</f>
        <v>0</v>
      </c>
      <c r="C279" s="285" t="s">
        <v>1024</v>
      </c>
      <c r="D279" s="215"/>
      <c r="E279" s="215">
        <v>0</v>
      </c>
      <c r="F279" s="215">
        <v>0</v>
      </c>
      <c r="G279" s="215">
        <v>0</v>
      </c>
      <c r="H279" s="215">
        <v>0</v>
      </c>
      <c r="I279" s="215">
        <v>0</v>
      </c>
      <c r="J279" s="215">
        <v>0</v>
      </c>
      <c r="K279" s="215">
        <v>0</v>
      </c>
      <c r="L279" s="215">
        <v>0</v>
      </c>
      <c r="M279" s="215">
        <v>0</v>
      </c>
      <c r="N279" s="215">
        <v>0</v>
      </c>
      <c r="O279" s="215">
        <v>0</v>
      </c>
      <c r="P279" s="215">
        <v>0</v>
      </c>
      <c r="Q279" s="215">
        <v>0</v>
      </c>
    </row>
    <row r="280" spans="1:17" x14ac:dyDescent="0.25">
      <c r="A280" s="245" t="str">
        <f>IFERROR(VLOOKUP($C280,Account_Mapping!$A:$C,2,0),"")</f>
        <v>T_Ancillary_Therapy</v>
      </c>
      <c r="B280" s="248" t="str">
        <f>IFERROR(VLOOKUP($C280,Account_Mapping!$A:$C,3,0),"")</f>
        <v>T_Other_NN_Labor</v>
      </c>
      <c r="C280" s="285" t="s">
        <v>1025</v>
      </c>
      <c r="D280" s="215"/>
      <c r="E280" s="215">
        <v>0</v>
      </c>
      <c r="F280" s="215">
        <v>0</v>
      </c>
      <c r="G280" s="215">
        <v>0</v>
      </c>
      <c r="H280" s="215">
        <v>0</v>
      </c>
      <c r="I280" s="215">
        <v>0</v>
      </c>
      <c r="J280" s="215">
        <v>0</v>
      </c>
      <c r="K280" s="215">
        <v>0</v>
      </c>
      <c r="L280" s="215">
        <v>0</v>
      </c>
      <c r="M280" s="215">
        <v>0</v>
      </c>
      <c r="N280" s="215">
        <v>0</v>
      </c>
      <c r="O280" s="215">
        <v>0</v>
      </c>
      <c r="P280" s="215">
        <v>0</v>
      </c>
      <c r="Q280" s="215">
        <v>0</v>
      </c>
    </row>
    <row r="281" spans="1:17" x14ac:dyDescent="0.25">
      <c r="A281" s="245" t="str">
        <f>IFERROR(VLOOKUP($C281,Account_Mapping!$A:$C,2,0),"")</f>
        <v>T_Ancillary_Therapy</v>
      </c>
      <c r="B281" s="248">
        <f>IFERROR(VLOOKUP($C281,Account_Mapping!$A:$C,3,0),"")</f>
        <v>0</v>
      </c>
      <c r="C281" s="285" t="s">
        <v>1026</v>
      </c>
      <c r="D281" s="215"/>
      <c r="E281" s="215">
        <v>0</v>
      </c>
      <c r="F281" s="215">
        <v>0</v>
      </c>
      <c r="G281" s="215">
        <v>0</v>
      </c>
      <c r="H281" s="215">
        <v>0</v>
      </c>
      <c r="I281" s="215">
        <v>0</v>
      </c>
      <c r="J281" s="215">
        <v>0</v>
      </c>
      <c r="K281" s="215">
        <v>0</v>
      </c>
      <c r="L281" s="215">
        <v>0</v>
      </c>
      <c r="M281" s="215">
        <v>0</v>
      </c>
      <c r="N281" s="215">
        <v>0</v>
      </c>
      <c r="O281" s="215">
        <v>0</v>
      </c>
      <c r="P281" s="215">
        <v>0</v>
      </c>
      <c r="Q281" s="215">
        <v>0</v>
      </c>
    </row>
    <row r="282" spans="1:17" x14ac:dyDescent="0.25">
      <c r="A282" s="245" t="str">
        <f>IFERROR(VLOOKUP($C282,Account_Mapping!$A:$C,2,0),"")</f>
        <v>T_Ancillary_Therapy</v>
      </c>
      <c r="B282" s="248">
        <f>IFERROR(VLOOKUP($C282,Account_Mapping!$A:$C,3,0),"")</f>
        <v>0</v>
      </c>
      <c r="C282" s="285" t="s">
        <v>1027</v>
      </c>
      <c r="D282" s="215"/>
      <c r="E282" s="215">
        <v>0</v>
      </c>
      <c r="F282" s="215">
        <v>0</v>
      </c>
      <c r="G282" s="215">
        <v>0</v>
      </c>
      <c r="H282" s="215">
        <v>0</v>
      </c>
      <c r="I282" s="215">
        <v>0</v>
      </c>
      <c r="J282" s="215">
        <v>0</v>
      </c>
      <c r="K282" s="215">
        <v>0</v>
      </c>
      <c r="L282" s="215">
        <v>0</v>
      </c>
      <c r="M282" s="215">
        <v>0</v>
      </c>
      <c r="N282" s="215">
        <v>0</v>
      </c>
      <c r="O282" s="215">
        <v>0</v>
      </c>
      <c r="P282" s="215">
        <v>0</v>
      </c>
      <c r="Q282" s="215">
        <v>0</v>
      </c>
    </row>
    <row r="283" spans="1:17" x14ac:dyDescent="0.25">
      <c r="A283" s="245" t="str">
        <f>IFERROR(VLOOKUP($C283,Account_Mapping!$A:$C,2,0),"")</f>
        <v>T_Ancillary_Other</v>
      </c>
      <c r="B283" s="248">
        <f>IFERROR(VLOOKUP($C283,Account_Mapping!$A:$C,3,0),"")</f>
        <v>0</v>
      </c>
      <c r="C283" s="285" t="s">
        <v>1028</v>
      </c>
      <c r="D283" s="215"/>
      <c r="E283" s="215">
        <v>30.26</v>
      </c>
      <c r="F283" s="215">
        <v>0</v>
      </c>
      <c r="G283" s="215">
        <v>0</v>
      </c>
      <c r="H283" s="215">
        <v>0</v>
      </c>
      <c r="I283" s="215">
        <v>0</v>
      </c>
      <c r="J283" s="215">
        <v>0</v>
      </c>
      <c r="K283" s="215">
        <v>0</v>
      </c>
      <c r="L283" s="215">
        <v>0</v>
      </c>
      <c r="M283" s="215">
        <v>0</v>
      </c>
      <c r="N283" s="215">
        <v>0</v>
      </c>
      <c r="O283" s="215">
        <v>0</v>
      </c>
      <c r="P283" s="215">
        <v>0</v>
      </c>
      <c r="Q283" s="215">
        <v>30.26</v>
      </c>
    </row>
    <row r="284" spans="1:17" x14ac:dyDescent="0.25">
      <c r="A284" s="245" t="str">
        <f>IFERROR(VLOOKUP($C284,Account_Mapping!$A:$C,2,0),"")</f>
        <v>T_Ancillary_Other</v>
      </c>
      <c r="B284" s="248">
        <f>IFERROR(VLOOKUP($C284,Account_Mapping!$A:$C,3,0),"")</f>
        <v>0</v>
      </c>
      <c r="C284" s="285" t="s">
        <v>1029</v>
      </c>
      <c r="D284" s="215"/>
      <c r="E284" s="215">
        <v>0</v>
      </c>
      <c r="F284" s="215">
        <v>0</v>
      </c>
      <c r="G284" s="215">
        <v>0</v>
      </c>
      <c r="H284" s="215">
        <v>0</v>
      </c>
      <c r="I284" s="215">
        <v>241.79</v>
      </c>
      <c r="J284" s="215">
        <v>0</v>
      </c>
      <c r="K284" s="215">
        <v>0</v>
      </c>
      <c r="L284" s="215">
        <v>0</v>
      </c>
      <c r="M284" s="215">
        <v>0</v>
      </c>
      <c r="N284" s="215">
        <v>0</v>
      </c>
      <c r="O284" s="215">
        <v>0</v>
      </c>
      <c r="P284" s="215">
        <v>0</v>
      </c>
      <c r="Q284" s="215">
        <v>241.79</v>
      </c>
    </row>
    <row r="285" spans="1:17" x14ac:dyDescent="0.25">
      <c r="A285" s="245" t="str">
        <f>IFERROR(VLOOKUP($C285,Account_Mapping!$A:$C,2,0),"")</f>
        <v>T_Ancillary_Therapy</v>
      </c>
      <c r="B285" s="248">
        <f>IFERROR(VLOOKUP($C285,Account_Mapping!$A:$C,3,0),"")</f>
        <v>0</v>
      </c>
      <c r="C285" s="285" t="s">
        <v>1030</v>
      </c>
      <c r="D285" s="215"/>
      <c r="E285" s="215">
        <v>0</v>
      </c>
      <c r="F285" s="215">
        <v>0</v>
      </c>
      <c r="G285" s="215">
        <v>0</v>
      </c>
      <c r="H285" s="215">
        <v>0</v>
      </c>
      <c r="I285" s="215">
        <v>0</v>
      </c>
      <c r="J285" s="215">
        <v>0</v>
      </c>
      <c r="K285" s="215">
        <v>0</v>
      </c>
      <c r="L285" s="215">
        <v>0</v>
      </c>
      <c r="M285" s="215">
        <v>0</v>
      </c>
      <c r="N285" s="215">
        <v>0</v>
      </c>
      <c r="O285" s="215">
        <v>0</v>
      </c>
      <c r="P285" s="215">
        <v>0</v>
      </c>
      <c r="Q285" s="215">
        <v>0</v>
      </c>
    </row>
    <row r="286" spans="1:17" x14ac:dyDescent="0.25">
      <c r="A286" s="245" t="str">
        <f>IFERROR(VLOOKUP($C286,Account_Mapping!$A:$C,2,0),"")</f>
        <v>T_Ancillary_Therapy</v>
      </c>
      <c r="B286" s="248">
        <f>IFERROR(VLOOKUP($C286,Account_Mapping!$A:$C,3,0),"")</f>
        <v>0</v>
      </c>
      <c r="C286" s="285" t="s">
        <v>1031</v>
      </c>
      <c r="D286" s="215"/>
      <c r="E286" s="215">
        <v>0</v>
      </c>
      <c r="F286" s="215">
        <v>0</v>
      </c>
      <c r="G286" s="215">
        <v>0</v>
      </c>
      <c r="H286" s="215">
        <v>0</v>
      </c>
      <c r="I286" s="215">
        <v>0</v>
      </c>
      <c r="J286" s="215">
        <v>0</v>
      </c>
      <c r="K286" s="215">
        <v>0</v>
      </c>
      <c r="L286" s="215">
        <v>0</v>
      </c>
      <c r="M286" s="215">
        <v>0</v>
      </c>
      <c r="N286" s="215">
        <v>0</v>
      </c>
      <c r="O286" s="215">
        <v>0</v>
      </c>
      <c r="P286" s="215">
        <v>0</v>
      </c>
      <c r="Q286" s="215">
        <v>0</v>
      </c>
    </row>
    <row r="287" spans="1:17" x14ac:dyDescent="0.25">
      <c r="A287" s="245" t="str">
        <f>IFERROR(VLOOKUP($C287,Account_Mapping!$A:$C,2,0),"")</f>
        <v>T_Ancillary_Other</v>
      </c>
      <c r="B287" s="248">
        <f>IFERROR(VLOOKUP($C287,Account_Mapping!$A:$C,3,0),"")</f>
        <v>0</v>
      </c>
      <c r="C287" s="285" t="s">
        <v>1032</v>
      </c>
      <c r="D287" s="215"/>
      <c r="E287" s="215">
        <v>0</v>
      </c>
      <c r="F287" s="215">
        <v>0</v>
      </c>
      <c r="G287" s="215">
        <v>0</v>
      </c>
      <c r="H287" s="215">
        <v>0</v>
      </c>
      <c r="I287" s="215">
        <v>0</v>
      </c>
      <c r="J287" s="215">
        <v>0</v>
      </c>
      <c r="K287" s="215">
        <v>0</v>
      </c>
      <c r="L287" s="215">
        <v>0</v>
      </c>
      <c r="M287" s="215">
        <v>0</v>
      </c>
      <c r="N287" s="215">
        <v>0</v>
      </c>
      <c r="O287" s="215">
        <v>0</v>
      </c>
      <c r="P287" s="215">
        <v>0</v>
      </c>
      <c r="Q287" s="215">
        <v>0</v>
      </c>
    </row>
    <row r="288" spans="1:17" x14ac:dyDescent="0.25">
      <c r="A288" s="245" t="str">
        <f>IFERROR(VLOOKUP($C288,Account_Mapping!$A:$C,2,0),"")</f>
        <v>T_EXPENSES</v>
      </c>
      <c r="B288" s="248">
        <f>IFERROR(VLOOKUP($C288,Account_Mapping!$A:$C,3,0),"")</f>
        <v>0</v>
      </c>
      <c r="C288" s="285" t="s">
        <v>1033</v>
      </c>
      <c r="D288" s="215"/>
      <c r="E288" s="215">
        <v>0</v>
      </c>
      <c r="F288" s="215">
        <v>0</v>
      </c>
      <c r="G288" s="215">
        <v>0</v>
      </c>
      <c r="H288" s="215">
        <v>0</v>
      </c>
      <c r="I288" s="215">
        <v>0</v>
      </c>
      <c r="J288" s="215">
        <v>0</v>
      </c>
      <c r="K288" s="215">
        <v>0</v>
      </c>
      <c r="L288" s="215">
        <v>0</v>
      </c>
      <c r="M288" s="215">
        <v>0</v>
      </c>
      <c r="N288" s="215">
        <v>0</v>
      </c>
      <c r="O288" s="215">
        <v>0</v>
      </c>
      <c r="P288" s="215">
        <v>0</v>
      </c>
      <c r="Q288" s="215">
        <v>0</v>
      </c>
    </row>
    <row r="289" spans="1:17" x14ac:dyDescent="0.25">
      <c r="A289" s="245" t="str">
        <f>IFERROR(VLOOKUP($C289,Account_Mapping!$A:$C,2,0),"")</f>
        <v>T_EXPENSES</v>
      </c>
      <c r="B289" s="248">
        <f>IFERROR(VLOOKUP($C289,Account_Mapping!$A:$C,3,0),"")</f>
        <v>0</v>
      </c>
      <c r="C289" s="285" t="s">
        <v>1034</v>
      </c>
      <c r="D289" s="215"/>
      <c r="E289" s="215">
        <v>0</v>
      </c>
      <c r="F289" s="215">
        <v>0</v>
      </c>
      <c r="G289" s="215">
        <v>0</v>
      </c>
      <c r="H289" s="215">
        <v>0</v>
      </c>
      <c r="I289" s="215">
        <v>0</v>
      </c>
      <c r="J289" s="215">
        <v>0</v>
      </c>
      <c r="K289" s="215">
        <v>0</v>
      </c>
      <c r="L289" s="215">
        <v>0</v>
      </c>
      <c r="M289" s="215">
        <v>0</v>
      </c>
      <c r="N289" s="215">
        <v>0</v>
      </c>
      <c r="O289" s="215">
        <v>0</v>
      </c>
      <c r="P289" s="215">
        <v>0</v>
      </c>
      <c r="Q289" s="215">
        <v>0</v>
      </c>
    </row>
    <row r="290" spans="1:17" x14ac:dyDescent="0.25">
      <c r="A290" s="245" t="str">
        <f>IFERROR(VLOOKUP($C290,Account_Mapping!$A:$C,2,0),"")</f>
        <v>T_Ancillary_Pharmacy</v>
      </c>
      <c r="B290" s="248">
        <f>IFERROR(VLOOKUP($C290,Account_Mapping!$A:$C,3,0),"")</f>
        <v>0</v>
      </c>
      <c r="C290" s="285" t="s">
        <v>1035</v>
      </c>
      <c r="D290" s="215"/>
      <c r="E290" s="215">
        <v>0</v>
      </c>
      <c r="F290" s="215">
        <v>256.94</v>
      </c>
      <c r="G290" s="215">
        <v>0</v>
      </c>
      <c r="H290" s="215">
        <v>0</v>
      </c>
      <c r="I290" s="215">
        <v>0</v>
      </c>
      <c r="J290" s="215">
        <v>0</v>
      </c>
      <c r="K290" s="215">
        <v>0</v>
      </c>
      <c r="L290" s="215">
        <v>0</v>
      </c>
      <c r="M290" s="215">
        <v>0</v>
      </c>
      <c r="N290" s="215">
        <v>0</v>
      </c>
      <c r="O290" s="215">
        <v>0</v>
      </c>
      <c r="P290" s="215">
        <v>0</v>
      </c>
      <c r="Q290" s="215">
        <v>256.94</v>
      </c>
    </row>
    <row r="291" spans="1:17" x14ac:dyDescent="0.25">
      <c r="A291" s="245" t="str">
        <f>IFERROR(VLOOKUP($C291,Account_Mapping!$A:$C,2,0),"")</f>
        <v>T_Ancillary_Therapy</v>
      </c>
      <c r="B291" s="248">
        <f>IFERROR(VLOOKUP($C291,Account_Mapping!$A:$C,3,0),"")</f>
        <v>0</v>
      </c>
      <c r="C291" s="285" t="s">
        <v>1036</v>
      </c>
      <c r="D291" s="215"/>
      <c r="E291" s="215">
        <v>0</v>
      </c>
      <c r="F291" s="215">
        <v>0</v>
      </c>
      <c r="G291" s="215">
        <v>0</v>
      </c>
      <c r="H291" s="215">
        <v>0</v>
      </c>
      <c r="I291" s="215">
        <v>0</v>
      </c>
      <c r="J291" s="215">
        <v>0</v>
      </c>
      <c r="K291" s="215">
        <v>0</v>
      </c>
      <c r="L291" s="215">
        <v>0</v>
      </c>
      <c r="M291" s="215">
        <v>0</v>
      </c>
      <c r="N291" s="215">
        <v>0</v>
      </c>
      <c r="O291" s="215">
        <v>0</v>
      </c>
      <c r="P291" s="215">
        <v>0</v>
      </c>
      <c r="Q291" s="215">
        <v>0</v>
      </c>
    </row>
    <row r="292" spans="1:17" x14ac:dyDescent="0.25">
      <c r="A292" s="245" t="str">
        <f>IFERROR(VLOOKUP($C292,Account_Mapping!$A:$C,2,0),"")</f>
        <v>T_Ancillary_Therapy</v>
      </c>
      <c r="B292" s="248">
        <f>IFERROR(VLOOKUP($C292,Account_Mapping!$A:$C,3,0),"")</f>
        <v>0</v>
      </c>
      <c r="C292" s="285" t="s">
        <v>1037</v>
      </c>
      <c r="D292" s="215"/>
      <c r="E292" s="215">
        <v>0</v>
      </c>
      <c r="F292" s="215">
        <v>0</v>
      </c>
      <c r="G292" s="215">
        <v>0</v>
      </c>
      <c r="H292" s="215">
        <v>0</v>
      </c>
      <c r="I292" s="215">
        <v>0</v>
      </c>
      <c r="J292" s="215">
        <v>0</v>
      </c>
      <c r="K292" s="215">
        <v>0</v>
      </c>
      <c r="L292" s="215">
        <v>0</v>
      </c>
      <c r="M292" s="215">
        <v>0</v>
      </c>
      <c r="N292" s="215">
        <v>0</v>
      </c>
      <c r="O292" s="215">
        <v>0</v>
      </c>
      <c r="P292" s="215">
        <v>0</v>
      </c>
      <c r="Q292" s="215">
        <v>0</v>
      </c>
    </row>
    <row r="293" spans="1:17" x14ac:dyDescent="0.25">
      <c r="A293" s="245" t="str">
        <f>IFERROR(VLOOKUP($C293,Account_Mapping!$A:$C,2,0),"")</f>
        <v>T_Ancillary_Therapy</v>
      </c>
      <c r="B293" s="248">
        <f>IFERROR(VLOOKUP($C293,Account_Mapping!$A:$C,3,0),"")</f>
        <v>0</v>
      </c>
      <c r="C293" s="285" t="s">
        <v>1038</v>
      </c>
      <c r="D293" s="215"/>
      <c r="E293" s="215">
        <v>0</v>
      </c>
      <c r="F293" s="215">
        <v>0</v>
      </c>
      <c r="G293" s="215">
        <v>0</v>
      </c>
      <c r="H293" s="215">
        <v>0</v>
      </c>
      <c r="I293" s="215">
        <v>0</v>
      </c>
      <c r="J293" s="215">
        <v>0</v>
      </c>
      <c r="K293" s="215">
        <v>0</v>
      </c>
      <c r="L293" s="215">
        <v>0</v>
      </c>
      <c r="M293" s="215">
        <v>0</v>
      </c>
      <c r="N293" s="215">
        <v>0</v>
      </c>
      <c r="O293" s="215">
        <v>0</v>
      </c>
      <c r="P293" s="215">
        <v>0</v>
      </c>
      <c r="Q293" s="215">
        <v>0</v>
      </c>
    </row>
    <row r="294" spans="1:17" x14ac:dyDescent="0.25">
      <c r="A294" s="245" t="str">
        <f>IFERROR(VLOOKUP($C294,Account_Mapping!$A:$C,2,0),"")</f>
        <v>T_Ancillary_Other</v>
      </c>
      <c r="B294" s="248">
        <f>IFERROR(VLOOKUP($C294,Account_Mapping!$A:$C,3,0),"")</f>
        <v>0</v>
      </c>
      <c r="C294" s="285" t="s">
        <v>1039</v>
      </c>
      <c r="D294" s="215"/>
      <c r="E294" s="215">
        <v>0</v>
      </c>
      <c r="F294" s="215">
        <v>0</v>
      </c>
      <c r="G294" s="215">
        <v>0</v>
      </c>
      <c r="H294" s="215">
        <v>0</v>
      </c>
      <c r="I294" s="215">
        <v>0</v>
      </c>
      <c r="J294" s="215">
        <v>0</v>
      </c>
      <c r="K294" s="215">
        <v>0</v>
      </c>
      <c r="L294" s="215">
        <v>0</v>
      </c>
      <c r="M294" s="215">
        <v>0</v>
      </c>
      <c r="N294" s="215">
        <v>0</v>
      </c>
      <c r="O294" s="215">
        <v>0</v>
      </c>
      <c r="P294" s="215">
        <v>0</v>
      </c>
      <c r="Q294" s="215">
        <v>0</v>
      </c>
    </row>
    <row r="295" spans="1:17" x14ac:dyDescent="0.25">
      <c r="A295" s="245" t="str">
        <f>IFERROR(VLOOKUP($C295,Account_Mapping!$A:$C,2,0),"")</f>
        <v>T_Ancillary_Pharmacy</v>
      </c>
      <c r="B295" s="248">
        <f>IFERROR(VLOOKUP($C295,Account_Mapping!$A:$C,3,0),"")</f>
        <v>0</v>
      </c>
      <c r="C295" s="285" t="s">
        <v>1040</v>
      </c>
      <c r="D295" s="215"/>
      <c r="E295" s="215">
        <v>0</v>
      </c>
      <c r="F295" s="215">
        <v>0</v>
      </c>
      <c r="G295" s="215">
        <v>0</v>
      </c>
      <c r="H295" s="215">
        <v>0</v>
      </c>
      <c r="I295" s="215">
        <v>0</v>
      </c>
      <c r="J295" s="215">
        <v>0</v>
      </c>
      <c r="K295" s="215">
        <v>0</v>
      </c>
      <c r="L295" s="215">
        <v>0</v>
      </c>
      <c r="M295" s="215">
        <v>0</v>
      </c>
      <c r="N295" s="215">
        <v>0</v>
      </c>
      <c r="O295" s="215">
        <v>0</v>
      </c>
      <c r="P295" s="215">
        <v>0</v>
      </c>
      <c r="Q295" s="215">
        <v>0</v>
      </c>
    </row>
    <row r="296" spans="1:17" x14ac:dyDescent="0.25">
      <c r="A296" s="245" t="str">
        <f>IFERROR(VLOOKUP($C296,Account_Mapping!$A:$C,2,0),"")</f>
        <v>T_Ancillary_Other</v>
      </c>
      <c r="B296" s="248">
        <f>IFERROR(VLOOKUP($C296,Account_Mapping!$A:$C,3,0),"")</f>
        <v>0</v>
      </c>
      <c r="C296" s="285" t="s">
        <v>1041</v>
      </c>
      <c r="D296" s="215"/>
      <c r="E296" s="215">
        <v>60.37</v>
      </c>
      <c r="F296" s="215">
        <v>0</v>
      </c>
      <c r="G296" s="215">
        <v>0</v>
      </c>
      <c r="H296" s="215">
        <v>0</v>
      </c>
      <c r="I296" s="215">
        <v>0</v>
      </c>
      <c r="J296" s="215">
        <v>0</v>
      </c>
      <c r="K296" s="215">
        <v>0</v>
      </c>
      <c r="L296" s="215">
        <v>0</v>
      </c>
      <c r="M296" s="215">
        <v>0</v>
      </c>
      <c r="N296" s="215">
        <v>0</v>
      </c>
      <c r="O296" s="215">
        <v>0</v>
      </c>
      <c r="P296" s="215">
        <v>0</v>
      </c>
      <c r="Q296" s="215">
        <v>60.37</v>
      </c>
    </row>
    <row r="297" spans="1:17" x14ac:dyDescent="0.25">
      <c r="A297" s="245" t="str">
        <f>IFERROR(VLOOKUP($C297,Account_Mapping!$A:$C,2,0),"")</f>
        <v>T_Ancillary_Other</v>
      </c>
      <c r="B297" s="248">
        <f>IFERROR(VLOOKUP($C297,Account_Mapping!$A:$C,3,0),"")</f>
        <v>0</v>
      </c>
      <c r="C297" s="285" t="s">
        <v>1042</v>
      </c>
      <c r="D297" s="215"/>
      <c r="E297" s="215">
        <v>0</v>
      </c>
      <c r="F297" s="215">
        <v>216</v>
      </c>
      <c r="G297" s="215">
        <v>0</v>
      </c>
      <c r="H297" s="215">
        <v>0</v>
      </c>
      <c r="I297" s="215">
        <v>0</v>
      </c>
      <c r="J297" s="215">
        <v>0</v>
      </c>
      <c r="K297" s="215">
        <v>0</v>
      </c>
      <c r="L297" s="215">
        <v>0</v>
      </c>
      <c r="M297" s="215">
        <v>0</v>
      </c>
      <c r="N297" s="215">
        <v>0</v>
      </c>
      <c r="O297" s="215">
        <v>0</v>
      </c>
      <c r="P297" s="215">
        <v>0</v>
      </c>
      <c r="Q297" s="215">
        <v>216</v>
      </c>
    </row>
    <row r="298" spans="1:17" x14ac:dyDescent="0.25">
      <c r="A298" s="245" t="str">
        <f>IFERROR(VLOOKUP($C298,Account_Mapping!$A:$C,2,0),"")</f>
        <v>T_Ancillary_Therapy</v>
      </c>
      <c r="B298" s="248">
        <f>IFERROR(VLOOKUP($C298,Account_Mapping!$A:$C,3,0),"")</f>
        <v>0</v>
      </c>
      <c r="C298" s="285" t="s">
        <v>1043</v>
      </c>
      <c r="D298" s="215"/>
      <c r="E298" s="215">
        <v>0</v>
      </c>
      <c r="F298" s="215">
        <v>0</v>
      </c>
      <c r="G298" s="215">
        <v>0</v>
      </c>
      <c r="H298" s="215">
        <v>0</v>
      </c>
      <c r="I298" s="215">
        <v>0</v>
      </c>
      <c r="J298" s="215">
        <v>0</v>
      </c>
      <c r="K298" s="215">
        <v>0</v>
      </c>
      <c r="L298" s="215">
        <v>0</v>
      </c>
      <c r="M298" s="215">
        <v>0</v>
      </c>
      <c r="N298" s="215">
        <v>0</v>
      </c>
      <c r="O298" s="215">
        <v>0</v>
      </c>
      <c r="P298" s="215">
        <v>0</v>
      </c>
      <c r="Q298" s="215">
        <v>0</v>
      </c>
    </row>
    <row r="299" spans="1:17" x14ac:dyDescent="0.25">
      <c r="A299" s="245" t="str">
        <f>IFERROR(VLOOKUP($C299,Account_Mapping!$A:$C,2,0),"")</f>
        <v>T_Ancillary_Therapy</v>
      </c>
      <c r="B299" s="248">
        <f>IFERROR(VLOOKUP($C299,Account_Mapping!$A:$C,3,0),"")</f>
        <v>0</v>
      </c>
      <c r="C299" s="285" t="s">
        <v>1044</v>
      </c>
      <c r="D299" s="215"/>
      <c r="E299" s="215">
        <v>0</v>
      </c>
      <c r="F299" s="215">
        <v>0</v>
      </c>
      <c r="G299" s="215">
        <v>0</v>
      </c>
      <c r="H299" s="215">
        <v>0</v>
      </c>
      <c r="I299" s="215">
        <v>0</v>
      </c>
      <c r="J299" s="215">
        <v>0</v>
      </c>
      <c r="K299" s="215">
        <v>0</v>
      </c>
      <c r="L299" s="215">
        <v>0</v>
      </c>
      <c r="M299" s="215">
        <v>0</v>
      </c>
      <c r="N299" s="215">
        <v>0</v>
      </c>
      <c r="O299" s="215">
        <v>0</v>
      </c>
      <c r="P299" s="215">
        <v>0</v>
      </c>
      <c r="Q299" s="215">
        <v>0</v>
      </c>
    </row>
    <row r="300" spans="1:17" x14ac:dyDescent="0.25">
      <c r="A300" s="245" t="str">
        <f>IFERROR(VLOOKUP($C300,Account_Mapping!$A:$C,2,0),"")</f>
        <v>T_Ancillary_Therapy</v>
      </c>
      <c r="B300" s="248">
        <f>IFERROR(VLOOKUP($C300,Account_Mapping!$A:$C,3,0),"")</f>
        <v>0</v>
      </c>
      <c r="C300" s="285" t="s">
        <v>1045</v>
      </c>
      <c r="D300" s="215"/>
      <c r="E300" s="215">
        <v>0</v>
      </c>
      <c r="F300" s="215">
        <v>0</v>
      </c>
      <c r="G300" s="215">
        <v>0</v>
      </c>
      <c r="H300" s="215">
        <v>0</v>
      </c>
      <c r="I300" s="215">
        <v>0</v>
      </c>
      <c r="J300" s="215">
        <v>0</v>
      </c>
      <c r="K300" s="215">
        <v>0</v>
      </c>
      <c r="L300" s="215">
        <v>0</v>
      </c>
      <c r="M300" s="215">
        <v>0</v>
      </c>
      <c r="N300" s="215">
        <v>0</v>
      </c>
      <c r="O300" s="215">
        <v>0</v>
      </c>
      <c r="P300" s="215">
        <v>0</v>
      </c>
      <c r="Q300" s="215">
        <v>0</v>
      </c>
    </row>
    <row r="301" spans="1:17" x14ac:dyDescent="0.25">
      <c r="A301" s="245" t="str">
        <f>IFERROR(VLOOKUP($C301,Account_Mapping!$A:$C,2,0),"")</f>
        <v>T_Ancillary_Therapy</v>
      </c>
      <c r="B301" s="248">
        <f>IFERROR(VLOOKUP($C301,Account_Mapping!$A:$C,3,0),"")</f>
        <v>0</v>
      </c>
      <c r="C301" s="285" t="s">
        <v>1046</v>
      </c>
      <c r="D301" s="215"/>
      <c r="E301" s="215">
        <v>0</v>
      </c>
      <c r="F301" s="215">
        <v>0</v>
      </c>
      <c r="G301" s="215">
        <v>0</v>
      </c>
      <c r="H301" s="215">
        <v>0</v>
      </c>
      <c r="I301" s="215">
        <v>0</v>
      </c>
      <c r="J301" s="215">
        <v>0</v>
      </c>
      <c r="K301" s="215">
        <v>0</v>
      </c>
      <c r="L301" s="215">
        <v>0</v>
      </c>
      <c r="M301" s="215">
        <v>0</v>
      </c>
      <c r="N301" s="215">
        <v>0</v>
      </c>
      <c r="O301" s="215">
        <v>0</v>
      </c>
      <c r="P301" s="215">
        <v>0</v>
      </c>
      <c r="Q301" s="215">
        <v>0</v>
      </c>
    </row>
    <row r="302" spans="1:17" x14ac:dyDescent="0.25">
      <c r="A302" s="245" t="str">
        <f>IFERROR(VLOOKUP($C302,Account_Mapping!$A:$C,2,0),"")</f>
        <v>T_Ancillary_Therapy</v>
      </c>
      <c r="B302" s="248">
        <f>IFERROR(VLOOKUP($C302,Account_Mapping!$A:$C,3,0),"")</f>
        <v>0</v>
      </c>
      <c r="C302" s="285" t="s">
        <v>1047</v>
      </c>
      <c r="D302" s="215"/>
      <c r="E302" s="215">
        <v>0</v>
      </c>
      <c r="F302" s="215">
        <v>0</v>
      </c>
      <c r="G302" s="215">
        <v>0</v>
      </c>
      <c r="H302" s="215">
        <v>0</v>
      </c>
      <c r="I302" s="215">
        <v>0</v>
      </c>
      <c r="J302" s="215">
        <v>0</v>
      </c>
      <c r="K302" s="215">
        <v>0</v>
      </c>
      <c r="L302" s="215">
        <v>0</v>
      </c>
      <c r="M302" s="215">
        <v>0</v>
      </c>
      <c r="N302" s="215">
        <v>0</v>
      </c>
      <c r="O302" s="215">
        <v>0</v>
      </c>
      <c r="P302" s="215">
        <v>0</v>
      </c>
      <c r="Q302" s="215">
        <v>0</v>
      </c>
    </row>
    <row r="303" spans="1:17" x14ac:dyDescent="0.25">
      <c r="A303" s="245" t="str">
        <f>IFERROR(VLOOKUP($C303,Account_Mapping!$A:$C,2,0),"")</f>
        <v>T_Ancillary_Therapy</v>
      </c>
      <c r="B303" s="248">
        <f>IFERROR(VLOOKUP($C303,Account_Mapping!$A:$C,3,0),"")</f>
        <v>0</v>
      </c>
      <c r="C303" s="285" t="s">
        <v>1048</v>
      </c>
      <c r="D303" s="215"/>
      <c r="E303" s="215">
        <v>0</v>
      </c>
      <c r="F303" s="215">
        <v>0</v>
      </c>
      <c r="G303" s="215">
        <v>0</v>
      </c>
      <c r="H303" s="215">
        <v>0</v>
      </c>
      <c r="I303" s="215">
        <v>0</v>
      </c>
      <c r="J303" s="215">
        <v>0</v>
      </c>
      <c r="K303" s="215">
        <v>0</v>
      </c>
      <c r="L303" s="215">
        <v>0</v>
      </c>
      <c r="M303" s="215">
        <v>0</v>
      </c>
      <c r="N303" s="215">
        <v>0</v>
      </c>
      <c r="O303" s="215">
        <v>0</v>
      </c>
      <c r="P303" s="215">
        <v>0</v>
      </c>
      <c r="Q303" s="215">
        <v>0</v>
      </c>
    </row>
    <row r="304" spans="1:17" x14ac:dyDescent="0.25">
      <c r="A304" s="245" t="str">
        <f>IFERROR(VLOOKUP($C304,Account_Mapping!$A:$C,2,0),"")</f>
        <v>T_Ancillary_Therapy</v>
      </c>
      <c r="B304" s="248">
        <f>IFERROR(VLOOKUP($C304,Account_Mapping!$A:$C,3,0),"")</f>
        <v>0</v>
      </c>
      <c r="C304" s="285" t="s">
        <v>1274</v>
      </c>
      <c r="D304" s="215"/>
      <c r="E304" s="215">
        <v>0</v>
      </c>
      <c r="F304" s="215">
        <v>0</v>
      </c>
      <c r="G304" s="215">
        <v>0</v>
      </c>
      <c r="H304" s="215">
        <v>0</v>
      </c>
      <c r="I304" s="215">
        <v>0</v>
      </c>
      <c r="J304" s="215">
        <v>0</v>
      </c>
      <c r="K304" s="215">
        <v>0</v>
      </c>
      <c r="L304" s="215">
        <v>0</v>
      </c>
      <c r="M304" s="215">
        <v>0</v>
      </c>
      <c r="N304" s="215">
        <v>0</v>
      </c>
      <c r="O304" s="215">
        <v>0</v>
      </c>
      <c r="P304" s="215">
        <v>0</v>
      </c>
      <c r="Q304" s="215">
        <v>0</v>
      </c>
    </row>
    <row r="305" spans="1:18" x14ac:dyDescent="0.25">
      <c r="A305" s="245" t="str">
        <f>IFERROR(VLOOKUP($C305,Account_Mapping!$A:$C,2,0),"")</f>
        <v>T_Ancillary_Therapy</v>
      </c>
      <c r="B305" s="248">
        <f>IFERROR(VLOOKUP($C305,Account_Mapping!$A:$C,3,0),"")</f>
        <v>0</v>
      </c>
      <c r="C305" s="285" t="s">
        <v>1275</v>
      </c>
      <c r="D305" s="215"/>
      <c r="E305" s="215">
        <v>0</v>
      </c>
      <c r="F305" s="215">
        <v>0</v>
      </c>
      <c r="G305" s="215">
        <v>0</v>
      </c>
      <c r="H305" s="215">
        <v>0</v>
      </c>
      <c r="I305" s="215">
        <v>0</v>
      </c>
      <c r="J305" s="215">
        <v>0</v>
      </c>
      <c r="K305" s="215">
        <v>0</v>
      </c>
      <c r="L305" s="215">
        <v>0</v>
      </c>
      <c r="M305" s="215">
        <v>0</v>
      </c>
      <c r="N305" s="215">
        <v>0</v>
      </c>
      <c r="O305" s="215">
        <v>0</v>
      </c>
      <c r="P305" s="215">
        <v>0</v>
      </c>
      <c r="Q305" s="215">
        <v>0</v>
      </c>
    </row>
    <row r="306" spans="1:18" x14ac:dyDescent="0.25">
      <c r="A306" s="245" t="str">
        <f>IFERROR(VLOOKUP($C306,Account_Mapping!$A:$C,2,0),"")</f>
        <v>T_Ancillary_Therapy</v>
      </c>
      <c r="B306" s="248">
        <f>IFERROR(VLOOKUP($C306,Account_Mapping!$A:$C,3,0),"")</f>
        <v>0</v>
      </c>
      <c r="C306" s="285" t="s">
        <v>1276</v>
      </c>
      <c r="D306" s="215"/>
      <c r="E306" s="215">
        <v>0</v>
      </c>
      <c r="F306" s="215">
        <v>0</v>
      </c>
      <c r="G306" s="215">
        <v>0</v>
      </c>
      <c r="H306" s="215">
        <v>0</v>
      </c>
      <c r="I306" s="215">
        <v>0</v>
      </c>
      <c r="J306" s="215">
        <v>0</v>
      </c>
      <c r="K306" s="215">
        <v>0</v>
      </c>
      <c r="L306" s="215">
        <v>0</v>
      </c>
      <c r="M306" s="215">
        <v>0</v>
      </c>
      <c r="N306" s="215">
        <v>0</v>
      </c>
      <c r="O306" s="215">
        <v>0</v>
      </c>
      <c r="P306" s="215">
        <v>0</v>
      </c>
      <c r="Q306" s="215">
        <v>0</v>
      </c>
    </row>
    <row r="307" spans="1:18" x14ac:dyDescent="0.25">
      <c r="A307" s="245" t="str">
        <f>IFERROR(VLOOKUP($C307,Account_Mapping!$A:$C,2,0),"")</f>
        <v>T_gen_Admin_other</v>
      </c>
      <c r="B307" s="248">
        <f>IFERROR(VLOOKUP($C307,Account_Mapping!$A:$C,3,0),"")</f>
        <v>0</v>
      </c>
      <c r="C307" s="285" t="s">
        <v>1052</v>
      </c>
      <c r="D307" s="215"/>
      <c r="E307" s="215">
        <v>0</v>
      </c>
      <c r="F307" s="215">
        <v>0</v>
      </c>
      <c r="G307" s="215">
        <v>0</v>
      </c>
      <c r="H307" s="215">
        <v>0</v>
      </c>
      <c r="I307" s="215">
        <v>0</v>
      </c>
      <c r="J307" s="215">
        <v>0</v>
      </c>
      <c r="K307" s="215">
        <v>0</v>
      </c>
      <c r="L307" s="215">
        <v>0</v>
      </c>
      <c r="M307" s="215">
        <v>0</v>
      </c>
      <c r="N307" s="215">
        <v>0</v>
      </c>
      <c r="O307" s="215">
        <v>0</v>
      </c>
      <c r="P307" s="215">
        <v>0</v>
      </c>
      <c r="Q307" s="215">
        <v>0</v>
      </c>
    </row>
    <row r="308" spans="1:18" x14ac:dyDescent="0.25">
      <c r="A308" s="245" t="str">
        <f>IFERROR(VLOOKUP($C308,Account_Mapping!$A:$C,2,0),"")</f>
        <v>T_Ancillary_Pharmacy</v>
      </c>
      <c r="B308" s="248">
        <f>IFERROR(VLOOKUP($C308,Account_Mapping!$A:$C,3,0),"")</f>
        <v>0</v>
      </c>
      <c r="C308" s="285" t="s">
        <v>1053</v>
      </c>
      <c r="D308" s="215"/>
      <c r="E308" s="215">
        <v>0</v>
      </c>
      <c r="F308" s="215">
        <v>0</v>
      </c>
      <c r="G308" s="215">
        <v>0</v>
      </c>
      <c r="H308" s="215">
        <v>0</v>
      </c>
      <c r="I308" s="215">
        <v>0</v>
      </c>
      <c r="J308" s="215">
        <v>0</v>
      </c>
      <c r="K308" s="215">
        <v>0</v>
      </c>
      <c r="L308" s="215">
        <v>0</v>
      </c>
      <c r="M308" s="215">
        <v>0</v>
      </c>
      <c r="N308" s="215">
        <v>0</v>
      </c>
      <c r="O308" s="215">
        <v>0</v>
      </c>
      <c r="P308" s="215">
        <v>0</v>
      </c>
      <c r="Q308" s="215">
        <v>0</v>
      </c>
    </row>
    <row r="309" spans="1:18" x14ac:dyDescent="0.25">
      <c r="A309" s="245" t="str">
        <f>IFERROR(VLOOKUP($C309,Account_Mapping!$A:$C,2,0),"")</f>
        <v>T_EXPENSES</v>
      </c>
      <c r="B309" s="248">
        <f>IFERROR(VLOOKUP($C309,Account_Mapping!$A:$C,3,0),"")</f>
        <v>0</v>
      </c>
      <c r="C309" s="285" t="s">
        <v>1054</v>
      </c>
      <c r="D309" s="215"/>
      <c r="E309" s="215">
        <v>0</v>
      </c>
      <c r="F309" s="215">
        <v>0</v>
      </c>
      <c r="G309" s="215">
        <v>0</v>
      </c>
      <c r="H309" s="215">
        <v>0</v>
      </c>
      <c r="I309" s="215">
        <v>0</v>
      </c>
      <c r="J309" s="215">
        <v>0</v>
      </c>
      <c r="K309" s="215">
        <v>0</v>
      </c>
      <c r="L309" s="215">
        <v>0</v>
      </c>
      <c r="M309" s="215">
        <v>0</v>
      </c>
      <c r="N309" s="215">
        <v>0</v>
      </c>
      <c r="O309" s="215">
        <v>0</v>
      </c>
      <c r="P309" s="215">
        <v>0</v>
      </c>
      <c r="Q309" s="215">
        <v>0</v>
      </c>
    </row>
    <row r="310" spans="1:18" x14ac:dyDescent="0.25">
      <c r="A310" s="245" t="str">
        <f>IFERROR(VLOOKUP($C310,Account_Mapping!$A:$C,2,0),"")</f>
        <v>T_Ancillary_Therapy</v>
      </c>
      <c r="B310" s="248">
        <f>IFERROR(VLOOKUP($C310,Account_Mapping!$A:$C,3,0),"")</f>
        <v>0</v>
      </c>
      <c r="C310" s="285" t="s">
        <v>1055</v>
      </c>
      <c r="D310" s="215"/>
      <c r="E310" s="215">
        <v>0</v>
      </c>
      <c r="F310" s="215">
        <v>0</v>
      </c>
      <c r="G310" s="215">
        <v>0</v>
      </c>
      <c r="H310" s="215">
        <v>0</v>
      </c>
      <c r="I310" s="215">
        <v>0</v>
      </c>
      <c r="J310" s="215">
        <v>0</v>
      </c>
      <c r="K310" s="215">
        <v>0</v>
      </c>
      <c r="L310" s="215">
        <v>0</v>
      </c>
      <c r="M310" s="215">
        <v>0</v>
      </c>
      <c r="N310" s="215">
        <v>0</v>
      </c>
      <c r="O310" s="215">
        <v>0</v>
      </c>
      <c r="P310" s="215">
        <v>0</v>
      </c>
      <c r="Q310" s="215">
        <v>0</v>
      </c>
    </row>
    <row r="311" spans="1:18" x14ac:dyDescent="0.25">
      <c r="A311" s="245" t="str">
        <f>IFERROR(VLOOKUP($C311,Account_Mapping!$A:$C,2,0),"")</f>
        <v>T_Ancillary_Other</v>
      </c>
      <c r="B311" s="248">
        <f>IFERROR(VLOOKUP($C311,Account_Mapping!$A:$C,3,0),"")</f>
        <v>0</v>
      </c>
      <c r="C311" s="285" t="s">
        <v>1056</v>
      </c>
      <c r="D311" s="215"/>
      <c r="E311" s="215">
        <v>0</v>
      </c>
      <c r="F311" s="215">
        <v>0</v>
      </c>
      <c r="G311" s="215">
        <v>0</v>
      </c>
      <c r="H311" s="215">
        <v>0</v>
      </c>
      <c r="I311" s="215">
        <v>0</v>
      </c>
      <c r="J311" s="215">
        <v>0</v>
      </c>
      <c r="K311" s="215">
        <v>0</v>
      </c>
      <c r="L311" s="215">
        <v>0</v>
      </c>
      <c r="M311" s="215">
        <v>0</v>
      </c>
      <c r="N311" s="215">
        <v>0</v>
      </c>
      <c r="O311" s="215">
        <v>0</v>
      </c>
      <c r="P311" s="215">
        <v>0</v>
      </c>
      <c r="Q311" s="215">
        <v>0</v>
      </c>
    </row>
    <row r="312" spans="1:18" x14ac:dyDescent="0.25">
      <c r="A312" s="245" t="str">
        <f>IFERROR(VLOOKUP($C312,Account_Mapping!$A:$C,2,0),"")</f>
        <v>T_Ancillary_Other</v>
      </c>
      <c r="B312" s="248">
        <f>IFERROR(VLOOKUP($C312,Account_Mapping!$A:$C,3,0),"")</f>
        <v>0</v>
      </c>
      <c r="C312" s="285" t="s">
        <v>1057</v>
      </c>
      <c r="D312" s="215"/>
      <c r="E312" s="215">
        <v>0</v>
      </c>
      <c r="F312" s="215">
        <v>0</v>
      </c>
      <c r="G312" s="215">
        <v>0</v>
      </c>
      <c r="H312" s="215">
        <v>0</v>
      </c>
      <c r="I312" s="215">
        <v>0</v>
      </c>
      <c r="J312" s="215">
        <v>0</v>
      </c>
      <c r="K312" s="215">
        <v>0</v>
      </c>
      <c r="L312" s="215">
        <v>0</v>
      </c>
      <c r="M312" s="215">
        <v>0</v>
      </c>
      <c r="N312" s="215">
        <v>0</v>
      </c>
      <c r="O312" s="215">
        <v>0</v>
      </c>
      <c r="P312" s="215">
        <v>0</v>
      </c>
      <c r="Q312" s="215">
        <v>0</v>
      </c>
    </row>
    <row r="313" spans="1:18" x14ac:dyDescent="0.25">
      <c r="A313" s="245" t="str">
        <f>IFERROR(VLOOKUP($C313,Account_Mapping!$A:$C,2,0),"")</f>
        <v>T_Ancillary_Other</v>
      </c>
      <c r="B313" s="248">
        <f>IFERROR(VLOOKUP($C313,Account_Mapping!$A:$C,3,0),"")</f>
        <v>0</v>
      </c>
      <c r="C313" s="285" t="s">
        <v>1058</v>
      </c>
      <c r="D313" s="215"/>
      <c r="E313" s="215">
        <v>0</v>
      </c>
      <c r="F313" s="215">
        <v>0</v>
      </c>
      <c r="G313" s="215">
        <v>0</v>
      </c>
      <c r="H313" s="215">
        <v>0</v>
      </c>
      <c r="I313" s="215">
        <v>0</v>
      </c>
      <c r="J313" s="215">
        <v>0</v>
      </c>
      <c r="K313" s="215">
        <v>0</v>
      </c>
      <c r="L313" s="215">
        <v>0</v>
      </c>
      <c r="M313" s="215">
        <v>0</v>
      </c>
      <c r="N313" s="215">
        <v>0</v>
      </c>
      <c r="O313" s="215">
        <v>0</v>
      </c>
      <c r="P313" s="215">
        <v>0</v>
      </c>
      <c r="Q313" s="215">
        <v>0</v>
      </c>
    </row>
    <row r="314" spans="1:18" x14ac:dyDescent="0.25">
      <c r="A314" s="245" t="str">
        <f>IFERROR(VLOOKUP($C314,Account_Mapping!$A:$C,2,0),"")</f>
        <v>T_gen_Admin_other</v>
      </c>
      <c r="B314" s="248">
        <f>IFERROR(VLOOKUP($C314,Account_Mapping!$A:$C,3,0),"")</f>
        <v>0</v>
      </c>
      <c r="C314" s="285" t="s">
        <v>1059</v>
      </c>
      <c r="D314" s="215"/>
      <c r="E314" s="215">
        <v>0</v>
      </c>
      <c r="F314" s="215">
        <v>0</v>
      </c>
      <c r="G314" s="215">
        <v>0</v>
      </c>
      <c r="H314" s="215">
        <v>0</v>
      </c>
      <c r="I314" s="215">
        <v>0</v>
      </c>
      <c r="J314" s="215">
        <v>0</v>
      </c>
      <c r="K314" s="215">
        <v>0</v>
      </c>
      <c r="L314" s="215">
        <v>0</v>
      </c>
      <c r="M314" s="215">
        <v>0</v>
      </c>
      <c r="N314" s="215">
        <v>0</v>
      </c>
      <c r="O314" s="215">
        <v>0</v>
      </c>
      <c r="P314" s="215">
        <v>0</v>
      </c>
      <c r="Q314" s="215">
        <v>0</v>
      </c>
    </row>
    <row r="315" spans="1:18" x14ac:dyDescent="0.25">
      <c r="A315" s="245" t="str">
        <f>IFERROR(VLOOKUP($C315,Account_Mapping!$A:$C,2,0),"")</f>
        <v>T_gen_Admin_other</v>
      </c>
      <c r="B315" s="248">
        <f>IFERROR(VLOOKUP($C315,Account_Mapping!$A:$C,3,0),"")</f>
        <v>0</v>
      </c>
      <c r="C315" s="285" t="s">
        <v>1060</v>
      </c>
      <c r="D315" s="215"/>
      <c r="E315" s="215">
        <v>0</v>
      </c>
      <c r="F315" s="215">
        <v>0</v>
      </c>
      <c r="G315" s="215">
        <v>0</v>
      </c>
      <c r="H315" s="215">
        <v>0</v>
      </c>
      <c r="I315" s="215">
        <v>0</v>
      </c>
      <c r="J315" s="215">
        <v>0</v>
      </c>
      <c r="K315" s="215">
        <v>0</v>
      </c>
      <c r="L315" s="215">
        <v>0</v>
      </c>
      <c r="M315" s="215">
        <v>0</v>
      </c>
      <c r="N315" s="215">
        <v>0</v>
      </c>
      <c r="O315" s="215">
        <v>0</v>
      </c>
      <c r="P315" s="215">
        <v>0</v>
      </c>
      <c r="Q315" s="215">
        <v>0</v>
      </c>
    </row>
    <row r="316" spans="1:18" x14ac:dyDescent="0.25">
      <c r="A316" s="245" t="str">
        <f>IFERROR(VLOOKUP($C316,Account_Mapping!$A:$C,2,0),"")</f>
        <v>T_gen_Admin_other</v>
      </c>
      <c r="B316" s="248">
        <f>IFERROR(VLOOKUP($C316,Account_Mapping!$A:$C,3,0),"")</f>
        <v>0</v>
      </c>
      <c r="C316" s="285" t="s">
        <v>1061</v>
      </c>
      <c r="D316" s="215"/>
      <c r="E316" s="215">
        <v>0</v>
      </c>
      <c r="F316" s="215">
        <v>0</v>
      </c>
      <c r="G316" s="215">
        <v>0</v>
      </c>
      <c r="H316" s="215">
        <v>0</v>
      </c>
      <c r="I316" s="215">
        <v>0</v>
      </c>
      <c r="J316" s="215">
        <v>0</v>
      </c>
      <c r="K316" s="215">
        <v>0</v>
      </c>
      <c r="L316" s="215">
        <v>0</v>
      </c>
      <c r="M316" s="215">
        <v>0</v>
      </c>
      <c r="N316" s="215">
        <v>0</v>
      </c>
      <c r="O316" s="215">
        <v>0</v>
      </c>
      <c r="P316" s="215">
        <v>0</v>
      </c>
      <c r="Q316" s="215">
        <v>0</v>
      </c>
    </row>
    <row r="317" spans="1:18" x14ac:dyDescent="0.25">
      <c r="A317" s="245" t="str">
        <f>IFERROR(VLOOKUP($C317,Account_Mapping!$A:$C,2,0),"")</f>
        <v>T_gen_Admin_other</v>
      </c>
      <c r="B317" s="248">
        <f>IFERROR(VLOOKUP($C317,Account_Mapping!$A:$C,3,0),"")</f>
        <v>0</v>
      </c>
      <c r="C317" s="285" t="s">
        <v>1062</v>
      </c>
      <c r="D317" s="215"/>
      <c r="E317" s="215">
        <v>0</v>
      </c>
      <c r="F317" s="215">
        <v>0</v>
      </c>
      <c r="G317" s="215">
        <v>0</v>
      </c>
      <c r="H317" s="215">
        <v>0</v>
      </c>
      <c r="I317" s="215">
        <v>0</v>
      </c>
      <c r="J317" s="215">
        <v>0</v>
      </c>
      <c r="K317" s="215">
        <v>0</v>
      </c>
      <c r="L317" s="215">
        <v>0</v>
      </c>
      <c r="M317" s="215">
        <v>0</v>
      </c>
      <c r="N317" s="215">
        <v>0</v>
      </c>
      <c r="O317" s="215">
        <v>0</v>
      </c>
      <c r="P317" s="215">
        <v>0</v>
      </c>
      <c r="Q317" s="215">
        <v>0</v>
      </c>
    </row>
    <row r="318" spans="1:18" x14ac:dyDescent="0.25">
      <c r="A318" s="245" t="str">
        <f>IFERROR(VLOOKUP($C318,Account_Mapping!$A:$C,2,0),"")</f>
        <v>T_EXPENSES</v>
      </c>
      <c r="B318" s="248">
        <f>IFERROR(VLOOKUP($C318,Account_Mapping!$A:$C,3,0),"")</f>
        <v>0</v>
      </c>
      <c r="C318" s="285" t="s">
        <v>1063</v>
      </c>
      <c r="D318" s="215"/>
      <c r="E318" s="215">
        <v>0</v>
      </c>
      <c r="F318" s="215">
        <v>0</v>
      </c>
      <c r="G318" s="215">
        <v>0</v>
      </c>
      <c r="H318" s="215">
        <v>0</v>
      </c>
      <c r="I318" s="215">
        <v>0</v>
      </c>
      <c r="J318" s="215">
        <v>0</v>
      </c>
      <c r="K318" s="215">
        <v>0</v>
      </c>
      <c r="L318" s="215">
        <v>0</v>
      </c>
      <c r="M318" s="215">
        <v>0</v>
      </c>
      <c r="N318" s="215">
        <v>0</v>
      </c>
      <c r="O318" s="215">
        <v>0</v>
      </c>
      <c r="P318" s="215">
        <v>0</v>
      </c>
      <c r="Q318" s="215">
        <v>0</v>
      </c>
    </row>
    <row r="319" spans="1:18" x14ac:dyDescent="0.25">
      <c r="A319" s="245" t="str">
        <f>IFERROR(VLOOKUP($C319,Account_Mapping!$A:$C,2,0),"")</f>
        <v>T_gen_Admin_other</v>
      </c>
      <c r="B319" s="248">
        <f>IFERROR(VLOOKUP($C319,Account_Mapping!$A:$C,3,0),"")</f>
        <v>0</v>
      </c>
      <c r="C319" s="285" t="s">
        <v>1064</v>
      </c>
      <c r="E319" s="229">
        <v>0</v>
      </c>
      <c r="F319" s="229">
        <v>0</v>
      </c>
      <c r="G319" s="229">
        <v>0</v>
      </c>
      <c r="H319" s="229">
        <v>0</v>
      </c>
      <c r="I319" s="229">
        <v>0</v>
      </c>
      <c r="J319" s="229">
        <v>0</v>
      </c>
      <c r="K319" s="229">
        <v>0</v>
      </c>
      <c r="L319" s="229">
        <v>0</v>
      </c>
      <c r="M319" s="229">
        <v>0</v>
      </c>
      <c r="N319" s="229">
        <v>0</v>
      </c>
      <c r="O319" s="229">
        <v>0</v>
      </c>
      <c r="P319" s="229">
        <v>0</v>
      </c>
      <c r="Q319" s="229">
        <v>0</v>
      </c>
      <c r="R319" s="224"/>
    </row>
    <row r="320" spans="1:18" x14ac:dyDescent="0.25">
      <c r="A320" s="245" t="str">
        <f>IFERROR(VLOOKUP($C320,Account_Mapping!$A:$C,2,0),"")</f>
        <v>T_gen_Admin_other</v>
      </c>
      <c r="B320" s="248">
        <f>IFERROR(VLOOKUP($C320,Account_Mapping!$A:$C,3,0),"")</f>
        <v>0</v>
      </c>
      <c r="C320" s="285" t="s">
        <v>1065</v>
      </c>
      <c r="E320" s="221">
        <v>0</v>
      </c>
      <c r="F320" s="221">
        <v>0</v>
      </c>
      <c r="G320" s="221">
        <v>0</v>
      </c>
      <c r="H320" s="221">
        <v>0</v>
      </c>
      <c r="I320" s="221">
        <v>0</v>
      </c>
      <c r="J320" s="221">
        <v>0</v>
      </c>
      <c r="K320" s="221">
        <v>0</v>
      </c>
      <c r="L320" s="221">
        <v>0</v>
      </c>
      <c r="M320" s="221">
        <v>0</v>
      </c>
      <c r="N320" s="221">
        <v>0</v>
      </c>
      <c r="O320" s="221">
        <v>0</v>
      </c>
      <c r="P320" s="221">
        <v>0</v>
      </c>
      <c r="Q320" s="221">
        <v>0</v>
      </c>
    </row>
    <row r="321" spans="1:18" x14ac:dyDescent="0.25">
      <c r="A321" s="245" t="str">
        <f>IFERROR(VLOOKUP($C321,Account_Mapping!$A:$C,2,0),"")</f>
        <v/>
      </c>
      <c r="B321" s="248" t="str">
        <f>IFERROR(VLOOKUP($C321,Account_Mapping!$A:$C,3,0),"")</f>
        <v/>
      </c>
      <c r="C321" s="285" t="s">
        <v>889</v>
      </c>
      <c r="E321" s="215">
        <v>8108.1900000000005</v>
      </c>
      <c r="F321" s="215">
        <v>3240.94</v>
      </c>
      <c r="G321" s="215">
        <v>2956</v>
      </c>
      <c r="H321" s="215">
        <v>0</v>
      </c>
      <c r="I321" s="215">
        <v>241.79</v>
      </c>
      <c r="J321" s="215">
        <v>0</v>
      </c>
      <c r="K321" s="215">
        <v>0</v>
      </c>
      <c r="L321" s="215">
        <v>0</v>
      </c>
      <c r="M321" s="215">
        <v>0</v>
      </c>
      <c r="N321" s="215">
        <v>0</v>
      </c>
      <c r="O321" s="215">
        <v>0</v>
      </c>
      <c r="P321" s="215">
        <v>0</v>
      </c>
      <c r="Q321" s="215">
        <v>14546.920000000004</v>
      </c>
    </row>
    <row r="322" spans="1:18" x14ac:dyDescent="0.25">
      <c r="A322" s="245" t="str">
        <f>IFERROR(VLOOKUP($C322,Account_Mapping!$A:$C,2,0),"")</f>
        <v/>
      </c>
      <c r="B322" s="248" t="str">
        <f>IFERROR(VLOOKUP($C322,Account_Mapping!$A:$C,3,0),"")</f>
        <v/>
      </c>
      <c r="D322" s="215"/>
      <c r="E322" s="215"/>
      <c r="F322" s="215"/>
      <c r="G322" s="215"/>
      <c r="H322" s="215"/>
      <c r="I322" s="215"/>
      <c r="J322" s="215"/>
      <c r="K322" s="215"/>
      <c r="L322" s="215"/>
      <c r="M322" s="215"/>
      <c r="N322" s="215"/>
      <c r="O322" s="215"/>
      <c r="P322" s="215"/>
      <c r="Q322" s="215"/>
    </row>
    <row r="323" spans="1:18" x14ac:dyDescent="0.25">
      <c r="A323" s="245" t="str">
        <f>IFERROR(VLOOKUP($C323,Account_Mapping!$A:$C,2,0),"")</f>
        <v/>
      </c>
      <c r="B323" s="248" t="str">
        <f>IFERROR(VLOOKUP($C323,Account_Mapping!$A:$C,3,0),"")</f>
        <v/>
      </c>
      <c r="C323" s="285" t="s">
        <v>1066</v>
      </c>
      <c r="D323" s="215"/>
      <c r="E323" s="215"/>
      <c r="F323" s="215"/>
      <c r="G323" s="215"/>
      <c r="H323" s="215"/>
      <c r="I323" s="215"/>
      <c r="J323" s="215"/>
      <c r="K323" s="215"/>
      <c r="L323" s="215"/>
      <c r="M323" s="215"/>
      <c r="N323" s="215"/>
      <c r="O323" s="215"/>
      <c r="P323" s="215"/>
      <c r="Q323" s="215"/>
    </row>
    <row r="324" spans="1:18" x14ac:dyDescent="0.25">
      <c r="A324" s="245" t="str">
        <f>IFERROR(VLOOKUP($C324,Account_Mapping!$A:$C,2,0),"")</f>
        <v>T_Houskeeping</v>
      </c>
      <c r="B324" s="248" t="str">
        <f>IFERROR(VLOOKUP($C324,Account_Mapping!$A:$C,3,0),"")</f>
        <v>T_Other_NN_Labor</v>
      </c>
      <c r="C324" s="285" t="s">
        <v>1067</v>
      </c>
      <c r="D324" s="215"/>
      <c r="E324" s="215">
        <v>3468.13</v>
      </c>
      <c r="F324" s="215">
        <v>2938.15</v>
      </c>
      <c r="G324" s="215">
        <v>3119.7</v>
      </c>
      <c r="H324" s="215">
        <v>746.34</v>
      </c>
      <c r="I324" s="215">
        <v>0</v>
      </c>
      <c r="J324" s="215">
        <v>0</v>
      </c>
      <c r="K324" s="215">
        <v>0</v>
      </c>
      <c r="L324" s="215">
        <v>0</v>
      </c>
      <c r="M324" s="215">
        <v>0</v>
      </c>
      <c r="N324" s="215">
        <v>0</v>
      </c>
      <c r="O324" s="215">
        <v>0</v>
      </c>
      <c r="P324" s="215">
        <v>0</v>
      </c>
      <c r="Q324" s="215">
        <v>10272.32</v>
      </c>
    </row>
    <row r="325" spans="1:18" x14ac:dyDescent="0.25">
      <c r="A325" s="245" t="str">
        <f>IFERROR(VLOOKUP($C325,Account_Mapping!$A:$C,2,0),"")</f>
        <v>T_Houskeeping</v>
      </c>
      <c r="B325" s="248">
        <f>IFERROR(VLOOKUP($C325,Account_Mapping!$A:$C,3,0),"")</f>
        <v>0</v>
      </c>
      <c r="C325" s="285" t="s">
        <v>1068</v>
      </c>
      <c r="D325" s="215"/>
      <c r="E325" s="215">
        <v>0</v>
      </c>
      <c r="F325" s="215">
        <v>0</v>
      </c>
      <c r="G325" s="215">
        <v>0</v>
      </c>
      <c r="H325" s="215">
        <v>0</v>
      </c>
      <c r="I325" s="215">
        <v>0</v>
      </c>
      <c r="J325" s="215">
        <v>0</v>
      </c>
      <c r="K325" s="215">
        <v>0</v>
      </c>
      <c r="L325" s="215">
        <v>0</v>
      </c>
      <c r="M325" s="215">
        <v>0</v>
      </c>
      <c r="N325" s="215">
        <v>0</v>
      </c>
      <c r="O325" s="215">
        <v>0</v>
      </c>
      <c r="P325" s="215">
        <v>0</v>
      </c>
      <c r="Q325" s="215">
        <v>0</v>
      </c>
    </row>
    <row r="326" spans="1:18" x14ac:dyDescent="0.25">
      <c r="A326" s="245" t="str">
        <f>IFERROR(VLOOKUP($C326,Account_Mapping!$A:$C,2,0),"")</f>
        <v>T_Houskeeping</v>
      </c>
      <c r="B326" s="248">
        <f>IFERROR(VLOOKUP($C326,Account_Mapping!$A:$C,3,0),"")</f>
        <v>0</v>
      </c>
      <c r="C326" s="285" t="s">
        <v>1069</v>
      </c>
      <c r="D326" s="215"/>
      <c r="E326" s="215">
        <v>448.88</v>
      </c>
      <c r="F326" s="215">
        <v>0</v>
      </c>
      <c r="G326" s="215">
        <v>482.67</v>
      </c>
      <c r="H326" s="215">
        <v>0</v>
      </c>
      <c r="I326" s="215">
        <v>486.08</v>
      </c>
      <c r="J326" s="215">
        <v>0</v>
      </c>
      <c r="K326" s="215">
        <v>0</v>
      </c>
      <c r="L326" s="215">
        <v>0</v>
      </c>
      <c r="M326" s="215">
        <v>0</v>
      </c>
      <c r="N326" s="215">
        <v>0</v>
      </c>
      <c r="O326" s="215">
        <v>0</v>
      </c>
      <c r="P326" s="215">
        <v>0</v>
      </c>
      <c r="Q326" s="215">
        <v>1417.6299999999999</v>
      </c>
    </row>
    <row r="327" spans="1:18" x14ac:dyDescent="0.25">
      <c r="A327" s="245" t="str">
        <f>IFERROR(VLOOKUP($C327,Account_Mapping!$A:$C,2,0),"")</f>
        <v>T_Houskeeping</v>
      </c>
      <c r="B327" s="248">
        <f>IFERROR(VLOOKUP($C327,Account_Mapping!$A:$C,3,0),"")</f>
        <v>0</v>
      </c>
      <c r="C327" s="285" t="s">
        <v>1070</v>
      </c>
      <c r="D327" s="215"/>
      <c r="E327" s="215">
        <v>286.44</v>
      </c>
      <c r="F327" s="215">
        <v>0</v>
      </c>
      <c r="G327" s="215">
        <v>308</v>
      </c>
      <c r="H327" s="215">
        <v>0</v>
      </c>
      <c r="I327" s="215">
        <v>349.22</v>
      </c>
      <c r="J327" s="215">
        <v>0</v>
      </c>
      <c r="K327" s="215">
        <v>0</v>
      </c>
      <c r="L327" s="215">
        <v>0</v>
      </c>
      <c r="M327" s="215">
        <v>0</v>
      </c>
      <c r="N327" s="215">
        <v>0</v>
      </c>
      <c r="O327" s="215">
        <v>0</v>
      </c>
      <c r="P327" s="215">
        <v>0</v>
      </c>
      <c r="Q327" s="215">
        <v>943.66000000000008</v>
      </c>
    </row>
    <row r="328" spans="1:18" x14ac:dyDescent="0.25">
      <c r="A328" s="245" t="str">
        <f>IFERROR(VLOOKUP($C328,Account_Mapping!$A:$C,2,0),"")</f>
        <v>T_Houskeeping</v>
      </c>
      <c r="B328" s="248">
        <f>IFERROR(VLOOKUP($C328,Account_Mapping!$A:$C,3,0),"")</f>
        <v>0</v>
      </c>
      <c r="C328" s="285" t="s">
        <v>1071</v>
      </c>
      <c r="D328" s="215"/>
      <c r="E328" s="215">
        <v>259.68</v>
      </c>
      <c r="F328" s="215">
        <v>203.6</v>
      </c>
      <c r="G328" s="215">
        <v>552.66999999999996</v>
      </c>
      <c r="H328" s="215">
        <v>0</v>
      </c>
      <c r="I328" s="215">
        <v>0</v>
      </c>
      <c r="J328" s="215">
        <v>0</v>
      </c>
      <c r="K328" s="215">
        <v>0</v>
      </c>
      <c r="L328" s="215">
        <v>0</v>
      </c>
      <c r="M328" s="215">
        <v>0</v>
      </c>
      <c r="N328" s="215">
        <v>0</v>
      </c>
      <c r="O328" s="215">
        <v>0</v>
      </c>
      <c r="P328" s="215">
        <v>0</v>
      </c>
      <c r="Q328" s="215">
        <v>1015.9499999999999</v>
      </c>
    </row>
    <row r="329" spans="1:18" x14ac:dyDescent="0.25">
      <c r="A329" s="245" t="str">
        <f>IFERROR(VLOOKUP($C329,Account_Mapping!$A:$C,2,0),"")</f>
        <v>T_Houskeeping</v>
      </c>
      <c r="B329" s="248">
        <f>IFERROR(VLOOKUP($C329,Account_Mapping!$A:$C,3,0),"")</f>
        <v>0</v>
      </c>
      <c r="C329" s="285" t="s">
        <v>1072</v>
      </c>
      <c r="D329" s="215"/>
      <c r="E329" s="215">
        <v>0</v>
      </c>
      <c r="F329" s="215">
        <v>0</v>
      </c>
      <c r="G329" s="215">
        <v>0</v>
      </c>
      <c r="H329" s="215">
        <v>0</v>
      </c>
      <c r="I329" s="215">
        <v>0</v>
      </c>
      <c r="J329" s="215">
        <v>0</v>
      </c>
      <c r="K329" s="215">
        <v>0</v>
      </c>
      <c r="L329" s="215">
        <v>0</v>
      </c>
      <c r="M329" s="215">
        <v>0</v>
      </c>
      <c r="N329" s="215">
        <v>0</v>
      </c>
      <c r="O329" s="215">
        <v>0</v>
      </c>
      <c r="P329" s="215">
        <v>0</v>
      </c>
      <c r="Q329" s="215">
        <v>0</v>
      </c>
    </row>
    <row r="330" spans="1:18" x14ac:dyDescent="0.25">
      <c r="A330" s="245" t="str">
        <f>IFERROR(VLOOKUP($C330,Account_Mapping!$A:$C,2,0),"")</f>
        <v>T_gen_Admin_other</v>
      </c>
      <c r="B330" s="248">
        <f>IFERROR(VLOOKUP($C330,Account_Mapping!$A:$C,3,0),"")</f>
        <v>0</v>
      </c>
      <c r="C330" s="285" t="s">
        <v>1073</v>
      </c>
      <c r="D330" s="215"/>
      <c r="E330" s="215">
        <v>0</v>
      </c>
      <c r="F330" s="215">
        <v>0</v>
      </c>
      <c r="G330" s="215">
        <v>0</v>
      </c>
      <c r="H330" s="215">
        <v>0</v>
      </c>
      <c r="I330" s="215">
        <v>0</v>
      </c>
      <c r="J330" s="215">
        <v>0</v>
      </c>
      <c r="K330" s="215">
        <v>0</v>
      </c>
      <c r="L330" s="215">
        <v>0</v>
      </c>
      <c r="M330" s="215">
        <v>0</v>
      </c>
      <c r="N330" s="215">
        <v>0</v>
      </c>
      <c r="O330" s="215">
        <v>0</v>
      </c>
      <c r="P330" s="215">
        <v>0</v>
      </c>
      <c r="Q330" s="215">
        <v>0</v>
      </c>
    </row>
    <row r="331" spans="1:18" x14ac:dyDescent="0.25">
      <c r="A331" s="245" t="str">
        <f>IFERROR(VLOOKUP($C331,Account_Mapping!$A:$C,2,0),"")</f>
        <v>T_gen_Admin_other</v>
      </c>
      <c r="B331" s="248">
        <f>IFERROR(VLOOKUP($C331,Account_Mapping!$A:$C,3,0),"")</f>
        <v>0</v>
      </c>
      <c r="C331" s="285" t="s">
        <v>1074</v>
      </c>
      <c r="D331" s="215"/>
      <c r="E331" s="215">
        <v>0</v>
      </c>
      <c r="F331" s="215">
        <v>0</v>
      </c>
      <c r="G331" s="215">
        <v>0</v>
      </c>
      <c r="H331" s="215">
        <v>0</v>
      </c>
      <c r="I331" s="215">
        <v>0</v>
      </c>
      <c r="J331" s="215">
        <v>0</v>
      </c>
      <c r="K331" s="215">
        <v>0</v>
      </c>
      <c r="L331" s="215">
        <v>0</v>
      </c>
      <c r="M331" s="215">
        <v>0</v>
      </c>
      <c r="N331" s="215">
        <v>0</v>
      </c>
      <c r="O331" s="215">
        <v>0</v>
      </c>
      <c r="P331" s="215">
        <v>0</v>
      </c>
      <c r="Q331" s="215">
        <v>0</v>
      </c>
    </row>
    <row r="332" spans="1:18" x14ac:dyDescent="0.25">
      <c r="A332" s="245" t="str">
        <f>IFERROR(VLOOKUP($C332,Account_Mapping!$A:$C,2,0),"")</f>
        <v>T_gen_Admin_other</v>
      </c>
      <c r="B332" s="248">
        <f>IFERROR(VLOOKUP($C332,Account_Mapping!$A:$C,3,0),"")</f>
        <v>0</v>
      </c>
      <c r="C332" s="285" t="s">
        <v>1075</v>
      </c>
      <c r="D332" s="215"/>
      <c r="E332" s="215">
        <v>0</v>
      </c>
      <c r="F332" s="215">
        <v>0</v>
      </c>
      <c r="G332" s="215">
        <v>0</v>
      </c>
      <c r="H332" s="215">
        <v>0</v>
      </c>
      <c r="I332" s="215">
        <v>0</v>
      </c>
      <c r="J332" s="215">
        <v>0</v>
      </c>
      <c r="K332" s="215">
        <v>0</v>
      </c>
      <c r="L332" s="215">
        <v>0</v>
      </c>
      <c r="M332" s="215">
        <v>0</v>
      </c>
      <c r="N332" s="215">
        <v>0</v>
      </c>
      <c r="O332" s="215">
        <v>0</v>
      </c>
      <c r="P332" s="215">
        <v>0</v>
      </c>
      <c r="Q332" s="215">
        <v>0</v>
      </c>
    </row>
    <row r="333" spans="1:18" x14ac:dyDescent="0.25">
      <c r="A333" s="245" t="str">
        <f>IFERROR(VLOOKUP($C333,Account_Mapping!$A:$C,2,0),"")</f>
        <v>T_gen_Admin_other</v>
      </c>
      <c r="B333" s="248">
        <f>IFERROR(VLOOKUP($C333,Account_Mapping!$A:$C,3,0),"")</f>
        <v>0</v>
      </c>
      <c r="C333" s="285" t="s">
        <v>1076</v>
      </c>
      <c r="D333" s="215"/>
      <c r="E333" s="215">
        <v>0</v>
      </c>
      <c r="F333" s="215">
        <v>0</v>
      </c>
      <c r="G333" s="215">
        <v>0</v>
      </c>
      <c r="H333" s="215">
        <v>1433.66</v>
      </c>
      <c r="I333" s="215">
        <v>0</v>
      </c>
      <c r="J333" s="215">
        <v>0</v>
      </c>
      <c r="K333" s="215">
        <v>0</v>
      </c>
      <c r="L333" s="215">
        <v>0</v>
      </c>
      <c r="M333" s="215">
        <v>0</v>
      </c>
      <c r="N333" s="215">
        <v>0</v>
      </c>
      <c r="O333" s="215">
        <v>0</v>
      </c>
      <c r="P333" s="215">
        <v>0</v>
      </c>
      <c r="Q333" s="215">
        <v>1433.66</v>
      </c>
    </row>
    <row r="334" spans="1:18" x14ac:dyDescent="0.25">
      <c r="A334" s="245" t="str">
        <f>IFERROR(VLOOKUP($C334,Account_Mapping!$A:$C,2,0),"")</f>
        <v>T_gen_Admin_other</v>
      </c>
      <c r="B334" s="248">
        <f>IFERROR(VLOOKUP($C334,Account_Mapping!$A:$C,3,0),"")</f>
        <v>0</v>
      </c>
      <c r="C334" s="285" t="s">
        <v>1077</v>
      </c>
      <c r="D334" s="215"/>
      <c r="E334" s="215">
        <v>0</v>
      </c>
      <c r="F334" s="215">
        <v>0</v>
      </c>
      <c r="G334" s="215">
        <v>0</v>
      </c>
      <c r="H334" s="215">
        <v>0</v>
      </c>
      <c r="I334" s="215">
        <v>0</v>
      </c>
      <c r="J334" s="215">
        <v>0</v>
      </c>
      <c r="K334" s="215">
        <v>0</v>
      </c>
      <c r="L334" s="215">
        <v>0</v>
      </c>
      <c r="M334" s="215">
        <v>0</v>
      </c>
      <c r="N334" s="215">
        <v>0</v>
      </c>
      <c r="O334" s="215">
        <v>0</v>
      </c>
      <c r="P334" s="215">
        <v>0</v>
      </c>
      <c r="Q334" s="215">
        <v>0</v>
      </c>
    </row>
    <row r="335" spans="1:18" x14ac:dyDescent="0.25">
      <c r="A335" s="245" t="str">
        <f>IFERROR(VLOOKUP($C335,Account_Mapping!$A:$C,2,0),"")</f>
        <v>T_gen_Admin_other</v>
      </c>
      <c r="B335" s="248">
        <f>IFERROR(VLOOKUP($C335,Account_Mapping!$A:$C,3,0),"")</f>
        <v>0</v>
      </c>
      <c r="C335" s="285" t="s">
        <v>1078</v>
      </c>
      <c r="D335" s="215"/>
      <c r="E335" s="215">
        <v>101.55</v>
      </c>
      <c r="F335" s="215">
        <v>0</v>
      </c>
      <c r="G335" s="215">
        <v>0</v>
      </c>
      <c r="H335" s="215">
        <v>649.91999999999996</v>
      </c>
      <c r="I335" s="215">
        <v>0</v>
      </c>
      <c r="J335" s="215">
        <v>0</v>
      </c>
      <c r="K335" s="215">
        <v>0</v>
      </c>
      <c r="L335" s="215">
        <v>0</v>
      </c>
      <c r="M335" s="215">
        <v>0</v>
      </c>
      <c r="N335" s="215">
        <v>0</v>
      </c>
      <c r="O335" s="215">
        <v>0</v>
      </c>
      <c r="P335" s="215">
        <v>0</v>
      </c>
      <c r="Q335" s="215">
        <v>751.46999999999991</v>
      </c>
    </row>
    <row r="336" spans="1:18" x14ac:dyDescent="0.25">
      <c r="A336" s="245" t="str">
        <f>IFERROR(VLOOKUP($C336,Account_Mapping!$A:$C,2,0),"")</f>
        <v>T_gen_Admin_other</v>
      </c>
      <c r="B336" s="248">
        <f>IFERROR(VLOOKUP($C336,Account_Mapping!$A:$C,3,0),"")</f>
        <v>0</v>
      </c>
      <c r="C336" s="285" t="s">
        <v>1079</v>
      </c>
      <c r="E336" s="229">
        <v>0</v>
      </c>
      <c r="F336" s="229">
        <v>0</v>
      </c>
      <c r="G336" s="229">
        <v>0</v>
      </c>
      <c r="H336" s="229">
        <v>0</v>
      </c>
      <c r="I336" s="229">
        <v>0</v>
      </c>
      <c r="J336" s="229">
        <v>0</v>
      </c>
      <c r="K336" s="229">
        <v>0</v>
      </c>
      <c r="L336" s="229">
        <v>0</v>
      </c>
      <c r="M336" s="229">
        <v>0</v>
      </c>
      <c r="N336" s="229">
        <v>0</v>
      </c>
      <c r="O336" s="229">
        <v>0</v>
      </c>
      <c r="P336" s="229">
        <v>0</v>
      </c>
      <c r="Q336" s="229">
        <v>0</v>
      </c>
      <c r="R336" s="224"/>
    </row>
    <row r="337" spans="1:18" x14ac:dyDescent="0.25">
      <c r="A337" s="245" t="str">
        <f>IFERROR(VLOOKUP($C337,Account_Mapping!$A:$C,2,0),"")</f>
        <v>T_gen_Admin_other</v>
      </c>
      <c r="B337" s="248">
        <f>IFERROR(VLOOKUP($C337,Account_Mapping!$A:$C,3,0),"")</f>
        <v>0</v>
      </c>
      <c r="C337" s="285" t="s">
        <v>1080</v>
      </c>
      <c r="E337" s="221">
        <v>0</v>
      </c>
      <c r="F337" s="221">
        <v>0</v>
      </c>
      <c r="G337" s="221">
        <v>0</v>
      </c>
      <c r="H337" s="221">
        <v>0</v>
      </c>
      <c r="I337" s="221">
        <v>0</v>
      </c>
      <c r="J337" s="221">
        <v>0</v>
      </c>
      <c r="K337" s="221">
        <v>0</v>
      </c>
      <c r="L337" s="221">
        <v>0</v>
      </c>
      <c r="M337" s="221">
        <v>0</v>
      </c>
      <c r="N337" s="221">
        <v>0</v>
      </c>
      <c r="O337" s="221">
        <v>0</v>
      </c>
      <c r="P337" s="221">
        <v>0</v>
      </c>
      <c r="Q337" s="221">
        <v>0</v>
      </c>
    </row>
    <row r="338" spans="1:18" x14ac:dyDescent="0.25">
      <c r="A338" s="245" t="str">
        <f>IFERROR(VLOOKUP($C338,Account_Mapping!$A:$C,2,0),"")</f>
        <v/>
      </c>
      <c r="B338" s="248" t="str">
        <f>IFERROR(VLOOKUP($C338,Account_Mapping!$A:$C,3,0),"")</f>
        <v/>
      </c>
      <c r="C338" s="285" t="s">
        <v>1081</v>
      </c>
      <c r="E338" s="215">
        <v>4564.68</v>
      </c>
      <c r="F338" s="215">
        <v>3141.75</v>
      </c>
      <c r="G338" s="215">
        <v>4463.04</v>
      </c>
      <c r="H338" s="215">
        <v>2829.92</v>
      </c>
      <c r="I338" s="215">
        <v>835.3</v>
      </c>
      <c r="J338" s="215">
        <v>0</v>
      </c>
      <c r="K338" s="215">
        <v>0</v>
      </c>
      <c r="L338" s="215">
        <v>0</v>
      </c>
      <c r="M338" s="215">
        <v>0</v>
      </c>
      <c r="N338" s="215">
        <v>0</v>
      </c>
      <c r="O338" s="215">
        <v>0</v>
      </c>
      <c r="P338" s="215">
        <v>0</v>
      </c>
      <c r="Q338" s="215">
        <v>15834.689999999999</v>
      </c>
    </row>
    <row r="339" spans="1:18" x14ac:dyDescent="0.25">
      <c r="A339" s="245" t="str">
        <f>IFERROR(VLOOKUP($C339,Account_Mapping!$A:$C,2,0),"")</f>
        <v/>
      </c>
      <c r="B339" s="248" t="str">
        <f>IFERROR(VLOOKUP($C339,Account_Mapping!$A:$C,3,0),"")</f>
        <v/>
      </c>
      <c r="D339" s="215"/>
      <c r="E339" s="215"/>
      <c r="F339" s="215"/>
      <c r="G339" s="215"/>
      <c r="H339" s="215"/>
      <c r="I339" s="215"/>
      <c r="J339" s="215"/>
      <c r="K339" s="215"/>
      <c r="L339" s="215"/>
      <c r="M339" s="215"/>
      <c r="N339" s="215"/>
      <c r="O339" s="215"/>
      <c r="P339" s="215"/>
      <c r="Q339" s="215"/>
    </row>
    <row r="340" spans="1:18" x14ac:dyDescent="0.25">
      <c r="A340" s="245" t="str">
        <f>IFERROR(VLOOKUP($C340,Account_Mapping!$A:$C,2,0),"")</f>
        <v/>
      </c>
      <c r="B340" s="248" t="str">
        <f>IFERROR(VLOOKUP($C340,Account_Mapping!$A:$C,3,0),"")</f>
        <v/>
      </c>
      <c r="C340" s="285" t="s">
        <v>1082</v>
      </c>
      <c r="D340" s="215"/>
      <c r="E340" s="215"/>
      <c r="F340" s="215"/>
      <c r="G340" s="215"/>
      <c r="H340" s="215"/>
      <c r="I340" s="215"/>
      <c r="J340" s="215"/>
      <c r="K340" s="215"/>
      <c r="L340" s="215"/>
      <c r="M340" s="215"/>
      <c r="N340" s="215"/>
      <c r="O340" s="215"/>
      <c r="P340" s="215"/>
      <c r="Q340" s="215"/>
    </row>
    <row r="341" spans="1:18" x14ac:dyDescent="0.25">
      <c r="A341" s="245" t="str">
        <f>IFERROR(VLOOKUP($C341,Account_Mapping!$A:$C,2,0),"")</f>
        <v>T_Houskeeping</v>
      </c>
      <c r="B341" s="248" t="str">
        <f>IFERROR(VLOOKUP($C341,Account_Mapping!$A:$C,3,0),"")</f>
        <v>T_Other_NN_Labor</v>
      </c>
      <c r="C341" s="285" t="s">
        <v>1083</v>
      </c>
      <c r="D341" s="215"/>
      <c r="E341" s="215">
        <v>11602.38</v>
      </c>
      <c r="F341" s="215">
        <v>10140.299999999999</v>
      </c>
      <c r="G341" s="215">
        <v>11931.77</v>
      </c>
      <c r="H341" s="215">
        <v>3266.78</v>
      </c>
      <c r="I341" s="215">
        <v>0</v>
      </c>
      <c r="J341" s="215">
        <v>0</v>
      </c>
      <c r="K341" s="215">
        <v>0</v>
      </c>
      <c r="L341" s="215">
        <v>0</v>
      </c>
      <c r="M341" s="215">
        <v>0</v>
      </c>
      <c r="N341" s="215">
        <v>0</v>
      </c>
      <c r="O341" s="215">
        <v>0</v>
      </c>
      <c r="P341" s="215">
        <v>0</v>
      </c>
      <c r="Q341" s="215">
        <v>36941.229999999996</v>
      </c>
    </row>
    <row r="342" spans="1:18" x14ac:dyDescent="0.25">
      <c r="A342" s="245" t="str">
        <f>IFERROR(VLOOKUP($C342,Account_Mapping!$A:$C,2,0),"")</f>
        <v>T_Houskeeping</v>
      </c>
      <c r="B342" s="248">
        <f>IFERROR(VLOOKUP($C342,Account_Mapping!$A:$C,3,0),"")</f>
        <v>0</v>
      </c>
      <c r="C342" s="285" t="s">
        <v>1084</v>
      </c>
      <c r="D342" s="215"/>
      <c r="E342" s="215">
        <v>546.85</v>
      </c>
      <c r="F342" s="215">
        <v>363.33</v>
      </c>
      <c r="G342" s="215">
        <v>716.18</v>
      </c>
      <c r="H342" s="215">
        <v>0</v>
      </c>
      <c r="I342" s="215">
        <v>0</v>
      </c>
      <c r="J342" s="215">
        <v>0</v>
      </c>
      <c r="K342" s="215">
        <v>0</v>
      </c>
      <c r="L342" s="215">
        <v>0</v>
      </c>
      <c r="M342" s="215">
        <v>0</v>
      </c>
      <c r="N342" s="215">
        <v>0</v>
      </c>
      <c r="O342" s="215">
        <v>0</v>
      </c>
      <c r="P342" s="215">
        <v>0</v>
      </c>
      <c r="Q342" s="215">
        <v>1626.3600000000001</v>
      </c>
    </row>
    <row r="343" spans="1:18" x14ac:dyDescent="0.25">
      <c r="A343" s="245" t="str">
        <f>IFERROR(VLOOKUP($C343,Account_Mapping!$A:$C,2,0),"")</f>
        <v>T_Houskeeping</v>
      </c>
      <c r="B343" s="248">
        <f>IFERROR(VLOOKUP($C343,Account_Mapping!$A:$C,3,0),"")</f>
        <v>0</v>
      </c>
      <c r="C343" s="285" t="s">
        <v>1085</v>
      </c>
      <c r="D343" s="215"/>
      <c r="E343" s="215">
        <v>429.66</v>
      </c>
      <c r="F343" s="215">
        <v>0</v>
      </c>
      <c r="G343" s="215">
        <v>462</v>
      </c>
      <c r="H343" s="215">
        <v>0</v>
      </c>
      <c r="I343" s="215">
        <v>523.84</v>
      </c>
      <c r="J343" s="215">
        <v>0</v>
      </c>
      <c r="K343" s="215">
        <v>0</v>
      </c>
      <c r="L343" s="215">
        <v>0</v>
      </c>
      <c r="M343" s="215">
        <v>0</v>
      </c>
      <c r="N343" s="215">
        <v>0</v>
      </c>
      <c r="O343" s="215">
        <v>0</v>
      </c>
      <c r="P343" s="215">
        <v>0</v>
      </c>
      <c r="Q343" s="215">
        <v>1415.5</v>
      </c>
    </row>
    <row r="344" spans="1:18" x14ac:dyDescent="0.25">
      <c r="A344" s="245" t="str">
        <f>IFERROR(VLOOKUP($C344,Account_Mapping!$A:$C,2,0),"")</f>
        <v>T_Houskeeping</v>
      </c>
      <c r="B344" s="248">
        <f>IFERROR(VLOOKUP($C344,Account_Mapping!$A:$C,3,0),"")</f>
        <v>0</v>
      </c>
      <c r="C344" s="285" t="s">
        <v>1086</v>
      </c>
      <c r="D344" s="215"/>
      <c r="E344" s="215">
        <v>541.59</v>
      </c>
      <c r="F344" s="215">
        <v>150.56</v>
      </c>
      <c r="G344" s="215">
        <v>699</v>
      </c>
      <c r="H344" s="215">
        <v>0</v>
      </c>
      <c r="I344" s="215">
        <v>0</v>
      </c>
      <c r="J344" s="215">
        <v>0</v>
      </c>
      <c r="K344" s="215">
        <v>0</v>
      </c>
      <c r="L344" s="215">
        <v>0</v>
      </c>
      <c r="M344" s="215">
        <v>0</v>
      </c>
      <c r="N344" s="215">
        <v>0</v>
      </c>
      <c r="O344" s="215">
        <v>0</v>
      </c>
      <c r="P344" s="215">
        <v>0</v>
      </c>
      <c r="Q344" s="215">
        <v>1391.15</v>
      </c>
    </row>
    <row r="345" spans="1:18" x14ac:dyDescent="0.25">
      <c r="A345" s="245" t="str">
        <f>IFERROR(VLOOKUP($C345,Account_Mapping!$A:$C,2,0),"")</f>
        <v>T_Houskeeping</v>
      </c>
      <c r="B345" s="248">
        <f>IFERROR(VLOOKUP($C345,Account_Mapping!$A:$C,3,0),"")</f>
        <v>0</v>
      </c>
      <c r="C345" s="285" t="s">
        <v>1087</v>
      </c>
      <c r="D345" s="215"/>
      <c r="E345" s="215">
        <v>0</v>
      </c>
      <c r="F345" s="215">
        <v>0</v>
      </c>
      <c r="G345" s="215">
        <v>0</v>
      </c>
      <c r="H345" s="215">
        <v>0</v>
      </c>
      <c r="I345" s="215">
        <v>0</v>
      </c>
      <c r="J345" s="215">
        <v>0</v>
      </c>
      <c r="K345" s="215">
        <v>0</v>
      </c>
      <c r="L345" s="215">
        <v>0</v>
      </c>
      <c r="M345" s="215">
        <v>0</v>
      </c>
      <c r="N345" s="215">
        <v>0</v>
      </c>
      <c r="O345" s="215">
        <v>0</v>
      </c>
      <c r="P345" s="215">
        <v>0</v>
      </c>
      <c r="Q345" s="215">
        <v>0</v>
      </c>
    </row>
    <row r="346" spans="1:18" x14ac:dyDescent="0.25">
      <c r="A346" s="245" t="str">
        <f>IFERROR(VLOOKUP($C346,Account_Mapping!$A:$C,2,0),"")</f>
        <v>T_gen_Admin_other</v>
      </c>
      <c r="B346" s="248">
        <f>IFERROR(VLOOKUP($C346,Account_Mapping!$A:$C,3,0),"")</f>
        <v>0</v>
      </c>
      <c r="C346" s="285" t="s">
        <v>1088</v>
      </c>
      <c r="D346" s="215"/>
      <c r="E346" s="215">
        <v>0</v>
      </c>
      <c r="F346" s="215">
        <v>0</v>
      </c>
      <c r="G346" s="215">
        <v>0</v>
      </c>
      <c r="H346" s="215">
        <v>0</v>
      </c>
      <c r="I346" s="215">
        <v>0</v>
      </c>
      <c r="J346" s="215">
        <v>0</v>
      </c>
      <c r="K346" s="215">
        <v>0</v>
      </c>
      <c r="L346" s="215">
        <v>0</v>
      </c>
      <c r="M346" s="215">
        <v>0</v>
      </c>
      <c r="N346" s="215">
        <v>0</v>
      </c>
      <c r="O346" s="215">
        <v>0</v>
      </c>
      <c r="P346" s="215">
        <v>0</v>
      </c>
      <c r="Q346" s="215">
        <v>0</v>
      </c>
    </row>
    <row r="347" spans="1:18" x14ac:dyDescent="0.25">
      <c r="A347" s="245" t="str">
        <f>IFERROR(VLOOKUP($C347,Account_Mapping!$A:$C,2,0),"")</f>
        <v>T_gen_Admin_other</v>
      </c>
      <c r="B347" s="248">
        <f>IFERROR(VLOOKUP($C347,Account_Mapping!$A:$C,3,0),"")</f>
        <v>0</v>
      </c>
      <c r="C347" s="285" t="s">
        <v>1089</v>
      </c>
      <c r="D347" s="215"/>
      <c r="E347" s="215">
        <v>0</v>
      </c>
      <c r="F347" s="215">
        <v>0</v>
      </c>
      <c r="G347" s="215">
        <v>0</v>
      </c>
      <c r="H347" s="215">
        <v>0</v>
      </c>
      <c r="I347" s="215">
        <v>0</v>
      </c>
      <c r="J347" s="215">
        <v>0</v>
      </c>
      <c r="K347" s="215">
        <v>0</v>
      </c>
      <c r="L347" s="215">
        <v>0</v>
      </c>
      <c r="M347" s="215">
        <v>0</v>
      </c>
      <c r="N347" s="215">
        <v>0</v>
      </c>
      <c r="O347" s="215">
        <v>0</v>
      </c>
      <c r="P347" s="215">
        <v>0</v>
      </c>
      <c r="Q347" s="215">
        <v>0</v>
      </c>
    </row>
    <row r="348" spans="1:18" x14ac:dyDescent="0.25">
      <c r="A348" s="245" t="str">
        <f>IFERROR(VLOOKUP($C348,Account_Mapping!$A:$C,2,0),"")</f>
        <v>T_gen_Admin_other</v>
      </c>
      <c r="B348" s="248">
        <f>IFERROR(VLOOKUP($C348,Account_Mapping!$A:$C,3,0),"")</f>
        <v>0</v>
      </c>
      <c r="C348" s="285" t="s">
        <v>1090</v>
      </c>
      <c r="D348" s="215"/>
      <c r="E348" s="215">
        <v>0</v>
      </c>
      <c r="F348" s="215">
        <v>0</v>
      </c>
      <c r="G348" s="215">
        <v>0</v>
      </c>
      <c r="H348" s="215">
        <v>0</v>
      </c>
      <c r="I348" s="215">
        <v>0</v>
      </c>
      <c r="J348" s="215">
        <v>0</v>
      </c>
      <c r="K348" s="215">
        <v>0</v>
      </c>
      <c r="L348" s="215">
        <v>0</v>
      </c>
      <c r="M348" s="215">
        <v>0</v>
      </c>
      <c r="N348" s="215">
        <v>0</v>
      </c>
      <c r="O348" s="215">
        <v>0</v>
      </c>
      <c r="P348" s="215">
        <v>0</v>
      </c>
      <c r="Q348" s="215">
        <v>0</v>
      </c>
    </row>
    <row r="349" spans="1:18" x14ac:dyDescent="0.25">
      <c r="A349" s="245" t="str">
        <f>IFERROR(VLOOKUP($C349,Account_Mapping!$A:$C,2,0),"")</f>
        <v>T_gen_Admin_other</v>
      </c>
      <c r="B349" s="248">
        <f>IFERROR(VLOOKUP($C349,Account_Mapping!$A:$C,3,0),"")</f>
        <v>0</v>
      </c>
      <c r="C349" s="285" t="s">
        <v>1091</v>
      </c>
      <c r="D349" s="215"/>
      <c r="E349" s="215">
        <v>0</v>
      </c>
      <c r="F349" s="215">
        <v>0</v>
      </c>
      <c r="G349" s="215">
        <v>97.2</v>
      </c>
      <c r="H349" s="215">
        <v>2387.06</v>
      </c>
      <c r="I349" s="215">
        <v>0</v>
      </c>
      <c r="J349" s="215">
        <v>0</v>
      </c>
      <c r="K349" s="215">
        <v>0</v>
      </c>
      <c r="L349" s="215">
        <v>0</v>
      </c>
      <c r="M349" s="215">
        <v>0</v>
      </c>
      <c r="N349" s="215">
        <v>0</v>
      </c>
      <c r="O349" s="215">
        <v>0</v>
      </c>
      <c r="P349" s="215">
        <v>0</v>
      </c>
      <c r="Q349" s="215">
        <v>2484.2599999999998</v>
      </c>
    </row>
    <row r="350" spans="1:18" x14ac:dyDescent="0.25">
      <c r="A350" s="245" t="str">
        <f>IFERROR(VLOOKUP($C350,Account_Mapping!$A:$C,2,0),"")</f>
        <v>T_gen_Admin_other</v>
      </c>
      <c r="B350" s="248">
        <f>IFERROR(VLOOKUP($C350,Account_Mapping!$A:$C,3,0),"")</f>
        <v>0</v>
      </c>
      <c r="C350" s="285" t="s">
        <v>1092</v>
      </c>
      <c r="D350" s="215"/>
      <c r="E350" s="215">
        <v>0</v>
      </c>
      <c r="F350" s="215">
        <v>0</v>
      </c>
      <c r="G350" s="215">
        <v>0</v>
      </c>
      <c r="H350" s="215">
        <v>0</v>
      </c>
      <c r="I350" s="215">
        <v>0</v>
      </c>
      <c r="J350" s="215">
        <v>0</v>
      </c>
      <c r="K350" s="215">
        <v>0</v>
      </c>
      <c r="L350" s="215">
        <v>0</v>
      </c>
      <c r="M350" s="215">
        <v>0</v>
      </c>
      <c r="N350" s="215">
        <v>0</v>
      </c>
      <c r="O350" s="215">
        <v>0</v>
      </c>
      <c r="P350" s="215">
        <v>0</v>
      </c>
      <c r="Q350" s="215">
        <v>0</v>
      </c>
    </row>
    <row r="351" spans="1:18" x14ac:dyDescent="0.25">
      <c r="A351" s="245" t="str">
        <f>IFERROR(VLOOKUP($C351,Account_Mapping!$A:$C,2,0),"")</f>
        <v>T_gen_Admin_other</v>
      </c>
      <c r="B351" s="248">
        <f>IFERROR(VLOOKUP($C351,Account_Mapping!$A:$C,3,0),"")</f>
        <v>0</v>
      </c>
      <c r="C351" s="285" t="s">
        <v>1093</v>
      </c>
      <c r="D351" s="215"/>
      <c r="E351" s="215">
        <v>1234.3800000000001</v>
      </c>
      <c r="F351" s="215">
        <v>144.4</v>
      </c>
      <c r="G351" s="215">
        <v>247.2</v>
      </c>
      <c r="H351" s="215">
        <v>482.63</v>
      </c>
      <c r="I351" s="215">
        <v>0</v>
      </c>
      <c r="J351" s="215">
        <v>0</v>
      </c>
      <c r="K351" s="215">
        <v>0</v>
      </c>
      <c r="L351" s="215">
        <v>0</v>
      </c>
      <c r="M351" s="215">
        <v>0</v>
      </c>
      <c r="N351" s="215">
        <v>0</v>
      </c>
      <c r="O351" s="215">
        <v>0</v>
      </c>
      <c r="P351" s="215">
        <v>0</v>
      </c>
      <c r="Q351" s="215">
        <v>2108.61</v>
      </c>
    </row>
    <row r="352" spans="1:18" x14ac:dyDescent="0.25">
      <c r="A352" s="245" t="str">
        <f>IFERROR(VLOOKUP($C352,Account_Mapping!$A:$C,2,0),"")</f>
        <v>T_gen_Admin_other</v>
      </c>
      <c r="B352" s="248">
        <f>IFERROR(VLOOKUP($C352,Account_Mapping!$A:$C,3,0),"")</f>
        <v>0</v>
      </c>
      <c r="C352" s="285" t="s">
        <v>1094</v>
      </c>
      <c r="E352" s="229">
        <v>-0.01</v>
      </c>
      <c r="F352" s="229">
        <v>-0.01</v>
      </c>
      <c r="G352" s="229">
        <v>-40.9</v>
      </c>
      <c r="H352" s="229">
        <v>0</v>
      </c>
      <c r="I352" s="229">
        <v>0</v>
      </c>
      <c r="J352" s="229">
        <v>0</v>
      </c>
      <c r="K352" s="229">
        <v>0</v>
      </c>
      <c r="L352" s="229">
        <v>0</v>
      </c>
      <c r="M352" s="229">
        <v>0</v>
      </c>
      <c r="N352" s="229">
        <v>0</v>
      </c>
      <c r="O352" s="229">
        <v>0</v>
      </c>
      <c r="P352" s="229">
        <v>0</v>
      </c>
      <c r="Q352" s="229">
        <v>-40.92</v>
      </c>
      <c r="R352" s="224"/>
    </row>
    <row r="353" spans="1:17" x14ac:dyDescent="0.25">
      <c r="A353" s="245" t="str">
        <f>IFERROR(VLOOKUP($C353,Account_Mapping!$A:$C,2,0),"")</f>
        <v>T_gen_Admin_other</v>
      </c>
      <c r="B353" s="248">
        <f>IFERROR(VLOOKUP($C353,Account_Mapping!$A:$C,3,0),"")</f>
        <v>0</v>
      </c>
      <c r="C353" s="285" t="s">
        <v>1095</v>
      </c>
      <c r="E353" s="215">
        <v>0</v>
      </c>
      <c r="F353" s="215">
        <v>0</v>
      </c>
      <c r="G353" s="215">
        <v>0</v>
      </c>
      <c r="H353" s="215">
        <v>0</v>
      </c>
      <c r="I353" s="215">
        <v>0</v>
      </c>
      <c r="J353" s="215">
        <v>0</v>
      </c>
      <c r="K353" s="215">
        <v>0</v>
      </c>
      <c r="L353" s="215">
        <v>0</v>
      </c>
      <c r="M353" s="215">
        <v>0</v>
      </c>
      <c r="N353" s="215">
        <v>0</v>
      </c>
      <c r="O353" s="215">
        <v>0</v>
      </c>
      <c r="P353" s="215">
        <v>0</v>
      </c>
      <c r="Q353" s="215">
        <v>0</v>
      </c>
    </row>
    <row r="354" spans="1:17" x14ac:dyDescent="0.25">
      <c r="A354" s="245" t="str">
        <f>IFERROR(VLOOKUP($C354,Account_Mapping!$A:$C,2,0),"")</f>
        <v/>
      </c>
      <c r="B354" s="248" t="str">
        <f>IFERROR(VLOOKUP($C354,Account_Mapping!$A:$C,3,0),"")</f>
        <v/>
      </c>
      <c r="C354" s="285" t="s">
        <v>1096</v>
      </c>
      <c r="E354" s="215">
        <v>14354.85</v>
      </c>
      <c r="F354" s="215">
        <v>10798.579999999998</v>
      </c>
      <c r="G354" s="215">
        <v>14112.450000000003</v>
      </c>
      <c r="H354" s="215">
        <v>6136.47</v>
      </c>
      <c r="I354" s="215">
        <v>523.84</v>
      </c>
      <c r="J354" s="215">
        <v>0</v>
      </c>
      <c r="K354" s="215">
        <v>0</v>
      </c>
      <c r="L354" s="215">
        <v>0</v>
      </c>
      <c r="M354" s="215">
        <v>0</v>
      </c>
      <c r="N354" s="215">
        <v>0</v>
      </c>
      <c r="O354" s="215">
        <v>0</v>
      </c>
      <c r="P354" s="215">
        <v>0</v>
      </c>
      <c r="Q354" s="215">
        <v>45926.19</v>
      </c>
    </row>
    <row r="355" spans="1:17" x14ac:dyDescent="0.25">
      <c r="A355" s="245" t="str">
        <f>IFERROR(VLOOKUP($C355,Account_Mapping!$A:$C,2,0),"")</f>
        <v/>
      </c>
      <c r="B355" s="248" t="str">
        <f>IFERROR(VLOOKUP($C355,Account_Mapping!$A:$C,3,0),"")</f>
        <v/>
      </c>
      <c r="C355" s="285" t="s">
        <v>789</v>
      </c>
      <c r="E355" s="215"/>
      <c r="F355" s="215"/>
      <c r="G355" s="215"/>
      <c r="H355" s="215"/>
      <c r="I355" s="215"/>
      <c r="J355" s="215"/>
      <c r="K355" s="215"/>
      <c r="L355" s="215"/>
      <c r="M355" s="215"/>
      <c r="N355" s="215"/>
      <c r="O355" s="215"/>
      <c r="P355" s="215"/>
      <c r="Q355" s="215"/>
    </row>
    <row r="356" spans="1:17" x14ac:dyDescent="0.25">
      <c r="A356" s="245" t="str">
        <f>IFERROR(VLOOKUP($C356,Account_Mapping!$A:$C,2,0),"")</f>
        <v/>
      </c>
      <c r="B356" s="248" t="str">
        <f>IFERROR(VLOOKUP($C356,Account_Mapping!$A:$C,3,0),"")</f>
        <v/>
      </c>
      <c r="C356" s="285" t="s">
        <v>789</v>
      </c>
      <c r="D356" s="215"/>
      <c r="E356" s="215"/>
      <c r="F356" s="215"/>
      <c r="G356" s="215"/>
      <c r="H356" s="215"/>
      <c r="I356" s="215"/>
      <c r="J356" s="215"/>
      <c r="K356" s="215"/>
      <c r="L356" s="215"/>
      <c r="M356" s="215"/>
      <c r="N356" s="215"/>
      <c r="O356" s="215"/>
      <c r="P356" s="215"/>
      <c r="Q356" s="215"/>
    </row>
    <row r="357" spans="1:17" x14ac:dyDescent="0.25">
      <c r="A357" s="245" t="str">
        <f>IFERROR(VLOOKUP($C357,Account_Mapping!$A:$C,2,0),"")</f>
        <v/>
      </c>
      <c r="B357" s="248" t="str">
        <f>IFERROR(VLOOKUP($C357,Account_Mapping!$A:$C,3,0),"")</f>
        <v/>
      </c>
      <c r="C357" s="285" t="s">
        <v>1097</v>
      </c>
      <c r="D357" s="215"/>
      <c r="E357" s="215"/>
      <c r="F357" s="215"/>
      <c r="G357" s="215"/>
      <c r="H357" s="215"/>
      <c r="I357" s="215"/>
      <c r="J357" s="215"/>
      <c r="K357" s="215"/>
      <c r="L357" s="215"/>
      <c r="M357" s="215"/>
      <c r="N357" s="215"/>
      <c r="O357" s="215"/>
      <c r="P357" s="215"/>
      <c r="Q357" s="215"/>
    </row>
    <row r="358" spans="1:17" x14ac:dyDescent="0.25">
      <c r="A358" s="245" t="str">
        <f>IFERROR(VLOOKUP($C358,Account_Mapping!$A:$C,2,0),"")</f>
        <v>T_Maintenance</v>
      </c>
      <c r="B358" s="248" t="str">
        <f>IFERROR(VLOOKUP($C358,Account_Mapping!$A:$C,3,0),"")</f>
        <v>T_Other_NN_Labor</v>
      </c>
      <c r="C358" s="285" t="s">
        <v>1098</v>
      </c>
      <c r="D358" s="215"/>
      <c r="E358" s="215">
        <v>2955.29</v>
      </c>
      <c r="F358" s="215">
        <v>2483.2600000000002</v>
      </c>
      <c r="G358" s="215">
        <v>3438.7</v>
      </c>
      <c r="H358" s="215">
        <v>1317.25</v>
      </c>
      <c r="I358" s="215">
        <v>0</v>
      </c>
      <c r="J358" s="215">
        <v>0</v>
      </c>
      <c r="K358" s="215">
        <v>0</v>
      </c>
      <c r="L358" s="215">
        <v>0</v>
      </c>
      <c r="M358" s="215">
        <v>0</v>
      </c>
      <c r="N358" s="215">
        <v>0</v>
      </c>
      <c r="O358" s="215">
        <v>0</v>
      </c>
      <c r="P358" s="215">
        <v>0</v>
      </c>
      <c r="Q358" s="215">
        <v>10194.5</v>
      </c>
    </row>
    <row r="359" spans="1:17" x14ac:dyDescent="0.25">
      <c r="A359" s="245" t="str">
        <f>IFERROR(VLOOKUP($C359,Account_Mapping!$A:$C,2,0),"")</f>
        <v>T_Maintenance</v>
      </c>
      <c r="B359" s="248">
        <f>IFERROR(VLOOKUP($C359,Account_Mapping!$A:$C,3,0),"")</f>
        <v>0</v>
      </c>
      <c r="C359" s="285" t="s">
        <v>1099</v>
      </c>
      <c r="D359" s="215"/>
      <c r="E359" s="215">
        <v>0</v>
      </c>
      <c r="F359" s="215">
        <v>0</v>
      </c>
      <c r="G359" s="215">
        <v>1027.18</v>
      </c>
      <c r="H359" s="215">
        <v>0</v>
      </c>
      <c r="I359" s="215">
        <v>0</v>
      </c>
      <c r="J359" s="215">
        <v>0</v>
      </c>
      <c r="K359" s="215">
        <v>0</v>
      </c>
      <c r="L359" s="215">
        <v>0</v>
      </c>
      <c r="M359" s="215">
        <v>0</v>
      </c>
      <c r="N359" s="215">
        <v>0</v>
      </c>
      <c r="O359" s="215">
        <v>0</v>
      </c>
      <c r="P359" s="215">
        <v>0</v>
      </c>
      <c r="Q359" s="215">
        <v>1027.18</v>
      </c>
    </row>
    <row r="360" spans="1:17" x14ac:dyDescent="0.25">
      <c r="A360" s="245" t="str">
        <f>IFERROR(VLOOKUP($C360,Account_Mapping!$A:$C,2,0),"")</f>
        <v>T_Maintenance</v>
      </c>
      <c r="B360" s="248">
        <f>IFERROR(VLOOKUP($C360,Account_Mapping!$A:$C,3,0),"")</f>
        <v>0</v>
      </c>
      <c r="C360" s="285" t="s">
        <v>1100</v>
      </c>
      <c r="D360" s="215"/>
      <c r="E360" s="215">
        <v>413.23</v>
      </c>
      <c r="F360" s="215">
        <v>476.12</v>
      </c>
      <c r="G360" s="215">
        <v>1730.77</v>
      </c>
      <c r="H360" s="215">
        <v>0</v>
      </c>
      <c r="I360" s="215">
        <v>0</v>
      </c>
      <c r="J360" s="215">
        <v>0</v>
      </c>
      <c r="K360" s="215">
        <v>0</v>
      </c>
      <c r="L360" s="215">
        <v>0</v>
      </c>
      <c r="M360" s="215">
        <v>0</v>
      </c>
      <c r="N360" s="215">
        <v>0</v>
      </c>
      <c r="O360" s="215">
        <v>0</v>
      </c>
      <c r="P360" s="215">
        <v>0</v>
      </c>
      <c r="Q360" s="215">
        <v>2620.12</v>
      </c>
    </row>
    <row r="361" spans="1:17" x14ac:dyDescent="0.25">
      <c r="A361" s="245" t="str">
        <f>IFERROR(VLOOKUP($C361,Account_Mapping!$A:$C,2,0),"")</f>
        <v>T_Maintenance</v>
      </c>
      <c r="B361" s="248">
        <f>IFERROR(VLOOKUP($C361,Account_Mapping!$A:$C,3,0),"")</f>
        <v>0</v>
      </c>
      <c r="C361" s="285" t="s">
        <v>1101</v>
      </c>
      <c r="D361" s="215"/>
      <c r="E361" s="215">
        <v>0</v>
      </c>
      <c r="F361" s="215">
        <v>0</v>
      </c>
      <c r="G361" s="215">
        <v>0</v>
      </c>
      <c r="H361" s="215">
        <v>0</v>
      </c>
      <c r="I361" s="215">
        <v>0</v>
      </c>
      <c r="J361" s="215">
        <v>0</v>
      </c>
      <c r="K361" s="215">
        <v>0</v>
      </c>
      <c r="L361" s="215">
        <v>0</v>
      </c>
      <c r="M361" s="215">
        <v>0</v>
      </c>
      <c r="N361" s="215">
        <v>0</v>
      </c>
      <c r="O361" s="215">
        <v>0</v>
      </c>
      <c r="P361" s="215">
        <v>0</v>
      </c>
      <c r="Q361" s="215">
        <v>0</v>
      </c>
    </row>
    <row r="362" spans="1:17" x14ac:dyDescent="0.25">
      <c r="A362" s="245" t="str">
        <f>IFERROR(VLOOKUP($C362,Account_Mapping!$A:$C,2,0),"")</f>
        <v>T_Maintenance</v>
      </c>
      <c r="B362" s="248">
        <f>IFERROR(VLOOKUP($C362,Account_Mapping!$A:$C,3,0),"")</f>
        <v>0</v>
      </c>
      <c r="C362" s="285" t="s">
        <v>1102</v>
      </c>
      <c r="D362" s="215"/>
      <c r="E362" s="215">
        <v>1317.9</v>
      </c>
      <c r="F362" s="215">
        <v>0</v>
      </c>
      <c r="G362" s="215">
        <v>0</v>
      </c>
      <c r="H362" s="215">
        <v>263.58</v>
      </c>
      <c r="I362" s="215">
        <v>527.16</v>
      </c>
      <c r="J362" s="215">
        <v>263.58</v>
      </c>
      <c r="K362" s="215">
        <v>0</v>
      </c>
      <c r="L362" s="215">
        <v>0</v>
      </c>
      <c r="M362" s="215">
        <v>0</v>
      </c>
      <c r="N362" s="215">
        <v>0</v>
      </c>
      <c r="O362" s="215">
        <v>0</v>
      </c>
      <c r="P362" s="215">
        <v>0</v>
      </c>
      <c r="Q362" s="215">
        <v>2372.2199999999998</v>
      </c>
    </row>
    <row r="363" spans="1:17" x14ac:dyDescent="0.25">
      <c r="A363" s="245" t="str">
        <f>IFERROR(VLOOKUP($C363,Account_Mapping!$A:$C,2,0),"")</f>
        <v>T_EXPENSES</v>
      </c>
      <c r="B363" s="248">
        <f>IFERROR(VLOOKUP($C363,Account_Mapping!$A:$C,3,0),"")</f>
        <v>0</v>
      </c>
      <c r="C363" s="285" t="s">
        <v>1103</v>
      </c>
      <c r="D363" s="215"/>
      <c r="E363" s="215">
        <v>0</v>
      </c>
      <c r="F363" s="215">
        <v>4855.7299999999996</v>
      </c>
      <c r="G363" s="215">
        <v>2424.48</v>
      </c>
      <c r="H363" s="215">
        <v>0</v>
      </c>
      <c r="I363" s="215">
        <v>5219.63</v>
      </c>
      <c r="J363" s="215">
        <v>0</v>
      </c>
      <c r="K363" s="215">
        <v>0</v>
      </c>
      <c r="L363" s="215">
        <v>0</v>
      </c>
      <c r="M363" s="215">
        <v>0</v>
      </c>
      <c r="N363" s="215">
        <v>0</v>
      </c>
      <c r="O363" s="215">
        <v>0</v>
      </c>
      <c r="P363" s="215">
        <v>0</v>
      </c>
      <c r="Q363" s="215">
        <v>12499.84</v>
      </c>
    </row>
    <row r="364" spans="1:17" x14ac:dyDescent="0.25">
      <c r="A364" s="245" t="str">
        <f>IFERROR(VLOOKUP($C364,Account_Mapping!$A:$C,2,0),"")</f>
        <v>T_EXPENSES</v>
      </c>
      <c r="B364" s="248">
        <f>IFERROR(VLOOKUP($C364,Account_Mapping!$A:$C,3,0),"")</f>
        <v>0</v>
      </c>
      <c r="C364" s="285" t="s">
        <v>1104</v>
      </c>
      <c r="D364" s="215"/>
      <c r="E364" s="215">
        <v>0</v>
      </c>
      <c r="F364" s="215">
        <v>1860.26</v>
      </c>
      <c r="G364" s="215">
        <v>972.72</v>
      </c>
      <c r="H364" s="215">
        <v>0</v>
      </c>
      <c r="I364" s="215">
        <v>0</v>
      </c>
      <c r="J364" s="215">
        <v>0</v>
      </c>
      <c r="K364" s="215">
        <v>0</v>
      </c>
      <c r="L364" s="215">
        <v>0</v>
      </c>
      <c r="M364" s="215">
        <v>0</v>
      </c>
      <c r="N364" s="215">
        <v>0</v>
      </c>
      <c r="O364" s="215">
        <v>0</v>
      </c>
      <c r="P364" s="215">
        <v>0</v>
      </c>
      <c r="Q364" s="215">
        <v>2832.98</v>
      </c>
    </row>
    <row r="365" spans="1:17" x14ac:dyDescent="0.25">
      <c r="A365" s="245" t="str">
        <f>IFERROR(VLOOKUP($C365,Account_Mapping!$A:$C,2,0),"")</f>
        <v>T_Maintenance</v>
      </c>
      <c r="B365" s="248" t="str">
        <f>IFERROR(VLOOKUP($C365,Account_Mapping!$A:$C,3,0),"")</f>
        <v>T_Other_NN_Labor</v>
      </c>
      <c r="C365" s="285" t="s">
        <v>1105</v>
      </c>
      <c r="D365" s="215"/>
      <c r="E365" s="215">
        <v>0</v>
      </c>
      <c r="F365" s="215">
        <v>7787.1</v>
      </c>
      <c r="G365" s="215">
        <v>350</v>
      </c>
      <c r="H365" s="215">
        <v>11942</v>
      </c>
      <c r="I365" s="215">
        <v>18816</v>
      </c>
      <c r="J365" s="215">
        <v>15388</v>
      </c>
      <c r="K365" s="215">
        <v>0</v>
      </c>
      <c r="L365" s="215">
        <v>0</v>
      </c>
      <c r="M365" s="215">
        <v>0</v>
      </c>
      <c r="N365" s="215">
        <v>0</v>
      </c>
      <c r="O365" s="215">
        <v>0</v>
      </c>
      <c r="P365" s="215">
        <v>0</v>
      </c>
      <c r="Q365" s="215">
        <v>54283.1</v>
      </c>
    </row>
    <row r="366" spans="1:17" x14ac:dyDescent="0.25">
      <c r="A366" s="245" t="str">
        <f>IFERROR(VLOOKUP($C366,Account_Mapping!$A:$C,2,0),"")</f>
        <v>T_Maintenance</v>
      </c>
      <c r="B366" s="248">
        <f>IFERROR(VLOOKUP($C366,Account_Mapping!$A:$C,3,0),"")</f>
        <v>0</v>
      </c>
      <c r="C366" s="285" t="s">
        <v>1106</v>
      </c>
      <c r="D366" s="215"/>
      <c r="E366" s="215">
        <v>2202.5</v>
      </c>
      <c r="F366" s="215">
        <v>10127.92</v>
      </c>
      <c r="G366" s="215">
        <v>5730.76</v>
      </c>
      <c r="H366" s="215">
        <v>650</v>
      </c>
      <c r="I366" s="215">
        <v>6571.59</v>
      </c>
      <c r="J366" s="215">
        <v>0</v>
      </c>
      <c r="K366" s="215">
        <v>0</v>
      </c>
      <c r="L366" s="215">
        <v>0</v>
      </c>
      <c r="M366" s="215">
        <v>0</v>
      </c>
      <c r="N366" s="215">
        <v>0</v>
      </c>
      <c r="O366" s="215">
        <v>0</v>
      </c>
      <c r="P366" s="215">
        <v>0</v>
      </c>
      <c r="Q366" s="215">
        <v>25282.77</v>
      </c>
    </row>
    <row r="367" spans="1:17" x14ac:dyDescent="0.25">
      <c r="A367" s="245" t="str">
        <f>IFERROR(VLOOKUP($C367,Account_Mapping!$A:$C,2,0),"")</f>
        <v>T_Maintenance</v>
      </c>
      <c r="B367" s="248">
        <f>IFERROR(VLOOKUP($C367,Account_Mapping!$A:$C,3,0),"")</f>
        <v>0</v>
      </c>
      <c r="C367" s="285" t="s">
        <v>1107</v>
      </c>
      <c r="D367" s="215"/>
      <c r="E367" s="215">
        <v>0</v>
      </c>
      <c r="F367" s="215">
        <v>0</v>
      </c>
      <c r="G367" s="215">
        <v>0</v>
      </c>
      <c r="H367" s="215">
        <v>0</v>
      </c>
      <c r="I367" s="215">
        <v>0</v>
      </c>
      <c r="J367" s="215">
        <v>0</v>
      </c>
      <c r="K367" s="215">
        <v>0</v>
      </c>
      <c r="L367" s="215">
        <v>0</v>
      </c>
      <c r="M367" s="215">
        <v>0</v>
      </c>
      <c r="N367" s="215">
        <v>0</v>
      </c>
      <c r="O367" s="215">
        <v>0</v>
      </c>
      <c r="P367" s="215">
        <v>0</v>
      </c>
      <c r="Q367" s="215">
        <v>0</v>
      </c>
    </row>
    <row r="368" spans="1:17" x14ac:dyDescent="0.25">
      <c r="A368" s="245" t="str">
        <f>IFERROR(VLOOKUP($C368,Account_Mapping!$A:$C,2,0),"")</f>
        <v>T_Maintenance</v>
      </c>
      <c r="B368" s="248">
        <f>IFERROR(VLOOKUP($C368,Account_Mapping!$A:$C,3,0),"")</f>
        <v>0</v>
      </c>
      <c r="C368" s="285" t="s">
        <v>1108</v>
      </c>
      <c r="D368" s="215"/>
      <c r="E368" s="215">
        <v>0</v>
      </c>
      <c r="F368" s="215">
        <v>0</v>
      </c>
      <c r="G368" s="215">
        <v>0</v>
      </c>
      <c r="H368" s="215">
        <v>0</v>
      </c>
      <c r="I368" s="215">
        <v>0</v>
      </c>
      <c r="J368" s="215">
        <v>0</v>
      </c>
      <c r="K368" s="215">
        <v>0</v>
      </c>
      <c r="L368" s="215">
        <v>0</v>
      </c>
      <c r="M368" s="215">
        <v>0</v>
      </c>
      <c r="N368" s="215">
        <v>0</v>
      </c>
      <c r="O368" s="215">
        <v>0</v>
      </c>
      <c r="P368" s="215">
        <v>0</v>
      </c>
      <c r="Q368" s="215">
        <v>0</v>
      </c>
    </row>
    <row r="369" spans="1:18" x14ac:dyDescent="0.25">
      <c r="A369" s="245" t="str">
        <f>IFERROR(VLOOKUP($C369,Account_Mapping!$A:$C,2,0),"")</f>
        <v>T_Maintenance</v>
      </c>
      <c r="B369" s="248">
        <f>IFERROR(VLOOKUP($C369,Account_Mapping!$A:$C,3,0),"")</f>
        <v>0</v>
      </c>
      <c r="C369" s="285" t="s">
        <v>1109</v>
      </c>
      <c r="D369" s="215"/>
      <c r="E369" s="215">
        <v>0</v>
      </c>
      <c r="F369" s="215">
        <v>0</v>
      </c>
      <c r="G369" s="215">
        <v>0</v>
      </c>
      <c r="H369" s="215">
        <v>0</v>
      </c>
      <c r="I369" s="215">
        <v>0</v>
      </c>
      <c r="J369" s="215">
        <v>0</v>
      </c>
      <c r="K369" s="215">
        <v>0</v>
      </c>
      <c r="L369" s="215">
        <v>0</v>
      </c>
      <c r="M369" s="215">
        <v>0</v>
      </c>
      <c r="N369" s="215">
        <v>0</v>
      </c>
      <c r="O369" s="215">
        <v>0</v>
      </c>
      <c r="P369" s="215">
        <v>0</v>
      </c>
      <c r="Q369" s="215">
        <v>0</v>
      </c>
    </row>
    <row r="370" spans="1:18" x14ac:dyDescent="0.25">
      <c r="A370" s="245" t="str">
        <f>IFERROR(VLOOKUP($C370,Account_Mapping!$A:$C,2,0),"")</f>
        <v>T_gen_Admin_other</v>
      </c>
      <c r="B370" s="248">
        <f>IFERROR(VLOOKUP($C370,Account_Mapping!$A:$C,3,0),"")</f>
        <v>0</v>
      </c>
      <c r="C370" s="285" t="s">
        <v>1110</v>
      </c>
      <c r="D370" s="215"/>
      <c r="E370" s="215">
        <v>0</v>
      </c>
      <c r="F370" s="215">
        <v>0</v>
      </c>
      <c r="G370" s="215">
        <v>0</v>
      </c>
      <c r="H370" s="215">
        <v>882.93</v>
      </c>
      <c r="I370" s="215">
        <v>0</v>
      </c>
      <c r="J370" s="215">
        <v>0</v>
      </c>
      <c r="K370" s="215">
        <v>0</v>
      </c>
      <c r="L370" s="215">
        <v>0</v>
      </c>
      <c r="M370" s="215">
        <v>0</v>
      </c>
      <c r="N370" s="215">
        <v>0</v>
      </c>
      <c r="O370" s="215">
        <v>0</v>
      </c>
      <c r="P370" s="215">
        <v>0</v>
      </c>
      <c r="Q370" s="215">
        <v>882.93</v>
      </c>
    </row>
    <row r="371" spans="1:18" x14ac:dyDescent="0.25">
      <c r="A371" s="245" t="str">
        <f>IFERROR(VLOOKUP($C371,Account_Mapping!$A:$C,2,0),"")</f>
        <v>T_gen_Admin_other</v>
      </c>
      <c r="B371" s="248">
        <f>IFERROR(VLOOKUP($C371,Account_Mapping!$A:$C,3,0),"")</f>
        <v>0</v>
      </c>
      <c r="C371" s="285" t="s">
        <v>1111</v>
      </c>
      <c r="D371" s="215"/>
      <c r="E371" s="215">
        <v>0</v>
      </c>
      <c r="F371" s="215">
        <v>0</v>
      </c>
      <c r="G371" s="215">
        <v>0</v>
      </c>
      <c r="H371" s="215">
        <v>0</v>
      </c>
      <c r="I371" s="215">
        <v>0</v>
      </c>
      <c r="J371" s="215">
        <v>0</v>
      </c>
      <c r="K371" s="215">
        <v>0</v>
      </c>
      <c r="L371" s="215">
        <v>0</v>
      </c>
      <c r="M371" s="215">
        <v>0</v>
      </c>
      <c r="N371" s="215">
        <v>0</v>
      </c>
      <c r="O371" s="215">
        <v>0</v>
      </c>
      <c r="P371" s="215">
        <v>0</v>
      </c>
      <c r="Q371" s="215">
        <v>0</v>
      </c>
    </row>
    <row r="372" spans="1:18" x14ac:dyDescent="0.25">
      <c r="A372" s="245" t="str">
        <f>IFERROR(VLOOKUP($C372,Account_Mapping!$A:$C,2,0),"")</f>
        <v>T_gen_Admin_other</v>
      </c>
      <c r="B372" s="248">
        <f>IFERROR(VLOOKUP($C372,Account_Mapping!$A:$C,3,0),"")</f>
        <v>0</v>
      </c>
      <c r="C372" s="285" t="s">
        <v>1112</v>
      </c>
      <c r="D372" s="215"/>
      <c r="E372" s="215">
        <v>0</v>
      </c>
      <c r="F372" s="215">
        <v>0</v>
      </c>
      <c r="G372" s="215">
        <v>152</v>
      </c>
      <c r="H372" s="215">
        <v>38</v>
      </c>
      <c r="I372" s="215">
        <v>0</v>
      </c>
      <c r="J372" s="215">
        <v>0</v>
      </c>
      <c r="K372" s="215">
        <v>0</v>
      </c>
      <c r="L372" s="215">
        <v>0</v>
      </c>
      <c r="M372" s="215">
        <v>0</v>
      </c>
      <c r="N372" s="215">
        <v>0</v>
      </c>
      <c r="O372" s="215">
        <v>0</v>
      </c>
      <c r="P372" s="215">
        <v>0</v>
      </c>
      <c r="Q372" s="215">
        <v>190</v>
      </c>
    </row>
    <row r="373" spans="1:18" x14ac:dyDescent="0.25">
      <c r="A373" s="245" t="str">
        <f>IFERROR(VLOOKUP($C373,Account_Mapping!$A:$C,2,0),"")</f>
        <v>T_gen_Admin_other</v>
      </c>
      <c r="B373" s="248">
        <f>IFERROR(VLOOKUP($C373,Account_Mapping!$A:$C,3,0),"")</f>
        <v>0</v>
      </c>
      <c r="C373" s="285" t="s">
        <v>1113</v>
      </c>
      <c r="D373" s="215"/>
      <c r="E373" s="215">
        <v>35.65</v>
      </c>
      <c r="F373" s="215">
        <v>35.65</v>
      </c>
      <c r="G373" s="215">
        <v>-125.96</v>
      </c>
      <c r="H373" s="215">
        <v>0</v>
      </c>
      <c r="I373" s="215">
        <v>0</v>
      </c>
      <c r="J373" s="215">
        <v>0</v>
      </c>
      <c r="K373" s="215">
        <v>0</v>
      </c>
      <c r="L373" s="215">
        <v>0</v>
      </c>
      <c r="M373" s="215">
        <v>0</v>
      </c>
      <c r="N373" s="215">
        <v>0</v>
      </c>
      <c r="O373" s="215">
        <v>0</v>
      </c>
      <c r="P373" s="215">
        <v>0</v>
      </c>
      <c r="Q373" s="215">
        <v>-54.66</v>
      </c>
    </row>
    <row r="374" spans="1:18" x14ac:dyDescent="0.25">
      <c r="A374" s="245" t="str">
        <f>IFERROR(VLOOKUP($C374,Account_Mapping!$A:$C,2,0),"")</f>
        <v>T_Maintenance</v>
      </c>
      <c r="B374" s="248">
        <f>IFERROR(VLOOKUP($C374,Account_Mapping!$A:$C,3,0),"")</f>
        <v>0</v>
      </c>
      <c r="C374" s="285" t="s">
        <v>1114</v>
      </c>
      <c r="D374" s="215"/>
      <c r="E374" s="215">
        <v>0</v>
      </c>
      <c r="F374" s="215">
        <v>0</v>
      </c>
      <c r="G374" s="215">
        <v>0</v>
      </c>
      <c r="H374" s="215">
        <v>0</v>
      </c>
      <c r="I374" s="215">
        <v>0</v>
      </c>
      <c r="J374" s="215">
        <v>0</v>
      </c>
      <c r="K374" s="215">
        <v>0</v>
      </c>
      <c r="L374" s="215">
        <v>0</v>
      </c>
      <c r="M374" s="215">
        <v>0</v>
      </c>
      <c r="N374" s="215">
        <v>0</v>
      </c>
      <c r="O374" s="215">
        <v>0</v>
      </c>
      <c r="P374" s="215">
        <v>0</v>
      </c>
      <c r="Q374" s="215">
        <v>0</v>
      </c>
    </row>
    <row r="375" spans="1:18" x14ac:dyDescent="0.25">
      <c r="A375" s="245" t="str">
        <f>IFERROR(VLOOKUP($C375,Account_Mapping!$A:$C,2,0),"")</f>
        <v>T_gen_Admin_other</v>
      </c>
      <c r="B375" s="248">
        <f>IFERROR(VLOOKUP($C375,Account_Mapping!$A:$C,3,0),"")</f>
        <v>0</v>
      </c>
      <c r="C375" s="285" t="s">
        <v>1115</v>
      </c>
      <c r="D375" s="215"/>
      <c r="E375" s="215">
        <v>0</v>
      </c>
      <c r="F375" s="215">
        <v>0</v>
      </c>
      <c r="G375" s="215">
        <v>0</v>
      </c>
      <c r="H375" s="215">
        <v>0</v>
      </c>
      <c r="I375" s="215">
        <v>0</v>
      </c>
      <c r="J375" s="215">
        <v>0</v>
      </c>
      <c r="K375" s="215">
        <v>0</v>
      </c>
      <c r="L375" s="215">
        <v>0</v>
      </c>
      <c r="M375" s="215">
        <v>0</v>
      </c>
      <c r="N375" s="215">
        <v>0</v>
      </c>
      <c r="O375" s="215">
        <v>0</v>
      </c>
      <c r="P375" s="215">
        <v>0</v>
      </c>
      <c r="Q375" s="215">
        <v>0</v>
      </c>
    </row>
    <row r="376" spans="1:18" x14ac:dyDescent="0.25">
      <c r="A376" s="245" t="str">
        <f>IFERROR(VLOOKUP($C376,Account_Mapping!$A:$C,2,0),"")</f>
        <v>T_EXPENSES</v>
      </c>
      <c r="B376" s="248">
        <f>IFERROR(VLOOKUP($C376,Account_Mapping!$A:$C,3,0),"")</f>
        <v>0</v>
      </c>
      <c r="C376" s="285" t="s">
        <v>1116</v>
      </c>
      <c r="D376" s="215"/>
      <c r="E376" s="215">
        <v>4698.8900000000003</v>
      </c>
      <c r="F376" s="215">
        <v>5090.08</v>
      </c>
      <c r="G376" s="215">
        <v>4707.6400000000003</v>
      </c>
      <c r="H376" s="215">
        <v>4524.92</v>
      </c>
      <c r="I376" s="215">
        <v>2344.75</v>
      </c>
      <c r="J376" s="215">
        <v>1139.77</v>
      </c>
      <c r="K376" s="215">
        <v>0</v>
      </c>
      <c r="L376" s="215">
        <v>0</v>
      </c>
      <c r="M376" s="215">
        <v>0</v>
      </c>
      <c r="N376" s="215">
        <v>0</v>
      </c>
      <c r="O376" s="215">
        <v>0</v>
      </c>
      <c r="P376" s="215">
        <v>0</v>
      </c>
      <c r="Q376" s="215">
        <v>22506.05</v>
      </c>
    </row>
    <row r="377" spans="1:18" x14ac:dyDescent="0.25">
      <c r="A377" s="245" t="str">
        <f>IFERROR(VLOOKUP($C377,Account_Mapping!$A:$C,2,0),"")</f>
        <v>T_EXPENSES</v>
      </c>
      <c r="B377" s="248">
        <f>IFERROR(VLOOKUP($C377,Account_Mapping!$A:$C,3,0),"")</f>
        <v>0</v>
      </c>
      <c r="C377" s="285" t="s">
        <v>1117</v>
      </c>
      <c r="E377" s="229">
        <v>490.98</v>
      </c>
      <c r="F377" s="229">
        <v>723.3</v>
      </c>
      <c r="G377" s="229">
        <v>512.47</v>
      </c>
      <c r="H377" s="229">
        <v>403.52</v>
      </c>
      <c r="I377" s="229">
        <v>93.58</v>
      </c>
      <c r="J377" s="229">
        <v>164.08</v>
      </c>
      <c r="K377" s="229">
        <v>0</v>
      </c>
      <c r="L377" s="229">
        <v>0</v>
      </c>
      <c r="M377" s="229">
        <v>0</v>
      </c>
      <c r="N377" s="229">
        <v>0</v>
      </c>
      <c r="O377" s="229">
        <v>0</v>
      </c>
      <c r="P377" s="229">
        <v>0</v>
      </c>
      <c r="Q377" s="229">
        <v>2387.9299999999998</v>
      </c>
      <c r="R377" s="224"/>
    </row>
    <row r="378" spans="1:18" x14ac:dyDescent="0.25">
      <c r="A378" s="245" t="str">
        <f>IFERROR(VLOOKUP($C378,Account_Mapping!$A:$C,2,0),"")</f>
        <v>T_EXPENSES</v>
      </c>
      <c r="B378" s="248">
        <f>IFERROR(VLOOKUP($C378,Account_Mapping!$A:$C,3,0),"")</f>
        <v>0</v>
      </c>
      <c r="C378" s="285" t="s">
        <v>1118</v>
      </c>
      <c r="E378" s="221">
        <v>2017.89</v>
      </c>
      <c r="F378" s="221">
        <v>2302.2399999999998</v>
      </c>
      <c r="G378" s="221">
        <v>2302.2399999999998</v>
      </c>
      <c r="H378" s="221">
        <v>12996.73</v>
      </c>
      <c r="I378" s="221">
        <v>3626.81</v>
      </c>
      <c r="J378" s="221">
        <v>3293.81</v>
      </c>
      <c r="K378" s="221">
        <v>0</v>
      </c>
      <c r="L378" s="221">
        <v>0</v>
      </c>
      <c r="M378" s="221">
        <v>0</v>
      </c>
      <c r="N378" s="221">
        <v>0</v>
      </c>
      <c r="O378" s="221">
        <v>0</v>
      </c>
      <c r="P378" s="221">
        <v>0</v>
      </c>
      <c r="Q378" s="221">
        <v>26539.72</v>
      </c>
    </row>
    <row r="379" spans="1:18" x14ac:dyDescent="0.25">
      <c r="A379" s="245" t="str">
        <f>IFERROR(VLOOKUP($C379,Account_Mapping!$A:$C,2,0),"")</f>
        <v/>
      </c>
      <c r="B379" s="248" t="str">
        <f>IFERROR(VLOOKUP($C379,Account_Mapping!$A:$C,3,0),"")</f>
        <v/>
      </c>
      <c r="C379" s="285" t="s">
        <v>1119</v>
      </c>
      <c r="E379" s="215">
        <v>14132.329999999998</v>
      </c>
      <c r="F379" s="215">
        <v>35741.660000000003</v>
      </c>
      <c r="G379" s="215">
        <v>23223</v>
      </c>
      <c r="H379" s="215">
        <v>33018.93</v>
      </c>
      <c r="I379" s="215">
        <v>37199.520000000004</v>
      </c>
      <c r="J379" s="215">
        <v>20249.240000000002</v>
      </c>
      <c r="K379" s="215">
        <v>0</v>
      </c>
      <c r="L379" s="215">
        <v>0</v>
      </c>
      <c r="M379" s="215">
        <v>0</v>
      </c>
      <c r="N379" s="215">
        <v>0</v>
      </c>
      <c r="O379" s="215">
        <v>0</v>
      </c>
      <c r="P379" s="215">
        <v>0</v>
      </c>
      <c r="Q379" s="215">
        <v>163564.68</v>
      </c>
    </row>
    <row r="380" spans="1:18" x14ac:dyDescent="0.25">
      <c r="A380" s="245" t="str">
        <f>IFERROR(VLOOKUP($C380,Account_Mapping!$A:$C,2,0),"")</f>
        <v/>
      </c>
      <c r="B380" s="248" t="str">
        <f>IFERROR(VLOOKUP($C380,Account_Mapping!$A:$C,3,0),"")</f>
        <v/>
      </c>
      <c r="D380" s="215"/>
      <c r="E380" s="215"/>
      <c r="F380" s="215"/>
      <c r="G380" s="215"/>
      <c r="H380" s="215"/>
      <c r="I380" s="215"/>
      <c r="J380" s="215"/>
      <c r="K380" s="215"/>
      <c r="L380" s="215"/>
      <c r="M380" s="215"/>
      <c r="N380" s="215"/>
      <c r="O380" s="215"/>
      <c r="P380" s="215"/>
      <c r="Q380" s="215"/>
    </row>
    <row r="381" spans="1:18" x14ac:dyDescent="0.25">
      <c r="A381" s="245" t="str">
        <f>IFERROR(VLOOKUP($C381,Account_Mapping!$A:$C,2,0),"")</f>
        <v/>
      </c>
      <c r="B381" s="248" t="str">
        <f>IFERROR(VLOOKUP($C381,Account_Mapping!$A:$C,3,0),"")</f>
        <v/>
      </c>
      <c r="C381" s="285" t="s">
        <v>1120</v>
      </c>
      <c r="D381" s="215"/>
      <c r="E381" s="215"/>
      <c r="F381" s="215"/>
      <c r="G381" s="215"/>
      <c r="H381" s="215"/>
      <c r="I381" s="215"/>
      <c r="J381" s="215"/>
      <c r="K381" s="215"/>
      <c r="L381" s="215"/>
      <c r="M381" s="215"/>
      <c r="N381" s="215"/>
      <c r="O381" s="215"/>
      <c r="P381" s="215"/>
      <c r="Q381" s="215"/>
    </row>
    <row r="382" spans="1:18" x14ac:dyDescent="0.25">
      <c r="A382" s="245" t="str">
        <f>IFERROR(VLOOKUP($C382,Account_Mapping!$A:$C,2,0),"")</f>
        <v>T_gen_Admin_other</v>
      </c>
      <c r="B382" s="248" t="str">
        <f>IFERROR(VLOOKUP($C382,Account_Mapping!$A:$C,3,0),"")</f>
        <v>T_Other_NN_Labor</v>
      </c>
      <c r="C382" s="285" t="s">
        <v>1121</v>
      </c>
      <c r="D382" s="215"/>
      <c r="E382" s="215">
        <v>9609.2800000000007</v>
      </c>
      <c r="F382" s="215">
        <v>8840</v>
      </c>
      <c r="G382" s="215">
        <v>8840</v>
      </c>
      <c r="H382" s="215">
        <v>1632</v>
      </c>
      <c r="I382" s="215">
        <v>0</v>
      </c>
      <c r="J382" s="215">
        <v>0</v>
      </c>
      <c r="K382" s="215">
        <v>0</v>
      </c>
      <c r="L382" s="215">
        <v>0</v>
      </c>
      <c r="M382" s="215">
        <v>0</v>
      </c>
      <c r="N382" s="215">
        <v>0</v>
      </c>
      <c r="O382" s="215">
        <v>0</v>
      </c>
      <c r="P382" s="215">
        <v>0</v>
      </c>
      <c r="Q382" s="215">
        <v>28921.279999999999</v>
      </c>
    </row>
    <row r="383" spans="1:18" x14ac:dyDescent="0.25">
      <c r="A383" s="245" t="str">
        <f>IFERROR(VLOOKUP($C383,Account_Mapping!$A:$C,2,0),"")</f>
        <v>T_gen_Admin_other</v>
      </c>
      <c r="B383" s="248" t="str">
        <f>IFERROR(VLOOKUP($C383,Account_Mapping!$A:$C,3,0),"")</f>
        <v>T_Other_NN_Labor</v>
      </c>
      <c r="C383" s="285" t="s">
        <v>1122</v>
      </c>
      <c r="D383" s="215"/>
      <c r="E383" s="215">
        <v>848.03</v>
      </c>
      <c r="F383" s="215">
        <v>2441.35</v>
      </c>
      <c r="G383" s="215">
        <v>3172.98</v>
      </c>
      <c r="H383" s="215">
        <v>1139.93</v>
      </c>
      <c r="I383" s="215">
        <v>0</v>
      </c>
      <c r="J383" s="215">
        <v>0</v>
      </c>
      <c r="K383" s="215">
        <v>0</v>
      </c>
      <c r="L383" s="215">
        <v>0</v>
      </c>
      <c r="M383" s="215">
        <v>0</v>
      </c>
      <c r="N383" s="215">
        <v>0</v>
      </c>
      <c r="O383" s="215">
        <v>0</v>
      </c>
      <c r="P383" s="215">
        <v>0</v>
      </c>
      <c r="Q383" s="215">
        <v>7602.2900000000009</v>
      </c>
    </row>
    <row r="384" spans="1:18" x14ac:dyDescent="0.25">
      <c r="A384" s="245" t="str">
        <f>IFERROR(VLOOKUP($C384,Account_Mapping!$A:$C,2,0),"")</f>
        <v>T_gen_Admin_other</v>
      </c>
      <c r="B384" s="248" t="str">
        <f>IFERROR(VLOOKUP($C384,Account_Mapping!$A:$C,3,0),"")</f>
        <v>T_Other_NN_Labor</v>
      </c>
      <c r="C384" s="285" t="s">
        <v>1123</v>
      </c>
      <c r="D384" s="215"/>
      <c r="E384" s="215">
        <v>2140.41</v>
      </c>
      <c r="F384" s="215">
        <v>4095.16</v>
      </c>
      <c r="G384" s="215">
        <v>4887.24</v>
      </c>
      <c r="H384" s="215">
        <v>1266.1600000000001</v>
      </c>
      <c r="I384" s="215">
        <v>0</v>
      </c>
      <c r="J384" s="215">
        <v>0</v>
      </c>
      <c r="K384" s="215">
        <v>0</v>
      </c>
      <c r="L384" s="215">
        <v>0</v>
      </c>
      <c r="M384" s="215">
        <v>0</v>
      </c>
      <c r="N384" s="215">
        <v>0</v>
      </c>
      <c r="O384" s="215">
        <v>0</v>
      </c>
      <c r="P384" s="215">
        <v>0</v>
      </c>
      <c r="Q384" s="215">
        <v>12388.97</v>
      </c>
    </row>
    <row r="385" spans="1:17" x14ac:dyDescent="0.25">
      <c r="A385" s="245" t="str">
        <f>IFERROR(VLOOKUP($C385,Account_Mapping!$A:$C,2,0),"")</f>
        <v>T_gen_Admin_other</v>
      </c>
      <c r="B385" s="248">
        <f>IFERROR(VLOOKUP($C385,Account_Mapping!$A:$C,3,0),"")</f>
        <v>0</v>
      </c>
      <c r="C385" s="285" t="s">
        <v>1124</v>
      </c>
      <c r="D385" s="215"/>
      <c r="E385" s="215">
        <v>0</v>
      </c>
      <c r="F385" s="215">
        <v>0</v>
      </c>
      <c r="G385" s="215">
        <v>0</v>
      </c>
      <c r="H385" s="215">
        <v>0</v>
      </c>
      <c r="I385" s="215">
        <v>0</v>
      </c>
      <c r="J385" s="215">
        <v>0</v>
      </c>
      <c r="K385" s="215">
        <v>0</v>
      </c>
      <c r="L385" s="215">
        <v>0</v>
      </c>
      <c r="M385" s="215">
        <v>0</v>
      </c>
      <c r="N385" s="215">
        <v>0</v>
      </c>
      <c r="O385" s="215">
        <v>0</v>
      </c>
      <c r="P385" s="215">
        <v>0</v>
      </c>
      <c r="Q385" s="215">
        <v>0</v>
      </c>
    </row>
    <row r="386" spans="1:17" x14ac:dyDescent="0.25">
      <c r="A386" s="245" t="str">
        <f>IFERROR(VLOOKUP($C386,Account_Mapping!$A:$C,2,0),"")</f>
        <v>T_gen_Admin_other</v>
      </c>
      <c r="B386" s="248" t="str">
        <f>IFERROR(VLOOKUP($C386,Account_Mapping!$A:$C,3,0),"")</f>
        <v>T_Other_NN_Labor</v>
      </c>
      <c r="C386" s="285" t="s">
        <v>1125</v>
      </c>
      <c r="D386" s="215"/>
      <c r="E386" s="215">
        <v>0</v>
      </c>
      <c r="F386" s="215">
        <v>0</v>
      </c>
      <c r="G386" s="215">
        <v>0</v>
      </c>
      <c r="H386" s="215">
        <v>0</v>
      </c>
      <c r="I386" s="215">
        <v>0</v>
      </c>
      <c r="J386" s="215">
        <v>0</v>
      </c>
      <c r="K386" s="215">
        <v>0</v>
      </c>
      <c r="L386" s="215">
        <v>0</v>
      </c>
      <c r="M386" s="215">
        <v>0</v>
      </c>
      <c r="N386" s="215">
        <v>0</v>
      </c>
      <c r="O386" s="215">
        <v>0</v>
      </c>
      <c r="P386" s="215">
        <v>0</v>
      </c>
      <c r="Q386" s="215">
        <v>0</v>
      </c>
    </row>
    <row r="387" spans="1:17" x14ac:dyDescent="0.25">
      <c r="A387" s="245" t="str">
        <f>IFERROR(VLOOKUP($C387,Account_Mapping!$A:$C,2,0),"")</f>
        <v>T_gen_Admin_other</v>
      </c>
      <c r="B387" s="248" t="str">
        <f>IFERROR(VLOOKUP($C387,Account_Mapping!$A:$C,3,0),"")</f>
        <v>T_Other_NN_Labor</v>
      </c>
      <c r="C387" s="285" t="s">
        <v>1126</v>
      </c>
      <c r="D387" s="215"/>
      <c r="E387" s="215">
        <v>0</v>
      </c>
      <c r="F387" s="215">
        <v>0</v>
      </c>
      <c r="G387" s="215">
        <v>0</v>
      </c>
      <c r="H387" s="215">
        <v>0</v>
      </c>
      <c r="I387" s="215">
        <v>0</v>
      </c>
      <c r="J387" s="215">
        <v>0</v>
      </c>
      <c r="K387" s="215">
        <v>0</v>
      </c>
      <c r="L387" s="215">
        <v>0</v>
      </c>
      <c r="M387" s="215">
        <v>0</v>
      </c>
      <c r="N387" s="215">
        <v>0</v>
      </c>
      <c r="O387" s="215">
        <v>0</v>
      </c>
      <c r="P387" s="215">
        <v>0</v>
      </c>
      <c r="Q387" s="215">
        <v>0</v>
      </c>
    </row>
    <row r="388" spans="1:17" x14ac:dyDescent="0.25">
      <c r="A388" s="245" t="str">
        <f>IFERROR(VLOOKUP($C388,Account_Mapping!$A:$C,2,0),"")</f>
        <v>T_gen_Admin_other</v>
      </c>
      <c r="B388" s="248">
        <f>IFERROR(VLOOKUP($C388,Account_Mapping!$A:$C,3,0),"")</f>
        <v>0</v>
      </c>
      <c r="C388" s="285" t="s">
        <v>1127</v>
      </c>
      <c r="D388" s="215"/>
      <c r="E388" s="215">
        <v>0</v>
      </c>
      <c r="F388" s="215">
        <v>0</v>
      </c>
      <c r="G388" s="215">
        <v>0</v>
      </c>
      <c r="H388" s="215">
        <v>0</v>
      </c>
      <c r="I388" s="215">
        <v>0</v>
      </c>
      <c r="J388" s="215">
        <v>0</v>
      </c>
      <c r="K388" s="215">
        <v>0</v>
      </c>
      <c r="L388" s="215">
        <v>0</v>
      </c>
      <c r="M388" s="215">
        <v>0</v>
      </c>
      <c r="N388" s="215">
        <v>0</v>
      </c>
      <c r="O388" s="215">
        <v>0</v>
      </c>
      <c r="P388" s="215">
        <v>0</v>
      </c>
      <c r="Q388" s="215">
        <v>0</v>
      </c>
    </row>
    <row r="389" spans="1:17" x14ac:dyDescent="0.25">
      <c r="A389" s="245" t="str">
        <f>IFERROR(VLOOKUP($C389,Account_Mapping!$A:$C,2,0),"")</f>
        <v>T_gen_Admin_other</v>
      </c>
      <c r="B389" s="248" t="str">
        <f>IFERROR(VLOOKUP($C389,Account_Mapping!$A:$C,3,0),"")</f>
        <v>T_Other_NN_Labor</v>
      </c>
      <c r="C389" s="285" t="s">
        <v>1128</v>
      </c>
      <c r="D389" s="215"/>
      <c r="E389" s="215">
        <v>0</v>
      </c>
      <c r="F389" s="215">
        <v>0</v>
      </c>
      <c r="G389" s="215">
        <v>0</v>
      </c>
      <c r="H389" s="215">
        <v>0</v>
      </c>
      <c r="I389" s="215">
        <v>0</v>
      </c>
      <c r="J389" s="215">
        <v>0</v>
      </c>
      <c r="K389" s="215">
        <v>0</v>
      </c>
      <c r="L389" s="215">
        <v>0</v>
      </c>
      <c r="M389" s="215">
        <v>0</v>
      </c>
      <c r="N389" s="215">
        <v>0</v>
      </c>
      <c r="O389" s="215">
        <v>0</v>
      </c>
      <c r="P389" s="215">
        <v>0</v>
      </c>
      <c r="Q389" s="215">
        <v>0</v>
      </c>
    </row>
    <row r="390" spans="1:17" x14ac:dyDescent="0.25">
      <c r="A390" s="245" t="str">
        <f>IFERROR(VLOOKUP($C390,Account_Mapping!$A:$C,2,0),"")</f>
        <v>T_gen_Admin_other</v>
      </c>
      <c r="B390" s="248">
        <f>IFERROR(VLOOKUP($C390,Account_Mapping!$A:$C,3,0),"")</f>
        <v>0</v>
      </c>
      <c r="C390" s="285" t="s">
        <v>1129</v>
      </c>
      <c r="D390" s="215"/>
      <c r="E390" s="215">
        <v>1638</v>
      </c>
      <c r="F390" s="215">
        <v>-270</v>
      </c>
      <c r="G390" s="215">
        <v>-1116</v>
      </c>
      <c r="H390" s="215">
        <v>-450</v>
      </c>
      <c r="I390" s="215">
        <v>0</v>
      </c>
      <c r="J390" s="215">
        <v>0</v>
      </c>
      <c r="K390" s="215">
        <v>0</v>
      </c>
      <c r="L390" s="215">
        <v>0</v>
      </c>
      <c r="M390" s="215">
        <v>0</v>
      </c>
      <c r="N390" s="215">
        <v>0</v>
      </c>
      <c r="O390" s="215">
        <v>0</v>
      </c>
      <c r="P390" s="215">
        <v>0</v>
      </c>
      <c r="Q390" s="215">
        <v>-198</v>
      </c>
    </row>
    <row r="391" spans="1:17" x14ac:dyDescent="0.25">
      <c r="A391" s="245" t="str">
        <f>IFERROR(VLOOKUP($C391,Account_Mapping!$A:$C,2,0),"")</f>
        <v>T_gen_Admin_other</v>
      </c>
      <c r="B391" s="248">
        <f>IFERROR(VLOOKUP($C391,Account_Mapping!$A:$C,3,0),"")</f>
        <v>0</v>
      </c>
      <c r="C391" s="285" t="s">
        <v>1130</v>
      </c>
      <c r="D391" s="215"/>
      <c r="E391" s="215">
        <v>96</v>
      </c>
      <c r="F391" s="215">
        <v>96</v>
      </c>
      <c r="G391" s="215">
        <v>96</v>
      </c>
      <c r="H391" s="215">
        <v>0</v>
      </c>
      <c r="I391" s="215">
        <v>0</v>
      </c>
      <c r="J391" s="215">
        <v>0</v>
      </c>
      <c r="K391" s="215">
        <v>0</v>
      </c>
      <c r="L391" s="215">
        <v>0</v>
      </c>
      <c r="M391" s="215">
        <v>0</v>
      </c>
      <c r="N391" s="215">
        <v>0</v>
      </c>
      <c r="O391" s="215">
        <v>0</v>
      </c>
      <c r="P391" s="215">
        <v>0</v>
      </c>
      <c r="Q391" s="215">
        <v>288</v>
      </c>
    </row>
    <row r="392" spans="1:17" x14ac:dyDescent="0.25">
      <c r="A392" s="245" t="str">
        <f>IFERROR(VLOOKUP($C392,Account_Mapping!$A:$C,2,0),"")</f>
        <v>T_gen_Admin_other</v>
      </c>
      <c r="B392" s="248">
        <f>IFERROR(VLOOKUP($C392,Account_Mapping!$A:$C,3,0),"")</f>
        <v>0</v>
      </c>
      <c r="C392" s="285" t="s">
        <v>1131</v>
      </c>
      <c r="D392" s="215"/>
      <c r="E392" s="215">
        <v>0</v>
      </c>
      <c r="F392" s="215">
        <v>0</v>
      </c>
      <c r="G392" s="215">
        <v>0</v>
      </c>
      <c r="H392" s="215">
        <v>0</v>
      </c>
      <c r="I392" s="215">
        <v>0</v>
      </c>
      <c r="J392" s="215">
        <v>0</v>
      </c>
      <c r="K392" s="215">
        <v>0</v>
      </c>
      <c r="L392" s="215">
        <v>0</v>
      </c>
      <c r="M392" s="215">
        <v>0</v>
      </c>
      <c r="N392" s="215">
        <v>0</v>
      </c>
      <c r="O392" s="215">
        <v>0</v>
      </c>
      <c r="P392" s="215">
        <v>0</v>
      </c>
      <c r="Q392" s="215">
        <v>0</v>
      </c>
    </row>
    <row r="393" spans="1:17" x14ac:dyDescent="0.25">
      <c r="A393" s="245" t="str">
        <f>IFERROR(VLOOKUP($C393,Account_Mapping!$A:$C,2,0),"")</f>
        <v>T_gen_Admin_other</v>
      </c>
      <c r="B393" s="248">
        <f>IFERROR(VLOOKUP($C393,Account_Mapping!$A:$C,3,0),"")</f>
        <v>0</v>
      </c>
      <c r="C393" s="285" t="s">
        <v>1132</v>
      </c>
      <c r="D393" s="215"/>
      <c r="E393" s="215">
        <v>0</v>
      </c>
      <c r="F393" s="215">
        <v>76</v>
      </c>
      <c r="G393" s="215">
        <v>0</v>
      </c>
      <c r="H393" s="215">
        <v>9.06</v>
      </c>
      <c r="I393" s="215">
        <v>0</v>
      </c>
      <c r="J393" s="215">
        <v>0</v>
      </c>
      <c r="K393" s="215">
        <v>0</v>
      </c>
      <c r="L393" s="215">
        <v>0</v>
      </c>
      <c r="M393" s="215">
        <v>0</v>
      </c>
      <c r="N393" s="215">
        <v>0</v>
      </c>
      <c r="O393" s="215">
        <v>0</v>
      </c>
      <c r="P393" s="215">
        <v>0</v>
      </c>
      <c r="Q393" s="215">
        <v>85.06</v>
      </c>
    </row>
    <row r="394" spans="1:17" x14ac:dyDescent="0.25">
      <c r="A394" s="245" t="str">
        <f>IFERROR(VLOOKUP($C394,Account_Mapping!$A:$C,2,0),"")</f>
        <v>T_gen_Admin_other</v>
      </c>
      <c r="B394" s="248">
        <f>IFERROR(VLOOKUP($C394,Account_Mapping!$A:$C,3,0),"")</f>
        <v>0</v>
      </c>
      <c r="C394" s="285" t="s">
        <v>1133</v>
      </c>
      <c r="D394" s="215"/>
      <c r="E394" s="215">
        <v>0</v>
      </c>
      <c r="F394" s="215">
        <v>0</v>
      </c>
      <c r="G394" s="215">
        <v>0</v>
      </c>
      <c r="H394" s="215">
        <v>0</v>
      </c>
      <c r="I394" s="215">
        <v>0</v>
      </c>
      <c r="J394" s="215">
        <v>0</v>
      </c>
      <c r="K394" s="215">
        <v>0</v>
      </c>
      <c r="L394" s="215">
        <v>0</v>
      </c>
      <c r="M394" s="215">
        <v>0</v>
      </c>
      <c r="N394" s="215">
        <v>0</v>
      </c>
      <c r="O394" s="215">
        <v>0</v>
      </c>
      <c r="P394" s="215">
        <v>0</v>
      </c>
      <c r="Q394" s="215">
        <v>0</v>
      </c>
    </row>
    <row r="395" spans="1:17" x14ac:dyDescent="0.25">
      <c r="A395" s="245" t="str">
        <f>IFERROR(VLOOKUP($C395,Account_Mapping!$A:$C,2,0),"")</f>
        <v>T_gen_Admin_other</v>
      </c>
      <c r="B395" s="248">
        <f>IFERROR(VLOOKUP($C395,Account_Mapping!$A:$C,3,0),"")</f>
        <v>0</v>
      </c>
      <c r="C395" s="285" t="s">
        <v>1134</v>
      </c>
      <c r="D395" s="215"/>
      <c r="E395" s="215">
        <v>289.75</v>
      </c>
      <c r="F395" s="215">
        <v>228</v>
      </c>
      <c r="G395" s="215">
        <v>0</v>
      </c>
      <c r="H395" s="215">
        <v>276</v>
      </c>
      <c r="I395" s="215">
        <v>0</v>
      </c>
      <c r="J395" s="215">
        <v>0</v>
      </c>
      <c r="K395" s="215">
        <v>0</v>
      </c>
      <c r="L395" s="215">
        <v>0</v>
      </c>
      <c r="M395" s="215">
        <v>0</v>
      </c>
      <c r="N395" s="215">
        <v>0</v>
      </c>
      <c r="O395" s="215">
        <v>0</v>
      </c>
      <c r="P395" s="215">
        <v>0</v>
      </c>
      <c r="Q395" s="215">
        <v>793.75</v>
      </c>
    </row>
    <row r="396" spans="1:17" x14ac:dyDescent="0.25">
      <c r="A396" s="245" t="str">
        <f>IFERROR(VLOOKUP($C396,Account_Mapping!$A:$C,2,0),"")</f>
        <v>T_gen_Admin_other</v>
      </c>
      <c r="B396" s="248">
        <f>IFERROR(VLOOKUP($C396,Account_Mapping!$A:$C,3,0),"")</f>
        <v>0</v>
      </c>
      <c r="C396" s="285" t="s">
        <v>1135</v>
      </c>
      <c r="D396" s="215"/>
      <c r="E396" s="215">
        <v>-324.52</v>
      </c>
      <c r="F396" s="215">
        <v>238.38</v>
      </c>
      <c r="G396" s="215">
        <v>-162.46</v>
      </c>
      <c r="H396" s="215">
        <v>0</v>
      </c>
      <c r="I396" s="215">
        <v>0</v>
      </c>
      <c r="J396" s="215">
        <v>0</v>
      </c>
      <c r="K396" s="215">
        <v>0</v>
      </c>
      <c r="L396" s="215">
        <v>0</v>
      </c>
      <c r="M396" s="215">
        <v>0</v>
      </c>
      <c r="N396" s="215">
        <v>0</v>
      </c>
      <c r="O396" s="215">
        <v>0</v>
      </c>
      <c r="P396" s="215">
        <v>0</v>
      </c>
      <c r="Q396" s="215">
        <v>-248.6</v>
      </c>
    </row>
    <row r="397" spans="1:17" x14ac:dyDescent="0.25">
      <c r="A397" s="245" t="str">
        <f>IFERROR(VLOOKUP($C397,Account_Mapping!$A:$C,2,0),"")</f>
        <v>T_gen_Admin_other</v>
      </c>
      <c r="B397" s="248">
        <f>IFERROR(VLOOKUP($C397,Account_Mapping!$A:$C,3,0),"")</f>
        <v>0</v>
      </c>
      <c r="C397" s="285" t="s">
        <v>1136</v>
      </c>
      <c r="D397" s="215"/>
      <c r="E397" s="215">
        <v>0</v>
      </c>
      <c r="F397" s="215">
        <v>0</v>
      </c>
      <c r="G397" s="215">
        <v>0</v>
      </c>
      <c r="H397" s="215">
        <v>0</v>
      </c>
      <c r="I397" s="215">
        <v>0</v>
      </c>
      <c r="J397" s="215">
        <v>0</v>
      </c>
      <c r="K397" s="215">
        <v>0</v>
      </c>
      <c r="L397" s="215">
        <v>0</v>
      </c>
      <c r="M397" s="215">
        <v>0</v>
      </c>
      <c r="N397" s="215">
        <v>0</v>
      </c>
      <c r="O397" s="215">
        <v>0</v>
      </c>
      <c r="P397" s="215">
        <v>0</v>
      </c>
      <c r="Q397" s="215">
        <v>0</v>
      </c>
    </row>
    <row r="398" spans="1:17" x14ac:dyDescent="0.25">
      <c r="A398" s="245" t="str">
        <f>IFERROR(VLOOKUP($C398,Account_Mapping!$A:$C,2,0),"")</f>
        <v>T_gen_Admin_other</v>
      </c>
      <c r="B398" s="248">
        <f>IFERROR(VLOOKUP($C398,Account_Mapping!$A:$C,3,0),"")</f>
        <v>0</v>
      </c>
      <c r="C398" s="285" t="s">
        <v>1137</v>
      </c>
      <c r="D398" s="215"/>
      <c r="E398" s="215">
        <v>0</v>
      </c>
      <c r="F398" s="215">
        <v>0</v>
      </c>
      <c r="G398" s="215">
        <v>0</v>
      </c>
      <c r="H398" s="215">
        <v>0</v>
      </c>
      <c r="I398" s="215">
        <v>0</v>
      </c>
      <c r="J398" s="215">
        <v>0</v>
      </c>
      <c r="K398" s="215">
        <v>0</v>
      </c>
      <c r="L398" s="215">
        <v>0</v>
      </c>
      <c r="M398" s="215">
        <v>0</v>
      </c>
      <c r="N398" s="215">
        <v>0</v>
      </c>
      <c r="O398" s="215">
        <v>0</v>
      </c>
      <c r="P398" s="215">
        <v>0</v>
      </c>
      <c r="Q398" s="215">
        <v>0</v>
      </c>
    </row>
    <row r="399" spans="1:17" x14ac:dyDescent="0.25">
      <c r="A399" s="245" t="str">
        <f>IFERROR(VLOOKUP($C399,Account_Mapping!$A:$C,2,0),"")</f>
        <v>T_gen_Admin_other</v>
      </c>
      <c r="B399" s="248">
        <f>IFERROR(VLOOKUP($C399,Account_Mapping!$A:$C,3,0),"")</f>
        <v>0</v>
      </c>
      <c r="C399" s="285" t="s">
        <v>1138</v>
      </c>
      <c r="D399" s="215"/>
      <c r="E399" s="215">
        <v>0</v>
      </c>
      <c r="F399" s="215">
        <v>0</v>
      </c>
      <c r="G399" s="215">
        <v>0</v>
      </c>
      <c r="H399" s="215">
        <v>0</v>
      </c>
      <c r="I399" s="215">
        <v>0</v>
      </c>
      <c r="J399" s="215">
        <v>0</v>
      </c>
      <c r="K399" s="215">
        <v>0</v>
      </c>
      <c r="L399" s="215">
        <v>0</v>
      </c>
      <c r="M399" s="215">
        <v>0</v>
      </c>
      <c r="N399" s="215">
        <v>0</v>
      </c>
      <c r="O399" s="215">
        <v>0</v>
      </c>
      <c r="P399" s="215">
        <v>0</v>
      </c>
      <c r="Q399" s="215">
        <v>0</v>
      </c>
    </row>
    <row r="400" spans="1:17" x14ac:dyDescent="0.25">
      <c r="A400" s="245" t="str">
        <f>IFERROR(VLOOKUP($C400,Account_Mapping!$A:$C,2,0),"")</f>
        <v>T_gen_Admin_other</v>
      </c>
      <c r="B400" s="248">
        <f>IFERROR(VLOOKUP($C400,Account_Mapping!$A:$C,3,0),"")</f>
        <v>0</v>
      </c>
      <c r="C400" s="285" t="s">
        <v>1139</v>
      </c>
      <c r="D400" s="215"/>
      <c r="E400" s="215">
        <v>0</v>
      </c>
      <c r="F400" s="215">
        <v>0</v>
      </c>
      <c r="G400" s="215">
        <v>0</v>
      </c>
      <c r="H400" s="215">
        <v>0</v>
      </c>
      <c r="I400" s="215">
        <v>0</v>
      </c>
      <c r="J400" s="215">
        <v>0</v>
      </c>
      <c r="K400" s="215">
        <v>0</v>
      </c>
      <c r="L400" s="215">
        <v>0</v>
      </c>
      <c r="M400" s="215">
        <v>0</v>
      </c>
      <c r="N400" s="215">
        <v>0</v>
      </c>
      <c r="O400" s="215">
        <v>0</v>
      </c>
      <c r="P400" s="215">
        <v>0</v>
      </c>
      <c r="Q400" s="215">
        <v>0</v>
      </c>
    </row>
    <row r="401" spans="1:17" x14ac:dyDescent="0.25">
      <c r="A401" s="245" t="str">
        <f>IFERROR(VLOOKUP($C401,Account_Mapping!$A:$C,2,0),"")</f>
        <v>T_gen_Admin_other</v>
      </c>
      <c r="B401" s="248">
        <f>IFERROR(VLOOKUP($C401,Account_Mapping!$A:$C,3,0),"")</f>
        <v>0</v>
      </c>
      <c r="C401" s="285" t="s">
        <v>1140</v>
      </c>
      <c r="D401" s="215"/>
      <c r="E401" s="215">
        <v>0</v>
      </c>
      <c r="F401" s="215">
        <v>0</v>
      </c>
      <c r="G401" s="215">
        <v>0</v>
      </c>
      <c r="H401" s="215">
        <v>0</v>
      </c>
      <c r="I401" s="215">
        <v>0</v>
      </c>
      <c r="J401" s="215">
        <v>0</v>
      </c>
      <c r="K401" s="215">
        <v>0</v>
      </c>
      <c r="L401" s="215">
        <v>0</v>
      </c>
      <c r="M401" s="215">
        <v>0</v>
      </c>
      <c r="N401" s="215">
        <v>0</v>
      </c>
      <c r="O401" s="215">
        <v>0</v>
      </c>
      <c r="P401" s="215">
        <v>0</v>
      </c>
      <c r="Q401" s="215">
        <v>0</v>
      </c>
    </row>
    <row r="402" spans="1:17" x14ac:dyDescent="0.25">
      <c r="A402" s="245" t="str">
        <f>IFERROR(VLOOKUP($C402,Account_Mapping!$A:$C,2,0),"")</f>
        <v>T_EXPENSES</v>
      </c>
      <c r="B402" s="248">
        <f>IFERROR(VLOOKUP($C402,Account_Mapping!$A:$C,3,0),"")</f>
        <v>0</v>
      </c>
      <c r="C402" s="285" t="s">
        <v>1141</v>
      </c>
      <c r="D402" s="215"/>
      <c r="E402" s="215">
        <v>60</v>
      </c>
      <c r="F402" s="215">
        <v>60</v>
      </c>
      <c r="G402" s="215">
        <v>60</v>
      </c>
      <c r="H402" s="215">
        <v>0</v>
      </c>
      <c r="I402" s="215">
        <v>0</v>
      </c>
      <c r="J402" s="215">
        <v>0</v>
      </c>
      <c r="K402" s="215">
        <v>0</v>
      </c>
      <c r="L402" s="215">
        <v>0</v>
      </c>
      <c r="M402" s="215">
        <v>0</v>
      </c>
      <c r="N402" s="215">
        <v>0</v>
      </c>
      <c r="O402" s="215">
        <v>0</v>
      </c>
      <c r="P402" s="215">
        <v>0</v>
      </c>
      <c r="Q402" s="215">
        <v>180</v>
      </c>
    </row>
    <row r="403" spans="1:17" x14ac:dyDescent="0.25">
      <c r="A403" s="245" t="str">
        <f>IFERROR(VLOOKUP($C403,Account_Mapping!$A:$C,2,0),"")</f>
        <v>T_EXPENSES</v>
      </c>
      <c r="B403" s="248">
        <f>IFERROR(VLOOKUP($C403,Account_Mapping!$A:$C,3,0),"")</f>
        <v>0</v>
      </c>
      <c r="C403" s="285" t="s">
        <v>1142</v>
      </c>
      <c r="D403" s="215"/>
      <c r="E403" s="215">
        <v>0</v>
      </c>
      <c r="F403" s="215">
        <v>0</v>
      </c>
      <c r="G403" s="215">
        <v>0</v>
      </c>
      <c r="H403" s="215">
        <v>0</v>
      </c>
      <c r="I403" s="215">
        <v>0</v>
      </c>
      <c r="J403" s="215">
        <v>0</v>
      </c>
      <c r="K403" s="215">
        <v>0</v>
      </c>
      <c r="L403" s="215">
        <v>0</v>
      </c>
      <c r="M403" s="215">
        <v>0</v>
      </c>
      <c r="N403" s="215">
        <v>0</v>
      </c>
      <c r="O403" s="215">
        <v>0</v>
      </c>
      <c r="P403" s="215">
        <v>0</v>
      </c>
      <c r="Q403" s="215">
        <v>0</v>
      </c>
    </row>
    <row r="404" spans="1:17" x14ac:dyDescent="0.25">
      <c r="A404" s="245" t="str">
        <f>IFERROR(VLOOKUP($C404,Account_Mapping!$A:$C,2,0),"")</f>
        <v>T_Legal</v>
      </c>
      <c r="B404" s="248">
        <f>IFERROR(VLOOKUP($C404,Account_Mapping!$A:$C,3,0),"")</f>
        <v>0</v>
      </c>
      <c r="C404" s="285" t="s">
        <v>1143</v>
      </c>
      <c r="D404" s="215"/>
      <c r="E404" s="215">
        <v>0</v>
      </c>
      <c r="F404" s="215">
        <v>0</v>
      </c>
      <c r="G404" s="215">
        <v>0</v>
      </c>
      <c r="H404" s="215">
        <v>0</v>
      </c>
      <c r="I404" s="215">
        <v>0</v>
      </c>
      <c r="J404" s="215">
        <v>0</v>
      </c>
      <c r="K404" s="215">
        <v>0</v>
      </c>
      <c r="L404" s="215">
        <v>0</v>
      </c>
      <c r="M404" s="215">
        <v>0</v>
      </c>
      <c r="N404" s="215">
        <v>0</v>
      </c>
      <c r="O404" s="215">
        <v>0</v>
      </c>
      <c r="P404" s="215">
        <v>0</v>
      </c>
      <c r="Q404" s="215">
        <v>0</v>
      </c>
    </row>
    <row r="405" spans="1:17" x14ac:dyDescent="0.25">
      <c r="A405" s="245" t="str">
        <f>IFERROR(VLOOKUP($C405,Account_Mapping!$A:$C,2,0),"")</f>
        <v>T_Ancillary_Therapy</v>
      </c>
      <c r="B405" s="248">
        <f>IFERROR(VLOOKUP($C405,Account_Mapping!$A:$C,3,0),"")</f>
        <v>0</v>
      </c>
      <c r="C405" s="285" t="s">
        <v>1144</v>
      </c>
      <c r="D405" s="215"/>
      <c r="E405" s="215">
        <v>0</v>
      </c>
      <c r="F405" s="215">
        <v>0</v>
      </c>
      <c r="G405" s="215">
        <v>0</v>
      </c>
      <c r="H405" s="215">
        <v>0</v>
      </c>
      <c r="I405" s="215">
        <v>0</v>
      </c>
      <c r="J405" s="215">
        <v>0</v>
      </c>
      <c r="K405" s="215">
        <v>0</v>
      </c>
      <c r="L405" s="215">
        <v>0</v>
      </c>
      <c r="M405" s="215">
        <v>0</v>
      </c>
      <c r="N405" s="215">
        <v>0</v>
      </c>
      <c r="O405" s="215">
        <v>0</v>
      </c>
      <c r="P405" s="215">
        <v>0</v>
      </c>
      <c r="Q405" s="215">
        <v>0</v>
      </c>
    </row>
    <row r="406" spans="1:17" x14ac:dyDescent="0.25">
      <c r="A406" s="245" t="str">
        <f>IFERROR(VLOOKUP($C406,Account_Mapping!$A:$C,2,0),"")</f>
        <v>T_gen_Admin_other</v>
      </c>
      <c r="B406" s="248">
        <f>IFERROR(VLOOKUP($C406,Account_Mapping!$A:$C,3,0),"")</f>
        <v>0</v>
      </c>
      <c r="C406" s="285" t="s">
        <v>1145</v>
      </c>
      <c r="D406" s="215"/>
      <c r="E406" s="215">
        <v>455</v>
      </c>
      <c r="F406" s="215">
        <v>455</v>
      </c>
      <c r="G406" s="215">
        <v>1505</v>
      </c>
      <c r="H406" s="215">
        <v>0</v>
      </c>
      <c r="I406" s="215">
        <v>0</v>
      </c>
      <c r="J406" s="215">
        <v>0</v>
      </c>
      <c r="K406" s="215">
        <v>0</v>
      </c>
      <c r="L406" s="215">
        <v>0</v>
      </c>
      <c r="M406" s="215">
        <v>0</v>
      </c>
      <c r="N406" s="215">
        <v>0</v>
      </c>
      <c r="O406" s="215">
        <v>0</v>
      </c>
      <c r="P406" s="215">
        <v>0</v>
      </c>
      <c r="Q406" s="215">
        <v>2415</v>
      </c>
    </row>
    <row r="407" spans="1:17" x14ac:dyDescent="0.25">
      <c r="A407" s="245" t="str">
        <f>IFERROR(VLOOKUP($C407,Account_Mapping!$A:$C,2,0),"")</f>
        <v>T_Marketing</v>
      </c>
      <c r="B407" s="248">
        <f>IFERROR(VLOOKUP($C407,Account_Mapping!$A:$C,3,0),"")</f>
        <v>0</v>
      </c>
      <c r="C407" s="285" t="s">
        <v>1146</v>
      </c>
      <c r="D407" s="215"/>
      <c r="E407" s="215">
        <v>0</v>
      </c>
      <c r="F407" s="215">
        <v>93.63</v>
      </c>
      <c r="G407" s="215">
        <v>0</v>
      </c>
      <c r="H407" s="215">
        <v>0</v>
      </c>
      <c r="I407" s="215">
        <v>0</v>
      </c>
      <c r="J407" s="215">
        <v>0</v>
      </c>
      <c r="K407" s="215">
        <v>0</v>
      </c>
      <c r="L407" s="215">
        <v>0</v>
      </c>
      <c r="M407" s="215">
        <v>0</v>
      </c>
      <c r="N407" s="215">
        <v>0</v>
      </c>
      <c r="O407" s="215">
        <v>0</v>
      </c>
      <c r="P407" s="215">
        <v>0</v>
      </c>
      <c r="Q407" s="215">
        <v>93.63</v>
      </c>
    </row>
    <row r="408" spans="1:17" x14ac:dyDescent="0.25">
      <c r="A408" s="245" t="str">
        <f>IFERROR(VLOOKUP($C408,Account_Mapping!$A:$C,2,0),"")</f>
        <v>T_EXPENSES</v>
      </c>
      <c r="B408" s="248">
        <f>IFERROR(VLOOKUP($C408,Account_Mapping!$A:$C,3,0),"")</f>
        <v>0</v>
      </c>
      <c r="C408" s="285" t="s">
        <v>1147</v>
      </c>
      <c r="D408" s="215"/>
      <c r="E408" s="215">
        <v>243.3</v>
      </c>
      <c r="F408" s="215">
        <v>257.58999999999997</v>
      </c>
      <c r="G408" s="215">
        <v>261.29000000000002</v>
      </c>
      <c r="H408" s="215">
        <v>0</v>
      </c>
      <c r="I408" s="215">
        <v>0</v>
      </c>
      <c r="J408" s="215">
        <v>0</v>
      </c>
      <c r="K408" s="215">
        <v>0</v>
      </c>
      <c r="L408" s="215">
        <v>0</v>
      </c>
      <c r="M408" s="215">
        <v>0</v>
      </c>
      <c r="N408" s="215">
        <v>0</v>
      </c>
      <c r="O408" s="215">
        <v>0</v>
      </c>
      <c r="P408" s="215">
        <v>0</v>
      </c>
      <c r="Q408" s="215">
        <v>762.18000000000006</v>
      </c>
    </row>
    <row r="409" spans="1:17" x14ac:dyDescent="0.25">
      <c r="A409" s="245" t="str">
        <f>IFERROR(VLOOKUP($C409,Account_Mapping!$A:$C,2,0),"")</f>
        <v>T_gen_Admin_other</v>
      </c>
      <c r="B409" s="248">
        <f>IFERROR(VLOOKUP($C409,Account_Mapping!$A:$C,3,0),"")</f>
        <v>0</v>
      </c>
      <c r="C409" s="285" t="s">
        <v>1148</v>
      </c>
      <c r="D409" s="215"/>
      <c r="E409" s="215">
        <v>652.24</v>
      </c>
      <c r="F409" s="215">
        <v>641.65</v>
      </c>
      <c r="G409" s="215">
        <v>652.76</v>
      </c>
      <c r="H409" s="215">
        <v>0</v>
      </c>
      <c r="I409" s="215">
        <v>755.97</v>
      </c>
      <c r="J409" s="215">
        <v>749.99</v>
      </c>
      <c r="K409" s="215">
        <v>0</v>
      </c>
      <c r="L409" s="215">
        <v>0</v>
      </c>
      <c r="M409" s="215">
        <v>0</v>
      </c>
      <c r="N409" s="215">
        <v>0</v>
      </c>
      <c r="O409" s="215">
        <v>0</v>
      </c>
      <c r="P409" s="215">
        <v>0</v>
      </c>
      <c r="Q409" s="215">
        <v>3452.6099999999997</v>
      </c>
    </row>
    <row r="410" spans="1:17" x14ac:dyDescent="0.25">
      <c r="A410" s="245" t="str">
        <f>IFERROR(VLOOKUP($C410,Account_Mapping!$A:$C,2,0),"")</f>
        <v>T_gen_Admin_other</v>
      </c>
      <c r="B410" s="248">
        <f>IFERROR(VLOOKUP($C410,Account_Mapping!$A:$C,3,0),"")</f>
        <v>0</v>
      </c>
      <c r="C410" s="285" t="s">
        <v>1149</v>
      </c>
      <c r="D410" s="215"/>
      <c r="E410" s="215">
        <v>470.59</v>
      </c>
      <c r="F410" s="215">
        <v>570.28</v>
      </c>
      <c r="G410" s="215">
        <v>455.01</v>
      </c>
      <c r="H410" s="215">
        <v>0</v>
      </c>
      <c r="I410" s="215">
        <v>0</v>
      </c>
      <c r="J410" s="215">
        <v>0</v>
      </c>
      <c r="K410" s="215">
        <v>0</v>
      </c>
      <c r="L410" s="215">
        <v>0</v>
      </c>
      <c r="M410" s="215">
        <v>0</v>
      </c>
      <c r="N410" s="215">
        <v>0</v>
      </c>
      <c r="O410" s="215">
        <v>0</v>
      </c>
      <c r="P410" s="215">
        <v>0</v>
      </c>
      <c r="Q410" s="215">
        <v>1495.8799999999999</v>
      </c>
    </row>
    <row r="411" spans="1:17" x14ac:dyDescent="0.25">
      <c r="A411" s="245" t="str">
        <f>IFERROR(VLOOKUP($C411,Account_Mapping!$A:$C,2,0),"")</f>
        <v>T_gen_Admin_other</v>
      </c>
      <c r="B411" s="248">
        <f>IFERROR(VLOOKUP($C411,Account_Mapping!$A:$C,3,0),"")</f>
        <v>0</v>
      </c>
      <c r="C411" s="285" t="s">
        <v>1150</v>
      </c>
      <c r="D411" s="215"/>
      <c r="E411" s="215">
        <v>0</v>
      </c>
      <c r="F411" s="215">
        <v>0</v>
      </c>
      <c r="G411" s="215">
        <v>0</v>
      </c>
      <c r="H411" s="215">
        <v>0</v>
      </c>
      <c r="I411" s="215">
        <v>0</v>
      </c>
      <c r="J411" s="215">
        <v>0</v>
      </c>
      <c r="K411" s="215">
        <v>0</v>
      </c>
      <c r="L411" s="215">
        <v>0</v>
      </c>
      <c r="M411" s="215">
        <v>0</v>
      </c>
      <c r="N411" s="215">
        <v>0</v>
      </c>
      <c r="O411" s="215">
        <v>0</v>
      </c>
      <c r="P411" s="215">
        <v>0</v>
      </c>
      <c r="Q411" s="215">
        <v>0</v>
      </c>
    </row>
    <row r="412" spans="1:17" x14ac:dyDescent="0.25">
      <c r="A412" s="245" t="str">
        <f>IFERROR(VLOOKUP($C412,Account_Mapping!$A:$C,2,0),"")</f>
        <v>T_EXPENSES</v>
      </c>
      <c r="B412" s="248">
        <f>IFERROR(VLOOKUP($C412,Account_Mapping!$A:$C,3,0),"")</f>
        <v>0</v>
      </c>
      <c r="C412" s="285" t="s">
        <v>1151</v>
      </c>
      <c r="D412" s="215"/>
      <c r="E412" s="215">
        <v>0</v>
      </c>
      <c r="F412" s="215">
        <v>0</v>
      </c>
      <c r="G412" s="215">
        <v>0</v>
      </c>
      <c r="H412" s="215">
        <v>0</v>
      </c>
      <c r="I412" s="215">
        <v>0</v>
      </c>
      <c r="J412" s="215">
        <v>0</v>
      </c>
      <c r="K412" s="215">
        <v>0</v>
      </c>
      <c r="L412" s="215">
        <v>0</v>
      </c>
      <c r="M412" s="215">
        <v>0</v>
      </c>
      <c r="N412" s="215">
        <v>0</v>
      </c>
      <c r="O412" s="215">
        <v>0</v>
      </c>
      <c r="P412" s="215">
        <v>0</v>
      </c>
      <c r="Q412" s="215">
        <v>0</v>
      </c>
    </row>
    <row r="413" spans="1:17" x14ac:dyDescent="0.25">
      <c r="A413" s="245" t="str">
        <f>IFERROR(VLOOKUP($C413,Account_Mapping!$A:$C,2,0),"")</f>
        <v>T_DEPR_AMORT</v>
      </c>
      <c r="B413" s="248">
        <f>IFERROR(VLOOKUP($C413,Account_Mapping!$A:$C,3,0),"")</f>
        <v>0</v>
      </c>
      <c r="C413" s="285" t="s">
        <v>1152</v>
      </c>
      <c r="D413" s="215"/>
      <c r="E413" s="215">
        <v>0</v>
      </c>
      <c r="F413" s="215">
        <v>0</v>
      </c>
      <c r="G413" s="215">
        <v>0</v>
      </c>
      <c r="H413" s="215">
        <v>0</v>
      </c>
      <c r="I413" s="215">
        <v>0</v>
      </c>
      <c r="J413" s="215">
        <v>0</v>
      </c>
      <c r="K413" s="215">
        <v>0</v>
      </c>
      <c r="L413" s="215">
        <v>0</v>
      </c>
      <c r="M413" s="215">
        <v>0</v>
      </c>
      <c r="N413" s="215">
        <v>0</v>
      </c>
      <c r="O413" s="215">
        <v>0</v>
      </c>
      <c r="P413" s="215">
        <v>0</v>
      </c>
      <c r="Q413" s="215">
        <v>0</v>
      </c>
    </row>
    <row r="414" spans="1:17" x14ac:dyDescent="0.25">
      <c r="A414" s="245" t="str">
        <f>IFERROR(VLOOKUP($C414,Account_Mapping!$A:$C,2,0),"")</f>
        <v>T_INT_INC_EXP</v>
      </c>
      <c r="B414" s="248">
        <f>IFERROR(VLOOKUP($C414,Account_Mapping!$A:$C,3,0),"")</f>
        <v>0</v>
      </c>
      <c r="C414" s="285" t="s">
        <v>1153</v>
      </c>
      <c r="D414" s="215"/>
      <c r="E414" s="215">
        <v>0</v>
      </c>
      <c r="F414" s="215">
        <v>0</v>
      </c>
      <c r="G414" s="215">
        <v>0</v>
      </c>
      <c r="H414" s="215">
        <v>0</v>
      </c>
      <c r="I414" s="215">
        <v>0</v>
      </c>
      <c r="J414" s="215">
        <v>0</v>
      </c>
      <c r="K414" s="215">
        <v>0</v>
      </c>
      <c r="L414" s="215">
        <v>0</v>
      </c>
      <c r="M414" s="215">
        <v>0</v>
      </c>
      <c r="N414" s="215">
        <v>0</v>
      </c>
      <c r="O414" s="215">
        <v>0</v>
      </c>
      <c r="P414" s="215">
        <v>0</v>
      </c>
      <c r="Q414" s="215">
        <v>0</v>
      </c>
    </row>
    <row r="415" spans="1:17" x14ac:dyDescent="0.25">
      <c r="A415" s="245" t="str">
        <f>IFERROR(VLOOKUP($C415,Account_Mapping!$A:$C,2,0),"")</f>
        <v>T_Insurance</v>
      </c>
      <c r="B415" s="248">
        <f>IFERROR(VLOOKUP($C415,Account_Mapping!$A:$C,3,0),"")</f>
        <v>0</v>
      </c>
      <c r="C415" s="285" t="s">
        <v>1154</v>
      </c>
      <c r="D415" s="215"/>
      <c r="E415" s="215">
        <v>968.27</v>
      </c>
      <c r="F415" s="215">
        <v>1476.74</v>
      </c>
      <c r="G415" s="215">
        <v>3658.94</v>
      </c>
      <c r="H415" s="215">
        <v>968.27</v>
      </c>
      <c r="I415" s="215">
        <v>2642</v>
      </c>
      <c r="J415" s="215">
        <v>968.27</v>
      </c>
      <c r="K415" s="215">
        <v>0</v>
      </c>
      <c r="L415" s="215">
        <v>0</v>
      </c>
      <c r="M415" s="215">
        <v>0</v>
      </c>
      <c r="N415" s="215">
        <v>0</v>
      </c>
      <c r="O415" s="215">
        <v>0</v>
      </c>
      <c r="P415" s="215">
        <v>0</v>
      </c>
      <c r="Q415" s="215">
        <v>10682.490000000002</v>
      </c>
    </row>
    <row r="416" spans="1:17" x14ac:dyDescent="0.25">
      <c r="A416" s="245" t="str">
        <f>IFERROR(VLOOKUP($C416,Account_Mapping!$A:$C,2,0),"")</f>
        <v>T_Insurance</v>
      </c>
      <c r="B416" s="248">
        <f>IFERROR(VLOOKUP($C416,Account_Mapping!$A:$C,3,0),"")</f>
        <v>0</v>
      </c>
      <c r="C416" s="285" t="s">
        <v>1155</v>
      </c>
      <c r="D416" s="215"/>
      <c r="E416" s="215">
        <v>882</v>
      </c>
      <c r="F416" s="215">
        <v>882</v>
      </c>
      <c r="G416" s="215">
        <v>882</v>
      </c>
      <c r="H416" s="215">
        <v>882</v>
      </c>
      <c r="I416" s="215">
        <v>882</v>
      </c>
      <c r="J416" s="215">
        <v>882</v>
      </c>
      <c r="K416" s="215">
        <v>0</v>
      </c>
      <c r="L416" s="215">
        <v>0</v>
      </c>
      <c r="M416" s="215">
        <v>0</v>
      </c>
      <c r="N416" s="215">
        <v>0</v>
      </c>
      <c r="O416" s="215">
        <v>0</v>
      </c>
      <c r="P416" s="215">
        <v>0</v>
      </c>
      <c r="Q416" s="215">
        <v>5292</v>
      </c>
    </row>
    <row r="417" spans="1:17" x14ac:dyDescent="0.25">
      <c r="A417" s="245" t="str">
        <f>IFERROR(VLOOKUP($C417,Account_Mapping!$A:$C,2,0),"")</f>
        <v>T_Insurance</v>
      </c>
      <c r="B417" s="248">
        <f>IFERROR(VLOOKUP($C417,Account_Mapping!$A:$C,3,0),"")</f>
        <v>0</v>
      </c>
      <c r="C417" s="285" t="s">
        <v>1156</v>
      </c>
      <c r="D417" s="215"/>
      <c r="E417" s="215">
        <v>143.88999999999999</v>
      </c>
      <c r="F417" s="215">
        <v>143.88999999999999</v>
      </c>
      <c r="G417" s="215">
        <v>143.88999999999999</v>
      </c>
      <c r="H417" s="215">
        <v>1817.62</v>
      </c>
      <c r="I417" s="215">
        <v>143.88999999999999</v>
      </c>
      <c r="J417" s="215">
        <v>143.88999999999999</v>
      </c>
      <c r="K417" s="215">
        <v>0</v>
      </c>
      <c r="L417" s="215">
        <v>0</v>
      </c>
      <c r="M417" s="215">
        <v>0</v>
      </c>
      <c r="N417" s="215">
        <v>0</v>
      </c>
      <c r="O417" s="215">
        <v>0</v>
      </c>
      <c r="P417" s="215">
        <v>0</v>
      </c>
      <c r="Q417" s="215">
        <v>2537.0699999999997</v>
      </c>
    </row>
    <row r="418" spans="1:17" x14ac:dyDescent="0.25">
      <c r="A418" s="245" t="str">
        <f>IFERROR(VLOOKUP($C418,Account_Mapping!$A:$C,2,0),"")</f>
        <v>T_EXPENSES</v>
      </c>
      <c r="B418" s="248">
        <f>IFERROR(VLOOKUP($C418,Account_Mapping!$A:$C,3,0),"")</f>
        <v>0</v>
      </c>
      <c r="C418" s="285" t="s">
        <v>1157</v>
      </c>
      <c r="D418" s="215"/>
      <c r="E418" s="215">
        <v>0</v>
      </c>
      <c r="F418" s="215">
        <v>0</v>
      </c>
      <c r="G418" s="215">
        <v>0</v>
      </c>
      <c r="H418" s="215">
        <v>0</v>
      </c>
      <c r="I418" s="215">
        <v>0</v>
      </c>
      <c r="J418" s="215">
        <v>0</v>
      </c>
      <c r="K418" s="215">
        <v>0</v>
      </c>
      <c r="L418" s="215">
        <v>0</v>
      </c>
      <c r="M418" s="215">
        <v>0</v>
      </c>
      <c r="N418" s="215">
        <v>0</v>
      </c>
      <c r="O418" s="215">
        <v>0</v>
      </c>
      <c r="P418" s="215">
        <v>0</v>
      </c>
      <c r="Q418" s="215">
        <v>0</v>
      </c>
    </row>
    <row r="419" spans="1:17" x14ac:dyDescent="0.25">
      <c r="A419" s="245" t="str">
        <f>IFERROR(VLOOKUP($C419,Account_Mapping!$A:$C,2,0),"")</f>
        <v>T_Insurance</v>
      </c>
      <c r="B419" s="248">
        <f>IFERROR(VLOOKUP($C419,Account_Mapping!$A:$C,3,0),"")</f>
        <v>0</v>
      </c>
      <c r="C419" s="285" t="s">
        <v>1158</v>
      </c>
      <c r="D419" s="215"/>
      <c r="E419" s="215">
        <v>3263.1</v>
      </c>
      <c r="F419" s="215">
        <v>3150.42</v>
      </c>
      <c r="G419" s="215">
        <v>3302.35</v>
      </c>
      <c r="H419" s="215">
        <v>1476.4</v>
      </c>
      <c r="I419" s="215">
        <v>0</v>
      </c>
      <c r="J419" s="215">
        <v>0</v>
      </c>
      <c r="K419" s="215">
        <v>0</v>
      </c>
      <c r="L419" s="215">
        <v>0</v>
      </c>
      <c r="M419" s="215">
        <v>0</v>
      </c>
      <c r="N419" s="215">
        <v>0</v>
      </c>
      <c r="O419" s="215">
        <v>0</v>
      </c>
      <c r="P419" s="215">
        <v>0</v>
      </c>
      <c r="Q419" s="215">
        <v>11192.27</v>
      </c>
    </row>
    <row r="420" spans="1:17" x14ac:dyDescent="0.25">
      <c r="A420" s="245" t="str">
        <f>IFERROR(VLOOKUP($C420,Account_Mapping!$A:$C,2,0),"")</f>
        <v>T_gen_Admin_other</v>
      </c>
      <c r="B420" s="248">
        <f>IFERROR(VLOOKUP($C420,Account_Mapping!$A:$C,3,0),"")</f>
        <v>0</v>
      </c>
      <c r="C420" s="285" t="s">
        <v>1159</v>
      </c>
      <c r="D420" s="215"/>
      <c r="E420" s="215">
        <v>219.32</v>
      </c>
      <c r="F420" s="215">
        <v>195.41</v>
      </c>
      <c r="G420" s="215">
        <v>219.56</v>
      </c>
      <c r="H420" s="215">
        <v>0</v>
      </c>
      <c r="I420" s="215">
        <v>0</v>
      </c>
      <c r="J420" s="215">
        <v>0</v>
      </c>
      <c r="K420" s="215">
        <v>0</v>
      </c>
      <c r="L420" s="215">
        <v>0</v>
      </c>
      <c r="M420" s="215">
        <v>0</v>
      </c>
      <c r="N420" s="215">
        <v>0</v>
      </c>
      <c r="O420" s="215">
        <v>0</v>
      </c>
      <c r="P420" s="215">
        <v>0</v>
      </c>
      <c r="Q420" s="215">
        <v>634.29</v>
      </c>
    </row>
    <row r="421" spans="1:17" x14ac:dyDescent="0.25">
      <c r="A421" s="245" t="str">
        <f>IFERROR(VLOOKUP($C421,Account_Mapping!$A:$C,2,0),"")</f>
        <v>T_gen_Admin_other</v>
      </c>
      <c r="B421" s="248">
        <f>IFERROR(VLOOKUP($C421,Account_Mapping!$A:$C,3,0),"")</f>
        <v>0</v>
      </c>
      <c r="C421" s="285" t="s">
        <v>1160</v>
      </c>
      <c r="D421" s="215"/>
      <c r="E421" s="215">
        <v>608.76</v>
      </c>
      <c r="F421" s="215">
        <v>750.03</v>
      </c>
      <c r="G421" s="215">
        <v>1241.22</v>
      </c>
      <c r="H421" s="215">
        <v>30</v>
      </c>
      <c r="I421" s="215">
        <v>165.19</v>
      </c>
      <c r="J421" s="215">
        <v>25</v>
      </c>
      <c r="K421" s="215">
        <v>0</v>
      </c>
      <c r="L421" s="215">
        <v>0</v>
      </c>
      <c r="M421" s="215">
        <v>0</v>
      </c>
      <c r="N421" s="215">
        <v>0</v>
      </c>
      <c r="O421" s="215">
        <v>0</v>
      </c>
      <c r="P421" s="215">
        <v>0</v>
      </c>
      <c r="Q421" s="215">
        <v>2820.2000000000003</v>
      </c>
    </row>
    <row r="422" spans="1:17" x14ac:dyDescent="0.25">
      <c r="A422" s="245" t="str">
        <f>IFERROR(VLOOKUP($C422,Account_Mapping!$A:$C,2,0),"")</f>
        <v>T_MGMT_Fee</v>
      </c>
      <c r="B422" s="248">
        <f>IFERROR(VLOOKUP($C422,Account_Mapping!$A:$C,3,0),"")</f>
        <v>0</v>
      </c>
      <c r="C422" s="285" t="s">
        <v>1161</v>
      </c>
      <c r="D422" s="215"/>
      <c r="E422" s="215">
        <v>12509.84</v>
      </c>
      <c r="F422" s="215">
        <v>11183.13</v>
      </c>
      <c r="G422" s="215">
        <v>12732.89</v>
      </c>
      <c r="H422" s="215">
        <v>0</v>
      </c>
      <c r="I422" s="215">
        <v>0</v>
      </c>
      <c r="J422" s="215">
        <v>0</v>
      </c>
      <c r="K422" s="215">
        <v>0</v>
      </c>
      <c r="L422" s="215">
        <v>0</v>
      </c>
      <c r="M422" s="215">
        <v>0</v>
      </c>
      <c r="N422" s="215">
        <v>0</v>
      </c>
      <c r="O422" s="215">
        <v>0</v>
      </c>
      <c r="P422" s="215">
        <v>0</v>
      </c>
      <c r="Q422" s="215">
        <v>36425.86</v>
      </c>
    </row>
    <row r="423" spans="1:17" x14ac:dyDescent="0.25">
      <c r="A423" s="245" t="str">
        <f>IFERROR(VLOOKUP($C423,Account_Mapping!$A:$C,2,0),"")</f>
        <v>T_gen_Admin_other</v>
      </c>
      <c r="B423" s="248">
        <f>IFERROR(VLOOKUP($C423,Account_Mapping!$A:$C,3,0),"")</f>
        <v>0</v>
      </c>
      <c r="C423" s="285" t="s">
        <v>1162</v>
      </c>
      <c r="D423" s="215"/>
      <c r="E423" s="215">
        <v>0</v>
      </c>
      <c r="F423" s="215">
        <v>0</v>
      </c>
      <c r="G423" s="215">
        <v>0</v>
      </c>
      <c r="H423" s="215">
        <v>0</v>
      </c>
      <c r="I423" s="215">
        <v>0</v>
      </c>
      <c r="J423" s="215">
        <v>0</v>
      </c>
      <c r="K423" s="215">
        <v>0</v>
      </c>
      <c r="L423" s="215">
        <v>0</v>
      </c>
      <c r="M423" s="215">
        <v>0</v>
      </c>
      <c r="N423" s="215">
        <v>0</v>
      </c>
      <c r="O423" s="215">
        <v>0</v>
      </c>
      <c r="P423" s="215">
        <v>0</v>
      </c>
      <c r="Q423" s="215">
        <v>0</v>
      </c>
    </row>
    <row r="424" spans="1:17" x14ac:dyDescent="0.25">
      <c r="A424" s="245" t="str">
        <f>IFERROR(VLOOKUP($C424,Account_Mapping!$A:$C,2,0),"")</f>
        <v>T_Legal</v>
      </c>
      <c r="B424" s="248">
        <f>IFERROR(VLOOKUP($C424,Account_Mapping!$A:$C,3,0),"")</f>
        <v>0</v>
      </c>
      <c r="C424" s="285" t="s">
        <v>1163</v>
      </c>
      <c r="D424" s="215"/>
      <c r="E424" s="215">
        <v>0</v>
      </c>
      <c r="F424" s="215">
        <v>0</v>
      </c>
      <c r="G424" s="215">
        <v>0</v>
      </c>
      <c r="H424" s="215">
        <v>0</v>
      </c>
      <c r="I424" s="215">
        <v>0</v>
      </c>
      <c r="J424" s="215">
        <v>0</v>
      </c>
      <c r="K424" s="215">
        <v>0</v>
      </c>
      <c r="L424" s="215">
        <v>0</v>
      </c>
      <c r="M424" s="215">
        <v>0</v>
      </c>
      <c r="N424" s="215">
        <v>0</v>
      </c>
      <c r="O424" s="215">
        <v>0</v>
      </c>
      <c r="P424" s="215">
        <v>0</v>
      </c>
      <c r="Q424" s="215">
        <v>0</v>
      </c>
    </row>
    <row r="425" spans="1:17" x14ac:dyDescent="0.25">
      <c r="A425" s="245" t="str">
        <f>IFERROR(VLOOKUP($C425,Account_Mapping!$A:$C,2,0),"")</f>
        <v>T_gen_Admin_other</v>
      </c>
      <c r="B425" s="248">
        <f>IFERROR(VLOOKUP($C425,Account_Mapping!$A:$C,3,0),"")</f>
        <v>0</v>
      </c>
      <c r="C425" s="285" t="s">
        <v>1164</v>
      </c>
      <c r="D425" s="215"/>
      <c r="E425" s="215">
        <v>0</v>
      </c>
      <c r="F425" s="215">
        <v>0</v>
      </c>
      <c r="G425" s="215">
        <v>0</v>
      </c>
      <c r="H425" s="215">
        <v>0</v>
      </c>
      <c r="I425" s="215">
        <v>300.5</v>
      </c>
      <c r="J425" s="215">
        <v>0</v>
      </c>
      <c r="K425" s="215">
        <v>0</v>
      </c>
      <c r="L425" s="215">
        <v>0</v>
      </c>
      <c r="M425" s="215">
        <v>0</v>
      </c>
      <c r="N425" s="215">
        <v>0</v>
      </c>
      <c r="O425" s="215">
        <v>0</v>
      </c>
      <c r="P425" s="215">
        <v>0</v>
      </c>
      <c r="Q425" s="215">
        <v>300.5</v>
      </c>
    </row>
    <row r="426" spans="1:17" x14ac:dyDescent="0.25">
      <c r="A426" s="245" t="str">
        <f>IFERROR(VLOOKUP($C426,Account_Mapping!$A:$C,2,0),"")</f>
        <v>T_gen_Admin_other</v>
      </c>
      <c r="B426" s="248">
        <f>IFERROR(VLOOKUP($C426,Account_Mapping!$A:$C,3,0),"")</f>
        <v>0</v>
      </c>
      <c r="C426" s="285" t="s">
        <v>1165</v>
      </c>
      <c r="D426" s="215"/>
      <c r="E426" s="215">
        <v>9610.27</v>
      </c>
      <c r="F426" s="215">
        <v>8779.2900000000009</v>
      </c>
      <c r="G426" s="215">
        <v>10233.030000000001</v>
      </c>
      <c r="H426" s="215">
        <v>3867.18</v>
      </c>
      <c r="I426" s="215">
        <v>-8175.73</v>
      </c>
      <c r="J426" s="215">
        <v>0</v>
      </c>
      <c r="K426" s="215">
        <v>0</v>
      </c>
      <c r="L426" s="215">
        <v>0</v>
      </c>
      <c r="M426" s="215">
        <v>0</v>
      </c>
      <c r="N426" s="215">
        <v>0</v>
      </c>
      <c r="O426" s="215">
        <v>0</v>
      </c>
      <c r="P426" s="215">
        <v>0</v>
      </c>
      <c r="Q426" s="215">
        <v>24314.040000000005</v>
      </c>
    </row>
    <row r="427" spans="1:17" x14ac:dyDescent="0.25">
      <c r="A427" s="245" t="str">
        <f>IFERROR(VLOOKUP($C427,Account_Mapping!$A:$C,2,0),"")</f>
        <v>T_gen_Admin_other</v>
      </c>
      <c r="B427" s="248">
        <f>IFERROR(VLOOKUP($C427,Account_Mapping!$A:$C,3,0),"")</f>
        <v>0</v>
      </c>
      <c r="C427" s="285" t="s">
        <v>1166</v>
      </c>
      <c r="D427" s="215"/>
      <c r="E427" s="215">
        <v>0</v>
      </c>
      <c r="F427" s="215">
        <v>0</v>
      </c>
      <c r="G427" s="215">
        <v>0</v>
      </c>
      <c r="H427" s="215">
        <v>0</v>
      </c>
      <c r="I427" s="215">
        <v>0</v>
      </c>
      <c r="J427" s="215">
        <v>0</v>
      </c>
      <c r="K427" s="215">
        <v>0</v>
      </c>
      <c r="L427" s="215">
        <v>0</v>
      </c>
      <c r="M427" s="215">
        <v>0</v>
      </c>
      <c r="N427" s="215">
        <v>0</v>
      </c>
      <c r="O427" s="215">
        <v>0</v>
      </c>
      <c r="P427" s="215">
        <v>0</v>
      </c>
      <c r="Q427" s="215">
        <v>0</v>
      </c>
    </row>
    <row r="428" spans="1:17" x14ac:dyDescent="0.25">
      <c r="A428" s="245" t="str">
        <f>IFERROR(VLOOKUP($C428,Account_Mapping!$A:$C,2,0),"")</f>
        <v>T_gen_Admin_other</v>
      </c>
      <c r="B428" s="248">
        <f>IFERROR(VLOOKUP($C428,Account_Mapping!$A:$C,3,0),"")</f>
        <v>0</v>
      </c>
      <c r="C428" s="285" t="s">
        <v>1167</v>
      </c>
      <c r="D428" s="215"/>
      <c r="E428" s="215">
        <v>0</v>
      </c>
      <c r="F428" s="215">
        <v>0</v>
      </c>
      <c r="G428" s="215">
        <v>0</v>
      </c>
      <c r="H428" s="215">
        <v>0</v>
      </c>
      <c r="I428" s="215">
        <v>0</v>
      </c>
      <c r="J428" s="215">
        <v>0</v>
      </c>
      <c r="K428" s="215">
        <v>0</v>
      </c>
      <c r="L428" s="215">
        <v>0</v>
      </c>
      <c r="M428" s="215">
        <v>0</v>
      </c>
      <c r="N428" s="215">
        <v>0</v>
      </c>
      <c r="O428" s="215">
        <v>0</v>
      </c>
      <c r="P428" s="215">
        <v>0</v>
      </c>
      <c r="Q428" s="215">
        <v>0</v>
      </c>
    </row>
    <row r="429" spans="1:17" x14ac:dyDescent="0.25">
      <c r="A429" s="245" t="str">
        <f>IFERROR(VLOOKUP($C429,Account_Mapping!$A:$C,2,0),"")</f>
        <v>T_EXPENSES</v>
      </c>
      <c r="B429" s="248">
        <f>IFERROR(VLOOKUP($C429,Account_Mapping!$A:$C,3,0),"")</f>
        <v>0</v>
      </c>
      <c r="C429" s="285" t="s">
        <v>1168</v>
      </c>
      <c r="D429" s="215"/>
      <c r="E429" s="215">
        <v>0</v>
      </c>
      <c r="F429" s="215">
        <v>0</v>
      </c>
      <c r="G429" s="215">
        <v>0</v>
      </c>
      <c r="H429" s="215">
        <v>0</v>
      </c>
      <c r="I429" s="215">
        <v>0</v>
      </c>
      <c r="J429" s="215">
        <v>0</v>
      </c>
      <c r="K429" s="215">
        <v>0</v>
      </c>
      <c r="L429" s="215">
        <v>0</v>
      </c>
      <c r="M429" s="215">
        <v>0</v>
      </c>
      <c r="N429" s="215">
        <v>0</v>
      </c>
      <c r="O429" s="215">
        <v>0</v>
      </c>
      <c r="P429" s="215">
        <v>0</v>
      </c>
      <c r="Q429" s="215">
        <v>0</v>
      </c>
    </row>
    <row r="430" spans="1:17" x14ac:dyDescent="0.25">
      <c r="A430" s="245" t="str">
        <f>IFERROR(VLOOKUP($C430,Account_Mapping!$A:$C,2,0),"")</f>
        <v>T_EXPENSES</v>
      </c>
      <c r="B430" s="248">
        <f>IFERROR(VLOOKUP($C430,Account_Mapping!$A:$C,3,0),"")</f>
        <v>0</v>
      </c>
      <c r="C430" s="285" t="s">
        <v>1169</v>
      </c>
      <c r="D430" s="215"/>
      <c r="E430" s="215">
        <v>0</v>
      </c>
      <c r="F430" s="215">
        <v>0</v>
      </c>
      <c r="G430" s="215">
        <v>105.69</v>
      </c>
      <c r="H430" s="215">
        <v>308.93</v>
      </c>
      <c r="I430" s="215">
        <v>0</v>
      </c>
      <c r="J430" s="215">
        <v>0</v>
      </c>
      <c r="K430" s="215">
        <v>0</v>
      </c>
      <c r="L430" s="215">
        <v>0</v>
      </c>
      <c r="M430" s="215">
        <v>0</v>
      </c>
      <c r="N430" s="215">
        <v>0</v>
      </c>
      <c r="O430" s="215">
        <v>0</v>
      </c>
      <c r="P430" s="215">
        <v>0</v>
      </c>
      <c r="Q430" s="215">
        <v>414.62</v>
      </c>
    </row>
    <row r="431" spans="1:17" x14ac:dyDescent="0.25">
      <c r="A431" s="245" t="str">
        <f>IFERROR(VLOOKUP($C431,Account_Mapping!$A:$C,2,0),"")</f>
        <v>T_gen_Admin_other</v>
      </c>
      <c r="B431" s="248">
        <f>IFERROR(VLOOKUP($C431,Account_Mapping!$A:$C,3,0),"")</f>
        <v>0</v>
      </c>
      <c r="C431" s="285" t="s">
        <v>1170</v>
      </c>
      <c r="D431" s="215"/>
      <c r="E431" s="215">
        <v>0</v>
      </c>
      <c r="F431" s="215">
        <v>0</v>
      </c>
      <c r="G431" s="215">
        <v>0</v>
      </c>
      <c r="H431" s="215">
        <v>0</v>
      </c>
      <c r="I431" s="215">
        <v>0</v>
      </c>
      <c r="J431" s="215">
        <v>0</v>
      </c>
      <c r="K431" s="215">
        <v>0</v>
      </c>
      <c r="L431" s="215">
        <v>0</v>
      </c>
      <c r="M431" s="215">
        <v>0</v>
      </c>
      <c r="N431" s="215">
        <v>0</v>
      </c>
      <c r="O431" s="215">
        <v>0</v>
      </c>
      <c r="P431" s="215">
        <v>0</v>
      </c>
      <c r="Q431" s="215">
        <v>0</v>
      </c>
    </row>
    <row r="432" spans="1:17" x14ac:dyDescent="0.25">
      <c r="A432" s="245" t="str">
        <f>IFERROR(VLOOKUP($C432,Account_Mapping!$A:$C,2,0),"")</f>
        <v>T_EXPENSES</v>
      </c>
      <c r="B432" s="248">
        <f>IFERROR(VLOOKUP($C432,Account_Mapping!$A:$C,3,0),"")</f>
        <v>0</v>
      </c>
      <c r="C432" s="285" t="s">
        <v>1171</v>
      </c>
      <c r="D432" s="215"/>
      <c r="E432" s="215">
        <v>174.51</v>
      </c>
      <c r="F432" s="215">
        <v>274.66000000000003</v>
      </c>
      <c r="G432" s="215">
        <v>193.53</v>
      </c>
      <c r="H432" s="215">
        <v>278.76</v>
      </c>
      <c r="I432" s="215">
        <v>325.17</v>
      </c>
      <c r="J432" s="215">
        <v>0.25</v>
      </c>
      <c r="K432" s="215">
        <v>0</v>
      </c>
      <c r="L432" s="215">
        <v>0</v>
      </c>
      <c r="M432" s="215">
        <v>0</v>
      </c>
      <c r="N432" s="215">
        <v>0</v>
      </c>
      <c r="O432" s="215">
        <v>0</v>
      </c>
      <c r="P432" s="215">
        <v>0</v>
      </c>
      <c r="Q432" s="215">
        <v>1246.8800000000001</v>
      </c>
    </row>
    <row r="433" spans="1:18" x14ac:dyDescent="0.25">
      <c r="A433" s="245" t="str">
        <f>IFERROR(VLOOKUP($C433,Account_Mapping!$A:$C,2,0),"")</f>
        <v>T_gen_Admin_other</v>
      </c>
      <c r="B433" s="248">
        <f>IFERROR(VLOOKUP($C433,Account_Mapping!$A:$C,3,0),"")</f>
        <v>0</v>
      </c>
      <c r="C433" s="285" t="s">
        <v>1172</v>
      </c>
      <c r="D433" s="215"/>
      <c r="E433" s="215">
        <v>21447</v>
      </c>
      <c r="F433" s="215">
        <v>21447</v>
      </c>
      <c r="G433" s="215">
        <v>21447</v>
      </c>
      <c r="H433" s="215">
        <v>21447</v>
      </c>
      <c r="I433" s="215">
        <v>0</v>
      </c>
      <c r="J433" s="215">
        <v>0</v>
      </c>
      <c r="K433" s="215">
        <v>0</v>
      </c>
      <c r="L433" s="215">
        <v>0</v>
      </c>
      <c r="M433" s="215">
        <v>0</v>
      </c>
      <c r="N433" s="215">
        <v>0</v>
      </c>
      <c r="O433" s="215">
        <v>0</v>
      </c>
      <c r="P433" s="215">
        <v>0</v>
      </c>
      <c r="Q433" s="215">
        <v>85788</v>
      </c>
    </row>
    <row r="434" spans="1:18" x14ac:dyDescent="0.25">
      <c r="A434" s="245" t="str">
        <f>IFERROR(VLOOKUP($C434,Account_Mapping!$A:$C,2,0),"")</f>
        <v>T_gen_Admin_other</v>
      </c>
      <c r="B434" s="248">
        <f>IFERROR(VLOOKUP($C434,Account_Mapping!$A:$C,3,0),"")</f>
        <v>0</v>
      </c>
      <c r="C434" s="285" t="s">
        <v>1173</v>
      </c>
      <c r="D434" s="215"/>
      <c r="E434" s="215">
        <v>2057.06</v>
      </c>
      <c r="F434" s="215">
        <v>1831.3</v>
      </c>
      <c r="G434" s="215">
        <v>1935.5</v>
      </c>
      <c r="H434" s="215">
        <v>2528.42</v>
      </c>
      <c r="I434" s="215">
        <v>37.22</v>
      </c>
      <c r="J434" s="215">
        <v>0</v>
      </c>
      <c r="K434" s="215">
        <v>0</v>
      </c>
      <c r="L434" s="215">
        <v>0</v>
      </c>
      <c r="M434" s="215">
        <v>0</v>
      </c>
      <c r="N434" s="215">
        <v>0</v>
      </c>
      <c r="O434" s="215">
        <v>0</v>
      </c>
      <c r="P434" s="215">
        <v>0</v>
      </c>
      <c r="Q434" s="215">
        <v>8389.4999999999982</v>
      </c>
    </row>
    <row r="435" spans="1:18" x14ac:dyDescent="0.25">
      <c r="A435" s="245" t="str">
        <f>IFERROR(VLOOKUP($C435,Account_Mapping!$A:$C,2,0),"")</f>
        <v>T_gen_Admin_other</v>
      </c>
      <c r="B435" s="248">
        <f>IFERROR(VLOOKUP($C435,Account_Mapping!$A:$C,3,0),"")</f>
        <v>0</v>
      </c>
      <c r="C435" s="285" t="s">
        <v>1174</v>
      </c>
      <c r="D435" s="215"/>
      <c r="E435" s="215">
        <v>0</v>
      </c>
      <c r="F435" s="215">
        <v>0</v>
      </c>
      <c r="G435" s="215">
        <v>0</v>
      </c>
      <c r="H435" s="215">
        <v>0</v>
      </c>
      <c r="I435" s="215">
        <v>0</v>
      </c>
      <c r="J435" s="215">
        <v>0</v>
      </c>
      <c r="K435" s="215">
        <v>0</v>
      </c>
      <c r="L435" s="215">
        <v>0</v>
      </c>
      <c r="M435" s="215">
        <v>0</v>
      </c>
      <c r="N435" s="215">
        <v>0</v>
      </c>
      <c r="O435" s="215">
        <v>0</v>
      </c>
      <c r="P435" s="215">
        <v>0</v>
      </c>
      <c r="Q435" s="215">
        <v>0</v>
      </c>
    </row>
    <row r="436" spans="1:18" x14ac:dyDescent="0.25">
      <c r="A436" s="245" t="str">
        <f>IFERROR(VLOOKUP($C436,Account_Mapping!$A:$C,2,0),"")</f>
        <v>T_EXPENSES</v>
      </c>
      <c r="B436" s="248">
        <f>IFERROR(VLOOKUP($C436,Account_Mapping!$A:$C,3,0),"")</f>
        <v>0</v>
      </c>
      <c r="C436" s="285" t="s">
        <v>1175</v>
      </c>
      <c r="D436" s="215"/>
      <c r="E436" s="215">
        <v>168</v>
      </c>
      <c r="F436" s="215">
        <v>180.04</v>
      </c>
      <c r="G436" s="215">
        <v>180.04</v>
      </c>
      <c r="H436" s="215">
        <v>2616.16</v>
      </c>
      <c r="I436" s="215">
        <v>180.17</v>
      </c>
      <c r="J436" s="215">
        <v>180.17</v>
      </c>
      <c r="K436" s="215">
        <v>0</v>
      </c>
      <c r="L436" s="215">
        <v>0</v>
      </c>
      <c r="M436" s="215">
        <v>0</v>
      </c>
      <c r="N436" s="215">
        <v>0</v>
      </c>
      <c r="O436" s="215">
        <v>0</v>
      </c>
      <c r="P436" s="215">
        <v>0</v>
      </c>
      <c r="Q436" s="215">
        <v>3504.58</v>
      </c>
    </row>
    <row r="437" spans="1:18" x14ac:dyDescent="0.25">
      <c r="A437" s="245" t="str">
        <f>IFERROR(VLOOKUP($C437,Account_Mapping!$A:$C,2,0),"")</f>
        <v>T_Legal</v>
      </c>
      <c r="B437" s="248">
        <f>IFERROR(VLOOKUP($C437,Account_Mapping!$A:$C,3,0),"")</f>
        <v>0</v>
      </c>
      <c r="C437" s="285" t="s">
        <v>1176</v>
      </c>
      <c r="D437" s="215"/>
      <c r="E437" s="215">
        <v>0</v>
      </c>
      <c r="F437" s="215">
        <v>0</v>
      </c>
      <c r="G437" s="215">
        <v>0</v>
      </c>
      <c r="H437" s="215">
        <v>0</v>
      </c>
      <c r="I437" s="215">
        <v>0</v>
      </c>
      <c r="J437" s="215">
        <v>0</v>
      </c>
      <c r="K437" s="215">
        <v>0</v>
      </c>
      <c r="L437" s="215">
        <v>0</v>
      </c>
      <c r="M437" s="215">
        <v>0</v>
      </c>
      <c r="N437" s="215">
        <v>0</v>
      </c>
      <c r="O437" s="215">
        <v>0</v>
      </c>
      <c r="P437" s="215">
        <v>0</v>
      </c>
      <c r="Q437" s="215">
        <v>0</v>
      </c>
    </row>
    <row r="438" spans="1:18" x14ac:dyDescent="0.25">
      <c r="A438" s="245" t="str">
        <f>IFERROR(VLOOKUP($C438,Account_Mapping!$A:$C,2,0),"")</f>
        <v>T_OTHER_OP_EXO</v>
      </c>
      <c r="B438" s="248">
        <f>IFERROR(VLOOKUP($C438,Account_Mapping!$A:$C,3,0),"")</f>
        <v>0</v>
      </c>
      <c r="C438" s="285" t="s">
        <v>1177</v>
      </c>
      <c r="E438" s="229">
        <v>0</v>
      </c>
      <c r="F438" s="229">
        <v>0</v>
      </c>
      <c r="G438" s="229">
        <v>0</v>
      </c>
      <c r="H438" s="229">
        <v>0</v>
      </c>
      <c r="I438" s="229">
        <v>0</v>
      </c>
      <c r="J438" s="229">
        <v>0</v>
      </c>
      <c r="K438" s="229">
        <v>0</v>
      </c>
      <c r="L438" s="229">
        <v>0</v>
      </c>
      <c r="M438" s="229">
        <v>0</v>
      </c>
      <c r="N438" s="229">
        <v>0</v>
      </c>
      <c r="O438" s="229">
        <v>0</v>
      </c>
      <c r="P438" s="229">
        <v>0</v>
      </c>
      <c r="Q438" s="229">
        <v>0</v>
      </c>
      <c r="R438" s="224"/>
    </row>
    <row r="439" spans="1:18" x14ac:dyDescent="0.25">
      <c r="A439" s="245" t="str">
        <f>IFERROR(VLOOKUP($C439,Account_Mapping!$A:$C,2,0),"")</f>
        <v>T_EXPENSES</v>
      </c>
      <c r="B439" s="248">
        <f>IFERROR(VLOOKUP($C439,Account_Mapping!$A:$C,3,0),"")</f>
        <v>0</v>
      </c>
      <c r="C439" s="285" t="s">
        <v>1178</v>
      </c>
      <c r="E439" s="230">
        <v>0</v>
      </c>
      <c r="F439" s="230">
        <v>177.83</v>
      </c>
      <c r="G439" s="230">
        <v>0</v>
      </c>
      <c r="H439" s="230">
        <v>0</v>
      </c>
      <c r="I439" s="230">
        <v>87083</v>
      </c>
      <c r="J439" s="230">
        <v>0</v>
      </c>
      <c r="K439" s="230">
        <v>0</v>
      </c>
      <c r="L439" s="230">
        <v>0</v>
      </c>
      <c r="M439" s="230">
        <v>0</v>
      </c>
      <c r="N439" s="230">
        <v>0</v>
      </c>
      <c r="O439" s="230">
        <v>0</v>
      </c>
      <c r="P439" s="230">
        <v>0</v>
      </c>
      <c r="Q439" s="230">
        <v>87260.83</v>
      </c>
    </row>
    <row r="440" spans="1:18" x14ac:dyDescent="0.25">
      <c r="A440" s="245" t="str">
        <f>IFERROR(VLOOKUP($C440,Account_Mapping!$A:$C,2,0),"")</f>
        <v/>
      </c>
      <c r="B440" s="248" t="str">
        <f>IFERROR(VLOOKUP($C440,Account_Mapping!$A:$C,3,0),"")</f>
        <v/>
      </c>
      <c r="C440" s="285" t="s">
        <v>1179</v>
      </c>
      <c r="E440" s="215">
        <v>68230.100000000006</v>
      </c>
      <c r="F440" s="215">
        <v>68294.78</v>
      </c>
      <c r="G440" s="215">
        <v>74927.459999999992</v>
      </c>
      <c r="H440" s="215">
        <v>40093.89</v>
      </c>
      <c r="I440" s="215">
        <v>84339.38</v>
      </c>
      <c r="J440" s="215">
        <v>2949.57</v>
      </c>
      <c r="K440" s="215">
        <v>0</v>
      </c>
      <c r="L440" s="215">
        <v>0</v>
      </c>
      <c r="M440" s="215">
        <v>0</v>
      </c>
      <c r="N440" s="215">
        <v>0</v>
      </c>
      <c r="O440" s="215">
        <v>0</v>
      </c>
      <c r="P440" s="215">
        <v>0</v>
      </c>
      <c r="Q440" s="215">
        <v>338835.18</v>
      </c>
    </row>
    <row r="441" spans="1:18" x14ac:dyDescent="0.25">
      <c r="A441" s="245" t="str">
        <f>IFERROR(VLOOKUP($C441,Account_Mapping!$A:$C,2,0),"")</f>
        <v/>
      </c>
      <c r="B441" s="248" t="str">
        <f>IFERROR(VLOOKUP($C441,Account_Mapping!$A:$C,3,0),"")</f>
        <v/>
      </c>
      <c r="D441" s="215"/>
      <c r="E441" s="215"/>
      <c r="F441" s="215"/>
      <c r="G441" s="215"/>
      <c r="H441" s="215"/>
      <c r="I441" s="215"/>
      <c r="J441" s="215"/>
      <c r="K441" s="215"/>
      <c r="L441" s="215"/>
      <c r="M441" s="215"/>
      <c r="N441" s="215"/>
      <c r="O441" s="215"/>
      <c r="P441" s="215"/>
      <c r="Q441" s="215"/>
    </row>
    <row r="442" spans="1:18" x14ac:dyDescent="0.25">
      <c r="A442" s="245" t="str">
        <f>IFERROR(VLOOKUP($C442,Account_Mapping!$A:$C,2,0),"")</f>
        <v/>
      </c>
      <c r="B442" s="248" t="str">
        <f>IFERROR(VLOOKUP($C442,Account_Mapping!$A:$C,3,0),"")</f>
        <v/>
      </c>
      <c r="C442" s="285" t="s">
        <v>1180</v>
      </c>
      <c r="D442" s="215"/>
      <c r="E442" s="215"/>
      <c r="F442" s="215"/>
      <c r="G442" s="215"/>
      <c r="H442" s="215"/>
      <c r="I442" s="215"/>
      <c r="J442" s="215"/>
      <c r="K442" s="215"/>
      <c r="L442" s="215"/>
      <c r="M442" s="215"/>
      <c r="N442" s="215"/>
      <c r="O442" s="215"/>
      <c r="P442" s="215"/>
      <c r="Q442" s="215"/>
    </row>
    <row r="443" spans="1:18" x14ac:dyDescent="0.25">
      <c r="A443" s="245" t="str">
        <f>IFERROR(VLOOKUP($C443,Account_Mapping!$A:$C,2,0),"")</f>
        <v>T_MGMT_Fee</v>
      </c>
      <c r="B443" s="248">
        <f>IFERROR(VLOOKUP($C443,Account_Mapping!$A:$C,3,0),"")</f>
        <v>0</v>
      </c>
      <c r="C443" s="285" t="s">
        <v>1279</v>
      </c>
      <c r="D443" s="215"/>
      <c r="E443" s="215">
        <v>6755.47</v>
      </c>
      <c r="F443" s="215">
        <v>6018.41</v>
      </c>
      <c r="G443" s="215">
        <v>6879.38</v>
      </c>
      <c r="H443" s="215">
        <v>0</v>
      </c>
      <c r="I443" s="215">
        <v>0</v>
      </c>
      <c r="J443" s="215">
        <v>0</v>
      </c>
      <c r="K443" s="215">
        <v>0</v>
      </c>
      <c r="L443" s="215">
        <v>0</v>
      </c>
      <c r="M443" s="215">
        <v>0</v>
      </c>
      <c r="N443" s="215">
        <v>0</v>
      </c>
      <c r="O443" s="215">
        <v>0</v>
      </c>
      <c r="P443" s="215">
        <v>0</v>
      </c>
      <c r="Q443" s="215">
        <v>19653.260000000002</v>
      </c>
    </row>
    <row r="444" spans="1:18" x14ac:dyDescent="0.25">
      <c r="A444" s="245" t="str">
        <f>IFERROR(VLOOKUP($C444,Account_Mapping!$A:$C,2,0),"")</f>
        <v>T_DEPR_AMORT</v>
      </c>
      <c r="B444" s="248">
        <f>IFERROR(VLOOKUP($C444,Account_Mapping!$A:$C,3,0),"")</f>
        <v>0</v>
      </c>
      <c r="C444" s="285" t="s">
        <v>1182</v>
      </c>
      <c r="D444" s="215"/>
      <c r="E444" s="215">
        <v>0</v>
      </c>
      <c r="F444" s="215">
        <v>0</v>
      </c>
      <c r="G444" s="215">
        <v>0</v>
      </c>
      <c r="H444" s="215">
        <v>0</v>
      </c>
      <c r="I444" s="215">
        <v>0</v>
      </c>
      <c r="J444" s="215">
        <v>0</v>
      </c>
      <c r="K444" s="215">
        <v>0</v>
      </c>
      <c r="L444" s="215">
        <v>0</v>
      </c>
      <c r="M444" s="215">
        <v>0</v>
      </c>
      <c r="N444" s="215">
        <v>0</v>
      </c>
      <c r="O444" s="215">
        <v>0</v>
      </c>
      <c r="P444" s="215">
        <v>0</v>
      </c>
      <c r="Q444" s="215">
        <v>0</v>
      </c>
    </row>
    <row r="445" spans="1:18" x14ac:dyDescent="0.25">
      <c r="A445" s="245" t="str">
        <f>IFERROR(VLOOKUP($C445,Account_Mapping!$A:$C,2,0),"")</f>
        <v>T_DEPR_AMORT</v>
      </c>
      <c r="B445" s="248">
        <f>IFERROR(VLOOKUP($C445,Account_Mapping!$A:$C,3,0),"")</f>
        <v>0</v>
      </c>
      <c r="C445" s="285" t="s">
        <v>1183</v>
      </c>
      <c r="D445" s="215"/>
      <c r="E445" s="215">
        <v>2810.68</v>
      </c>
      <c r="F445" s="215">
        <v>2810.68</v>
      </c>
      <c r="G445" s="215">
        <v>2810.68</v>
      </c>
      <c r="H445" s="215">
        <v>2810.68</v>
      </c>
      <c r="I445" s="215">
        <v>2810.68</v>
      </c>
      <c r="J445" s="215">
        <v>2810.68</v>
      </c>
      <c r="K445" s="215">
        <v>0</v>
      </c>
      <c r="L445" s="215">
        <v>0</v>
      </c>
      <c r="M445" s="215">
        <v>0</v>
      </c>
      <c r="N445" s="215">
        <v>0</v>
      </c>
      <c r="O445" s="215">
        <v>0</v>
      </c>
      <c r="P445" s="215">
        <v>0</v>
      </c>
      <c r="Q445" s="215">
        <v>16864.079999999998</v>
      </c>
    </row>
    <row r="446" spans="1:18" x14ac:dyDescent="0.25">
      <c r="A446" s="245" t="str">
        <f>IFERROR(VLOOKUP($C446,Account_Mapping!$A:$C,2,0),"")</f>
        <v>T_RENT_EXP</v>
      </c>
      <c r="B446" s="248">
        <f>IFERROR(VLOOKUP($C446,Account_Mapping!$A:$C,3,0),"")</f>
        <v>0</v>
      </c>
      <c r="C446" s="285" t="s">
        <v>1184</v>
      </c>
      <c r="D446" s="215"/>
      <c r="E446" s="215">
        <v>42625.4</v>
      </c>
      <c r="F446" s="215">
        <v>42625.4</v>
      </c>
      <c r="G446" s="215">
        <v>46678.58</v>
      </c>
      <c r="H446" s="215">
        <v>44651.99</v>
      </c>
      <c r="I446" s="215">
        <v>44651.99</v>
      </c>
      <c r="J446" s="215">
        <v>44651.99</v>
      </c>
      <c r="K446" s="215">
        <v>0</v>
      </c>
      <c r="L446" s="215">
        <v>0</v>
      </c>
      <c r="M446" s="215">
        <v>0</v>
      </c>
      <c r="N446" s="215">
        <v>0</v>
      </c>
      <c r="O446" s="215">
        <v>0</v>
      </c>
      <c r="P446" s="215">
        <v>0</v>
      </c>
      <c r="Q446" s="215">
        <v>265885.34999999998</v>
      </c>
    </row>
    <row r="447" spans="1:18" x14ac:dyDescent="0.25">
      <c r="A447" s="245" t="str">
        <f>IFERROR(VLOOKUP($C447,Account_Mapping!$A:$C,2,0),"")</f>
        <v>T_EXPENSES</v>
      </c>
      <c r="B447" s="248">
        <f>IFERROR(VLOOKUP($C447,Account_Mapping!$A:$C,3,0),"")</f>
        <v>0</v>
      </c>
      <c r="C447" s="285" t="s">
        <v>1185</v>
      </c>
      <c r="D447" s="215"/>
      <c r="E447" s="215">
        <v>2311.38</v>
      </c>
      <c r="F447" s="215">
        <v>1951.89</v>
      </c>
      <c r="G447" s="215">
        <v>308.89</v>
      </c>
      <c r="H447" s="215">
        <v>2318.54</v>
      </c>
      <c r="I447" s="215">
        <v>1097.6099999999999</v>
      </c>
      <c r="J447" s="215">
        <v>0</v>
      </c>
      <c r="K447" s="215">
        <v>0</v>
      </c>
      <c r="L447" s="215">
        <v>0</v>
      </c>
      <c r="M447" s="215">
        <v>0</v>
      </c>
      <c r="N447" s="215">
        <v>0</v>
      </c>
      <c r="O447" s="215">
        <v>0</v>
      </c>
      <c r="P447" s="215">
        <v>0</v>
      </c>
      <c r="Q447" s="215">
        <v>7988.31</v>
      </c>
    </row>
    <row r="448" spans="1:18" x14ac:dyDescent="0.25">
      <c r="A448" s="245" t="str">
        <f>IFERROR(VLOOKUP($C448,Account_Mapping!$A:$C,2,0),"")</f>
        <v>T_INT_INC_EXP</v>
      </c>
      <c r="B448" s="248">
        <f>IFERROR(VLOOKUP($C448,Account_Mapping!$A:$C,3,0),"")</f>
        <v>0</v>
      </c>
      <c r="C448" s="285" t="s">
        <v>1186</v>
      </c>
      <c r="D448" s="215"/>
      <c r="E448" s="215">
        <v>0</v>
      </c>
      <c r="F448" s="215">
        <v>0</v>
      </c>
      <c r="G448" s="215">
        <v>0</v>
      </c>
      <c r="H448" s="215">
        <v>0</v>
      </c>
      <c r="I448" s="215">
        <v>0</v>
      </c>
      <c r="J448" s="215">
        <v>0</v>
      </c>
      <c r="K448" s="215">
        <v>0</v>
      </c>
      <c r="L448" s="215">
        <v>0</v>
      </c>
      <c r="M448" s="215">
        <v>0</v>
      </c>
      <c r="N448" s="215">
        <v>0</v>
      </c>
      <c r="O448" s="215">
        <v>0</v>
      </c>
      <c r="P448" s="215">
        <v>0</v>
      </c>
      <c r="Q448" s="215">
        <v>0</v>
      </c>
    </row>
    <row r="449" spans="1:18" x14ac:dyDescent="0.25">
      <c r="A449" s="245" t="str">
        <f>IFERROR(VLOOKUP($C449,Account_Mapping!$A:$C,2,0),"")</f>
        <v>T_INT_INC_EXP</v>
      </c>
      <c r="B449" s="248">
        <f>IFERROR(VLOOKUP($C449,Account_Mapping!$A:$C,3,0),"")</f>
        <v>0</v>
      </c>
      <c r="C449" s="285" t="s">
        <v>1187</v>
      </c>
      <c r="D449" s="215"/>
      <c r="E449" s="215">
        <v>0</v>
      </c>
      <c r="F449" s="215">
        <v>0</v>
      </c>
      <c r="G449" s="215">
        <v>0</v>
      </c>
      <c r="H449" s="215">
        <v>0</v>
      </c>
      <c r="I449" s="215">
        <v>0</v>
      </c>
      <c r="J449" s="215">
        <v>0</v>
      </c>
      <c r="K449" s="215">
        <v>0</v>
      </c>
      <c r="L449" s="215">
        <v>0</v>
      </c>
      <c r="M449" s="215">
        <v>0</v>
      </c>
      <c r="N449" s="215">
        <v>0</v>
      </c>
      <c r="O449" s="215">
        <v>0</v>
      </c>
      <c r="P449" s="215">
        <v>0</v>
      </c>
      <c r="Q449" s="215">
        <v>0</v>
      </c>
    </row>
    <row r="450" spans="1:18" x14ac:dyDescent="0.25">
      <c r="A450" s="245" t="str">
        <f>IFERROR(VLOOKUP($C450,Account_Mapping!$A:$C,2,0),"")</f>
        <v>T_INT_INC_EXP</v>
      </c>
      <c r="B450" s="248">
        <f>IFERROR(VLOOKUP($C450,Account_Mapping!$A:$C,3,0),"")</f>
        <v>0</v>
      </c>
      <c r="C450" s="285" t="s">
        <v>1188</v>
      </c>
      <c r="D450" s="215"/>
      <c r="E450" s="215">
        <v>0</v>
      </c>
      <c r="F450" s="215">
        <v>0</v>
      </c>
      <c r="G450" s="215">
        <v>0</v>
      </c>
      <c r="H450" s="215">
        <v>0</v>
      </c>
      <c r="I450" s="215">
        <v>0</v>
      </c>
      <c r="J450" s="215">
        <v>0</v>
      </c>
      <c r="K450" s="215">
        <v>0</v>
      </c>
      <c r="L450" s="215">
        <v>0</v>
      </c>
      <c r="M450" s="215">
        <v>0</v>
      </c>
      <c r="N450" s="215">
        <v>0</v>
      </c>
      <c r="O450" s="215">
        <v>0</v>
      </c>
      <c r="P450" s="215">
        <v>0</v>
      </c>
      <c r="Q450" s="215">
        <v>0</v>
      </c>
    </row>
    <row r="451" spans="1:18" x14ac:dyDescent="0.25">
      <c r="A451" s="245" t="str">
        <f>IFERROR(VLOOKUP($C451,Account_Mapping!$A:$C,2,0),"")</f>
        <v>T_RE_Tax</v>
      </c>
      <c r="B451" s="248">
        <f>IFERROR(VLOOKUP($C451,Account_Mapping!$A:$C,3,0),"")</f>
        <v>0</v>
      </c>
      <c r="C451" s="285" t="s">
        <v>1189</v>
      </c>
      <c r="E451" s="229">
        <v>5233</v>
      </c>
      <c r="F451" s="229">
        <v>5233</v>
      </c>
      <c r="G451" s="229">
        <v>5233</v>
      </c>
      <c r="H451" s="229">
        <v>5141.4799999999996</v>
      </c>
      <c r="I451" s="229">
        <v>5141.4799999999996</v>
      </c>
      <c r="J451" s="229">
        <v>5141.4799999999996</v>
      </c>
      <c r="K451" s="229">
        <v>0</v>
      </c>
      <c r="L451" s="229">
        <v>0</v>
      </c>
      <c r="M451" s="229">
        <v>0</v>
      </c>
      <c r="N451" s="229">
        <v>0</v>
      </c>
      <c r="O451" s="229">
        <v>0</v>
      </c>
      <c r="P451" s="229">
        <v>0</v>
      </c>
      <c r="Q451" s="229">
        <v>31123.439999999999</v>
      </c>
      <c r="R451" s="224"/>
    </row>
    <row r="452" spans="1:18" x14ac:dyDescent="0.25">
      <c r="A452" s="245" t="str">
        <f>IFERROR(VLOOKUP($C452,Account_Mapping!$A:$C,2,0),"")</f>
        <v>T_RE_Tax</v>
      </c>
      <c r="B452" s="248">
        <f>IFERROR(VLOOKUP($C452,Account_Mapping!$A:$C,3,0),"")</f>
        <v>0</v>
      </c>
      <c r="C452" s="285" t="s">
        <v>1190</v>
      </c>
      <c r="E452" s="215">
        <v>0</v>
      </c>
      <c r="F452" s="215">
        <v>91.52</v>
      </c>
      <c r="G452" s="215">
        <v>91.52</v>
      </c>
      <c r="H452" s="215">
        <v>91.52</v>
      </c>
      <c r="I452" s="215">
        <v>91.52</v>
      </c>
      <c r="J452" s="215">
        <v>91.52</v>
      </c>
      <c r="K452" s="215">
        <v>0</v>
      </c>
      <c r="L452" s="215">
        <v>0</v>
      </c>
      <c r="M452" s="215">
        <v>0</v>
      </c>
      <c r="N452" s="215">
        <v>0</v>
      </c>
      <c r="O452" s="215">
        <v>0</v>
      </c>
      <c r="P452" s="215">
        <v>0</v>
      </c>
      <c r="Q452" s="215">
        <v>457.59999999999997</v>
      </c>
    </row>
    <row r="453" spans="1:18" ht="18.75" thickBot="1" x14ac:dyDescent="0.3">
      <c r="A453" s="245" t="str">
        <f>IFERROR(VLOOKUP($C453,Account_Mapping!$A:$C,2,0),"")</f>
        <v/>
      </c>
      <c r="B453" s="248" t="str">
        <f>IFERROR(VLOOKUP($C453,Account_Mapping!$A:$C,3,0),"")</f>
        <v/>
      </c>
      <c r="C453" s="287" t="s">
        <v>1191</v>
      </c>
      <c r="D453" s="287"/>
      <c r="E453" s="227">
        <v>59735.93</v>
      </c>
      <c r="F453" s="227">
        <v>58730.9</v>
      </c>
      <c r="G453" s="227">
        <v>62002.049999999996</v>
      </c>
      <c r="H453" s="227">
        <v>55014.21</v>
      </c>
      <c r="I453" s="227">
        <v>53793.279999999992</v>
      </c>
      <c r="J453" s="227">
        <v>52695.669999999991</v>
      </c>
      <c r="K453" s="227">
        <v>0</v>
      </c>
      <c r="L453" s="227">
        <v>0</v>
      </c>
      <c r="M453" s="227">
        <v>0</v>
      </c>
      <c r="N453" s="227">
        <v>0</v>
      </c>
      <c r="O453" s="227">
        <v>0</v>
      </c>
      <c r="P453" s="227">
        <v>0</v>
      </c>
      <c r="Q453" s="227">
        <v>341972.03999999992</v>
      </c>
      <c r="R453" s="226"/>
    </row>
    <row r="454" spans="1:18" ht="18.75" thickTop="1" x14ac:dyDescent="0.25">
      <c r="C454" s="285" t="s">
        <v>789</v>
      </c>
    </row>
    <row r="455" spans="1:18" x14ac:dyDescent="0.25">
      <c r="C455" s="285" t="s">
        <v>803</v>
      </c>
      <c r="E455" s="285">
        <v>316203.3</v>
      </c>
      <c r="F455" s="285">
        <v>292153.02999999997</v>
      </c>
      <c r="G455" s="285">
        <v>343155.95</v>
      </c>
      <c r="H455" s="285">
        <v>179773.55</v>
      </c>
      <c r="I455" s="285">
        <v>177266.84999999998</v>
      </c>
      <c r="J455" s="285">
        <v>75894.48</v>
      </c>
      <c r="K455" s="285">
        <v>0</v>
      </c>
      <c r="L455" s="285">
        <v>0</v>
      </c>
      <c r="M455" s="285">
        <v>0</v>
      </c>
      <c r="N455" s="285">
        <v>0</v>
      </c>
      <c r="O455" s="285">
        <v>0</v>
      </c>
      <c r="P455" s="285">
        <v>0</v>
      </c>
      <c r="Q455" s="285">
        <v>1384447.16</v>
      </c>
    </row>
  </sheetData>
  <printOptions horizontalCentered="1"/>
  <pageMargins left="0" right="0" top="0.25" bottom="0" header="0" footer="0"/>
  <pageSetup scale="38" orientation="landscape" r:id="rId1"/>
  <headerFooter alignWithMargins="0"/>
  <rowBreaks count="5" manualBreakCount="5">
    <brk id="41" min="2" max="16" man="1"/>
    <brk id="109" min="2" max="16" man="1"/>
    <brk id="148" min="2" max="16" man="1"/>
    <brk id="319" min="2" max="16" man="1"/>
    <brk id="377" min="2" max="16" man="1"/>
  </rowBreaks>
  <customProperties>
    <customPr name="EpmWorksheetKeyString_GUID" r:id="rId2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 tint="0.79998168889431442"/>
  </sheetPr>
  <dimension ref="A1:T455"/>
  <sheetViews>
    <sheetView zoomScale="60" zoomScaleNormal="60" workbookViewId="0"/>
  </sheetViews>
  <sheetFormatPr defaultColWidth="8.85546875" defaultRowHeight="18" x14ac:dyDescent="0.25"/>
  <cols>
    <col min="1" max="1" width="43.42578125" style="245" customWidth="1"/>
    <col min="2" max="2" width="43.42578125" style="248" customWidth="1"/>
    <col min="3" max="3" width="57.28515625" style="285" customWidth="1"/>
    <col min="4" max="4" width="2.7109375" style="285" customWidth="1"/>
    <col min="5" max="17" width="21.7109375" style="285" customWidth="1"/>
    <col min="18" max="18" width="15.7109375" style="214" bestFit="1" customWidth="1"/>
    <col min="19" max="19" width="8.85546875" style="214"/>
    <col min="20" max="20" width="16.5703125" style="214" bestFit="1" customWidth="1"/>
    <col min="21" max="16384" width="8.85546875" style="214"/>
  </cols>
  <sheetData>
    <row r="1" spans="1:17" x14ac:dyDescent="0.25">
      <c r="E1" s="215"/>
      <c r="F1" s="215"/>
      <c r="G1" s="215"/>
      <c r="H1" s="215"/>
      <c r="I1" s="215"/>
      <c r="J1" s="216" t="s">
        <v>1193</v>
      </c>
      <c r="K1" s="215"/>
      <c r="L1" s="215"/>
      <c r="M1" s="215"/>
      <c r="N1" s="215"/>
      <c r="O1" s="215"/>
      <c r="P1" s="215"/>
      <c r="Q1" s="215"/>
    </row>
    <row r="2" spans="1:17" x14ac:dyDescent="0.25">
      <c r="E2" s="215"/>
      <c r="F2" s="215"/>
      <c r="G2" s="215"/>
      <c r="H2" s="215"/>
      <c r="I2" s="215"/>
      <c r="J2" s="217" t="s">
        <v>760</v>
      </c>
      <c r="K2" s="215"/>
      <c r="L2" s="215"/>
      <c r="M2" s="215"/>
      <c r="N2" s="215"/>
      <c r="O2" s="215"/>
      <c r="P2" s="215"/>
      <c r="Q2" s="215"/>
    </row>
    <row r="3" spans="1:17" x14ac:dyDescent="0.25">
      <c r="D3" s="286"/>
      <c r="E3" s="215"/>
      <c r="F3" s="215"/>
      <c r="G3" s="215"/>
      <c r="H3" s="215"/>
      <c r="I3" s="215"/>
      <c r="J3" s="218">
        <v>2022</v>
      </c>
      <c r="K3" s="215"/>
      <c r="L3" s="215"/>
      <c r="M3" s="215"/>
      <c r="N3" s="215"/>
      <c r="O3" s="215"/>
      <c r="P3" s="215"/>
      <c r="Q3" s="215"/>
    </row>
    <row r="4" spans="1:17" x14ac:dyDescent="0.25">
      <c r="D4" s="286"/>
      <c r="E4" s="215"/>
      <c r="F4" s="215"/>
      <c r="G4" s="215"/>
      <c r="H4" s="215"/>
      <c r="I4" s="215"/>
      <c r="J4" s="216"/>
      <c r="K4" s="215"/>
      <c r="L4" s="215"/>
      <c r="M4" s="215"/>
      <c r="N4" s="215"/>
      <c r="O4" s="215"/>
      <c r="P4" s="215"/>
      <c r="Q4" s="215"/>
    </row>
    <row r="5" spans="1:17" ht="18.75" x14ac:dyDescent="0.3">
      <c r="A5" s="246" t="s">
        <v>1259</v>
      </c>
      <c r="B5" s="249" t="s">
        <v>1260</v>
      </c>
      <c r="E5" s="219" t="s">
        <v>761</v>
      </c>
      <c r="F5" s="219" t="s">
        <v>762</v>
      </c>
      <c r="G5" s="219" t="s">
        <v>763</v>
      </c>
      <c r="H5" s="219" t="s">
        <v>764</v>
      </c>
      <c r="I5" s="219" t="s">
        <v>185</v>
      </c>
      <c r="J5" s="219" t="s">
        <v>765</v>
      </c>
      <c r="K5" s="219" t="s">
        <v>766</v>
      </c>
      <c r="L5" s="219" t="s">
        <v>767</v>
      </c>
      <c r="M5" s="219" t="s">
        <v>768</v>
      </c>
      <c r="N5" s="219" t="s">
        <v>769</v>
      </c>
      <c r="O5" s="219" t="s">
        <v>770</v>
      </c>
      <c r="P5" s="219" t="s">
        <v>771</v>
      </c>
      <c r="Q5" s="219" t="s">
        <v>772</v>
      </c>
    </row>
    <row r="6" spans="1:17" x14ac:dyDescent="0.25">
      <c r="A6" s="245" t="str">
        <f>IFERROR(VLOOKUP($C6,Account_Mapping!$A:$C,2,0),"")</f>
        <v/>
      </c>
      <c r="B6" s="248" t="str">
        <f>IFERROR(VLOOKUP($C6,Account_Mapping!$A:$C,3,0),"")</f>
        <v/>
      </c>
      <c r="C6" s="285" t="s">
        <v>193</v>
      </c>
      <c r="E6" s="215">
        <v>31</v>
      </c>
      <c r="F6" s="215">
        <v>28</v>
      </c>
      <c r="G6" s="215">
        <v>31</v>
      </c>
      <c r="H6" s="215">
        <v>30</v>
      </c>
      <c r="I6" s="215">
        <v>31</v>
      </c>
      <c r="J6" s="215">
        <v>30</v>
      </c>
      <c r="K6" s="215">
        <v>0</v>
      </c>
      <c r="L6" s="215">
        <v>0</v>
      </c>
      <c r="M6" s="215">
        <v>0</v>
      </c>
      <c r="N6" s="215">
        <v>0</v>
      </c>
      <c r="O6" s="215">
        <v>0</v>
      </c>
      <c r="P6" s="215">
        <v>0</v>
      </c>
      <c r="Q6" s="215">
        <v>181</v>
      </c>
    </row>
    <row r="7" spans="1:17" x14ac:dyDescent="0.25">
      <c r="A7" s="245" t="str">
        <f>IFERROR(VLOOKUP($C7,Account_Mapping!$A:$C,2,0),"")</f>
        <v/>
      </c>
      <c r="B7" s="248" t="str">
        <f>IFERROR(VLOOKUP($C7,Account_Mapping!$A:$C,3,0),"")</f>
        <v/>
      </c>
      <c r="E7" s="215"/>
      <c r="F7" s="215"/>
      <c r="G7" s="215"/>
      <c r="H7" s="215"/>
      <c r="I7" s="215"/>
      <c r="J7" s="215"/>
      <c r="K7" s="215"/>
      <c r="L7" s="215"/>
      <c r="M7" s="215"/>
      <c r="N7" s="215"/>
      <c r="O7" s="215"/>
      <c r="P7" s="215"/>
      <c r="Q7" s="215"/>
    </row>
    <row r="8" spans="1:17" x14ac:dyDescent="0.25">
      <c r="A8" s="245" t="str">
        <f>IFERROR(VLOOKUP($C8,Account_Mapping!$A:$C,2,0),"")</f>
        <v/>
      </c>
      <c r="B8" s="248" t="str">
        <f>IFERROR(VLOOKUP($C8,Account_Mapping!$A:$C,3,0),"")</f>
        <v/>
      </c>
      <c r="C8" s="287" t="s">
        <v>773</v>
      </c>
      <c r="D8" s="287"/>
      <c r="E8" s="220">
        <v>46.935483870967744</v>
      </c>
      <c r="F8" s="220">
        <v>47.214285714285715</v>
      </c>
      <c r="G8" s="220">
        <v>43.774193548387096</v>
      </c>
      <c r="H8" s="220">
        <v>38.133333333333333</v>
      </c>
      <c r="I8" s="220">
        <v>37.322580645161288</v>
      </c>
      <c r="J8" s="220">
        <v>37.233333333333334</v>
      </c>
      <c r="K8" s="220" t="e">
        <v>#DIV/0!</v>
      </c>
      <c r="L8" s="220" t="e">
        <v>#DIV/0!</v>
      </c>
      <c r="M8" s="220" t="e">
        <v>#DIV/0!</v>
      </c>
      <c r="N8" s="220" t="e">
        <v>#DIV/0!</v>
      </c>
      <c r="O8" s="220" t="e">
        <v>#DIV/0!</v>
      </c>
      <c r="P8" s="220" t="e">
        <v>#DIV/0!</v>
      </c>
      <c r="Q8" s="221" t="s">
        <v>774</v>
      </c>
    </row>
    <row r="9" spans="1:17" x14ac:dyDescent="0.25">
      <c r="A9" s="245" t="str">
        <f>IFERROR(VLOOKUP($C9,Account_Mapping!$A:$C,2,0),"")</f>
        <v/>
      </c>
      <c r="B9" s="248" t="str">
        <f>IFERROR(VLOOKUP($C9,Account_Mapping!$A:$C,3,0),"")</f>
        <v/>
      </c>
      <c r="E9" s="222"/>
      <c r="F9" s="222"/>
      <c r="G9" s="222"/>
      <c r="H9" s="222"/>
      <c r="I9" s="222"/>
      <c r="J9" s="222"/>
      <c r="K9" s="222"/>
      <c r="L9" s="222"/>
      <c r="M9" s="222"/>
      <c r="N9" s="222"/>
      <c r="O9" s="222"/>
      <c r="P9" s="222"/>
      <c r="Q9" s="221"/>
    </row>
    <row r="10" spans="1:17" x14ac:dyDescent="0.25">
      <c r="A10" s="245" t="str">
        <f>IFERROR(VLOOKUP($C10,Account_Mapping!$A:$C,2,0),"")</f>
        <v/>
      </c>
      <c r="B10" s="248" t="str">
        <f>IFERROR(VLOOKUP($C10,Account_Mapping!$A:$C,3,0),"")</f>
        <v/>
      </c>
      <c r="C10" s="287" t="s">
        <v>775</v>
      </c>
      <c r="E10" s="222"/>
      <c r="F10" s="222"/>
      <c r="G10" s="222"/>
      <c r="H10" s="222"/>
      <c r="I10" s="222"/>
      <c r="J10" s="222"/>
      <c r="K10" s="222"/>
      <c r="L10" s="222"/>
      <c r="M10" s="222"/>
      <c r="N10" s="222"/>
      <c r="O10" s="222"/>
      <c r="P10" s="222"/>
      <c r="Q10" s="221"/>
    </row>
    <row r="11" spans="1:17" x14ac:dyDescent="0.25">
      <c r="A11" s="245" t="str">
        <f>IFERROR(VLOOKUP($C11,Account_Mapping!$A:$C,2,0),"")</f>
        <v>PD_Private</v>
      </c>
      <c r="B11" s="248">
        <f>IFERROR(VLOOKUP($C11,Account_Mapping!$A:$C,3,0),"")</f>
        <v>0</v>
      </c>
      <c r="C11" s="285" t="s">
        <v>776</v>
      </c>
      <c r="E11" s="215">
        <v>129</v>
      </c>
      <c r="F11" s="215">
        <v>48</v>
      </c>
      <c r="G11" s="215">
        <v>106</v>
      </c>
      <c r="H11" s="215">
        <v>60</v>
      </c>
      <c r="I11" s="215">
        <v>62</v>
      </c>
      <c r="J11" s="215">
        <v>60</v>
      </c>
      <c r="K11" s="215">
        <v>0</v>
      </c>
      <c r="L11" s="215">
        <v>0</v>
      </c>
      <c r="M11" s="215">
        <v>0</v>
      </c>
      <c r="N11" s="215">
        <v>0</v>
      </c>
      <c r="O11" s="215">
        <v>0</v>
      </c>
      <c r="P11" s="215">
        <v>0</v>
      </c>
      <c r="Q11" s="215">
        <v>465</v>
      </c>
    </row>
    <row r="12" spans="1:17" x14ac:dyDescent="0.25">
      <c r="A12" s="245" t="str">
        <f>IFERROR(VLOOKUP($C12,Account_Mapping!$A:$C,2,0),"")</f>
        <v>PD_Comm_Ins</v>
      </c>
      <c r="B12" s="248">
        <f>IFERROR(VLOOKUP($C12,Account_Mapping!$A:$C,3,0),"")</f>
        <v>0</v>
      </c>
      <c r="C12" s="285" t="s">
        <v>777</v>
      </c>
      <c r="E12" s="215">
        <v>0</v>
      </c>
      <c r="F12" s="215">
        <v>0</v>
      </c>
      <c r="G12" s="215">
        <v>24</v>
      </c>
      <c r="H12" s="215">
        <v>0</v>
      </c>
      <c r="I12" s="215">
        <v>0</v>
      </c>
      <c r="J12" s="215">
        <v>0</v>
      </c>
      <c r="K12" s="215">
        <v>0</v>
      </c>
      <c r="L12" s="215">
        <v>0</v>
      </c>
      <c r="M12" s="215">
        <v>0</v>
      </c>
      <c r="N12" s="215">
        <v>0</v>
      </c>
      <c r="O12" s="215">
        <v>0</v>
      </c>
      <c r="P12" s="215">
        <v>0</v>
      </c>
      <c r="Q12" s="215">
        <v>24</v>
      </c>
    </row>
    <row r="13" spans="1:17" x14ac:dyDescent="0.25">
      <c r="A13" s="245" t="str">
        <f>IFERROR(VLOOKUP($C13,Account_Mapping!$A:$C,2,0),"")</f>
        <v>PD_Medicaid</v>
      </c>
      <c r="B13" s="248">
        <f>IFERROR(VLOOKUP($C13,Account_Mapping!$A:$C,3,0),"")</f>
        <v>0</v>
      </c>
      <c r="C13" s="285" t="s">
        <v>778</v>
      </c>
      <c r="E13" s="215">
        <v>756</v>
      </c>
      <c r="F13" s="215">
        <v>751</v>
      </c>
      <c r="G13" s="215">
        <v>738</v>
      </c>
      <c r="H13" s="215">
        <v>623</v>
      </c>
      <c r="I13" s="215">
        <v>618</v>
      </c>
      <c r="J13" s="215">
        <v>675</v>
      </c>
      <c r="K13" s="215">
        <v>0</v>
      </c>
      <c r="L13" s="215">
        <v>0</v>
      </c>
      <c r="M13" s="215">
        <v>0</v>
      </c>
      <c r="N13" s="215">
        <v>0</v>
      </c>
      <c r="O13" s="215">
        <v>0</v>
      </c>
      <c r="P13" s="215">
        <v>0</v>
      </c>
      <c r="Q13" s="215">
        <v>4161</v>
      </c>
    </row>
    <row r="14" spans="1:17" x14ac:dyDescent="0.25">
      <c r="A14" s="245" t="str">
        <f>IFERROR(VLOOKUP($C14,Account_Mapping!$A:$C,2,0),"")</f>
        <v>PD_Medicaid</v>
      </c>
      <c r="B14" s="248">
        <f>IFERROR(VLOOKUP($C14,Account_Mapping!$A:$C,3,0),"")</f>
        <v>0</v>
      </c>
      <c r="C14" s="285" t="s">
        <v>779</v>
      </c>
      <c r="E14" s="215">
        <v>31</v>
      </c>
      <c r="F14" s="215">
        <v>55</v>
      </c>
      <c r="G14" s="215">
        <v>-5</v>
      </c>
      <c r="H14" s="215">
        <v>37</v>
      </c>
      <c r="I14" s="215">
        <v>46</v>
      </c>
      <c r="J14" s="215">
        <v>22</v>
      </c>
      <c r="K14" s="215">
        <v>0</v>
      </c>
      <c r="L14" s="215">
        <v>0</v>
      </c>
      <c r="M14" s="215">
        <v>0</v>
      </c>
      <c r="N14" s="215">
        <v>0</v>
      </c>
      <c r="O14" s="215">
        <v>0</v>
      </c>
      <c r="P14" s="215">
        <v>0</v>
      </c>
      <c r="Q14" s="215">
        <v>186</v>
      </c>
    </row>
    <row r="15" spans="1:17" x14ac:dyDescent="0.25">
      <c r="A15" s="245" t="str">
        <f>IFERROR(VLOOKUP($C15,Account_Mapping!$A:$C,2,0),"")</f>
        <v>PD_Medicaid</v>
      </c>
      <c r="B15" s="248">
        <f>IFERROR(VLOOKUP($C15,Account_Mapping!$A:$C,3,0),"")</f>
        <v>0</v>
      </c>
      <c r="C15" s="285" t="s">
        <v>780</v>
      </c>
      <c r="E15" s="215">
        <v>1</v>
      </c>
      <c r="F15" s="215">
        <v>6</v>
      </c>
      <c r="G15" s="215">
        <v>4</v>
      </c>
      <c r="H15" s="215">
        <v>2</v>
      </c>
      <c r="I15" s="215">
        <v>2</v>
      </c>
      <c r="J15" s="215">
        <v>0</v>
      </c>
      <c r="K15" s="215">
        <v>0</v>
      </c>
      <c r="L15" s="215">
        <v>0</v>
      </c>
      <c r="M15" s="215">
        <v>0</v>
      </c>
      <c r="N15" s="215">
        <v>0</v>
      </c>
      <c r="O15" s="215">
        <v>0</v>
      </c>
      <c r="P15" s="215">
        <v>0</v>
      </c>
      <c r="Q15" s="215">
        <v>15</v>
      </c>
    </row>
    <row r="16" spans="1:17" x14ac:dyDescent="0.25">
      <c r="A16" s="245" t="str">
        <f>IFERROR(VLOOKUP($C16,Account_Mapping!$A:$C,2,0),"")</f>
        <v>PD_Medicare</v>
      </c>
      <c r="B16" s="248">
        <f>IFERROR(VLOOKUP($C16,Account_Mapping!$A:$C,3,0),"")</f>
        <v>0</v>
      </c>
      <c r="C16" s="285" t="s">
        <v>781</v>
      </c>
      <c r="E16" s="215">
        <v>304</v>
      </c>
      <c r="F16" s="215">
        <v>251</v>
      </c>
      <c r="G16" s="215">
        <v>269</v>
      </c>
      <c r="H16" s="215">
        <v>150</v>
      </c>
      <c r="I16" s="215">
        <v>162</v>
      </c>
      <c r="J16" s="215">
        <v>114</v>
      </c>
      <c r="K16" s="215">
        <v>0</v>
      </c>
      <c r="L16" s="215">
        <v>0</v>
      </c>
      <c r="M16" s="215">
        <v>0</v>
      </c>
      <c r="N16" s="215">
        <v>0</v>
      </c>
      <c r="O16" s="215">
        <v>0</v>
      </c>
      <c r="P16" s="215">
        <v>0</v>
      </c>
      <c r="Q16" s="215">
        <v>1250</v>
      </c>
    </row>
    <row r="17" spans="1:20" x14ac:dyDescent="0.25">
      <c r="A17" s="245" t="str">
        <f>IFERROR(VLOOKUP($C17,Account_Mapping!$A:$C,2,0),"")</f>
        <v>PD_Other</v>
      </c>
      <c r="B17" s="248">
        <f>IFERROR(VLOOKUP($C17,Account_Mapping!$A:$C,3,0),"")</f>
        <v>0</v>
      </c>
      <c r="C17" s="285" t="s">
        <v>782</v>
      </c>
      <c r="E17" s="215">
        <v>234</v>
      </c>
      <c r="F17" s="215">
        <v>211</v>
      </c>
      <c r="G17" s="215">
        <v>221</v>
      </c>
      <c r="H17" s="215">
        <v>272</v>
      </c>
      <c r="I17" s="215">
        <v>267</v>
      </c>
      <c r="J17" s="215">
        <v>246</v>
      </c>
      <c r="K17" s="215">
        <v>0</v>
      </c>
      <c r="L17" s="215">
        <v>0</v>
      </c>
      <c r="M17" s="215">
        <v>0</v>
      </c>
      <c r="N17" s="215">
        <v>0</v>
      </c>
      <c r="O17" s="215">
        <v>0</v>
      </c>
      <c r="P17" s="215">
        <v>0</v>
      </c>
      <c r="Q17" s="215">
        <v>1451</v>
      </c>
    </row>
    <row r="18" spans="1:20" x14ac:dyDescent="0.25">
      <c r="A18" s="245" t="str">
        <f>IFERROR(VLOOKUP($C18,Account_Mapping!$A:$C,2,0),"")</f>
        <v>PD_Other</v>
      </c>
      <c r="B18" s="248">
        <f>IFERROR(VLOOKUP($C18,Account_Mapping!$A:$C,3,0),"")</f>
        <v>0</v>
      </c>
      <c r="C18" s="285" t="s">
        <v>783</v>
      </c>
      <c r="E18" s="215">
        <v>0</v>
      </c>
      <c r="F18" s="215">
        <v>0</v>
      </c>
      <c r="G18" s="215">
        <v>0</v>
      </c>
      <c r="H18" s="215">
        <v>0</v>
      </c>
      <c r="I18" s="215">
        <v>0</v>
      </c>
      <c r="J18" s="215">
        <v>0</v>
      </c>
      <c r="K18" s="215">
        <v>0</v>
      </c>
      <c r="L18" s="215">
        <v>0</v>
      </c>
      <c r="M18" s="215">
        <v>0</v>
      </c>
      <c r="N18" s="215">
        <v>0</v>
      </c>
      <c r="O18" s="215">
        <v>0</v>
      </c>
      <c r="P18" s="215">
        <v>0</v>
      </c>
      <c r="Q18" s="215">
        <v>0</v>
      </c>
    </row>
    <row r="19" spans="1:20" x14ac:dyDescent="0.25">
      <c r="A19" s="245" t="str">
        <f>IFERROR(VLOOKUP($C19,Account_Mapping!$A:$C,2,0),"")</f>
        <v>PD_Other</v>
      </c>
      <c r="B19" s="248">
        <f>IFERROR(VLOOKUP($C19,Account_Mapping!$A:$C,3,0),"")</f>
        <v>0</v>
      </c>
      <c r="C19" s="285" t="s">
        <v>784</v>
      </c>
      <c r="E19" s="215">
        <v>0</v>
      </c>
      <c r="F19" s="215">
        <v>0</v>
      </c>
      <c r="G19" s="215">
        <v>0</v>
      </c>
      <c r="H19" s="215">
        <v>0</v>
      </c>
      <c r="I19" s="215">
        <v>0</v>
      </c>
      <c r="J19" s="215">
        <v>0</v>
      </c>
      <c r="K19" s="215">
        <v>0</v>
      </c>
      <c r="L19" s="215">
        <v>0</v>
      </c>
      <c r="M19" s="215">
        <v>0</v>
      </c>
      <c r="N19" s="215">
        <v>0</v>
      </c>
      <c r="O19" s="215">
        <v>0</v>
      </c>
      <c r="P19" s="215">
        <v>0</v>
      </c>
      <c r="Q19" s="215">
        <v>0</v>
      </c>
    </row>
    <row r="20" spans="1:20" x14ac:dyDescent="0.25">
      <c r="A20" s="245" t="str">
        <f>IFERROR(VLOOKUP($C20,Account_Mapping!$A:$C,2,0),"")</f>
        <v>PD_Other</v>
      </c>
      <c r="B20" s="248">
        <f>IFERROR(VLOOKUP($C20,Account_Mapping!$A:$C,3,0),"")</f>
        <v>0</v>
      </c>
      <c r="C20" s="285" t="s">
        <v>785</v>
      </c>
      <c r="E20" s="215">
        <v>0</v>
      </c>
      <c r="F20" s="215">
        <v>0</v>
      </c>
      <c r="G20" s="215">
        <v>0</v>
      </c>
      <c r="H20" s="215">
        <v>0</v>
      </c>
      <c r="I20" s="215">
        <v>0</v>
      </c>
      <c r="J20" s="215">
        <v>0</v>
      </c>
      <c r="K20" s="215">
        <v>0</v>
      </c>
      <c r="L20" s="215">
        <v>0</v>
      </c>
      <c r="M20" s="215">
        <v>0</v>
      </c>
      <c r="N20" s="215">
        <v>0</v>
      </c>
      <c r="O20" s="215">
        <v>0</v>
      </c>
      <c r="P20" s="215">
        <v>0</v>
      </c>
      <c r="Q20" s="215">
        <v>0</v>
      </c>
    </row>
    <row r="21" spans="1:20" x14ac:dyDescent="0.25">
      <c r="A21" s="245" t="str">
        <f>IFERROR(VLOOKUP($C21,Account_Mapping!$A:$C,2,0),"")</f>
        <v>PD_Veterans</v>
      </c>
      <c r="B21" s="248">
        <f>IFERROR(VLOOKUP($C21,Account_Mapping!$A:$C,3,0),"")</f>
        <v>0</v>
      </c>
      <c r="C21" s="285" t="s">
        <v>786</v>
      </c>
      <c r="E21" s="215">
        <v>0</v>
      </c>
      <c r="F21" s="215">
        <v>0</v>
      </c>
      <c r="G21" s="215">
        <v>0</v>
      </c>
      <c r="H21" s="215">
        <v>0</v>
      </c>
      <c r="I21" s="215">
        <v>0</v>
      </c>
      <c r="J21" s="215">
        <v>0</v>
      </c>
      <c r="K21" s="215">
        <v>0</v>
      </c>
      <c r="L21" s="215">
        <v>0</v>
      </c>
      <c r="M21" s="215">
        <v>0</v>
      </c>
      <c r="N21" s="215">
        <v>0</v>
      </c>
      <c r="O21" s="215">
        <v>0</v>
      </c>
      <c r="P21" s="215">
        <v>0</v>
      </c>
      <c r="Q21" s="215">
        <v>0</v>
      </c>
    </row>
    <row r="22" spans="1:20" x14ac:dyDescent="0.25">
      <c r="A22" s="245" t="str">
        <f>IFERROR(VLOOKUP($C22,Account_Mapping!$A:$C,2,0),"")</f>
        <v>PD_Other</v>
      </c>
      <c r="B22" s="248">
        <f>IFERROR(VLOOKUP($C22,Account_Mapping!$A:$C,3,0),"")</f>
        <v>0</v>
      </c>
      <c r="C22" s="285" t="s">
        <v>787</v>
      </c>
      <c r="E22" s="215">
        <v>0</v>
      </c>
      <c r="F22" s="215">
        <v>0</v>
      </c>
      <c r="G22" s="215">
        <v>0</v>
      </c>
      <c r="H22" s="215">
        <v>0</v>
      </c>
      <c r="I22" s="215">
        <v>0</v>
      </c>
      <c r="J22" s="215">
        <v>0</v>
      </c>
      <c r="K22" s="215">
        <v>0</v>
      </c>
      <c r="L22" s="215">
        <v>0</v>
      </c>
      <c r="M22" s="215">
        <v>0</v>
      </c>
      <c r="N22" s="215">
        <v>0</v>
      </c>
      <c r="O22" s="215">
        <v>0</v>
      </c>
      <c r="P22" s="215">
        <v>0</v>
      </c>
      <c r="Q22" s="215">
        <v>0</v>
      </c>
    </row>
    <row r="23" spans="1:20" ht="18.75" thickBot="1" x14ac:dyDescent="0.3">
      <c r="A23" s="245" t="str">
        <f>IFERROR(VLOOKUP($C23,Account_Mapping!$A:$C,2,0),"")</f>
        <v/>
      </c>
      <c r="B23" s="248" t="str">
        <f>IFERROR(VLOOKUP($C23,Account_Mapping!$A:$C,3,0),"")</f>
        <v/>
      </c>
      <c r="C23" s="285" t="s">
        <v>788</v>
      </c>
      <c r="E23" s="223">
        <v>1455</v>
      </c>
      <c r="F23" s="223">
        <v>1322</v>
      </c>
      <c r="G23" s="223">
        <v>1357</v>
      </c>
      <c r="H23" s="223">
        <v>1144</v>
      </c>
      <c r="I23" s="223">
        <v>1157</v>
      </c>
      <c r="J23" s="223">
        <v>1117</v>
      </c>
      <c r="K23" s="223">
        <v>0</v>
      </c>
      <c r="L23" s="223">
        <v>0</v>
      </c>
      <c r="M23" s="223">
        <v>0</v>
      </c>
      <c r="N23" s="223">
        <v>0</v>
      </c>
      <c r="O23" s="223">
        <v>0</v>
      </c>
      <c r="P23" s="223">
        <v>0</v>
      </c>
      <c r="Q23" s="223">
        <v>7552</v>
      </c>
      <c r="R23" s="224"/>
      <c r="S23" s="224"/>
    </row>
    <row r="24" spans="1:20" ht="18.75" thickTop="1" x14ac:dyDescent="0.25">
      <c r="A24" s="245" t="str">
        <f>IFERROR(VLOOKUP($C24,Account_Mapping!$A:$C,2,0),"")</f>
        <v/>
      </c>
      <c r="B24" s="248" t="str">
        <f>IFERROR(VLOOKUP($C24,Account_Mapping!$A:$C,3,0),"")</f>
        <v/>
      </c>
      <c r="C24" s="285" t="s">
        <v>789</v>
      </c>
      <c r="E24" s="215"/>
      <c r="F24" s="215"/>
      <c r="G24" s="215"/>
      <c r="H24" s="215"/>
      <c r="I24" s="215"/>
      <c r="J24" s="215"/>
      <c r="K24" s="215"/>
      <c r="L24" s="215"/>
      <c r="M24" s="215"/>
      <c r="N24" s="215"/>
      <c r="O24" s="215"/>
      <c r="P24" s="215"/>
      <c r="Q24" s="215"/>
    </row>
    <row r="25" spans="1:20" x14ac:dyDescent="0.25">
      <c r="A25" s="245" t="str">
        <f>IFERROR(VLOOKUP($C25,Account_Mapping!$A:$C,2,0),"")</f>
        <v/>
      </c>
      <c r="B25" s="248" t="str">
        <f>IFERROR(VLOOKUP($C25,Account_Mapping!$A:$C,3,0),"")</f>
        <v/>
      </c>
      <c r="C25" s="287" t="s">
        <v>790</v>
      </c>
      <c r="E25" s="215"/>
      <c r="F25" s="215"/>
      <c r="G25" s="215"/>
      <c r="H25" s="215"/>
      <c r="I25" s="215"/>
      <c r="J25" s="215"/>
      <c r="K25" s="215"/>
      <c r="L25" s="215"/>
      <c r="M25" s="215"/>
      <c r="N25" s="215"/>
      <c r="O25" s="215"/>
      <c r="P25" s="215"/>
      <c r="Q25" s="215"/>
    </row>
    <row r="26" spans="1:20" x14ac:dyDescent="0.25">
      <c r="A26" s="245" t="str">
        <f>IFERROR(VLOOKUP($C26,Account_Mapping!$A:$C,2,0),"")</f>
        <v/>
      </c>
      <c r="B26" s="248" t="str">
        <f>IFERROR(VLOOKUP($C26,Account_Mapping!$A:$C,3,0),"")</f>
        <v/>
      </c>
      <c r="C26" s="285" t="s">
        <v>791</v>
      </c>
      <c r="E26" s="215">
        <v>317464.37000000005</v>
      </c>
      <c r="F26" s="215">
        <v>284512.44</v>
      </c>
      <c r="G26" s="215">
        <v>320367.8</v>
      </c>
      <c r="H26" s="215">
        <v>239801.72999999998</v>
      </c>
      <c r="I26" s="215">
        <v>246116.09</v>
      </c>
      <c r="J26" s="215">
        <v>232434.63000000003</v>
      </c>
      <c r="K26" s="215">
        <v>0</v>
      </c>
      <c r="L26" s="215">
        <v>0</v>
      </c>
      <c r="M26" s="215">
        <v>0</v>
      </c>
      <c r="N26" s="215">
        <v>0</v>
      </c>
      <c r="O26" s="215">
        <v>0</v>
      </c>
      <c r="P26" s="215">
        <v>0</v>
      </c>
      <c r="Q26" s="215">
        <v>1640697.0600000003</v>
      </c>
      <c r="R26" s="224"/>
    </row>
    <row r="27" spans="1:20" x14ac:dyDescent="0.25">
      <c r="A27" s="245" t="str">
        <f>IFERROR(VLOOKUP($C27,Account_Mapping!$A:$C,2,0),"")</f>
        <v/>
      </c>
      <c r="B27" s="248" t="str">
        <f>IFERROR(VLOOKUP($C27,Account_Mapping!$A:$C,3,0),"")</f>
        <v/>
      </c>
      <c r="C27" s="285" t="s">
        <v>792</v>
      </c>
      <c r="E27" s="215">
        <v>9023.3300000000017</v>
      </c>
      <c r="F27" s="215">
        <v>13865</v>
      </c>
      <c r="G27" s="215">
        <v>16580.849999999999</v>
      </c>
      <c r="H27" s="215">
        <v>12886.7</v>
      </c>
      <c r="I27" s="215">
        <v>11293.740000000002</v>
      </c>
      <c r="J27" s="215">
        <v>7520.7800000000007</v>
      </c>
      <c r="K27" s="215">
        <v>0</v>
      </c>
      <c r="L27" s="215">
        <v>0</v>
      </c>
      <c r="M27" s="215">
        <v>0</v>
      </c>
      <c r="N27" s="215">
        <v>0</v>
      </c>
      <c r="O27" s="215">
        <v>0</v>
      </c>
      <c r="P27" s="215">
        <v>0</v>
      </c>
      <c r="Q27" s="215">
        <v>71170.400000000009</v>
      </c>
      <c r="R27" s="224"/>
    </row>
    <row r="28" spans="1:20" x14ac:dyDescent="0.25">
      <c r="A28" s="245" t="str">
        <f>IFERROR(VLOOKUP($C28,Account_Mapping!$A:$C,2,0),"")</f>
        <v/>
      </c>
      <c r="B28" s="248" t="str">
        <f>IFERROR(VLOOKUP($C28,Account_Mapping!$A:$C,3,0),"")</f>
        <v/>
      </c>
      <c r="C28" s="285" t="s">
        <v>793</v>
      </c>
      <c r="E28" s="215">
        <v>-19286.45</v>
      </c>
      <c r="F28" s="215">
        <v>-12846.52</v>
      </c>
      <c r="G28" s="215">
        <v>-15657.45</v>
      </c>
      <c r="H28" s="215">
        <v>-13848.45</v>
      </c>
      <c r="I28" s="215">
        <v>-19700.22</v>
      </c>
      <c r="J28" s="215">
        <v>-7971.95</v>
      </c>
      <c r="K28" s="215">
        <v>0</v>
      </c>
      <c r="L28" s="215">
        <v>0</v>
      </c>
      <c r="M28" s="215">
        <v>0</v>
      </c>
      <c r="N28" s="215">
        <v>0</v>
      </c>
      <c r="O28" s="215">
        <v>0</v>
      </c>
      <c r="P28" s="215">
        <v>0</v>
      </c>
      <c r="Q28" s="215">
        <v>-89311.039999999994</v>
      </c>
      <c r="R28" s="224"/>
    </row>
    <row r="29" spans="1:20" ht="18.75" thickBot="1" x14ac:dyDescent="0.3">
      <c r="A29" s="245" t="str">
        <f>IFERROR(VLOOKUP($C29,Account_Mapping!$A:$C,2,0),"")</f>
        <v/>
      </c>
      <c r="B29" s="248" t="str">
        <f>IFERROR(VLOOKUP($C29,Account_Mapping!$A:$C,3,0),"")</f>
        <v/>
      </c>
      <c r="C29" s="285" t="s">
        <v>794</v>
      </c>
      <c r="E29" s="225">
        <v>307201.25000000006</v>
      </c>
      <c r="F29" s="225">
        <v>285530.92</v>
      </c>
      <c r="G29" s="225">
        <v>321291.19999999995</v>
      </c>
      <c r="H29" s="225">
        <v>238839.97999999998</v>
      </c>
      <c r="I29" s="225">
        <v>237709.61</v>
      </c>
      <c r="J29" s="225">
        <v>231983.46000000002</v>
      </c>
      <c r="K29" s="225">
        <v>0</v>
      </c>
      <c r="L29" s="225">
        <v>0</v>
      </c>
      <c r="M29" s="225">
        <v>0</v>
      </c>
      <c r="N29" s="225">
        <v>0</v>
      </c>
      <c r="O29" s="225">
        <v>0</v>
      </c>
      <c r="P29" s="225">
        <v>0</v>
      </c>
      <c r="Q29" s="225">
        <v>1622556.4200000002</v>
      </c>
      <c r="R29" s="224"/>
      <c r="S29" s="224"/>
      <c r="T29" s="226"/>
    </row>
    <row r="30" spans="1:20" ht="18.75" thickTop="1" x14ac:dyDescent="0.25">
      <c r="A30" s="245" t="str">
        <f>IFERROR(VLOOKUP($C30,Account_Mapping!$A:$C,2,0),"")</f>
        <v/>
      </c>
      <c r="B30" s="248" t="str">
        <f>IFERROR(VLOOKUP($C30,Account_Mapping!$A:$C,3,0),"")</f>
        <v/>
      </c>
      <c r="E30" s="221"/>
      <c r="F30" s="221"/>
      <c r="G30" s="221"/>
      <c r="H30" s="221"/>
      <c r="I30" s="221"/>
      <c r="J30" s="221"/>
      <c r="K30" s="221"/>
      <c r="L30" s="221"/>
      <c r="M30" s="221"/>
      <c r="N30" s="221"/>
      <c r="O30" s="221"/>
      <c r="P30" s="221"/>
      <c r="Q30" s="221"/>
    </row>
    <row r="31" spans="1:20" x14ac:dyDescent="0.25">
      <c r="A31" s="245" t="str">
        <f>IFERROR(VLOOKUP($C31,Account_Mapping!$A:$C,2,0),"")</f>
        <v/>
      </c>
      <c r="B31" s="248" t="str">
        <f>IFERROR(VLOOKUP($C31,Account_Mapping!$A:$C,3,0),"")</f>
        <v/>
      </c>
      <c r="C31" s="287" t="s">
        <v>795</v>
      </c>
      <c r="E31" s="215"/>
      <c r="F31" s="215"/>
      <c r="G31" s="215"/>
      <c r="H31" s="215"/>
      <c r="I31" s="215"/>
      <c r="J31" s="215"/>
      <c r="K31" s="215"/>
      <c r="L31" s="215"/>
      <c r="M31" s="215"/>
      <c r="N31" s="215"/>
      <c r="O31" s="215"/>
      <c r="P31" s="215"/>
      <c r="Q31" s="215"/>
    </row>
    <row r="32" spans="1:20" x14ac:dyDescent="0.25">
      <c r="A32" s="245" t="str">
        <f>IFERROR(VLOOKUP($C32,Account_Mapping!$A:$C,2,0),"")</f>
        <v/>
      </c>
      <c r="B32" s="248" t="str">
        <f>IFERROR(VLOOKUP($C32,Account_Mapping!$A:$C,3,0),"")</f>
        <v/>
      </c>
      <c r="C32" s="285" t="s">
        <v>796</v>
      </c>
      <c r="E32" s="215">
        <v>111478.43000000001</v>
      </c>
      <c r="F32" s="215">
        <v>99019.54</v>
      </c>
      <c r="G32" s="215">
        <v>107632.99999999999</v>
      </c>
      <c r="H32" s="215">
        <v>95426.11</v>
      </c>
      <c r="I32" s="215">
        <v>100597.07000000002</v>
      </c>
      <c r="J32" s="215">
        <v>95351.439999999988</v>
      </c>
      <c r="K32" s="215">
        <v>0</v>
      </c>
      <c r="L32" s="215">
        <v>0</v>
      </c>
      <c r="M32" s="215">
        <v>0</v>
      </c>
      <c r="N32" s="215">
        <v>0</v>
      </c>
      <c r="O32" s="215">
        <v>0</v>
      </c>
      <c r="P32" s="215">
        <v>0</v>
      </c>
      <c r="Q32" s="215">
        <v>609505.59</v>
      </c>
      <c r="R32" s="224"/>
    </row>
    <row r="33" spans="1:20" x14ac:dyDescent="0.25">
      <c r="A33" s="245" t="str">
        <f>IFERROR(VLOOKUP($C33,Account_Mapping!$A:$C,2,0),"")</f>
        <v/>
      </c>
      <c r="B33" s="248" t="str">
        <f>IFERROR(VLOOKUP($C33,Account_Mapping!$A:$C,3,0),"")</f>
        <v/>
      </c>
      <c r="C33" s="285" t="s">
        <v>797</v>
      </c>
      <c r="E33" s="215">
        <v>29563.200000000004</v>
      </c>
      <c r="F33" s="215">
        <v>23940.66</v>
      </c>
      <c r="G33" s="215">
        <v>25326.030000000006</v>
      </c>
      <c r="H33" s="215">
        <v>23388.39</v>
      </c>
      <c r="I33" s="215">
        <v>27195.999999999993</v>
      </c>
      <c r="J33" s="215">
        <v>23150.560000000005</v>
      </c>
      <c r="K33" s="215">
        <v>0</v>
      </c>
      <c r="L33" s="215">
        <v>0</v>
      </c>
      <c r="M33" s="215">
        <v>0</v>
      </c>
      <c r="N33" s="215">
        <v>0</v>
      </c>
      <c r="O33" s="215">
        <v>0</v>
      </c>
      <c r="P33" s="215">
        <v>0</v>
      </c>
      <c r="Q33" s="215">
        <v>152564.84</v>
      </c>
      <c r="R33" s="224"/>
    </row>
    <row r="34" spans="1:20" x14ac:dyDescent="0.25">
      <c r="A34" s="245" t="str">
        <f>IFERROR(VLOOKUP($C34,Account_Mapping!$A:$C,2,0),"")</f>
        <v/>
      </c>
      <c r="B34" s="248" t="str">
        <f>IFERROR(VLOOKUP($C34,Account_Mapping!$A:$C,3,0),"")</f>
        <v/>
      </c>
      <c r="C34" s="285" t="s">
        <v>792</v>
      </c>
      <c r="E34" s="215">
        <v>34577.969999999987</v>
      </c>
      <c r="F34" s="215">
        <v>27946.44</v>
      </c>
      <c r="G34" s="215">
        <v>36344.620000000003</v>
      </c>
      <c r="H34" s="215">
        <v>24915.5</v>
      </c>
      <c r="I34" s="215">
        <v>26657.680000000008</v>
      </c>
      <c r="J34" s="215">
        <v>25307.699999999993</v>
      </c>
      <c r="K34" s="215">
        <v>0</v>
      </c>
      <c r="L34" s="215">
        <v>0</v>
      </c>
      <c r="M34" s="215">
        <v>0</v>
      </c>
      <c r="N34" s="215">
        <v>0</v>
      </c>
      <c r="O34" s="215">
        <v>0</v>
      </c>
      <c r="P34" s="215">
        <v>0</v>
      </c>
      <c r="Q34" s="215">
        <v>175749.91</v>
      </c>
      <c r="R34" s="224"/>
    </row>
    <row r="35" spans="1:20" x14ac:dyDescent="0.25">
      <c r="A35" s="245" t="str">
        <f>IFERROR(VLOOKUP($C35,Account_Mapping!$A:$C,2,0),"")</f>
        <v/>
      </c>
      <c r="B35" s="248" t="str">
        <f>IFERROR(VLOOKUP($C35,Account_Mapping!$A:$C,3,0),"")</f>
        <v/>
      </c>
      <c r="C35" s="285" t="s">
        <v>798</v>
      </c>
      <c r="E35" s="215">
        <v>2578.5899999999997</v>
      </c>
      <c r="F35" s="215">
        <v>1483.28</v>
      </c>
      <c r="G35" s="215">
        <v>1424.8999999999999</v>
      </c>
      <c r="H35" s="215">
        <v>935.9</v>
      </c>
      <c r="I35" s="215">
        <v>1416.98</v>
      </c>
      <c r="J35" s="215">
        <v>1035.44</v>
      </c>
      <c r="K35" s="215">
        <v>0</v>
      </c>
      <c r="L35" s="215">
        <v>0</v>
      </c>
      <c r="M35" s="215">
        <v>0</v>
      </c>
      <c r="N35" s="215">
        <v>0</v>
      </c>
      <c r="O35" s="215">
        <v>0</v>
      </c>
      <c r="P35" s="215">
        <v>0</v>
      </c>
      <c r="Q35" s="215">
        <v>8875.09</v>
      </c>
      <c r="R35" s="224"/>
    </row>
    <row r="36" spans="1:20" x14ac:dyDescent="0.25">
      <c r="A36" s="245" t="str">
        <f>IFERROR(VLOOKUP($C36,Account_Mapping!$A:$C,2,0),"")</f>
        <v/>
      </c>
      <c r="B36" s="248" t="str">
        <f>IFERROR(VLOOKUP($C36,Account_Mapping!$A:$C,3,0),"")</f>
        <v/>
      </c>
      <c r="C36" s="285" t="s">
        <v>799</v>
      </c>
      <c r="E36" s="215">
        <v>17889.829999999998</v>
      </c>
      <c r="F36" s="215">
        <v>13869.399999999998</v>
      </c>
      <c r="G36" s="215">
        <v>13221.029999999999</v>
      </c>
      <c r="H36" s="215">
        <v>9917.2099999999991</v>
      </c>
      <c r="I36" s="215">
        <v>13267.16</v>
      </c>
      <c r="J36" s="215">
        <v>10074.39</v>
      </c>
      <c r="K36" s="215">
        <v>0</v>
      </c>
      <c r="L36" s="215">
        <v>0</v>
      </c>
      <c r="M36" s="215">
        <v>0</v>
      </c>
      <c r="N36" s="215">
        <v>0</v>
      </c>
      <c r="O36" s="215">
        <v>0</v>
      </c>
      <c r="P36" s="215">
        <v>0</v>
      </c>
      <c r="Q36" s="215">
        <v>78239.01999999999</v>
      </c>
      <c r="R36" s="224"/>
    </row>
    <row r="37" spans="1:20" x14ac:dyDescent="0.25">
      <c r="A37" s="245" t="str">
        <f>IFERROR(VLOOKUP($C37,Account_Mapping!$A:$C,2,0),"")</f>
        <v/>
      </c>
      <c r="B37" s="248" t="str">
        <f>IFERROR(VLOOKUP($C37,Account_Mapping!$A:$C,3,0),"")</f>
        <v/>
      </c>
      <c r="C37" s="285" t="s">
        <v>800</v>
      </c>
      <c r="E37" s="215">
        <v>16369.580000000002</v>
      </c>
      <c r="F37" s="215">
        <v>18999.270000000004</v>
      </c>
      <c r="G37" s="215">
        <v>19730.780000000002</v>
      </c>
      <c r="H37" s="215">
        <v>13753.519999999999</v>
      </c>
      <c r="I37" s="215">
        <v>16950.62</v>
      </c>
      <c r="J37" s="215">
        <v>15646.91</v>
      </c>
      <c r="K37" s="215">
        <v>0</v>
      </c>
      <c r="L37" s="215">
        <v>0</v>
      </c>
      <c r="M37" s="215">
        <v>0</v>
      </c>
      <c r="N37" s="215">
        <v>0</v>
      </c>
      <c r="O37" s="215">
        <v>0</v>
      </c>
      <c r="P37" s="215">
        <v>0</v>
      </c>
      <c r="Q37" s="215">
        <v>101450.68000000001</v>
      </c>
      <c r="R37" s="224"/>
    </row>
    <row r="38" spans="1:20" x14ac:dyDescent="0.25">
      <c r="A38" s="245" t="str">
        <f>IFERROR(VLOOKUP($C38,Account_Mapping!$A:$C,2,0),"")</f>
        <v/>
      </c>
      <c r="B38" s="248" t="str">
        <f>IFERROR(VLOOKUP($C38,Account_Mapping!$A:$C,3,0),"")</f>
        <v/>
      </c>
      <c r="C38" s="285" t="s">
        <v>801</v>
      </c>
      <c r="E38" s="215">
        <v>70777.790000000008</v>
      </c>
      <c r="F38" s="215">
        <v>65116.87</v>
      </c>
      <c r="G38" s="215">
        <v>67383.680000000008</v>
      </c>
      <c r="H38" s="215">
        <v>60846.23</v>
      </c>
      <c r="I38" s="215">
        <v>81053.950000000012</v>
      </c>
      <c r="J38" s="215">
        <v>58457.14</v>
      </c>
      <c r="K38" s="215">
        <v>0</v>
      </c>
      <c r="L38" s="215">
        <v>0</v>
      </c>
      <c r="M38" s="215">
        <v>0</v>
      </c>
      <c r="N38" s="215">
        <v>0</v>
      </c>
      <c r="O38" s="215">
        <v>0</v>
      </c>
      <c r="P38" s="215">
        <v>0</v>
      </c>
      <c r="Q38" s="215">
        <v>403635.66000000003</v>
      </c>
      <c r="R38" s="224"/>
    </row>
    <row r="39" spans="1:20" x14ac:dyDescent="0.25">
      <c r="A39" s="245" t="str">
        <f>IFERROR(VLOOKUP($C39,Account_Mapping!$A:$C,2,0),"")</f>
        <v/>
      </c>
      <c r="B39" s="248" t="str">
        <f>IFERROR(VLOOKUP($C39,Account_Mapping!$A:$C,3,0),"")</f>
        <v/>
      </c>
      <c r="C39" s="285" t="s">
        <v>802</v>
      </c>
      <c r="E39" s="215">
        <v>83023.48</v>
      </c>
      <c r="F39" s="215">
        <v>82469.929999999993</v>
      </c>
      <c r="G39" s="215">
        <v>91301.440000000002</v>
      </c>
      <c r="H39" s="215">
        <v>84037.45</v>
      </c>
      <c r="I39" s="215">
        <v>84579.91</v>
      </c>
      <c r="J39" s="215">
        <v>83268.310000000012</v>
      </c>
      <c r="K39" s="215">
        <v>0</v>
      </c>
      <c r="L39" s="215">
        <v>0</v>
      </c>
      <c r="M39" s="215">
        <v>0</v>
      </c>
      <c r="N39" s="215">
        <v>0</v>
      </c>
      <c r="O39" s="215">
        <v>0</v>
      </c>
      <c r="P39" s="215">
        <v>0</v>
      </c>
      <c r="Q39" s="215">
        <v>508680.51999999996</v>
      </c>
      <c r="R39" s="224"/>
    </row>
    <row r="40" spans="1:20" ht="18.75" thickBot="1" x14ac:dyDescent="0.3">
      <c r="A40" s="245" t="str">
        <f>IFERROR(VLOOKUP($C40,Account_Mapping!$A:$C,2,0),"")</f>
        <v/>
      </c>
      <c r="B40" s="248" t="str">
        <f>IFERROR(VLOOKUP($C40,Account_Mapping!$A:$C,3,0),"")</f>
        <v/>
      </c>
      <c r="C40" s="285" t="s">
        <v>803</v>
      </c>
      <c r="E40" s="225">
        <v>366258.87</v>
      </c>
      <c r="F40" s="225">
        <v>332845.38999999996</v>
      </c>
      <c r="G40" s="225">
        <v>362365.48</v>
      </c>
      <c r="H40" s="225">
        <v>313220.31</v>
      </c>
      <c r="I40" s="225">
        <v>351719.37</v>
      </c>
      <c r="J40" s="225">
        <v>312291.88999999996</v>
      </c>
      <c r="K40" s="225">
        <v>0</v>
      </c>
      <c r="L40" s="225">
        <v>0</v>
      </c>
      <c r="M40" s="225">
        <v>0</v>
      </c>
      <c r="N40" s="225">
        <v>0</v>
      </c>
      <c r="O40" s="225">
        <v>0</v>
      </c>
      <c r="P40" s="225">
        <v>0</v>
      </c>
      <c r="Q40" s="225">
        <v>2038701.31</v>
      </c>
      <c r="R40" s="224"/>
      <c r="S40" s="224"/>
    </row>
    <row r="41" spans="1:20" ht="19.5" thickTop="1" thickBot="1" x14ac:dyDescent="0.3">
      <c r="A41" s="245" t="str">
        <f>IFERROR(VLOOKUP($C41,Account_Mapping!$A:$C,2,0),"")</f>
        <v/>
      </c>
      <c r="B41" s="248" t="str">
        <f>IFERROR(VLOOKUP($C41,Account_Mapping!$A:$C,3,0),"")</f>
        <v/>
      </c>
      <c r="C41" s="287" t="s">
        <v>804</v>
      </c>
      <c r="D41" s="287"/>
      <c r="E41" s="227">
        <v>-59057.619999999937</v>
      </c>
      <c r="F41" s="227">
        <v>-47314.469999999972</v>
      </c>
      <c r="G41" s="227">
        <v>-41074.280000000028</v>
      </c>
      <c r="H41" s="227">
        <v>-74380.330000000016</v>
      </c>
      <c r="I41" s="227">
        <v>-114009.76000000001</v>
      </c>
      <c r="J41" s="227">
        <v>-80308.429999999935</v>
      </c>
      <c r="K41" s="227">
        <v>0</v>
      </c>
      <c r="L41" s="227">
        <v>0</v>
      </c>
      <c r="M41" s="227">
        <v>0</v>
      </c>
      <c r="N41" s="227">
        <v>0</v>
      </c>
      <c r="O41" s="227">
        <v>0</v>
      </c>
      <c r="P41" s="227">
        <v>0</v>
      </c>
      <c r="Q41" s="227">
        <v>-416144.8899999999</v>
      </c>
      <c r="R41" s="224"/>
      <c r="S41" s="224"/>
      <c r="T41" s="226"/>
    </row>
    <row r="42" spans="1:20" ht="18.75" thickTop="1" x14ac:dyDescent="0.25">
      <c r="A42" s="245" t="str">
        <f>IFERROR(VLOOKUP($C42,Account_Mapping!$A:$C,2,0),"")</f>
        <v/>
      </c>
      <c r="B42" s="248" t="str">
        <f>IFERROR(VLOOKUP($C42,Account_Mapping!$A:$C,3,0),"")</f>
        <v/>
      </c>
      <c r="E42" s="215"/>
      <c r="F42" s="215"/>
      <c r="G42" s="215"/>
      <c r="H42" s="215"/>
      <c r="I42" s="215"/>
      <c r="J42" s="216"/>
      <c r="K42" s="215"/>
      <c r="L42" s="215"/>
      <c r="M42" s="215"/>
      <c r="N42" s="215"/>
      <c r="O42" s="215"/>
      <c r="P42" s="215"/>
      <c r="Q42" s="215"/>
    </row>
    <row r="43" spans="1:20" x14ac:dyDescent="0.25">
      <c r="A43" s="245" t="str">
        <f>IFERROR(VLOOKUP($C43,Account_Mapping!$A:$C,2,0),"")</f>
        <v/>
      </c>
      <c r="B43" s="248" t="str">
        <f>IFERROR(VLOOKUP($C43,Account_Mapping!$A:$C,3,0),"")</f>
        <v/>
      </c>
      <c r="C43" s="285" t="s">
        <v>109</v>
      </c>
      <c r="E43" s="215">
        <v>37446.780000000057</v>
      </c>
      <c r="F43" s="215">
        <v>46748.210000000021</v>
      </c>
      <c r="G43" s="215">
        <v>61045.529999999977</v>
      </c>
      <c r="H43" s="215">
        <v>19427.259999999984</v>
      </c>
      <c r="I43" s="215">
        <v>-19828.710000000006</v>
      </c>
      <c r="J43" s="217">
        <v>12423.520000000064</v>
      </c>
      <c r="K43" s="215">
        <v>0</v>
      </c>
      <c r="L43" s="215">
        <v>0</v>
      </c>
      <c r="M43" s="215">
        <v>0</v>
      </c>
      <c r="N43" s="215">
        <v>0</v>
      </c>
      <c r="O43" s="215">
        <v>0</v>
      </c>
      <c r="P43" s="215">
        <v>0</v>
      </c>
      <c r="Q43" s="215">
        <v>157262.59000000014</v>
      </c>
    </row>
    <row r="44" spans="1:20" x14ac:dyDescent="0.25">
      <c r="A44" s="245" t="str">
        <f>IFERROR(VLOOKUP($C44,Account_Mapping!$A:$C,2,0),"")</f>
        <v/>
      </c>
      <c r="B44" s="248" t="str">
        <f>IFERROR(VLOOKUP($C44,Account_Mapping!$A:$C,3,0),"")</f>
        <v/>
      </c>
      <c r="D44" s="286"/>
      <c r="E44" s="215"/>
      <c r="F44" s="215"/>
      <c r="G44" s="215"/>
      <c r="H44" s="215"/>
      <c r="I44" s="215"/>
      <c r="J44" s="218" t="s">
        <v>1193</v>
      </c>
      <c r="K44" s="215"/>
      <c r="L44" s="215"/>
      <c r="M44" s="215"/>
      <c r="N44" s="215"/>
      <c r="O44" s="215"/>
      <c r="P44" s="215"/>
      <c r="Q44" s="215"/>
    </row>
    <row r="45" spans="1:20" x14ac:dyDescent="0.25">
      <c r="A45" s="245" t="str">
        <f>IFERROR(VLOOKUP($C45,Account_Mapping!$A:$C,2,0),"")</f>
        <v/>
      </c>
      <c r="B45" s="248" t="str">
        <f>IFERROR(VLOOKUP($C45,Account_Mapping!$A:$C,3,0),"")</f>
        <v/>
      </c>
      <c r="D45" s="286"/>
      <c r="E45" s="215"/>
      <c r="F45" s="215"/>
      <c r="G45" s="215"/>
      <c r="H45" s="215"/>
      <c r="I45" s="215"/>
      <c r="J45" s="216" t="s">
        <v>805</v>
      </c>
      <c r="K45" s="215"/>
      <c r="L45" s="215"/>
      <c r="M45" s="215"/>
      <c r="N45" s="215"/>
      <c r="O45" s="215"/>
      <c r="P45" s="215"/>
      <c r="Q45" s="215"/>
    </row>
    <row r="46" spans="1:20" x14ac:dyDescent="0.25">
      <c r="A46" s="245" t="str">
        <f>IFERROR(VLOOKUP($C46,Account_Mapping!$A:$C,2,0),"")</f>
        <v/>
      </c>
      <c r="B46" s="248" t="str">
        <f>IFERROR(VLOOKUP($C46,Account_Mapping!$A:$C,3,0),"")</f>
        <v/>
      </c>
      <c r="E46" s="219"/>
      <c r="F46" s="219"/>
      <c r="G46" s="219"/>
      <c r="H46" s="219"/>
      <c r="I46" s="219"/>
      <c r="J46" s="219">
        <v>2022</v>
      </c>
      <c r="K46" s="219"/>
      <c r="L46" s="219"/>
      <c r="M46" s="219"/>
      <c r="N46" s="219"/>
      <c r="O46" s="219"/>
      <c r="P46" s="219"/>
      <c r="Q46" s="219"/>
    </row>
    <row r="47" spans="1:20" x14ac:dyDescent="0.25">
      <c r="A47" s="245" t="str">
        <f>IFERROR(VLOOKUP($C47,Account_Mapping!$A:$C,2,0),"")</f>
        <v/>
      </c>
      <c r="B47" s="248" t="str">
        <f>IFERROR(VLOOKUP($C47,Account_Mapping!$A:$C,3,0),"")</f>
        <v/>
      </c>
      <c r="E47" s="215"/>
      <c r="F47" s="215"/>
      <c r="G47" s="215"/>
      <c r="H47" s="215"/>
      <c r="I47" s="215"/>
      <c r="J47" s="215"/>
      <c r="K47" s="215"/>
      <c r="L47" s="215"/>
      <c r="M47" s="215"/>
      <c r="N47" s="215"/>
      <c r="O47" s="215"/>
      <c r="P47" s="215"/>
      <c r="Q47" s="215"/>
    </row>
    <row r="48" spans="1:20" x14ac:dyDescent="0.25">
      <c r="A48" s="245" t="str">
        <f>IFERROR(VLOOKUP($C48,Account_Mapping!$A:$C,2,0),"")</f>
        <v/>
      </c>
      <c r="B48" s="248" t="str">
        <f>IFERROR(VLOOKUP($C48,Account_Mapping!$A:$C,3,0),"")</f>
        <v/>
      </c>
      <c r="D48" s="228"/>
      <c r="E48" s="215" t="s">
        <v>761</v>
      </c>
      <c r="F48" s="215" t="s">
        <v>762</v>
      </c>
      <c r="G48" s="215" t="s">
        <v>763</v>
      </c>
      <c r="H48" s="215" t="s">
        <v>764</v>
      </c>
      <c r="I48" s="215" t="s">
        <v>185</v>
      </c>
      <c r="J48" s="215" t="s">
        <v>765</v>
      </c>
      <c r="K48" s="215" t="s">
        <v>766</v>
      </c>
      <c r="L48" s="215" t="s">
        <v>767</v>
      </c>
      <c r="M48" s="215" t="s">
        <v>768</v>
      </c>
      <c r="N48" s="215" t="s">
        <v>769</v>
      </c>
      <c r="O48" s="215" t="s">
        <v>770</v>
      </c>
      <c r="P48" s="215" t="s">
        <v>771</v>
      </c>
      <c r="Q48" s="215" t="s">
        <v>772</v>
      </c>
    </row>
    <row r="49" spans="1:17" x14ac:dyDescent="0.25">
      <c r="A49" s="245" t="str">
        <f>IFERROR(VLOOKUP($C49,Account_Mapping!$A:$C,2,0),"")</f>
        <v/>
      </c>
      <c r="B49" s="248" t="str">
        <f>IFERROR(VLOOKUP($C49,Account_Mapping!$A:$C,3,0),"")</f>
        <v/>
      </c>
      <c r="C49" s="285" t="s">
        <v>806</v>
      </c>
      <c r="D49" s="228"/>
      <c r="E49" s="215"/>
      <c r="F49" s="215"/>
      <c r="G49" s="215"/>
      <c r="H49" s="215"/>
      <c r="I49" s="215"/>
      <c r="J49" s="215"/>
      <c r="K49" s="215"/>
      <c r="L49" s="215"/>
      <c r="M49" s="215"/>
      <c r="N49" s="215"/>
      <c r="O49" s="215"/>
      <c r="P49" s="215"/>
      <c r="Q49" s="215"/>
    </row>
    <row r="50" spans="1:17" x14ac:dyDescent="0.25">
      <c r="A50" s="245" t="str">
        <f>IFERROR(VLOOKUP($C50,Account_Mapping!$A:$C,2,0),"")</f>
        <v>REV_Medicaid</v>
      </c>
      <c r="B50" s="248">
        <f>IFERROR(VLOOKUP($C50,Account_Mapping!$A:$C,3,0),"")</f>
        <v>0</v>
      </c>
      <c r="C50" s="285" t="s">
        <v>807</v>
      </c>
      <c r="D50" s="228"/>
      <c r="E50" s="215">
        <v>123890.62</v>
      </c>
      <c r="F50" s="215">
        <v>123726.96</v>
      </c>
      <c r="G50" s="215">
        <v>134855.84</v>
      </c>
      <c r="H50" s="215">
        <v>102287.5</v>
      </c>
      <c r="I50" s="215">
        <v>101469.2</v>
      </c>
      <c r="J50" s="215">
        <v>110470.5</v>
      </c>
      <c r="K50" s="215">
        <v>0</v>
      </c>
      <c r="L50" s="215">
        <v>0</v>
      </c>
      <c r="M50" s="215">
        <v>0</v>
      </c>
      <c r="N50" s="215">
        <v>0</v>
      </c>
      <c r="O50" s="215">
        <v>0</v>
      </c>
      <c r="P50" s="215">
        <v>0</v>
      </c>
      <c r="Q50" s="215">
        <v>696700.62</v>
      </c>
    </row>
    <row r="51" spans="1:17" x14ac:dyDescent="0.25">
      <c r="A51" s="245" t="str">
        <f>IFERROR(VLOOKUP($C51,Account_Mapping!$A:$C,2,0),"")</f>
        <v>REV_Medicaid</v>
      </c>
      <c r="B51" s="248">
        <f>IFERROR(VLOOKUP($C51,Account_Mapping!$A:$C,3,0),"")</f>
        <v>0</v>
      </c>
      <c r="C51" s="285" t="s">
        <v>808</v>
      </c>
      <c r="D51" s="228"/>
      <c r="E51" s="215">
        <v>5073.46</v>
      </c>
      <c r="F51" s="215">
        <v>8847.82</v>
      </c>
      <c r="G51" s="215">
        <v>-30093.08</v>
      </c>
      <c r="H51" s="215">
        <v>6873.72</v>
      </c>
      <c r="I51" s="215">
        <v>7528.36</v>
      </c>
      <c r="J51" s="215">
        <v>3600.52</v>
      </c>
      <c r="K51" s="215">
        <v>0</v>
      </c>
      <c r="L51" s="215">
        <v>0</v>
      </c>
      <c r="M51" s="215">
        <v>0</v>
      </c>
      <c r="N51" s="215">
        <v>0</v>
      </c>
      <c r="O51" s="215">
        <v>0</v>
      </c>
      <c r="P51" s="215">
        <v>0</v>
      </c>
      <c r="Q51" s="215">
        <v>1830.7999999999979</v>
      </c>
    </row>
    <row r="52" spans="1:17" x14ac:dyDescent="0.25">
      <c r="A52" s="245" t="str">
        <f>IFERROR(VLOOKUP($C52,Account_Mapping!$A:$C,2,0),"")</f>
        <v>REV_MCA_Mgd_Care</v>
      </c>
      <c r="B52" s="248">
        <f>IFERROR(VLOOKUP($C52,Account_Mapping!$A:$C,3,0),"")</f>
        <v>0</v>
      </c>
      <c r="C52" s="285" t="s">
        <v>809</v>
      </c>
      <c r="D52" s="228"/>
      <c r="E52" s="215">
        <v>0</v>
      </c>
      <c r="F52" s="215">
        <v>0</v>
      </c>
      <c r="G52" s="215">
        <v>0</v>
      </c>
      <c r="H52" s="215">
        <v>0</v>
      </c>
      <c r="I52" s="215">
        <v>0</v>
      </c>
      <c r="J52" s="215">
        <v>0</v>
      </c>
      <c r="K52" s="215">
        <v>0</v>
      </c>
      <c r="L52" s="215">
        <v>0</v>
      </c>
      <c r="M52" s="215">
        <v>0</v>
      </c>
      <c r="N52" s="215">
        <v>0</v>
      </c>
      <c r="O52" s="215">
        <v>0</v>
      </c>
      <c r="P52" s="215">
        <v>0</v>
      </c>
      <c r="Q52" s="215">
        <v>0</v>
      </c>
    </row>
    <row r="53" spans="1:17" x14ac:dyDescent="0.25">
      <c r="A53" s="245" t="str">
        <f>IFERROR(VLOOKUP($C53,Account_Mapping!$A:$C,2,0),"")</f>
        <v>REV_MCA_Mgd_Care</v>
      </c>
      <c r="B53" s="248">
        <f>IFERROR(VLOOKUP($C53,Account_Mapping!$A:$C,3,0),"")</f>
        <v>0</v>
      </c>
      <c r="C53" s="285" t="s">
        <v>810</v>
      </c>
      <c r="D53" s="228"/>
      <c r="E53" s="215">
        <v>0</v>
      </c>
      <c r="F53" s="215">
        <v>0</v>
      </c>
      <c r="G53" s="215">
        <v>0</v>
      </c>
      <c r="H53" s="215">
        <v>0</v>
      </c>
      <c r="I53" s="215">
        <v>0</v>
      </c>
      <c r="J53" s="215">
        <v>0</v>
      </c>
      <c r="K53" s="215">
        <v>0</v>
      </c>
      <c r="L53" s="215">
        <v>0</v>
      </c>
      <c r="M53" s="215">
        <v>0</v>
      </c>
      <c r="N53" s="215">
        <v>0</v>
      </c>
      <c r="O53" s="215">
        <v>0</v>
      </c>
      <c r="P53" s="215">
        <v>0</v>
      </c>
      <c r="Q53" s="215">
        <v>0</v>
      </c>
    </row>
    <row r="54" spans="1:17" x14ac:dyDescent="0.25">
      <c r="A54" s="245" t="str">
        <f>IFERROR(VLOOKUP($C54,Account_Mapping!$A:$C,2,0),"")</f>
        <v>REV_MCA_Mgd_Care</v>
      </c>
      <c r="B54" s="248">
        <f>IFERROR(VLOOKUP($C54,Account_Mapping!$A:$C,3,0),"")</f>
        <v>0</v>
      </c>
      <c r="C54" s="285" t="s">
        <v>811</v>
      </c>
      <c r="D54" s="228"/>
      <c r="E54" s="215">
        <v>0</v>
      </c>
      <c r="F54" s="215">
        <v>0</v>
      </c>
      <c r="G54" s="215">
        <v>0</v>
      </c>
      <c r="H54" s="215">
        <v>0</v>
      </c>
      <c r="I54" s="215">
        <v>0</v>
      </c>
      <c r="J54" s="215">
        <v>0</v>
      </c>
      <c r="K54" s="215">
        <v>0</v>
      </c>
      <c r="L54" s="215">
        <v>0</v>
      </c>
      <c r="M54" s="215">
        <v>0</v>
      </c>
      <c r="N54" s="215">
        <v>0</v>
      </c>
      <c r="O54" s="215">
        <v>0</v>
      </c>
      <c r="P54" s="215">
        <v>0</v>
      </c>
      <c r="Q54" s="215">
        <v>0</v>
      </c>
    </row>
    <row r="55" spans="1:17" x14ac:dyDescent="0.25">
      <c r="A55" s="245" t="str">
        <f>IFERROR(VLOOKUP($C55,Account_Mapping!$A:$C,2,0),"")</f>
        <v>REV_Medicaid</v>
      </c>
      <c r="B55" s="248" t="str">
        <f>IFERROR(VLOOKUP($C55,Account_Mapping!$A:$C,3,0),"")</f>
        <v>REV_Ancillary</v>
      </c>
      <c r="C55" s="285" t="s">
        <v>812</v>
      </c>
      <c r="D55" s="228"/>
      <c r="E55" s="215">
        <v>0</v>
      </c>
      <c r="F55" s="215">
        <v>0</v>
      </c>
      <c r="G55" s="215">
        <v>0</v>
      </c>
      <c r="H55" s="215">
        <v>0</v>
      </c>
      <c r="I55" s="215">
        <v>0</v>
      </c>
      <c r="J55" s="215">
        <v>0</v>
      </c>
      <c r="K55" s="215">
        <v>0</v>
      </c>
      <c r="L55" s="215">
        <v>0</v>
      </c>
      <c r="M55" s="215">
        <v>0</v>
      </c>
      <c r="N55" s="215">
        <v>0</v>
      </c>
      <c r="O55" s="215">
        <v>0</v>
      </c>
      <c r="P55" s="215">
        <v>0</v>
      </c>
      <c r="Q55" s="215">
        <v>0</v>
      </c>
    </row>
    <row r="56" spans="1:17" x14ac:dyDescent="0.25">
      <c r="A56" s="245" t="str">
        <f>IFERROR(VLOOKUP($C56,Account_Mapping!$A:$C,2,0),"")</f>
        <v>REV_Medicaid</v>
      </c>
      <c r="B56" s="248" t="str">
        <f>IFERROR(VLOOKUP($C56,Account_Mapping!$A:$C,3,0),"")</f>
        <v>REV_Cont_Allow</v>
      </c>
      <c r="C56" s="285" t="s">
        <v>813</v>
      </c>
      <c r="D56" s="228"/>
      <c r="E56" s="215">
        <v>0</v>
      </c>
      <c r="F56" s="215">
        <v>0</v>
      </c>
      <c r="G56" s="215">
        <v>0</v>
      </c>
      <c r="H56" s="215">
        <v>0</v>
      </c>
      <c r="I56" s="215">
        <v>0</v>
      </c>
      <c r="J56" s="215">
        <v>0</v>
      </c>
      <c r="K56" s="215">
        <v>0</v>
      </c>
      <c r="L56" s="215">
        <v>0</v>
      </c>
      <c r="M56" s="215">
        <v>0</v>
      </c>
      <c r="N56" s="215">
        <v>0</v>
      </c>
      <c r="O56" s="215">
        <v>0</v>
      </c>
      <c r="P56" s="215">
        <v>0</v>
      </c>
      <c r="Q56" s="215">
        <v>0</v>
      </c>
    </row>
    <row r="57" spans="1:17" x14ac:dyDescent="0.25">
      <c r="A57" s="245" t="str">
        <f>IFERROR(VLOOKUP($C57,Account_Mapping!$A:$C,2,0),"")</f>
        <v>REV_Medicaid</v>
      </c>
      <c r="B57" s="248">
        <f>IFERROR(VLOOKUP($C57,Account_Mapping!$A:$C,3,0),"")</f>
        <v>0</v>
      </c>
      <c r="C57" s="285" t="s">
        <v>814</v>
      </c>
      <c r="D57" s="228"/>
      <c r="E57" s="215">
        <v>0</v>
      </c>
      <c r="F57" s="215">
        <v>0</v>
      </c>
      <c r="G57" s="215">
        <v>0</v>
      </c>
      <c r="H57" s="215">
        <v>0</v>
      </c>
      <c r="I57" s="215">
        <v>0</v>
      </c>
      <c r="J57" s="215">
        <v>0</v>
      </c>
      <c r="K57" s="215">
        <v>0</v>
      </c>
      <c r="L57" s="215">
        <v>0</v>
      </c>
      <c r="M57" s="215">
        <v>0</v>
      </c>
      <c r="N57" s="215">
        <v>0</v>
      </c>
      <c r="O57" s="215">
        <v>0</v>
      </c>
      <c r="P57" s="215">
        <v>0</v>
      </c>
      <c r="Q57" s="215">
        <v>0</v>
      </c>
    </row>
    <row r="58" spans="1:17" x14ac:dyDescent="0.25">
      <c r="A58" s="245" t="str">
        <f>IFERROR(VLOOKUP($C58,Account_Mapping!$A:$C,2,0),"")</f>
        <v>REV_Medicaid</v>
      </c>
      <c r="B58" s="248">
        <f>IFERROR(VLOOKUP($C58,Account_Mapping!$A:$C,3,0),"")</f>
        <v>0</v>
      </c>
      <c r="C58" s="285" t="s">
        <v>815</v>
      </c>
      <c r="D58" s="228"/>
      <c r="E58" s="215">
        <v>0</v>
      </c>
      <c r="F58" s="215">
        <v>15792</v>
      </c>
      <c r="G58" s="215">
        <v>0</v>
      </c>
      <c r="H58" s="215">
        <v>0</v>
      </c>
      <c r="I58" s="215">
        <v>0</v>
      </c>
      <c r="J58" s="215">
        <v>0</v>
      </c>
      <c r="K58" s="215">
        <v>0</v>
      </c>
      <c r="L58" s="215">
        <v>0</v>
      </c>
      <c r="M58" s="215">
        <v>0</v>
      </c>
      <c r="N58" s="215">
        <v>0</v>
      </c>
      <c r="O58" s="215">
        <v>0</v>
      </c>
      <c r="P58" s="215">
        <v>0</v>
      </c>
      <c r="Q58" s="215">
        <v>15792</v>
      </c>
    </row>
    <row r="59" spans="1:17" x14ac:dyDescent="0.25">
      <c r="A59" s="245" t="str">
        <f>IFERROR(VLOOKUP($C59,Account_Mapping!$A:$C,2,0),"")</f>
        <v>REV_Medicaid</v>
      </c>
      <c r="B59" s="248">
        <f>IFERROR(VLOOKUP($C59,Account_Mapping!$A:$C,3,0),"")</f>
        <v>0</v>
      </c>
      <c r="C59" s="285" t="s">
        <v>816</v>
      </c>
      <c r="D59" s="228"/>
      <c r="E59" s="215">
        <v>0</v>
      </c>
      <c r="F59" s="215">
        <v>0</v>
      </c>
      <c r="G59" s="215">
        <v>2468.86</v>
      </c>
      <c r="H59" s="215">
        <v>-2468.86</v>
      </c>
      <c r="I59" s="215">
        <v>0</v>
      </c>
      <c r="J59" s="215">
        <v>0</v>
      </c>
      <c r="K59" s="215">
        <v>0</v>
      </c>
      <c r="L59" s="215">
        <v>0</v>
      </c>
      <c r="M59" s="215">
        <v>0</v>
      </c>
      <c r="N59" s="215">
        <v>0</v>
      </c>
      <c r="O59" s="215">
        <v>0</v>
      </c>
      <c r="P59" s="215">
        <v>0</v>
      </c>
      <c r="Q59" s="215">
        <v>0</v>
      </c>
    </row>
    <row r="60" spans="1:17" x14ac:dyDescent="0.25">
      <c r="A60" s="245" t="str">
        <f>IFERROR(VLOOKUP($C60,Account_Mapping!$A:$C,2,0),"")</f>
        <v>REV_Medicaid</v>
      </c>
      <c r="B60" s="248">
        <f>IFERROR(VLOOKUP($C60,Account_Mapping!$A:$C,3,0),"")</f>
        <v>0</v>
      </c>
      <c r="C60" s="285" t="s">
        <v>817</v>
      </c>
      <c r="D60" s="228"/>
      <c r="E60" s="215">
        <v>0</v>
      </c>
      <c r="F60" s="215">
        <v>0</v>
      </c>
      <c r="G60" s="215">
        <v>0</v>
      </c>
      <c r="H60" s="215">
        <v>0</v>
      </c>
      <c r="I60" s="215">
        <v>0</v>
      </c>
      <c r="J60" s="215">
        <v>0</v>
      </c>
      <c r="K60" s="215">
        <v>0</v>
      </c>
      <c r="L60" s="215">
        <v>0</v>
      </c>
      <c r="M60" s="215">
        <v>0</v>
      </c>
      <c r="N60" s="215">
        <v>0</v>
      </c>
      <c r="O60" s="215">
        <v>0</v>
      </c>
      <c r="P60" s="215">
        <v>0</v>
      </c>
      <c r="Q60" s="215">
        <v>0</v>
      </c>
    </row>
    <row r="61" spans="1:17" x14ac:dyDescent="0.25">
      <c r="A61" s="245" t="str">
        <f>IFERROR(VLOOKUP($C61,Account_Mapping!$A:$C,2,0),"")</f>
        <v>REV_Medicaid</v>
      </c>
      <c r="B61" s="248">
        <f>IFERROR(VLOOKUP($C61,Account_Mapping!$A:$C,3,0),"")</f>
        <v>0</v>
      </c>
      <c r="C61" s="285" t="s">
        <v>818</v>
      </c>
      <c r="D61" s="228"/>
      <c r="E61" s="215">
        <v>0</v>
      </c>
      <c r="F61" s="215">
        <v>0</v>
      </c>
      <c r="G61" s="215">
        <v>0</v>
      </c>
      <c r="H61" s="215">
        <v>0</v>
      </c>
      <c r="I61" s="215">
        <v>0</v>
      </c>
      <c r="J61" s="215">
        <v>0</v>
      </c>
      <c r="K61" s="215">
        <v>0</v>
      </c>
      <c r="L61" s="215">
        <v>0</v>
      </c>
      <c r="M61" s="215">
        <v>0</v>
      </c>
      <c r="N61" s="215">
        <v>0</v>
      </c>
      <c r="O61" s="215">
        <v>0</v>
      </c>
      <c r="P61" s="215">
        <v>0</v>
      </c>
      <c r="Q61" s="215">
        <v>0</v>
      </c>
    </row>
    <row r="62" spans="1:17" x14ac:dyDescent="0.25">
      <c r="A62" s="245" t="str">
        <f>IFERROR(VLOOKUP($C62,Account_Mapping!$A:$C,2,0),"")</f>
        <v>T_OTHER_OP_EXO</v>
      </c>
      <c r="B62" s="248">
        <f>IFERROR(VLOOKUP($C62,Account_Mapping!$A:$C,3,0),"")</f>
        <v>0</v>
      </c>
      <c r="C62" s="285" t="s">
        <v>819</v>
      </c>
      <c r="D62" s="228"/>
      <c r="E62" s="215">
        <v>0</v>
      </c>
      <c r="F62" s="215">
        <v>0</v>
      </c>
      <c r="G62" s="215">
        <v>0</v>
      </c>
      <c r="H62" s="215">
        <v>0</v>
      </c>
      <c r="I62" s="215">
        <v>0</v>
      </c>
      <c r="J62" s="215">
        <v>0</v>
      </c>
      <c r="K62" s="215">
        <v>0</v>
      </c>
      <c r="L62" s="215">
        <v>0</v>
      </c>
      <c r="M62" s="215">
        <v>0</v>
      </c>
      <c r="N62" s="215">
        <v>0</v>
      </c>
      <c r="O62" s="215">
        <v>0</v>
      </c>
      <c r="P62" s="215">
        <v>0</v>
      </c>
      <c r="Q62" s="215">
        <v>0</v>
      </c>
    </row>
    <row r="63" spans="1:17" x14ac:dyDescent="0.25">
      <c r="A63" s="245" t="str">
        <f>IFERROR(VLOOKUP($C63,Account_Mapping!$A:$C,2,0),"")</f>
        <v>REV_Medicare</v>
      </c>
      <c r="B63" s="248">
        <f>IFERROR(VLOOKUP($C63,Account_Mapping!$A:$C,3,0),"")</f>
        <v>0</v>
      </c>
      <c r="C63" s="285" t="s">
        <v>820</v>
      </c>
      <c r="D63" s="228"/>
      <c r="E63" s="215">
        <v>122000</v>
      </c>
      <c r="F63" s="215">
        <v>66400</v>
      </c>
      <c r="G63" s="215">
        <v>102800</v>
      </c>
      <c r="H63" s="215">
        <v>60000</v>
      </c>
      <c r="I63" s="215">
        <v>64800</v>
      </c>
      <c r="J63" s="215">
        <v>45600</v>
      </c>
      <c r="K63" s="215">
        <v>0</v>
      </c>
      <c r="L63" s="215">
        <v>0</v>
      </c>
      <c r="M63" s="215">
        <v>0</v>
      </c>
      <c r="N63" s="215">
        <v>0</v>
      </c>
      <c r="O63" s="215">
        <v>0</v>
      </c>
      <c r="P63" s="215">
        <v>0</v>
      </c>
      <c r="Q63" s="215">
        <v>461600</v>
      </c>
    </row>
    <row r="64" spans="1:17" x14ac:dyDescent="0.25">
      <c r="A64" s="245" t="str">
        <f>IFERROR(VLOOKUP($C64,Account_Mapping!$A:$C,2,0),"")</f>
        <v>REV_Medicare</v>
      </c>
      <c r="B64" s="248">
        <f>IFERROR(VLOOKUP($C64,Account_Mapping!$A:$C,3,0),"")</f>
        <v>0</v>
      </c>
      <c r="C64" s="285" t="s">
        <v>821</v>
      </c>
      <c r="D64" s="228"/>
      <c r="E64" s="215">
        <v>21075.47</v>
      </c>
      <c r="F64" s="215">
        <v>10894.76</v>
      </c>
      <c r="G64" s="215">
        <v>22314.53</v>
      </c>
      <c r="H64" s="215">
        <v>13827.15</v>
      </c>
      <c r="I64" s="215">
        <v>13007.34</v>
      </c>
      <c r="J64" s="215">
        <v>9781.93</v>
      </c>
      <c r="K64" s="215">
        <v>0</v>
      </c>
      <c r="L64" s="215">
        <v>0</v>
      </c>
      <c r="M64" s="215">
        <v>0</v>
      </c>
      <c r="N64" s="215">
        <v>0</v>
      </c>
      <c r="O64" s="215">
        <v>0</v>
      </c>
      <c r="P64" s="215">
        <v>0</v>
      </c>
      <c r="Q64" s="215">
        <v>90901.18</v>
      </c>
    </row>
    <row r="65" spans="1:17" x14ac:dyDescent="0.25">
      <c r="A65" s="245" t="str">
        <f>IFERROR(VLOOKUP($C65,Account_Mapping!$A:$C,2,0),"")</f>
        <v>REV_Medicare</v>
      </c>
      <c r="B65" s="248" t="str">
        <f>IFERROR(VLOOKUP($C65,Account_Mapping!$A:$C,3,0),"")</f>
        <v>REV_Ancillary</v>
      </c>
      <c r="C65" s="285" t="s">
        <v>822</v>
      </c>
      <c r="D65" s="228"/>
      <c r="E65" s="215">
        <v>28257.02</v>
      </c>
      <c r="F65" s="215">
        <v>-7418.48</v>
      </c>
      <c r="G65" s="215">
        <v>27313.69</v>
      </c>
      <c r="H65" s="215">
        <v>19257.03</v>
      </c>
      <c r="I65" s="215">
        <v>20295.7</v>
      </c>
      <c r="J65" s="215">
        <v>14943.97</v>
      </c>
      <c r="K65" s="215">
        <v>0</v>
      </c>
      <c r="L65" s="215">
        <v>0</v>
      </c>
      <c r="M65" s="215">
        <v>0</v>
      </c>
      <c r="N65" s="215">
        <v>0</v>
      </c>
      <c r="O65" s="215">
        <v>0</v>
      </c>
      <c r="P65" s="215">
        <v>0</v>
      </c>
      <c r="Q65" s="215">
        <v>102648.93</v>
      </c>
    </row>
    <row r="66" spans="1:17" x14ac:dyDescent="0.25">
      <c r="A66" s="245" t="str">
        <f>IFERROR(VLOOKUP($C66,Account_Mapping!$A:$C,2,0),"")</f>
        <v>REV_Medicare</v>
      </c>
      <c r="B66" s="248" t="str">
        <f>IFERROR(VLOOKUP($C66,Account_Mapping!$A:$C,3,0),"")</f>
        <v>REV_Ancillary</v>
      </c>
      <c r="C66" s="285" t="s">
        <v>823</v>
      </c>
      <c r="D66" s="228"/>
      <c r="E66" s="215">
        <v>25880.2</v>
      </c>
      <c r="F66" s="215">
        <v>-6928.87</v>
      </c>
      <c r="G66" s="215">
        <v>27573.98</v>
      </c>
      <c r="H66" s="215">
        <v>17396.55</v>
      </c>
      <c r="I66" s="215">
        <v>17891.189999999999</v>
      </c>
      <c r="J66" s="215">
        <v>15037.94</v>
      </c>
      <c r="K66" s="215">
        <v>0</v>
      </c>
      <c r="L66" s="215">
        <v>0</v>
      </c>
      <c r="M66" s="215">
        <v>0</v>
      </c>
      <c r="N66" s="215">
        <v>0</v>
      </c>
      <c r="O66" s="215">
        <v>0</v>
      </c>
      <c r="P66" s="215">
        <v>0</v>
      </c>
      <c r="Q66" s="215">
        <v>96850.99</v>
      </c>
    </row>
    <row r="67" spans="1:17" x14ac:dyDescent="0.25">
      <c r="A67" s="245" t="str">
        <f>IFERROR(VLOOKUP($C67,Account_Mapping!$A:$C,2,0),"")</f>
        <v>REV_Medicare</v>
      </c>
      <c r="B67" s="248" t="str">
        <f>IFERROR(VLOOKUP($C67,Account_Mapping!$A:$C,3,0),"")</f>
        <v>REV_Ancillary</v>
      </c>
      <c r="C67" s="285" t="s">
        <v>824</v>
      </c>
      <c r="D67" s="228"/>
      <c r="E67" s="215">
        <v>12792.54</v>
      </c>
      <c r="F67" s="215">
        <v>1751.7</v>
      </c>
      <c r="G67" s="215">
        <v>3409.72</v>
      </c>
      <c r="H67" s="215">
        <v>121.35</v>
      </c>
      <c r="I67" s="215">
        <v>1356.96</v>
      </c>
      <c r="J67" s="215">
        <v>3902.26</v>
      </c>
      <c r="K67" s="215">
        <v>0</v>
      </c>
      <c r="L67" s="215">
        <v>0</v>
      </c>
      <c r="M67" s="215">
        <v>0</v>
      </c>
      <c r="N67" s="215">
        <v>0</v>
      </c>
      <c r="O67" s="215">
        <v>0</v>
      </c>
      <c r="P67" s="215">
        <v>0</v>
      </c>
      <c r="Q67" s="215">
        <v>23334.53</v>
      </c>
    </row>
    <row r="68" spans="1:17" x14ac:dyDescent="0.25">
      <c r="A68" s="245" t="str">
        <f>IFERROR(VLOOKUP($C68,Account_Mapping!$A:$C,2,0),"")</f>
        <v>REV_Medicare</v>
      </c>
      <c r="B68" s="248" t="str">
        <f>IFERROR(VLOOKUP($C68,Account_Mapping!$A:$C,3,0),"")</f>
        <v>REV_Ancillary</v>
      </c>
      <c r="C68" s="285" t="s">
        <v>825</v>
      </c>
      <c r="D68" s="228"/>
      <c r="E68" s="215">
        <v>0</v>
      </c>
      <c r="F68" s="215">
        <v>0</v>
      </c>
      <c r="G68" s="215">
        <v>0</v>
      </c>
      <c r="H68" s="215">
        <v>0</v>
      </c>
      <c r="I68" s="215">
        <v>0</v>
      </c>
      <c r="J68" s="215">
        <v>0</v>
      </c>
      <c r="K68" s="215">
        <v>0</v>
      </c>
      <c r="L68" s="215">
        <v>0</v>
      </c>
      <c r="M68" s="215">
        <v>0</v>
      </c>
      <c r="N68" s="215">
        <v>0</v>
      </c>
      <c r="O68" s="215">
        <v>0</v>
      </c>
      <c r="P68" s="215">
        <v>0</v>
      </c>
      <c r="Q68" s="215">
        <v>0</v>
      </c>
    </row>
    <row r="69" spans="1:17" x14ac:dyDescent="0.25">
      <c r="A69" s="245" t="str">
        <f>IFERROR(VLOOKUP($C69,Account_Mapping!$A:$C,2,0),"")</f>
        <v>REV_Medicare</v>
      </c>
      <c r="B69" s="248" t="str">
        <f>IFERROR(VLOOKUP($C69,Account_Mapping!$A:$C,3,0),"")</f>
        <v>REV_Ancillary</v>
      </c>
      <c r="C69" s="285" t="s">
        <v>826</v>
      </c>
      <c r="D69" s="228"/>
      <c r="E69" s="215">
        <v>0</v>
      </c>
      <c r="F69" s="215">
        <v>-139.24</v>
      </c>
      <c r="G69" s="215">
        <v>4623.05</v>
      </c>
      <c r="H69" s="215">
        <v>0</v>
      </c>
      <c r="I69" s="215">
        <v>2536.69</v>
      </c>
      <c r="J69" s="215">
        <v>3392.41</v>
      </c>
      <c r="K69" s="215">
        <v>0</v>
      </c>
      <c r="L69" s="215">
        <v>0</v>
      </c>
      <c r="M69" s="215">
        <v>0</v>
      </c>
      <c r="N69" s="215">
        <v>0</v>
      </c>
      <c r="O69" s="215">
        <v>0</v>
      </c>
      <c r="P69" s="215">
        <v>0</v>
      </c>
      <c r="Q69" s="215">
        <v>10412.91</v>
      </c>
    </row>
    <row r="70" spans="1:17" x14ac:dyDescent="0.25">
      <c r="A70" s="245" t="str">
        <f>IFERROR(VLOOKUP($C70,Account_Mapping!$A:$C,2,0),"")</f>
        <v>REV_Medicare</v>
      </c>
      <c r="B70" s="248" t="str">
        <f>IFERROR(VLOOKUP($C70,Account_Mapping!$A:$C,3,0),"")</f>
        <v>REV_Ancillary</v>
      </c>
      <c r="C70" s="285" t="s">
        <v>827</v>
      </c>
      <c r="D70" s="228"/>
      <c r="E70" s="215">
        <v>0</v>
      </c>
      <c r="F70" s="215">
        <v>0</v>
      </c>
      <c r="G70" s="215">
        <v>0</v>
      </c>
      <c r="H70" s="215">
        <v>0</v>
      </c>
      <c r="I70" s="215">
        <v>0</v>
      </c>
      <c r="J70" s="215">
        <v>0</v>
      </c>
      <c r="K70" s="215">
        <v>0</v>
      </c>
      <c r="L70" s="215">
        <v>0</v>
      </c>
      <c r="M70" s="215">
        <v>0</v>
      </c>
      <c r="N70" s="215">
        <v>0</v>
      </c>
      <c r="O70" s="215">
        <v>0</v>
      </c>
      <c r="P70" s="215">
        <v>0</v>
      </c>
      <c r="Q70" s="215">
        <v>0</v>
      </c>
    </row>
    <row r="71" spans="1:17" x14ac:dyDescent="0.25">
      <c r="A71" s="245" t="str">
        <f>IFERROR(VLOOKUP($C71,Account_Mapping!$A:$C,2,0),"")</f>
        <v>REV_Medicare</v>
      </c>
      <c r="B71" s="248" t="str">
        <f>IFERROR(VLOOKUP($C71,Account_Mapping!$A:$C,3,0),"")</f>
        <v>REV_Ancillary</v>
      </c>
      <c r="C71" s="285" t="s">
        <v>828</v>
      </c>
      <c r="D71" s="228"/>
      <c r="E71" s="215">
        <v>0</v>
      </c>
      <c r="F71" s="215">
        <v>0</v>
      </c>
      <c r="G71" s="215">
        <v>0</v>
      </c>
      <c r="H71" s="215">
        <v>0</v>
      </c>
      <c r="I71" s="215">
        <v>0</v>
      </c>
      <c r="J71" s="215">
        <v>0</v>
      </c>
      <c r="K71" s="215">
        <v>0</v>
      </c>
      <c r="L71" s="215">
        <v>0</v>
      </c>
      <c r="M71" s="215">
        <v>0</v>
      </c>
      <c r="N71" s="215">
        <v>0</v>
      </c>
      <c r="O71" s="215">
        <v>0</v>
      </c>
      <c r="P71" s="215">
        <v>0</v>
      </c>
      <c r="Q71" s="215">
        <v>0</v>
      </c>
    </row>
    <row r="72" spans="1:17" x14ac:dyDescent="0.25">
      <c r="A72" s="245" t="str">
        <f>IFERROR(VLOOKUP($C72,Account_Mapping!$A:$C,2,0),"")</f>
        <v>REV_Medicare</v>
      </c>
      <c r="B72" s="248" t="str">
        <f>IFERROR(VLOOKUP($C72,Account_Mapping!$A:$C,3,0),"")</f>
        <v>REV_Ancillary</v>
      </c>
      <c r="C72" s="285" t="s">
        <v>829</v>
      </c>
      <c r="D72" s="228"/>
      <c r="E72" s="215">
        <v>0</v>
      </c>
      <c r="F72" s="215">
        <v>-137.07</v>
      </c>
      <c r="G72" s="215">
        <v>0</v>
      </c>
      <c r="H72" s="215">
        <v>0</v>
      </c>
      <c r="I72" s="215">
        <v>167.56</v>
      </c>
      <c r="J72" s="215">
        <v>175.76</v>
      </c>
      <c r="K72" s="215">
        <v>0</v>
      </c>
      <c r="L72" s="215">
        <v>0</v>
      </c>
      <c r="M72" s="215">
        <v>0</v>
      </c>
      <c r="N72" s="215">
        <v>0</v>
      </c>
      <c r="O72" s="215">
        <v>0</v>
      </c>
      <c r="P72" s="215">
        <v>0</v>
      </c>
      <c r="Q72" s="215">
        <v>206.25</v>
      </c>
    </row>
    <row r="73" spans="1:17" x14ac:dyDescent="0.25">
      <c r="A73" s="245" t="str">
        <f>IFERROR(VLOOKUP($C73,Account_Mapping!$A:$C,2,0),"")</f>
        <v>REV_Medicare</v>
      </c>
      <c r="B73" s="248" t="str">
        <f>IFERROR(VLOOKUP($C73,Account_Mapping!$A:$C,3,0),"")</f>
        <v>REV_Ancillary</v>
      </c>
      <c r="C73" s="285" t="s">
        <v>830</v>
      </c>
      <c r="D73" s="228"/>
      <c r="E73" s="215">
        <v>0</v>
      </c>
      <c r="F73" s="215">
        <v>0</v>
      </c>
      <c r="G73" s="215">
        <v>0</v>
      </c>
      <c r="H73" s="215">
        <v>288</v>
      </c>
      <c r="I73" s="215">
        <v>346.5</v>
      </c>
      <c r="J73" s="215">
        <v>346.5</v>
      </c>
      <c r="K73" s="215">
        <v>0</v>
      </c>
      <c r="L73" s="215">
        <v>0</v>
      </c>
      <c r="M73" s="215">
        <v>0</v>
      </c>
      <c r="N73" s="215">
        <v>0</v>
      </c>
      <c r="O73" s="215">
        <v>0</v>
      </c>
      <c r="P73" s="215">
        <v>0</v>
      </c>
      <c r="Q73" s="215">
        <v>981</v>
      </c>
    </row>
    <row r="74" spans="1:17" x14ac:dyDescent="0.25">
      <c r="A74" s="245" t="str">
        <f>IFERROR(VLOOKUP($C74,Account_Mapping!$A:$C,2,0),"")</f>
        <v>REV_Medicare</v>
      </c>
      <c r="B74" s="248" t="str">
        <f>IFERROR(VLOOKUP($C74,Account_Mapping!$A:$C,3,0),"")</f>
        <v>REV_Ancillary</v>
      </c>
      <c r="C74" s="285" t="s">
        <v>831</v>
      </c>
      <c r="D74" s="228"/>
      <c r="E74" s="215">
        <v>0</v>
      </c>
      <c r="F74" s="215">
        <v>0</v>
      </c>
      <c r="G74" s="215">
        <v>0</v>
      </c>
      <c r="H74" s="215">
        <v>0</v>
      </c>
      <c r="I74" s="215">
        <v>0</v>
      </c>
      <c r="J74" s="215">
        <v>0</v>
      </c>
      <c r="K74" s="215">
        <v>0</v>
      </c>
      <c r="L74" s="215">
        <v>0</v>
      </c>
      <c r="M74" s="215">
        <v>0</v>
      </c>
      <c r="N74" s="215">
        <v>0</v>
      </c>
      <c r="O74" s="215">
        <v>0</v>
      </c>
      <c r="P74" s="215">
        <v>0</v>
      </c>
      <c r="Q74" s="215">
        <v>0</v>
      </c>
    </row>
    <row r="75" spans="1:17" x14ac:dyDescent="0.25">
      <c r="A75" s="245" t="str">
        <f>IFERROR(VLOOKUP($C75,Account_Mapping!$A:$C,2,0),"")</f>
        <v>REV_Medicare</v>
      </c>
      <c r="B75" s="248" t="str">
        <f>IFERROR(VLOOKUP($C75,Account_Mapping!$A:$C,3,0),"")</f>
        <v>REV_Ancillary</v>
      </c>
      <c r="C75" s="285" t="s">
        <v>832</v>
      </c>
      <c r="D75" s="228"/>
      <c r="E75" s="215">
        <v>0</v>
      </c>
      <c r="F75" s="215">
        <v>0</v>
      </c>
      <c r="G75" s="215">
        <v>0</v>
      </c>
      <c r="H75" s="215">
        <v>0</v>
      </c>
      <c r="I75" s="215">
        <v>0</v>
      </c>
      <c r="J75" s="215">
        <v>0</v>
      </c>
      <c r="K75" s="215">
        <v>0</v>
      </c>
      <c r="L75" s="215">
        <v>0</v>
      </c>
      <c r="M75" s="215">
        <v>0</v>
      </c>
      <c r="N75" s="215">
        <v>0</v>
      </c>
      <c r="O75" s="215">
        <v>0</v>
      </c>
      <c r="P75" s="215">
        <v>0</v>
      </c>
      <c r="Q75" s="215">
        <v>0</v>
      </c>
    </row>
    <row r="76" spans="1:17" x14ac:dyDescent="0.25">
      <c r="A76" s="245" t="str">
        <f>IFERROR(VLOOKUP($C76,Account_Mapping!$A:$C,2,0),"")</f>
        <v>REV_Medicare</v>
      </c>
      <c r="B76" s="248" t="str">
        <f>IFERROR(VLOOKUP($C76,Account_Mapping!$A:$C,3,0),"")</f>
        <v>REV_Ancillary</v>
      </c>
      <c r="C76" s="285" t="s">
        <v>833</v>
      </c>
      <c r="D76" s="228"/>
      <c r="E76" s="215">
        <v>0</v>
      </c>
      <c r="F76" s="215">
        <v>0</v>
      </c>
      <c r="G76" s="215">
        <v>0</v>
      </c>
      <c r="H76" s="215">
        <v>0</v>
      </c>
      <c r="I76" s="215">
        <v>0</v>
      </c>
      <c r="J76" s="215">
        <v>0</v>
      </c>
      <c r="K76" s="215">
        <v>0</v>
      </c>
      <c r="L76" s="215">
        <v>0</v>
      </c>
      <c r="M76" s="215">
        <v>0</v>
      </c>
      <c r="N76" s="215">
        <v>0</v>
      </c>
      <c r="O76" s="215">
        <v>0</v>
      </c>
      <c r="P76" s="215">
        <v>0</v>
      </c>
      <c r="Q76" s="215">
        <v>0</v>
      </c>
    </row>
    <row r="77" spans="1:17" x14ac:dyDescent="0.25">
      <c r="A77" s="245" t="str">
        <f>IFERROR(VLOOKUP($C77,Account_Mapping!$A:$C,2,0),"")</f>
        <v>REV_Medicare</v>
      </c>
      <c r="B77" s="248" t="str">
        <f>IFERROR(VLOOKUP($C77,Account_Mapping!$A:$C,3,0),"")</f>
        <v>REV_Ancillary</v>
      </c>
      <c r="C77" s="285" t="s">
        <v>1277</v>
      </c>
      <c r="D77" s="228"/>
      <c r="E77" s="215">
        <v>10480</v>
      </c>
      <c r="F77" s="215">
        <v>10480</v>
      </c>
      <c r="G77" s="215">
        <v>15720</v>
      </c>
      <c r="H77" s="215">
        <v>10430</v>
      </c>
      <c r="I77" s="215">
        <v>10380</v>
      </c>
      <c r="J77" s="215">
        <v>10380</v>
      </c>
      <c r="K77" s="215">
        <v>0</v>
      </c>
      <c r="L77" s="215">
        <v>0</v>
      </c>
      <c r="M77" s="215">
        <v>0</v>
      </c>
      <c r="N77" s="215">
        <v>0</v>
      </c>
      <c r="O77" s="215">
        <v>0</v>
      </c>
      <c r="P77" s="215">
        <v>0</v>
      </c>
      <c r="Q77" s="215">
        <v>67870</v>
      </c>
    </row>
    <row r="78" spans="1:17" x14ac:dyDescent="0.25">
      <c r="A78" s="245" t="str">
        <f>IFERROR(VLOOKUP($C78,Account_Mapping!$A:$C,2,0),"")</f>
        <v>REV_Medicare</v>
      </c>
      <c r="B78" s="248" t="str">
        <f>IFERROR(VLOOKUP($C78,Account_Mapping!$A:$C,3,0),"")</f>
        <v>REV_Cont_Allow</v>
      </c>
      <c r="C78" s="285" t="s">
        <v>835</v>
      </c>
      <c r="D78" s="228"/>
      <c r="E78" s="215">
        <v>-66929.759999999995</v>
      </c>
      <c r="F78" s="215">
        <v>12871.96</v>
      </c>
      <c r="G78" s="215">
        <v>-62920.44</v>
      </c>
      <c r="H78" s="215">
        <v>-37062.93</v>
      </c>
      <c r="I78" s="215">
        <v>-42594.6</v>
      </c>
      <c r="J78" s="215">
        <v>-37798.839999999997</v>
      </c>
      <c r="K78" s="215">
        <v>0</v>
      </c>
      <c r="L78" s="215">
        <v>0</v>
      </c>
      <c r="M78" s="215">
        <v>0</v>
      </c>
      <c r="N78" s="215">
        <v>0</v>
      </c>
      <c r="O78" s="215">
        <v>0</v>
      </c>
      <c r="P78" s="215">
        <v>0</v>
      </c>
      <c r="Q78" s="215">
        <v>-234434.61</v>
      </c>
    </row>
    <row r="79" spans="1:17" x14ac:dyDescent="0.25">
      <c r="A79" s="245" t="str">
        <f>IFERROR(VLOOKUP($C79,Account_Mapping!$A:$C,2,0),"")</f>
        <v>REV_Medicare</v>
      </c>
      <c r="B79" s="248" t="str">
        <f>IFERROR(VLOOKUP($C79,Account_Mapping!$A:$C,3,0),"")</f>
        <v>REV_Cont_Allow</v>
      </c>
      <c r="C79" s="285" t="s">
        <v>836</v>
      </c>
      <c r="D79" s="228"/>
      <c r="E79" s="215">
        <v>-0.24</v>
      </c>
      <c r="F79" s="215">
        <v>762.31</v>
      </c>
      <c r="G79" s="215">
        <v>0</v>
      </c>
      <c r="H79" s="215">
        <v>0.2</v>
      </c>
      <c r="I79" s="215">
        <v>-0.09</v>
      </c>
      <c r="J79" s="215">
        <v>5.35</v>
      </c>
      <c r="K79" s="215">
        <v>0</v>
      </c>
      <c r="L79" s="215">
        <v>0</v>
      </c>
      <c r="M79" s="215">
        <v>0</v>
      </c>
      <c r="N79" s="215">
        <v>0</v>
      </c>
      <c r="O79" s="215">
        <v>0</v>
      </c>
      <c r="P79" s="215">
        <v>0</v>
      </c>
      <c r="Q79" s="215">
        <v>767.53</v>
      </c>
    </row>
    <row r="80" spans="1:17" x14ac:dyDescent="0.25">
      <c r="A80" s="245" t="str">
        <f>IFERROR(VLOOKUP($C80,Account_Mapping!$A:$C,2,0),"")</f>
        <v>REV_Medicare</v>
      </c>
      <c r="B80" s="248">
        <f>IFERROR(VLOOKUP($C80,Account_Mapping!$A:$C,3,0),"")</f>
        <v>0</v>
      </c>
      <c r="C80" s="285" t="s">
        <v>837</v>
      </c>
      <c r="D80" s="228"/>
      <c r="E80" s="215">
        <v>0</v>
      </c>
      <c r="F80" s="215">
        <v>0</v>
      </c>
      <c r="G80" s="215">
        <v>0</v>
      </c>
      <c r="H80" s="215">
        <v>0</v>
      </c>
      <c r="I80" s="215">
        <v>-474.42</v>
      </c>
      <c r="J80" s="215">
        <v>-649.03</v>
      </c>
      <c r="K80" s="215">
        <v>0</v>
      </c>
      <c r="L80" s="215">
        <v>0</v>
      </c>
      <c r="M80" s="215">
        <v>0</v>
      </c>
      <c r="N80" s="215">
        <v>0</v>
      </c>
      <c r="O80" s="215">
        <v>0</v>
      </c>
      <c r="P80" s="215">
        <v>0</v>
      </c>
      <c r="Q80" s="215">
        <v>-1123.45</v>
      </c>
    </row>
    <row r="81" spans="1:17" x14ac:dyDescent="0.25">
      <c r="A81" s="245" t="str">
        <f>IFERROR(VLOOKUP($C81,Account_Mapping!$A:$C,2,0),"")</f>
        <v>REV_Medicare</v>
      </c>
      <c r="B81" s="248">
        <f>IFERROR(VLOOKUP($C81,Account_Mapping!$A:$C,3,0),"")</f>
        <v>0</v>
      </c>
      <c r="C81" s="285" t="s">
        <v>1281</v>
      </c>
      <c r="D81" s="228"/>
      <c r="E81" s="215">
        <v>0</v>
      </c>
      <c r="F81" s="215">
        <v>0</v>
      </c>
      <c r="G81" s="215">
        <v>0</v>
      </c>
      <c r="H81" s="215">
        <v>0</v>
      </c>
      <c r="I81" s="215">
        <v>0</v>
      </c>
      <c r="J81" s="215">
        <v>0</v>
      </c>
      <c r="K81" s="215">
        <v>0</v>
      </c>
      <c r="L81" s="215">
        <v>0</v>
      </c>
      <c r="M81" s="215">
        <v>0</v>
      </c>
      <c r="N81" s="215">
        <v>0</v>
      </c>
      <c r="O81" s="215">
        <v>0</v>
      </c>
      <c r="P81" s="215">
        <v>0</v>
      </c>
      <c r="Q81" s="215">
        <v>0</v>
      </c>
    </row>
    <row r="82" spans="1:17" x14ac:dyDescent="0.25">
      <c r="A82" s="245" t="str">
        <f>IFERROR(VLOOKUP($C82,Account_Mapping!$A:$C,2,0),"")</f>
        <v>REV_Private</v>
      </c>
      <c r="B82" s="248">
        <f>IFERROR(VLOOKUP($C82,Account_Mapping!$A:$C,3,0),"")</f>
        <v>0</v>
      </c>
      <c r="C82" s="285" t="s">
        <v>839</v>
      </c>
      <c r="D82" s="228"/>
      <c r="E82" s="215">
        <v>-664</v>
      </c>
      <c r="F82" s="215">
        <v>13818</v>
      </c>
      <c r="G82" s="215">
        <v>31606</v>
      </c>
      <c r="H82" s="215">
        <v>10482</v>
      </c>
      <c r="I82" s="215">
        <v>11222</v>
      </c>
      <c r="J82" s="215">
        <v>11100</v>
      </c>
      <c r="K82" s="215">
        <v>0</v>
      </c>
      <c r="L82" s="215">
        <v>0</v>
      </c>
      <c r="M82" s="215">
        <v>0</v>
      </c>
      <c r="N82" s="215">
        <v>0</v>
      </c>
      <c r="O82" s="215">
        <v>0</v>
      </c>
      <c r="P82" s="215">
        <v>0</v>
      </c>
      <c r="Q82" s="215">
        <v>77564</v>
      </c>
    </row>
    <row r="83" spans="1:17" x14ac:dyDescent="0.25">
      <c r="A83" s="245" t="str">
        <f>IFERROR(VLOOKUP($C83,Account_Mapping!$A:$C,2,0),"")</f>
        <v>REV_Comm_Ins</v>
      </c>
      <c r="B83" s="248">
        <f>IFERROR(VLOOKUP($C83,Account_Mapping!$A:$C,3,0),"")</f>
        <v>0</v>
      </c>
      <c r="C83" s="285" t="s">
        <v>840</v>
      </c>
      <c r="D83" s="228"/>
      <c r="E83" s="215">
        <v>0</v>
      </c>
      <c r="F83" s="215">
        <v>0</v>
      </c>
      <c r="G83" s="215">
        <v>18621.66</v>
      </c>
      <c r="H83" s="215">
        <v>0</v>
      </c>
      <c r="I83" s="215">
        <v>0</v>
      </c>
      <c r="J83" s="215">
        <v>0</v>
      </c>
      <c r="K83" s="215">
        <v>0</v>
      </c>
      <c r="L83" s="215">
        <v>0</v>
      </c>
      <c r="M83" s="215">
        <v>0</v>
      </c>
      <c r="N83" s="215">
        <v>0</v>
      </c>
      <c r="O83" s="215">
        <v>0</v>
      </c>
      <c r="P83" s="215">
        <v>0</v>
      </c>
      <c r="Q83" s="215">
        <v>18621.66</v>
      </c>
    </row>
    <row r="84" spans="1:17" x14ac:dyDescent="0.25">
      <c r="A84" s="245" t="str">
        <f>IFERROR(VLOOKUP($C84,Account_Mapping!$A:$C,2,0),"")</f>
        <v>REV_Comm_Ins</v>
      </c>
      <c r="B84" s="248">
        <f>IFERROR(VLOOKUP($C84,Account_Mapping!$A:$C,3,0),"")</f>
        <v>0</v>
      </c>
      <c r="C84" s="285" t="s">
        <v>841</v>
      </c>
      <c r="D84" s="228"/>
      <c r="E84" s="215">
        <v>-5108.51</v>
      </c>
      <c r="F84" s="215">
        <v>-3918.21</v>
      </c>
      <c r="G84" s="215">
        <v>-17527.77</v>
      </c>
      <c r="H84" s="215">
        <v>-8385.7000000000007</v>
      </c>
      <c r="I84" s="215">
        <v>-6150.06</v>
      </c>
      <c r="J84" s="215">
        <v>-1505.2</v>
      </c>
      <c r="K84" s="215">
        <v>0</v>
      </c>
      <c r="L84" s="215">
        <v>0</v>
      </c>
      <c r="M84" s="215">
        <v>0</v>
      </c>
      <c r="N84" s="215">
        <v>0</v>
      </c>
      <c r="O84" s="215">
        <v>0</v>
      </c>
      <c r="P84" s="215">
        <v>0</v>
      </c>
      <c r="Q84" s="215">
        <v>-42595.45</v>
      </c>
    </row>
    <row r="85" spans="1:17" x14ac:dyDescent="0.25">
      <c r="A85" s="245" t="str">
        <f>IFERROR(VLOOKUP($C85,Account_Mapping!$A:$C,2,0),"")</f>
        <v>REV_Private</v>
      </c>
      <c r="B85" s="248" t="str">
        <f>IFERROR(VLOOKUP($C85,Account_Mapping!$A:$C,3,0),"")</f>
        <v>REV_Ancillary</v>
      </c>
      <c r="C85" s="285" t="s">
        <v>842</v>
      </c>
      <c r="D85" s="228"/>
      <c r="E85" s="215">
        <v>0</v>
      </c>
      <c r="F85" s="215">
        <v>0</v>
      </c>
      <c r="G85" s="215">
        <v>652.32000000000005</v>
      </c>
      <c r="H85" s="215">
        <v>0</v>
      </c>
      <c r="I85" s="215">
        <v>0</v>
      </c>
      <c r="J85" s="215">
        <v>0</v>
      </c>
      <c r="K85" s="215">
        <v>0</v>
      </c>
      <c r="L85" s="215">
        <v>0</v>
      </c>
      <c r="M85" s="215">
        <v>0</v>
      </c>
      <c r="N85" s="215">
        <v>0</v>
      </c>
      <c r="O85" s="215">
        <v>0</v>
      </c>
      <c r="P85" s="215">
        <v>0</v>
      </c>
      <c r="Q85" s="215">
        <v>652.32000000000005</v>
      </c>
    </row>
    <row r="86" spans="1:17" x14ac:dyDescent="0.25">
      <c r="A86" s="245" t="str">
        <f>IFERROR(VLOOKUP($C86,Account_Mapping!$A:$C,2,0),"")</f>
        <v>REV_Private</v>
      </c>
      <c r="B86" s="248" t="str">
        <f>IFERROR(VLOOKUP($C86,Account_Mapping!$A:$C,3,0),"")</f>
        <v>REV_Ancillary</v>
      </c>
      <c r="C86" s="285" t="s">
        <v>1283</v>
      </c>
      <c r="D86" s="228"/>
      <c r="E86" s="215">
        <v>3180</v>
      </c>
      <c r="F86" s="215">
        <v>3180</v>
      </c>
      <c r="G86" s="215">
        <v>3180</v>
      </c>
      <c r="H86" s="215">
        <v>2650</v>
      </c>
      <c r="I86" s="215">
        <v>1060</v>
      </c>
      <c r="J86" s="215">
        <v>3710</v>
      </c>
      <c r="K86" s="215">
        <v>0</v>
      </c>
      <c r="L86" s="215">
        <v>0</v>
      </c>
      <c r="M86" s="215">
        <v>0</v>
      </c>
      <c r="N86" s="215">
        <v>0</v>
      </c>
      <c r="O86" s="215">
        <v>0</v>
      </c>
      <c r="P86" s="215">
        <v>0</v>
      </c>
      <c r="Q86" s="215">
        <v>16960</v>
      </c>
    </row>
    <row r="87" spans="1:17" x14ac:dyDescent="0.25">
      <c r="A87" s="245" t="str">
        <f>IFERROR(VLOOKUP($C87,Account_Mapping!$A:$C,2,0),"")</f>
        <v>REV_Private</v>
      </c>
      <c r="B87" s="248" t="str">
        <f>IFERROR(VLOOKUP($C87,Account_Mapping!$A:$C,3,0),"")</f>
        <v>REV_Ancillary</v>
      </c>
      <c r="C87" s="285" t="s">
        <v>844</v>
      </c>
      <c r="D87" s="228"/>
      <c r="E87" s="215">
        <v>0</v>
      </c>
      <c r="F87" s="215">
        <v>0</v>
      </c>
      <c r="G87" s="215">
        <v>0</v>
      </c>
      <c r="H87" s="215">
        <v>0</v>
      </c>
      <c r="I87" s="215">
        <v>0</v>
      </c>
      <c r="J87" s="215">
        <v>0</v>
      </c>
      <c r="K87" s="215">
        <v>0</v>
      </c>
      <c r="L87" s="215">
        <v>0</v>
      </c>
      <c r="M87" s="215">
        <v>0</v>
      </c>
      <c r="N87" s="215">
        <v>0</v>
      </c>
      <c r="O87" s="215">
        <v>0</v>
      </c>
      <c r="P87" s="215">
        <v>0</v>
      </c>
      <c r="Q87" s="215">
        <v>0</v>
      </c>
    </row>
    <row r="88" spans="1:17" x14ac:dyDescent="0.25">
      <c r="A88" s="245" t="str">
        <f>IFERROR(VLOOKUP($C88,Account_Mapping!$A:$C,2,0),"")</f>
        <v>REV_Private</v>
      </c>
      <c r="B88" s="248">
        <f>IFERROR(VLOOKUP($C88,Account_Mapping!$A:$C,3,0),"")</f>
        <v>0</v>
      </c>
      <c r="C88" s="285" t="s">
        <v>1268</v>
      </c>
      <c r="D88" s="228"/>
      <c r="E88" s="215">
        <v>0</v>
      </c>
      <c r="F88" s="215">
        <v>0</v>
      </c>
      <c r="G88" s="215">
        <v>0</v>
      </c>
      <c r="H88" s="215">
        <v>0</v>
      </c>
      <c r="I88" s="215">
        <v>0</v>
      </c>
      <c r="J88" s="215">
        <v>0</v>
      </c>
      <c r="K88" s="215">
        <v>0</v>
      </c>
      <c r="L88" s="215">
        <v>0</v>
      </c>
      <c r="M88" s="215">
        <v>0</v>
      </c>
      <c r="N88" s="215">
        <v>0</v>
      </c>
      <c r="O88" s="215">
        <v>0</v>
      </c>
      <c r="P88" s="215">
        <v>0</v>
      </c>
      <c r="Q88" s="215">
        <v>0</v>
      </c>
    </row>
    <row r="89" spans="1:17" x14ac:dyDescent="0.25">
      <c r="A89" s="245" t="str">
        <f>IFERROR(VLOOKUP($C89,Account_Mapping!$A:$C,2,0),"")</f>
        <v>REV_Private</v>
      </c>
      <c r="B89" s="248">
        <f>IFERROR(VLOOKUP($C89,Account_Mapping!$A:$C,3,0),"")</f>
        <v>0</v>
      </c>
      <c r="C89" s="285" t="s">
        <v>1269</v>
      </c>
      <c r="D89" s="228"/>
      <c r="E89" s="215">
        <v>0</v>
      </c>
      <c r="F89" s="215">
        <v>0</v>
      </c>
      <c r="G89" s="215">
        <v>0</v>
      </c>
      <c r="H89" s="215">
        <v>0</v>
      </c>
      <c r="I89" s="215">
        <v>0</v>
      </c>
      <c r="J89" s="215">
        <v>0</v>
      </c>
      <c r="K89" s="215">
        <v>0</v>
      </c>
      <c r="L89" s="215">
        <v>0</v>
      </c>
      <c r="M89" s="215">
        <v>0</v>
      </c>
      <c r="N89" s="215">
        <v>0</v>
      </c>
      <c r="O89" s="215">
        <v>0</v>
      </c>
      <c r="P89" s="215">
        <v>0</v>
      </c>
      <c r="Q89" s="215">
        <v>0</v>
      </c>
    </row>
    <row r="90" spans="1:17" x14ac:dyDescent="0.25">
      <c r="A90" s="245" t="str">
        <f>IFERROR(VLOOKUP($C90,Account_Mapping!$A:$C,2,0),"")</f>
        <v>REV_Other</v>
      </c>
      <c r="B90" s="248">
        <f>IFERROR(VLOOKUP($C90,Account_Mapping!$A:$C,3,0),"")</f>
        <v>0</v>
      </c>
      <c r="C90" s="285" t="s">
        <v>847</v>
      </c>
      <c r="D90" s="228"/>
      <c r="E90" s="215">
        <v>0</v>
      </c>
      <c r="F90" s="215">
        <v>0</v>
      </c>
      <c r="G90" s="215">
        <v>0</v>
      </c>
      <c r="H90" s="215">
        <v>0</v>
      </c>
      <c r="I90" s="215">
        <v>0</v>
      </c>
      <c r="J90" s="215">
        <v>0</v>
      </c>
      <c r="K90" s="215">
        <v>0</v>
      </c>
      <c r="L90" s="215">
        <v>0</v>
      </c>
      <c r="M90" s="215">
        <v>0</v>
      </c>
      <c r="N90" s="215">
        <v>0</v>
      </c>
      <c r="O90" s="215">
        <v>0</v>
      </c>
      <c r="P90" s="215">
        <v>0</v>
      </c>
      <c r="Q90" s="215">
        <v>0</v>
      </c>
    </row>
    <row r="91" spans="1:17" x14ac:dyDescent="0.25">
      <c r="A91" s="245" t="str">
        <f>IFERROR(VLOOKUP($C91,Account_Mapping!$A:$C,2,0),"")</f>
        <v>REV_Other</v>
      </c>
      <c r="B91" s="248">
        <f>IFERROR(VLOOKUP($C91,Account_Mapping!$A:$C,3,0),"")</f>
        <v>0</v>
      </c>
      <c r="C91" s="285" t="s">
        <v>848</v>
      </c>
      <c r="D91" s="228"/>
      <c r="E91" s="215">
        <v>0</v>
      </c>
      <c r="F91" s="215">
        <v>0</v>
      </c>
      <c r="G91" s="215">
        <v>0</v>
      </c>
      <c r="H91" s="215">
        <v>0</v>
      </c>
      <c r="I91" s="215">
        <v>0</v>
      </c>
      <c r="J91" s="215">
        <v>0</v>
      </c>
      <c r="K91" s="215">
        <v>0</v>
      </c>
      <c r="L91" s="215">
        <v>0</v>
      </c>
      <c r="M91" s="215">
        <v>0</v>
      </c>
      <c r="N91" s="215">
        <v>0</v>
      </c>
      <c r="O91" s="215">
        <v>0</v>
      </c>
      <c r="P91" s="215">
        <v>0</v>
      </c>
      <c r="Q91" s="215">
        <v>0</v>
      </c>
    </row>
    <row r="92" spans="1:17" x14ac:dyDescent="0.25">
      <c r="A92" s="245" t="str">
        <f>IFERROR(VLOOKUP($C92,Account_Mapping!$A:$C,2,0),"")</f>
        <v>REV_Other</v>
      </c>
      <c r="B92" s="248">
        <f>IFERROR(VLOOKUP($C92,Account_Mapping!$A:$C,3,0),"")</f>
        <v>0</v>
      </c>
      <c r="C92" s="285" t="s">
        <v>849</v>
      </c>
      <c r="D92" s="228"/>
      <c r="E92" s="215">
        <v>0</v>
      </c>
      <c r="F92" s="215">
        <v>0</v>
      </c>
      <c r="G92" s="215">
        <v>0</v>
      </c>
      <c r="H92" s="215">
        <v>0</v>
      </c>
      <c r="I92" s="215">
        <v>0</v>
      </c>
      <c r="J92" s="215">
        <v>0</v>
      </c>
      <c r="K92" s="215">
        <v>0</v>
      </c>
      <c r="L92" s="215">
        <v>0</v>
      </c>
      <c r="M92" s="215">
        <v>0</v>
      </c>
      <c r="N92" s="215">
        <v>0</v>
      </c>
      <c r="O92" s="215">
        <v>0</v>
      </c>
      <c r="P92" s="215">
        <v>0</v>
      </c>
      <c r="Q92" s="215">
        <v>0</v>
      </c>
    </row>
    <row r="93" spans="1:17" x14ac:dyDescent="0.25">
      <c r="A93" s="245" t="str">
        <f>IFERROR(VLOOKUP($C93,Account_Mapping!$A:$C,2,0),"")</f>
        <v>REV_Other</v>
      </c>
      <c r="B93" s="248">
        <f>IFERROR(VLOOKUP($C93,Account_Mapping!$A:$C,3,0),"")</f>
        <v>0</v>
      </c>
      <c r="C93" s="285" t="s">
        <v>850</v>
      </c>
      <c r="D93" s="228"/>
      <c r="E93" s="215">
        <v>0</v>
      </c>
      <c r="F93" s="215">
        <v>0</v>
      </c>
      <c r="G93" s="215">
        <v>0</v>
      </c>
      <c r="H93" s="215">
        <v>0</v>
      </c>
      <c r="I93" s="215">
        <v>0</v>
      </c>
      <c r="J93" s="215">
        <v>0</v>
      </c>
      <c r="K93" s="215">
        <v>0</v>
      </c>
      <c r="L93" s="215">
        <v>0</v>
      </c>
      <c r="M93" s="215">
        <v>0</v>
      </c>
      <c r="N93" s="215">
        <v>0</v>
      </c>
      <c r="O93" s="215">
        <v>0</v>
      </c>
      <c r="P93" s="215">
        <v>0</v>
      </c>
      <c r="Q93" s="215">
        <v>0</v>
      </c>
    </row>
    <row r="94" spans="1:17" x14ac:dyDescent="0.25">
      <c r="A94" s="245" t="str">
        <f>IFERROR(VLOOKUP($C94,Account_Mapping!$A:$C,2,0),"")</f>
        <v>REV_Private</v>
      </c>
      <c r="B94" s="248">
        <f>IFERROR(VLOOKUP($C94,Account_Mapping!$A:$C,3,0),"")</f>
        <v>0</v>
      </c>
      <c r="C94" s="285" t="s">
        <v>851</v>
      </c>
      <c r="D94" s="228"/>
      <c r="E94" s="215">
        <v>0</v>
      </c>
      <c r="F94" s="215">
        <v>0</v>
      </c>
      <c r="G94" s="215">
        <v>0</v>
      </c>
      <c r="H94" s="215">
        <v>0</v>
      </c>
      <c r="I94" s="215">
        <v>0</v>
      </c>
      <c r="J94" s="215">
        <v>0</v>
      </c>
      <c r="K94" s="215">
        <v>0</v>
      </c>
      <c r="L94" s="215">
        <v>0</v>
      </c>
      <c r="M94" s="215">
        <v>0</v>
      </c>
      <c r="N94" s="215">
        <v>0</v>
      </c>
      <c r="O94" s="215">
        <v>0</v>
      </c>
      <c r="P94" s="215">
        <v>0</v>
      </c>
      <c r="Q94" s="215">
        <v>0</v>
      </c>
    </row>
    <row r="95" spans="1:17" x14ac:dyDescent="0.25">
      <c r="A95" s="245" t="str">
        <f>IFERROR(VLOOKUP($C95,Account_Mapping!$A:$C,2,0),"")</f>
        <v>REV_Other</v>
      </c>
      <c r="B95" s="248">
        <f>IFERROR(VLOOKUP($C95,Account_Mapping!$A:$C,3,0),"")</f>
        <v>0</v>
      </c>
      <c r="C95" s="285" t="s">
        <v>852</v>
      </c>
      <c r="D95" s="228"/>
      <c r="E95" s="215">
        <v>38061.82</v>
      </c>
      <c r="F95" s="215">
        <v>34528.800000000003</v>
      </c>
      <c r="G95" s="215">
        <v>35772.720000000001</v>
      </c>
      <c r="H95" s="215">
        <v>44105.72</v>
      </c>
      <c r="I95" s="215">
        <v>43273.760000000002</v>
      </c>
      <c r="J95" s="215">
        <v>39940.559999999998</v>
      </c>
      <c r="K95" s="215">
        <v>0</v>
      </c>
      <c r="L95" s="215">
        <v>0</v>
      </c>
      <c r="M95" s="215">
        <v>0</v>
      </c>
      <c r="N95" s="215">
        <v>0</v>
      </c>
      <c r="O95" s="215">
        <v>0</v>
      </c>
      <c r="P95" s="215">
        <v>0</v>
      </c>
      <c r="Q95" s="215">
        <v>235683.38</v>
      </c>
    </row>
    <row r="96" spans="1:17" x14ac:dyDescent="0.25">
      <c r="A96" s="245" t="str">
        <f>IFERROR(VLOOKUP($C96,Account_Mapping!$A:$C,2,0),"")</f>
        <v>REV_Other</v>
      </c>
      <c r="B96" s="248">
        <f>IFERROR(VLOOKUP($C96,Account_Mapping!$A:$C,3,0),"")</f>
        <v>0</v>
      </c>
      <c r="C96" s="285" t="s">
        <v>853</v>
      </c>
      <c r="D96" s="228"/>
      <c r="E96" s="215">
        <v>0</v>
      </c>
      <c r="F96" s="215">
        <v>0</v>
      </c>
      <c r="G96" s="215">
        <v>0</v>
      </c>
      <c r="H96" s="215">
        <v>0</v>
      </c>
      <c r="I96" s="215">
        <v>0</v>
      </c>
      <c r="J96" s="215">
        <v>0</v>
      </c>
      <c r="K96" s="215">
        <v>0</v>
      </c>
      <c r="L96" s="215">
        <v>0</v>
      </c>
      <c r="M96" s="215">
        <v>0</v>
      </c>
      <c r="N96" s="215">
        <v>0</v>
      </c>
      <c r="O96" s="215">
        <v>0</v>
      </c>
      <c r="P96" s="215">
        <v>0</v>
      </c>
      <c r="Q96" s="215">
        <v>0</v>
      </c>
    </row>
    <row r="97" spans="1:18" x14ac:dyDescent="0.25">
      <c r="A97" s="245" t="str">
        <f>IFERROR(VLOOKUP($C97,Account_Mapping!$A:$C,2,0),"")</f>
        <v>REV_Other</v>
      </c>
      <c r="B97" s="248">
        <f>IFERROR(VLOOKUP($C97,Account_Mapping!$A:$C,3,0),"")</f>
        <v>0</v>
      </c>
      <c r="C97" s="285" t="s">
        <v>854</v>
      </c>
      <c r="D97" s="228"/>
      <c r="E97" s="215">
        <v>0</v>
      </c>
      <c r="F97" s="215">
        <v>0</v>
      </c>
      <c r="G97" s="215">
        <v>-3.28</v>
      </c>
      <c r="H97" s="215">
        <v>0</v>
      </c>
      <c r="I97" s="215">
        <v>0</v>
      </c>
      <c r="J97" s="215">
        <v>0</v>
      </c>
      <c r="K97" s="215">
        <v>0</v>
      </c>
      <c r="L97" s="215">
        <v>0</v>
      </c>
      <c r="M97" s="215">
        <v>0</v>
      </c>
      <c r="N97" s="215">
        <v>0</v>
      </c>
      <c r="O97" s="215">
        <v>0</v>
      </c>
      <c r="P97" s="215">
        <v>0</v>
      </c>
      <c r="Q97" s="215">
        <v>-3.28</v>
      </c>
    </row>
    <row r="98" spans="1:18" x14ac:dyDescent="0.25">
      <c r="A98" s="245" t="str">
        <f>IFERROR(VLOOKUP($C98,Account_Mapping!$A:$C,2,0),"")</f>
        <v>REV_Other</v>
      </c>
      <c r="B98" s="248">
        <f>IFERROR(VLOOKUP($C98,Account_Mapping!$A:$C,3,0),"")</f>
        <v>0</v>
      </c>
      <c r="C98" s="285" t="s">
        <v>855</v>
      </c>
      <c r="D98" s="228"/>
      <c r="E98" s="215">
        <v>-524.25</v>
      </c>
      <c r="F98" s="215">
        <v>0</v>
      </c>
      <c r="G98" s="215">
        <v>0</v>
      </c>
      <c r="H98" s="215">
        <v>0</v>
      </c>
      <c r="I98" s="215">
        <v>0</v>
      </c>
      <c r="J98" s="215">
        <v>0</v>
      </c>
      <c r="K98" s="215">
        <v>0</v>
      </c>
      <c r="L98" s="215">
        <v>0</v>
      </c>
      <c r="M98" s="215">
        <v>0</v>
      </c>
      <c r="N98" s="215">
        <v>0</v>
      </c>
      <c r="O98" s="215">
        <v>0</v>
      </c>
      <c r="P98" s="215">
        <v>0</v>
      </c>
      <c r="Q98" s="215">
        <v>-524.25</v>
      </c>
    </row>
    <row r="99" spans="1:18" x14ac:dyDescent="0.25">
      <c r="A99" s="245" t="str">
        <f>IFERROR(VLOOKUP($C99,Account_Mapping!$A:$C,2,0),"")</f>
        <v>REV_Other</v>
      </c>
      <c r="B99" s="248">
        <f>IFERROR(VLOOKUP($C99,Account_Mapping!$A:$C,3,0),"")</f>
        <v>0</v>
      </c>
      <c r="C99" s="285" t="s">
        <v>856</v>
      </c>
      <c r="D99" s="228"/>
      <c r="E99" s="215">
        <v>0</v>
      </c>
      <c r="F99" s="215">
        <v>0</v>
      </c>
      <c r="G99" s="215">
        <v>0</v>
      </c>
      <c r="H99" s="215">
        <v>0</v>
      </c>
      <c r="I99" s="215">
        <v>0</v>
      </c>
      <c r="J99" s="215">
        <v>0</v>
      </c>
      <c r="K99" s="215">
        <v>0</v>
      </c>
      <c r="L99" s="215">
        <v>0</v>
      </c>
      <c r="M99" s="215">
        <v>0</v>
      </c>
      <c r="N99" s="215">
        <v>0</v>
      </c>
      <c r="O99" s="215">
        <v>0</v>
      </c>
      <c r="P99" s="215">
        <v>0</v>
      </c>
      <c r="Q99" s="215">
        <v>0</v>
      </c>
    </row>
    <row r="100" spans="1:18" x14ac:dyDescent="0.25">
      <c r="A100" s="245" t="str">
        <f>IFERROR(VLOOKUP($C100,Account_Mapping!$A:$C,2,0),"")</f>
        <v>REV_Other</v>
      </c>
      <c r="B100" s="248" t="str">
        <f>IFERROR(VLOOKUP($C100,Account_Mapping!$A:$C,3,0),"")</f>
        <v>REV_Cont_Allow</v>
      </c>
      <c r="C100" s="285" t="s">
        <v>857</v>
      </c>
      <c r="D100" s="228"/>
      <c r="E100" s="215">
        <v>0</v>
      </c>
      <c r="F100" s="215">
        <v>0</v>
      </c>
      <c r="G100" s="215">
        <v>0</v>
      </c>
      <c r="H100" s="215">
        <v>0</v>
      </c>
      <c r="I100" s="215">
        <v>0</v>
      </c>
      <c r="J100" s="215">
        <v>0</v>
      </c>
      <c r="K100" s="215">
        <v>0</v>
      </c>
      <c r="L100" s="215">
        <v>0</v>
      </c>
      <c r="M100" s="215">
        <v>0</v>
      </c>
      <c r="N100" s="215">
        <v>0</v>
      </c>
      <c r="O100" s="215">
        <v>0</v>
      </c>
      <c r="P100" s="215">
        <v>0</v>
      </c>
      <c r="Q100" s="215">
        <v>0</v>
      </c>
    </row>
    <row r="101" spans="1:18" x14ac:dyDescent="0.25">
      <c r="A101" s="245" t="str">
        <f>IFERROR(VLOOKUP($C101,Account_Mapping!$A:$C,2,0),"")</f>
        <v>REV_Other</v>
      </c>
      <c r="B101" s="248" t="str">
        <f>IFERROR(VLOOKUP($C101,Account_Mapping!$A:$C,3,0),"")</f>
        <v>REV_Ancillary</v>
      </c>
      <c r="C101" s="285" t="s">
        <v>858</v>
      </c>
      <c r="D101" s="228"/>
      <c r="E101" s="215">
        <v>0</v>
      </c>
      <c r="F101" s="215">
        <v>0</v>
      </c>
      <c r="G101" s="215">
        <v>0</v>
      </c>
      <c r="H101" s="215">
        <v>0</v>
      </c>
      <c r="I101" s="215">
        <v>0</v>
      </c>
      <c r="J101" s="215">
        <v>0</v>
      </c>
      <c r="K101" s="215">
        <v>0</v>
      </c>
      <c r="L101" s="215">
        <v>0</v>
      </c>
      <c r="M101" s="215">
        <v>0</v>
      </c>
      <c r="N101" s="215">
        <v>0</v>
      </c>
      <c r="O101" s="215">
        <v>0</v>
      </c>
      <c r="P101" s="215">
        <v>0</v>
      </c>
      <c r="Q101" s="215">
        <v>0</v>
      </c>
    </row>
    <row r="102" spans="1:18" x14ac:dyDescent="0.25">
      <c r="A102" s="245" t="str">
        <f>IFERROR(VLOOKUP($C102,Account_Mapping!$A:$C,2,0),"")</f>
        <v>REV_Other</v>
      </c>
      <c r="B102" s="248">
        <f>IFERROR(VLOOKUP($C102,Account_Mapping!$A:$C,3,0),"")</f>
        <v>0</v>
      </c>
      <c r="C102" s="285" t="s">
        <v>859</v>
      </c>
      <c r="D102" s="228"/>
      <c r="E102" s="215">
        <v>0</v>
      </c>
      <c r="F102" s="215">
        <v>0</v>
      </c>
      <c r="G102" s="215">
        <v>0</v>
      </c>
      <c r="H102" s="215">
        <v>0</v>
      </c>
      <c r="I102" s="215">
        <v>0</v>
      </c>
      <c r="J102" s="215">
        <v>0</v>
      </c>
      <c r="K102" s="215">
        <v>0</v>
      </c>
      <c r="L102" s="215">
        <v>0</v>
      </c>
      <c r="M102" s="215">
        <v>0</v>
      </c>
      <c r="N102" s="215">
        <v>0</v>
      </c>
      <c r="O102" s="215">
        <v>0</v>
      </c>
      <c r="P102" s="215">
        <v>0</v>
      </c>
      <c r="Q102" s="215">
        <v>0</v>
      </c>
    </row>
    <row r="103" spans="1:18" x14ac:dyDescent="0.25">
      <c r="A103" s="245" t="str">
        <f>IFERROR(VLOOKUP($C103,Account_Mapping!$A:$C,2,0),"")</f>
        <v>REV_Other</v>
      </c>
      <c r="B103" s="248">
        <f>IFERROR(VLOOKUP($C103,Account_Mapping!$A:$C,3,0),"")</f>
        <v>0</v>
      </c>
      <c r="C103" s="285" t="s">
        <v>860</v>
      </c>
      <c r="D103" s="228"/>
      <c r="E103" s="215">
        <v>0</v>
      </c>
      <c r="F103" s="215">
        <v>0</v>
      </c>
      <c r="G103" s="215">
        <v>0</v>
      </c>
      <c r="H103" s="215">
        <v>0</v>
      </c>
      <c r="I103" s="215">
        <v>0</v>
      </c>
      <c r="J103" s="215">
        <v>0</v>
      </c>
      <c r="K103" s="215">
        <v>0</v>
      </c>
      <c r="L103" s="215">
        <v>0</v>
      </c>
      <c r="M103" s="215">
        <v>0</v>
      </c>
      <c r="N103" s="215">
        <v>0</v>
      </c>
      <c r="O103" s="215">
        <v>0</v>
      </c>
      <c r="P103" s="215">
        <v>0</v>
      </c>
      <c r="Q103" s="215">
        <v>0</v>
      </c>
    </row>
    <row r="104" spans="1:18" x14ac:dyDescent="0.25">
      <c r="A104" s="245" t="str">
        <f>IFERROR(VLOOKUP($C104,Account_Mapping!$A:$C,2,0),"")</f>
        <v>REV_Other</v>
      </c>
      <c r="B104" s="248">
        <f>IFERROR(VLOOKUP($C104,Account_Mapping!$A:$C,3,0),"")</f>
        <v>0</v>
      </c>
      <c r="C104" s="285" t="s">
        <v>861</v>
      </c>
      <c r="D104" s="228"/>
      <c r="E104" s="215">
        <v>0</v>
      </c>
      <c r="F104" s="215">
        <v>0</v>
      </c>
      <c r="G104" s="215">
        <v>0</v>
      </c>
      <c r="H104" s="215">
        <v>0</v>
      </c>
      <c r="I104" s="215">
        <v>0</v>
      </c>
      <c r="J104" s="215">
        <v>0</v>
      </c>
      <c r="K104" s="215">
        <v>0</v>
      </c>
      <c r="L104" s="215">
        <v>0</v>
      </c>
      <c r="M104" s="215">
        <v>0</v>
      </c>
      <c r="N104" s="215">
        <v>0</v>
      </c>
      <c r="O104" s="215">
        <v>0</v>
      </c>
      <c r="P104" s="215">
        <v>0</v>
      </c>
      <c r="Q104" s="215">
        <v>0</v>
      </c>
    </row>
    <row r="105" spans="1:18" x14ac:dyDescent="0.25">
      <c r="A105" s="245" t="str">
        <f>IFERROR(VLOOKUP($C105,Account_Mapping!$A:$C,2,0),"")</f>
        <v>REV_Other</v>
      </c>
      <c r="B105" s="248">
        <f>IFERROR(VLOOKUP($C105,Account_Mapping!$A:$C,3,0),"")</f>
        <v>0</v>
      </c>
      <c r="C105" s="285" t="s">
        <v>862</v>
      </c>
      <c r="D105" s="228"/>
      <c r="E105" s="215">
        <v>0</v>
      </c>
      <c r="F105" s="215">
        <v>0</v>
      </c>
      <c r="G105" s="215">
        <v>0</v>
      </c>
      <c r="H105" s="215">
        <v>0</v>
      </c>
      <c r="I105" s="215">
        <v>0</v>
      </c>
      <c r="J105" s="215">
        <v>0</v>
      </c>
      <c r="K105" s="215">
        <v>0</v>
      </c>
      <c r="L105" s="215">
        <v>0</v>
      </c>
      <c r="M105" s="215">
        <v>0</v>
      </c>
      <c r="N105" s="215">
        <v>0</v>
      </c>
      <c r="O105" s="215">
        <v>0</v>
      </c>
      <c r="P105" s="215">
        <v>0</v>
      </c>
      <c r="Q105" s="215">
        <v>0</v>
      </c>
    </row>
    <row r="106" spans="1:18" x14ac:dyDescent="0.25">
      <c r="A106" s="245" t="str">
        <f>IFERROR(VLOOKUP($C106,Account_Mapping!$A:$C,2,0),"")</f>
        <v>REV_Veterans</v>
      </c>
      <c r="B106" s="248">
        <f>IFERROR(VLOOKUP($C106,Account_Mapping!$A:$C,3,0),"")</f>
        <v>0</v>
      </c>
      <c r="C106" s="285" t="s">
        <v>863</v>
      </c>
      <c r="D106" s="228"/>
      <c r="E106" s="215">
        <v>0</v>
      </c>
      <c r="F106" s="215">
        <v>0</v>
      </c>
      <c r="G106" s="215">
        <v>0</v>
      </c>
      <c r="H106" s="215">
        <v>0</v>
      </c>
      <c r="I106" s="215">
        <v>0</v>
      </c>
      <c r="J106" s="215">
        <v>0</v>
      </c>
      <c r="K106" s="215">
        <v>0</v>
      </c>
      <c r="L106" s="215">
        <v>0</v>
      </c>
      <c r="M106" s="215">
        <v>0</v>
      </c>
      <c r="N106" s="215">
        <v>0</v>
      </c>
      <c r="O106" s="215">
        <v>0</v>
      </c>
      <c r="P106" s="215">
        <v>0</v>
      </c>
      <c r="Q106" s="215">
        <v>0</v>
      </c>
    </row>
    <row r="107" spans="1:18" x14ac:dyDescent="0.25">
      <c r="A107" s="245" t="str">
        <f>IFERROR(VLOOKUP($C107,Account_Mapping!$A:$C,2,0),"")</f>
        <v>REV_Veterans</v>
      </c>
      <c r="B107" s="248">
        <f>IFERROR(VLOOKUP($C107,Account_Mapping!$A:$C,3,0),"")</f>
        <v>0</v>
      </c>
      <c r="C107" s="285" t="s">
        <v>864</v>
      </c>
      <c r="D107" s="228"/>
      <c r="E107" s="215">
        <v>0</v>
      </c>
      <c r="F107" s="215">
        <v>0</v>
      </c>
      <c r="G107" s="215">
        <v>0</v>
      </c>
      <c r="H107" s="215">
        <v>0</v>
      </c>
      <c r="I107" s="215">
        <v>0</v>
      </c>
      <c r="J107" s="215">
        <v>0</v>
      </c>
      <c r="K107" s="215">
        <v>0</v>
      </c>
      <c r="L107" s="215">
        <v>0</v>
      </c>
      <c r="M107" s="215">
        <v>0</v>
      </c>
      <c r="N107" s="215">
        <v>0</v>
      </c>
      <c r="O107" s="215">
        <v>0</v>
      </c>
      <c r="P107" s="215">
        <v>0</v>
      </c>
      <c r="Q107" s="215">
        <v>0</v>
      </c>
    </row>
    <row r="108" spans="1:18" x14ac:dyDescent="0.25">
      <c r="A108" s="245" t="str">
        <f>IFERROR(VLOOKUP($C108,Account_Mapping!$A:$C,2,0),"")</f>
        <v>REV_Veterans</v>
      </c>
      <c r="B108" s="248">
        <f>IFERROR(VLOOKUP($C108,Account_Mapping!$A:$C,3,0),"")</f>
        <v>0</v>
      </c>
      <c r="C108" s="285" t="s">
        <v>865</v>
      </c>
      <c r="D108" s="228"/>
      <c r="E108" s="215">
        <v>0</v>
      </c>
      <c r="F108" s="215">
        <v>0</v>
      </c>
      <c r="G108" s="215">
        <v>0</v>
      </c>
      <c r="H108" s="215">
        <v>0</v>
      </c>
      <c r="I108" s="215">
        <v>0</v>
      </c>
      <c r="J108" s="215">
        <v>0</v>
      </c>
      <c r="K108" s="215">
        <v>0</v>
      </c>
      <c r="L108" s="215">
        <v>0</v>
      </c>
      <c r="M108" s="215">
        <v>0</v>
      </c>
      <c r="N108" s="215">
        <v>0</v>
      </c>
      <c r="O108" s="215">
        <v>0</v>
      </c>
      <c r="P108" s="215">
        <v>0</v>
      </c>
      <c r="Q108" s="215">
        <v>0</v>
      </c>
    </row>
    <row r="109" spans="1:18" x14ac:dyDescent="0.25">
      <c r="A109" s="245" t="str">
        <f>IFERROR(VLOOKUP($C109,Account_Mapping!$A:$C,2,0),"")</f>
        <v>REV_Veterans</v>
      </c>
      <c r="B109" s="248">
        <f>IFERROR(VLOOKUP($C109,Account_Mapping!$A:$C,3,0),"")</f>
        <v>0</v>
      </c>
      <c r="C109" s="285" t="s">
        <v>866</v>
      </c>
      <c r="D109" s="228"/>
      <c r="E109" s="229">
        <v>0</v>
      </c>
      <c r="F109" s="229">
        <v>0</v>
      </c>
      <c r="G109" s="229">
        <v>0</v>
      </c>
      <c r="H109" s="229">
        <v>0</v>
      </c>
      <c r="I109" s="229">
        <v>0</v>
      </c>
      <c r="J109" s="229">
        <v>0</v>
      </c>
      <c r="K109" s="229">
        <v>0</v>
      </c>
      <c r="L109" s="229">
        <v>0</v>
      </c>
      <c r="M109" s="229">
        <v>0</v>
      </c>
      <c r="N109" s="229">
        <v>0</v>
      </c>
      <c r="O109" s="229">
        <v>0</v>
      </c>
      <c r="P109" s="229">
        <v>0</v>
      </c>
      <c r="Q109" s="229">
        <v>0</v>
      </c>
      <c r="R109" s="224"/>
    </row>
    <row r="110" spans="1:18" x14ac:dyDescent="0.25">
      <c r="A110" s="245" t="str">
        <f>IFERROR(VLOOKUP($C110,Account_Mapping!$A:$C,2,0),"")</f>
        <v>REV_Other</v>
      </c>
      <c r="B110" s="248">
        <f>IFERROR(VLOOKUP($C110,Account_Mapping!$A:$C,3,0),"")</f>
        <v>0</v>
      </c>
      <c r="C110" s="285" t="s">
        <v>867</v>
      </c>
      <c r="E110" s="215">
        <v>0</v>
      </c>
      <c r="F110" s="215">
        <v>0</v>
      </c>
      <c r="G110" s="215">
        <v>0</v>
      </c>
      <c r="H110" s="215">
        <v>0</v>
      </c>
      <c r="I110" s="215">
        <v>0</v>
      </c>
      <c r="J110" s="215">
        <v>0</v>
      </c>
      <c r="K110" s="215">
        <v>0</v>
      </c>
      <c r="L110" s="215">
        <v>0</v>
      </c>
      <c r="M110" s="215">
        <v>0</v>
      </c>
      <c r="N110" s="215">
        <v>0</v>
      </c>
      <c r="O110" s="215">
        <v>0</v>
      </c>
      <c r="P110" s="215">
        <v>0</v>
      </c>
      <c r="Q110" s="215">
        <v>0</v>
      </c>
    </row>
    <row r="111" spans="1:18" x14ac:dyDescent="0.25">
      <c r="A111" s="245" t="str">
        <f>IFERROR(VLOOKUP($C111,Account_Mapping!$A:$C,2,0),"")</f>
        <v/>
      </c>
      <c r="B111" s="248" t="str">
        <f>IFERROR(VLOOKUP($C111,Account_Mapping!$A:$C,3,0),"")</f>
        <v/>
      </c>
      <c r="C111" s="285" t="s">
        <v>868</v>
      </c>
      <c r="E111" s="215">
        <v>317464.37000000005</v>
      </c>
      <c r="F111" s="215">
        <v>284512.44</v>
      </c>
      <c r="G111" s="215">
        <v>320367.79999999993</v>
      </c>
      <c r="H111" s="215">
        <v>239801.72999999998</v>
      </c>
      <c r="I111" s="215">
        <v>246116.09</v>
      </c>
      <c r="J111" s="215">
        <v>232434.63000000003</v>
      </c>
      <c r="K111" s="215">
        <v>0</v>
      </c>
      <c r="L111" s="215">
        <v>0</v>
      </c>
      <c r="M111" s="215">
        <v>0</v>
      </c>
      <c r="N111" s="215">
        <v>0</v>
      </c>
      <c r="O111" s="215">
        <v>0</v>
      </c>
      <c r="P111" s="215">
        <v>0</v>
      </c>
      <c r="Q111" s="215">
        <v>1640697.0599999998</v>
      </c>
    </row>
    <row r="112" spans="1:18" x14ac:dyDescent="0.25">
      <c r="A112" s="245" t="str">
        <f>IFERROR(VLOOKUP($C112,Account_Mapping!$A:$C,2,0),"")</f>
        <v/>
      </c>
      <c r="B112" s="248" t="str">
        <f>IFERROR(VLOOKUP($C112,Account_Mapping!$A:$C,3,0),"")</f>
        <v/>
      </c>
      <c r="C112" s="285" t="s">
        <v>789</v>
      </c>
      <c r="D112" s="215"/>
      <c r="E112" s="215"/>
      <c r="F112" s="215"/>
      <c r="G112" s="215"/>
      <c r="H112" s="215"/>
      <c r="I112" s="215"/>
      <c r="J112" s="215"/>
      <c r="K112" s="215"/>
      <c r="L112" s="215"/>
      <c r="M112" s="215"/>
      <c r="N112" s="215"/>
      <c r="O112" s="215"/>
      <c r="P112" s="215"/>
      <c r="Q112" s="215"/>
    </row>
    <row r="113" spans="1:17" x14ac:dyDescent="0.25">
      <c r="A113" s="245" t="str">
        <f>IFERROR(VLOOKUP($C113,Account_Mapping!$A:$C,2,0),"")</f>
        <v/>
      </c>
      <c r="B113" s="248" t="str">
        <f>IFERROR(VLOOKUP($C113,Account_Mapping!$A:$C,3,0),"")</f>
        <v/>
      </c>
      <c r="C113" s="285" t="s">
        <v>869</v>
      </c>
      <c r="D113" s="215"/>
      <c r="E113" s="215"/>
      <c r="F113" s="215"/>
      <c r="G113" s="215"/>
      <c r="H113" s="215"/>
      <c r="I113" s="215"/>
      <c r="J113" s="215"/>
      <c r="K113" s="215"/>
      <c r="L113" s="215"/>
      <c r="M113" s="215"/>
      <c r="N113" s="215"/>
      <c r="O113" s="215"/>
      <c r="P113" s="215"/>
      <c r="Q113" s="215"/>
    </row>
    <row r="114" spans="1:17" x14ac:dyDescent="0.25">
      <c r="A114" s="245" t="str">
        <f>IFERROR(VLOOKUP($C114,Account_Mapping!$A:$C,2,0),"")</f>
        <v>Rev_Medicare_B</v>
      </c>
      <c r="B114" s="248" t="str">
        <f>IFERROR(VLOOKUP($C114,Account_Mapping!$A:$C,3,0),"")</f>
        <v>REV_Ancillary</v>
      </c>
      <c r="C114" s="285" t="s">
        <v>870</v>
      </c>
      <c r="D114" s="215"/>
      <c r="E114" s="215">
        <v>3458.9</v>
      </c>
      <c r="F114" s="215">
        <v>9001.89</v>
      </c>
      <c r="G114" s="215">
        <v>1286.3599999999999</v>
      </c>
      <c r="H114" s="215">
        <v>5507.68</v>
      </c>
      <c r="I114" s="215">
        <v>6772.25</v>
      </c>
      <c r="J114" s="215">
        <v>6436.58</v>
      </c>
      <c r="K114" s="215">
        <v>0</v>
      </c>
      <c r="L114" s="215">
        <v>0</v>
      </c>
      <c r="M114" s="215">
        <v>0</v>
      </c>
      <c r="N114" s="215">
        <v>0</v>
      </c>
      <c r="O114" s="215">
        <v>0</v>
      </c>
      <c r="P114" s="215">
        <v>0</v>
      </c>
      <c r="Q114" s="215">
        <v>32463.660000000003</v>
      </c>
    </row>
    <row r="115" spans="1:17" x14ac:dyDescent="0.25">
      <c r="A115" s="245" t="str">
        <f>IFERROR(VLOOKUP($C115,Account_Mapping!$A:$C,2,0),"")</f>
        <v>Rev_Medicare_B</v>
      </c>
      <c r="B115" s="248" t="str">
        <f>IFERROR(VLOOKUP($C115,Account_Mapping!$A:$C,3,0),"")</f>
        <v>REV_Ancillary</v>
      </c>
      <c r="C115" s="285" t="s">
        <v>871</v>
      </c>
      <c r="D115" s="215"/>
      <c r="E115" s="215">
        <v>2300.13</v>
      </c>
      <c r="F115" s="215">
        <v>9398.7900000000009</v>
      </c>
      <c r="G115" s="215">
        <v>1323.63</v>
      </c>
      <c r="H115" s="215">
        <v>2950.2</v>
      </c>
      <c r="I115" s="215">
        <v>2433.02</v>
      </c>
      <c r="J115" s="215">
        <v>2711.28</v>
      </c>
      <c r="K115" s="215">
        <v>0</v>
      </c>
      <c r="L115" s="215">
        <v>0</v>
      </c>
      <c r="M115" s="215">
        <v>0</v>
      </c>
      <c r="N115" s="215">
        <v>0</v>
      </c>
      <c r="O115" s="215">
        <v>0</v>
      </c>
      <c r="P115" s="215">
        <v>0</v>
      </c>
      <c r="Q115" s="215">
        <v>21117.050000000003</v>
      </c>
    </row>
    <row r="116" spans="1:17" x14ac:dyDescent="0.25">
      <c r="A116" s="245" t="str">
        <f>IFERROR(VLOOKUP($C116,Account_Mapping!$A:$C,2,0),"")</f>
        <v>Rev_Medicare_B</v>
      </c>
      <c r="B116" s="248" t="str">
        <f>IFERROR(VLOOKUP($C116,Account_Mapping!$A:$C,3,0),"")</f>
        <v>REV_Ancillary</v>
      </c>
      <c r="C116" s="285" t="s">
        <v>872</v>
      </c>
      <c r="D116" s="215"/>
      <c r="E116" s="215">
        <v>727.5</v>
      </c>
      <c r="F116" s="215">
        <v>0</v>
      </c>
      <c r="G116" s="215">
        <v>0</v>
      </c>
      <c r="H116" s="215">
        <v>0</v>
      </c>
      <c r="I116" s="215">
        <v>606.45000000000005</v>
      </c>
      <c r="J116" s="215">
        <v>3031.45</v>
      </c>
      <c r="K116" s="215">
        <v>0</v>
      </c>
      <c r="L116" s="215">
        <v>0</v>
      </c>
      <c r="M116" s="215">
        <v>0</v>
      </c>
      <c r="N116" s="215">
        <v>0</v>
      </c>
      <c r="O116" s="215">
        <v>0</v>
      </c>
      <c r="P116" s="215">
        <v>0</v>
      </c>
      <c r="Q116" s="215">
        <v>4365.3999999999996</v>
      </c>
    </row>
    <row r="117" spans="1:17" x14ac:dyDescent="0.25">
      <c r="A117" s="245" t="str">
        <f>IFERROR(VLOOKUP($C117,Account_Mapping!$A:$C,2,0),"")</f>
        <v>Rev_Medicare_B</v>
      </c>
      <c r="B117" s="248" t="str">
        <f>IFERROR(VLOOKUP($C117,Account_Mapping!$A:$C,3,0),"")</f>
        <v>REV_Ancillary</v>
      </c>
      <c r="C117" s="285" t="s">
        <v>1270</v>
      </c>
      <c r="D117" s="215"/>
      <c r="E117" s="215">
        <v>0</v>
      </c>
      <c r="F117" s="215">
        <v>0</v>
      </c>
      <c r="G117" s="215">
        <v>0</v>
      </c>
      <c r="H117" s="215">
        <v>0</v>
      </c>
      <c r="I117" s="215">
        <v>0</v>
      </c>
      <c r="J117" s="215">
        <v>0</v>
      </c>
      <c r="K117" s="215">
        <v>0</v>
      </c>
      <c r="L117" s="215">
        <v>0</v>
      </c>
      <c r="M117" s="215">
        <v>0</v>
      </c>
      <c r="N117" s="215">
        <v>0</v>
      </c>
      <c r="O117" s="215">
        <v>0</v>
      </c>
      <c r="P117" s="215">
        <v>0</v>
      </c>
      <c r="Q117" s="215">
        <v>0</v>
      </c>
    </row>
    <row r="118" spans="1:17" x14ac:dyDescent="0.25">
      <c r="A118" s="245" t="str">
        <f>IFERROR(VLOOKUP($C118,Account_Mapping!$A:$C,2,0),"")</f>
        <v>Rev_Medicare_B</v>
      </c>
      <c r="B118" s="248" t="str">
        <f>IFERROR(VLOOKUP($C118,Account_Mapping!$A:$C,3,0),"")</f>
        <v>REV_Ancillary</v>
      </c>
      <c r="C118" s="285" t="s">
        <v>874</v>
      </c>
      <c r="D118" s="215"/>
      <c r="E118" s="215">
        <v>0</v>
      </c>
      <c r="F118" s="215">
        <v>0</v>
      </c>
      <c r="G118" s="215">
        <v>0</v>
      </c>
      <c r="H118" s="215">
        <v>0</v>
      </c>
      <c r="I118" s="215">
        <v>0</v>
      </c>
      <c r="J118" s="215">
        <v>0</v>
      </c>
      <c r="K118" s="215">
        <v>0</v>
      </c>
      <c r="L118" s="215">
        <v>0</v>
      </c>
      <c r="M118" s="215">
        <v>0</v>
      </c>
      <c r="N118" s="215">
        <v>0</v>
      </c>
      <c r="O118" s="215">
        <v>0</v>
      </c>
      <c r="P118" s="215">
        <v>0</v>
      </c>
      <c r="Q118" s="215">
        <v>0</v>
      </c>
    </row>
    <row r="119" spans="1:17" x14ac:dyDescent="0.25">
      <c r="A119" s="245" t="str">
        <f>IFERROR(VLOOKUP($C119,Account_Mapping!$A:$C,2,0),"")</f>
        <v>Rev_Medicare_B</v>
      </c>
      <c r="B119" s="248" t="str">
        <f>IFERROR(VLOOKUP($C119,Account_Mapping!$A:$C,3,0),"")</f>
        <v>REV_Ancillary</v>
      </c>
      <c r="C119" s="285" t="s">
        <v>875</v>
      </c>
      <c r="D119" s="215"/>
      <c r="E119" s="215">
        <v>0</v>
      </c>
      <c r="F119" s="215">
        <v>0</v>
      </c>
      <c r="G119" s="215">
        <v>0</v>
      </c>
      <c r="H119" s="215">
        <v>0</v>
      </c>
      <c r="I119" s="215">
        <v>0</v>
      </c>
      <c r="J119" s="215">
        <v>0</v>
      </c>
      <c r="K119" s="215">
        <v>0</v>
      </c>
      <c r="L119" s="215">
        <v>0</v>
      </c>
      <c r="M119" s="215">
        <v>0</v>
      </c>
      <c r="N119" s="215">
        <v>0</v>
      </c>
      <c r="O119" s="215">
        <v>0</v>
      </c>
      <c r="P119" s="215">
        <v>0</v>
      </c>
      <c r="Q119" s="215">
        <v>0</v>
      </c>
    </row>
    <row r="120" spans="1:17" x14ac:dyDescent="0.25">
      <c r="A120" s="245" t="str">
        <f>IFERROR(VLOOKUP($C120,Account_Mapping!$A:$C,2,0),"")</f>
        <v>Rev_Medicare_B</v>
      </c>
      <c r="B120" s="248" t="str">
        <f>IFERROR(VLOOKUP($C120,Account_Mapping!$A:$C,3,0),"")</f>
        <v>REV_Ancillary</v>
      </c>
      <c r="C120" s="285" t="s">
        <v>876</v>
      </c>
      <c r="D120" s="215"/>
      <c r="E120" s="215">
        <v>0</v>
      </c>
      <c r="F120" s="215">
        <v>0</v>
      </c>
      <c r="G120" s="215">
        <v>0</v>
      </c>
      <c r="H120" s="215">
        <v>0</v>
      </c>
      <c r="I120" s="215">
        <v>0</v>
      </c>
      <c r="J120" s="215">
        <v>0</v>
      </c>
      <c r="K120" s="215">
        <v>0</v>
      </c>
      <c r="L120" s="215">
        <v>0</v>
      </c>
      <c r="M120" s="215">
        <v>0</v>
      </c>
      <c r="N120" s="215">
        <v>0</v>
      </c>
      <c r="O120" s="215">
        <v>0</v>
      </c>
      <c r="P120" s="215">
        <v>0</v>
      </c>
      <c r="Q120" s="215">
        <v>0</v>
      </c>
    </row>
    <row r="121" spans="1:17" x14ac:dyDescent="0.25">
      <c r="A121" s="245" t="str">
        <f>IFERROR(VLOOKUP($C121,Account_Mapping!$A:$C,2,0),"")</f>
        <v>Rev_Medicare_B</v>
      </c>
      <c r="B121" s="248" t="str">
        <f>IFERROR(VLOOKUP($C121,Account_Mapping!$A:$C,3,0),"")</f>
        <v>REV_Ancillary</v>
      </c>
      <c r="C121" s="285" t="s">
        <v>877</v>
      </c>
      <c r="D121" s="215"/>
      <c r="E121" s="215">
        <v>0</v>
      </c>
      <c r="F121" s="215">
        <v>0</v>
      </c>
      <c r="G121" s="215">
        <v>0</v>
      </c>
      <c r="H121" s="215">
        <v>0</v>
      </c>
      <c r="I121" s="215">
        <v>0</v>
      </c>
      <c r="J121" s="215">
        <v>0</v>
      </c>
      <c r="K121" s="215">
        <v>0</v>
      </c>
      <c r="L121" s="215">
        <v>0</v>
      </c>
      <c r="M121" s="215">
        <v>0</v>
      </c>
      <c r="N121" s="215">
        <v>0</v>
      </c>
      <c r="O121" s="215">
        <v>0</v>
      </c>
      <c r="P121" s="215">
        <v>0</v>
      </c>
      <c r="Q121" s="215">
        <v>0</v>
      </c>
    </row>
    <row r="122" spans="1:17" x14ac:dyDescent="0.25">
      <c r="A122" s="245" t="str">
        <f>IFERROR(VLOOKUP($C122,Account_Mapping!$A:$C,2,0),"")</f>
        <v>Rev_Medicare_B</v>
      </c>
      <c r="B122" s="248" t="str">
        <f>IFERROR(VLOOKUP($C122,Account_Mapping!$A:$C,3,0),"")</f>
        <v>REV_Cont_Allow</v>
      </c>
      <c r="C122" s="285" t="s">
        <v>878</v>
      </c>
      <c r="D122" s="215"/>
      <c r="E122" s="215">
        <v>-2884.06</v>
      </c>
      <c r="F122" s="215">
        <v>-8354.26</v>
      </c>
      <c r="G122" s="215">
        <v>-1210.6099999999999</v>
      </c>
      <c r="H122" s="215">
        <v>-3956.87</v>
      </c>
      <c r="I122" s="215">
        <v>-4690.18</v>
      </c>
      <c r="J122" s="215">
        <v>-5340.56</v>
      </c>
      <c r="K122" s="215">
        <v>0</v>
      </c>
      <c r="L122" s="215">
        <v>0</v>
      </c>
      <c r="M122" s="215">
        <v>0</v>
      </c>
      <c r="N122" s="215">
        <v>0</v>
      </c>
      <c r="O122" s="215">
        <v>0</v>
      </c>
      <c r="P122" s="215">
        <v>0</v>
      </c>
      <c r="Q122" s="215">
        <v>-26436.54</v>
      </c>
    </row>
    <row r="123" spans="1:17" x14ac:dyDescent="0.25">
      <c r="A123" s="245" t="str">
        <f>IFERROR(VLOOKUP($C123,Account_Mapping!$A:$C,2,0),"")</f>
        <v>Rev_Medicare_B</v>
      </c>
      <c r="B123" s="248" t="str">
        <f>IFERROR(VLOOKUP($C123,Account_Mapping!$A:$C,3,0),"")</f>
        <v>REV_Cont_Allow</v>
      </c>
      <c r="C123" s="285" t="s">
        <v>879</v>
      </c>
      <c r="D123" s="215"/>
      <c r="E123" s="215">
        <v>0</v>
      </c>
      <c r="F123" s="215">
        <v>-373.15</v>
      </c>
      <c r="G123" s="215">
        <v>1.1299999999999999</v>
      </c>
      <c r="H123" s="215">
        <v>-0.01</v>
      </c>
      <c r="I123" s="215">
        <v>-1.1299999999999999</v>
      </c>
      <c r="J123" s="215">
        <v>13.3</v>
      </c>
      <c r="K123" s="215">
        <v>0</v>
      </c>
      <c r="L123" s="215">
        <v>0</v>
      </c>
      <c r="M123" s="215">
        <v>0</v>
      </c>
      <c r="N123" s="215">
        <v>0</v>
      </c>
      <c r="O123" s="215">
        <v>0</v>
      </c>
      <c r="P123" s="215">
        <v>0</v>
      </c>
      <c r="Q123" s="215">
        <v>-359.85999999999996</v>
      </c>
    </row>
    <row r="124" spans="1:17" x14ac:dyDescent="0.25">
      <c r="A124" s="245" t="str">
        <f>IFERROR(VLOOKUP($C124,Account_Mapping!$A:$C,2,0),"")</f>
        <v>Rev_Medicare_B</v>
      </c>
      <c r="B124" s="248">
        <f>IFERROR(VLOOKUP($C124,Account_Mapping!$A:$C,3,0),"")</f>
        <v>0</v>
      </c>
      <c r="C124" s="285" t="s">
        <v>880</v>
      </c>
      <c r="D124" s="215"/>
      <c r="E124" s="215">
        <v>0</v>
      </c>
      <c r="F124" s="215">
        <v>0</v>
      </c>
      <c r="G124" s="215">
        <v>0</v>
      </c>
      <c r="H124" s="215">
        <v>0</v>
      </c>
      <c r="I124" s="215">
        <v>-21.6</v>
      </c>
      <c r="J124" s="215">
        <v>-40.380000000000003</v>
      </c>
      <c r="K124" s="215">
        <v>0</v>
      </c>
      <c r="L124" s="215">
        <v>0</v>
      </c>
      <c r="M124" s="215">
        <v>0</v>
      </c>
      <c r="N124" s="215">
        <v>0</v>
      </c>
      <c r="O124" s="215">
        <v>0</v>
      </c>
      <c r="P124" s="215">
        <v>0</v>
      </c>
      <c r="Q124" s="215">
        <v>-61.980000000000004</v>
      </c>
    </row>
    <row r="125" spans="1:17" x14ac:dyDescent="0.25">
      <c r="A125" s="245" t="str">
        <f>IFERROR(VLOOKUP($C125,Account_Mapping!$A:$C,2,0),"")</f>
        <v>Rev_Medicare_B</v>
      </c>
      <c r="B125" s="248" t="str">
        <f>IFERROR(VLOOKUP($C125,Account_Mapping!$A:$C,3,0),"")</f>
        <v>REV_Ancillary</v>
      </c>
      <c r="C125" s="285" t="s">
        <v>881</v>
      </c>
      <c r="D125" s="215"/>
      <c r="E125" s="215">
        <v>0</v>
      </c>
      <c r="F125" s="215">
        <v>0</v>
      </c>
      <c r="G125" s="215">
        <v>0</v>
      </c>
      <c r="H125" s="215">
        <v>0</v>
      </c>
      <c r="I125" s="215">
        <v>0</v>
      </c>
      <c r="J125" s="215">
        <v>0</v>
      </c>
      <c r="K125" s="215">
        <v>0</v>
      </c>
      <c r="L125" s="215">
        <v>0</v>
      </c>
      <c r="M125" s="215">
        <v>0</v>
      </c>
      <c r="N125" s="215">
        <v>0</v>
      </c>
      <c r="O125" s="215">
        <v>0</v>
      </c>
      <c r="P125" s="215">
        <v>0</v>
      </c>
      <c r="Q125" s="215">
        <v>0</v>
      </c>
    </row>
    <row r="126" spans="1:17" x14ac:dyDescent="0.25">
      <c r="A126" s="245" t="str">
        <f>IFERROR(VLOOKUP($C126,Account_Mapping!$A:$C,2,0),"")</f>
        <v>Rev_Medicare_B</v>
      </c>
      <c r="B126" s="248" t="str">
        <f>IFERROR(VLOOKUP($C126,Account_Mapping!$A:$C,3,0),"")</f>
        <v>REV_Ancillary</v>
      </c>
      <c r="C126" s="285" t="s">
        <v>1271</v>
      </c>
      <c r="D126" s="215"/>
      <c r="E126" s="215">
        <v>0</v>
      </c>
      <c r="F126" s="215">
        <v>0</v>
      </c>
      <c r="G126" s="215">
        <v>0</v>
      </c>
      <c r="H126" s="215">
        <v>0</v>
      </c>
      <c r="I126" s="215">
        <v>0</v>
      </c>
      <c r="J126" s="215">
        <v>0</v>
      </c>
      <c r="K126" s="215">
        <v>0</v>
      </c>
      <c r="L126" s="215">
        <v>0</v>
      </c>
      <c r="M126" s="215">
        <v>0</v>
      </c>
      <c r="N126" s="215">
        <v>0</v>
      </c>
      <c r="O126" s="215">
        <v>0</v>
      </c>
      <c r="P126" s="215">
        <v>0</v>
      </c>
      <c r="Q126" s="215">
        <v>0</v>
      </c>
    </row>
    <row r="127" spans="1:17" x14ac:dyDescent="0.25">
      <c r="A127" s="245" t="str">
        <f>IFERROR(VLOOKUP($C127,Account_Mapping!$A:$C,2,0),"")</f>
        <v>Rev_Medicare_B</v>
      </c>
      <c r="B127" s="248" t="str">
        <f>IFERROR(VLOOKUP($C127,Account_Mapping!$A:$C,3,0),"")</f>
        <v>REV_Ancillary</v>
      </c>
      <c r="C127" s="285" t="s">
        <v>1265</v>
      </c>
      <c r="D127" s="215"/>
      <c r="E127" s="215">
        <v>0</v>
      </c>
      <c r="F127" s="215">
        <v>0</v>
      </c>
      <c r="G127" s="215">
        <v>0</v>
      </c>
      <c r="H127" s="215">
        <v>0</v>
      </c>
      <c r="I127" s="215">
        <v>0</v>
      </c>
      <c r="J127" s="215">
        <v>0</v>
      </c>
      <c r="K127" s="215">
        <v>0</v>
      </c>
      <c r="L127" s="215">
        <v>0</v>
      </c>
      <c r="M127" s="215">
        <v>0</v>
      </c>
      <c r="N127" s="215">
        <v>0</v>
      </c>
      <c r="O127" s="215">
        <v>0</v>
      </c>
      <c r="P127" s="215">
        <v>0</v>
      </c>
      <c r="Q127" s="215">
        <v>0</v>
      </c>
    </row>
    <row r="128" spans="1:17" x14ac:dyDescent="0.25">
      <c r="A128" s="245" t="str">
        <f>IFERROR(VLOOKUP($C128,Account_Mapping!$A:$C,2,0),"")</f>
        <v>Rev_Medicare_B</v>
      </c>
      <c r="B128" s="248" t="str">
        <f>IFERROR(VLOOKUP($C128,Account_Mapping!$A:$C,3,0),"")</f>
        <v>REV_Ancillary</v>
      </c>
      <c r="C128" s="285" t="s">
        <v>1266</v>
      </c>
      <c r="D128" s="215"/>
      <c r="E128" s="215">
        <v>0</v>
      </c>
      <c r="F128" s="215">
        <v>0</v>
      </c>
      <c r="G128" s="215">
        <v>0</v>
      </c>
      <c r="H128" s="215">
        <v>0</v>
      </c>
      <c r="I128" s="215">
        <v>0</v>
      </c>
      <c r="J128" s="215">
        <v>0</v>
      </c>
      <c r="K128" s="215">
        <v>0</v>
      </c>
      <c r="L128" s="215">
        <v>0</v>
      </c>
      <c r="M128" s="215">
        <v>0</v>
      </c>
      <c r="N128" s="215">
        <v>0</v>
      </c>
      <c r="O128" s="215">
        <v>0</v>
      </c>
      <c r="P128" s="215">
        <v>0</v>
      </c>
      <c r="Q128" s="215">
        <v>0</v>
      </c>
    </row>
    <row r="129" spans="1:18" x14ac:dyDescent="0.25">
      <c r="A129" s="245" t="str">
        <f>IFERROR(VLOOKUP($C129,Account_Mapping!$A:$C,2,0),"")</f>
        <v>Rev_Medicare_B</v>
      </c>
      <c r="B129" s="248" t="str">
        <f>IFERROR(VLOOKUP($C129,Account_Mapping!$A:$C,3,0),"")</f>
        <v>REV_Ancillary</v>
      </c>
      <c r="C129" s="285" t="s">
        <v>1267</v>
      </c>
      <c r="D129" s="215"/>
      <c r="E129" s="215">
        <v>0</v>
      </c>
      <c r="F129" s="215">
        <v>0</v>
      </c>
      <c r="G129" s="215">
        <v>0</v>
      </c>
      <c r="H129" s="215">
        <v>0</v>
      </c>
      <c r="I129" s="215">
        <v>0</v>
      </c>
      <c r="J129" s="215">
        <v>-1039.98</v>
      </c>
      <c r="K129" s="215">
        <v>0</v>
      </c>
      <c r="L129" s="215">
        <v>0</v>
      </c>
      <c r="M129" s="215">
        <v>0</v>
      </c>
      <c r="N129" s="215">
        <v>0</v>
      </c>
      <c r="O129" s="215">
        <v>0</v>
      </c>
      <c r="P129" s="215">
        <v>0</v>
      </c>
      <c r="Q129" s="215">
        <v>-1039.98</v>
      </c>
    </row>
    <row r="130" spans="1:18" x14ac:dyDescent="0.25">
      <c r="A130" s="245" t="str">
        <f>IFERROR(VLOOKUP($C130,Account_Mapping!$A:$C,2,0),"")</f>
        <v>REV_Private</v>
      </c>
      <c r="B130" s="248" t="str">
        <f>IFERROR(VLOOKUP($C130,Account_Mapping!$A:$C,3,0),"")</f>
        <v>REV_Ancillary</v>
      </c>
      <c r="C130" s="285" t="s">
        <v>886</v>
      </c>
      <c r="D130" s="215"/>
      <c r="E130" s="215">
        <v>2959.2</v>
      </c>
      <c r="F130" s="215">
        <v>2505.56</v>
      </c>
      <c r="G130" s="215">
        <v>5336.63</v>
      </c>
      <c r="H130" s="215">
        <v>3090.85</v>
      </c>
      <c r="I130" s="215">
        <v>2926.17</v>
      </c>
      <c r="J130" s="215">
        <v>234.39</v>
      </c>
      <c r="K130" s="215">
        <v>0</v>
      </c>
      <c r="L130" s="215">
        <v>0</v>
      </c>
      <c r="M130" s="215">
        <v>0</v>
      </c>
      <c r="N130" s="215">
        <v>0</v>
      </c>
      <c r="O130" s="215">
        <v>0</v>
      </c>
      <c r="P130" s="215">
        <v>0</v>
      </c>
      <c r="Q130" s="215">
        <v>17052.8</v>
      </c>
    </row>
    <row r="131" spans="1:18" x14ac:dyDescent="0.25">
      <c r="A131" s="245" t="str">
        <f>IFERROR(VLOOKUP($C131,Account_Mapping!$A:$C,2,0),"")</f>
        <v>REV_Private</v>
      </c>
      <c r="B131" s="248" t="str">
        <f>IFERROR(VLOOKUP($C131,Account_Mapping!$A:$C,3,0),"")</f>
        <v>REV_Ancillary</v>
      </c>
      <c r="C131" s="285" t="s">
        <v>887</v>
      </c>
      <c r="E131" s="229">
        <v>1491.56</v>
      </c>
      <c r="F131" s="229">
        <v>2656.27</v>
      </c>
      <c r="G131" s="229">
        <v>5428.83</v>
      </c>
      <c r="H131" s="229">
        <v>3233.5</v>
      </c>
      <c r="I131" s="229">
        <v>3268.76</v>
      </c>
      <c r="J131" s="229">
        <v>745.66</v>
      </c>
      <c r="K131" s="229">
        <v>0</v>
      </c>
      <c r="L131" s="229">
        <v>0</v>
      </c>
      <c r="M131" s="229">
        <v>0</v>
      </c>
      <c r="N131" s="229">
        <v>0</v>
      </c>
      <c r="O131" s="229">
        <v>0</v>
      </c>
      <c r="P131" s="229">
        <v>0</v>
      </c>
      <c r="Q131" s="229">
        <v>16824.580000000002</v>
      </c>
      <c r="R131" s="224"/>
    </row>
    <row r="132" spans="1:18" x14ac:dyDescent="0.25">
      <c r="A132" s="245" t="str">
        <f>IFERROR(VLOOKUP($C132,Account_Mapping!$A:$C,2,0),"")</f>
        <v>REV_Private</v>
      </c>
      <c r="B132" s="248" t="str">
        <f>IFERROR(VLOOKUP($C132,Account_Mapping!$A:$C,3,0),"")</f>
        <v>REV_Ancillary</v>
      </c>
      <c r="C132" s="285" t="s">
        <v>888</v>
      </c>
      <c r="E132" s="215">
        <v>970.1</v>
      </c>
      <c r="F132" s="215">
        <v>-970.1</v>
      </c>
      <c r="G132" s="215">
        <v>4414.88</v>
      </c>
      <c r="H132" s="215">
        <v>2061.35</v>
      </c>
      <c r="I132" s="215">
        <v>0</v>
      </c>
      <c r="J132" s="215">
        <v>769.04</v>
      </c>
      <c r="K132" s="215">
        <v>0</v>
      </c>
      <c r="L132" s="215">
        <v>0</v>
      </c>
      <c r="M132" s="215">
        <v>0</v>
      </c>
      <c r="N132" s="215">
        <v>0</v>
      </c>
      <c r="O132" s="215">
        <v>0</v>
      </c>
      <c r="P132" s="215">
        <v>0</v>
      </c>
      <c r="Q132" s="215">
        <v>7245.2699999999995</v>
      </c>
    </row>
    <row r="133" spans="1:18" x14ac:dyDescent="0.25">
      <c r="A133" s="245" t="str">
        <f>IFERROR(VLOOKUP($C133,Account_Mapping!$A:$C,2,0),"")</f>
        <v/>
      </c>
      <c r="B133" s="248" t="str">
        <f>IFERROR(VLOOKUP($C133,Account_Mapping!$A:$C,3,0),"")</f>
        <v/>
      </c>
      <c r="C133" s="285" t="s">
        <v>889</v>
      </c>
      <c r="E133" s="215">
        <v>9023.33</v>
      </c>
      <c r="F133" s="215">
        <v>13865</v>
      </c>
      <c r="G133" s="215">
        <v>16580.850000000002</v>
      </c>
      <c r="H133" s="215">
        <v>12886.7</v>
      </c>
      <c r="I133" s="215">
        <v>11293.740000000002</v>
      </c>
      <c r="J133" s="215">
        <v>7520.7800000000007</v>
      </c>
      <c r="K133" s="215">
        <v>0</v>
      </c>
      <c r="L133" s="215">
        <v>0</v>
      </c>
      <c r="M133" s="215">
        <v>0</v>
      </c>
      <c r="N133" s="215">
        <v>0</v>
      </c>
      <c r="O133" s="215">
        <v>0</v>
      </c>
      <c r="P133" s="215">
        <v>0</v>
      </c>
      <c r="Q133" s="215">
        <v>71170.400000000009</v>
      </c>
    </row>
    <row r="134" spans="1:18" x14ac:dyDescent="0.25">
      <c r="A134" s="245" t="str">
        <f>IFERROR(VLOOKUP($C134,Account_Mapping!$A:$C,2,0),"")</f>
        <v/>
      </c>
      <c r="B134" s="248" t="str">
        <f>IFERROR(VLOOKUP($C134,Account_Mapping!$A:$C,3,0),"")</f>
        <v/>
      </c>
      <c r="C134" s="285" t="s">
        <v>789</v>
      </c>
      <c r="D134" s="215"/>
      <c r="E134" s="215"/>
      <c r="F134" s="215"/>
      <c r="G134" s="215"/>
      <c r="H134" s="215"/>
      <c r="I134" s="215"/>
      <c r="J134" s="215"/>
      <c r="K134" s="215"/>
      <c r="L134" s="215"/>
      <c r="M134" s="215"/>
      <c r="N134" s="215"/>
      <c r="O134" s="215"/>
      <c r="P134" s="215"/>
      <c r="Q134" s="215"/>
    </row>
    <row r="135" spans="1:18" x14ac:dyDescent="0.25">
      <c r="A135" s="245" t="str">
        <f>IFERROR(VLOOKUP($C135,Account_Mapping!$A:$C,2,0),"")</f>
        <v/>
      </c>
      <c r="B135" s="248" t="str">
        <f>IFERROR(VLOOKUP($C135,Account_Mapping!$A:$C,3,0),"")</f>
        <v/>
      </c>
      <c r="C135" s="285" t="s">
        <v>890</v>
      </c>
      <c r="D135" s="215"/>
      <c r="E135" s="215"/>
      <c r="F135" s="215"/>
      <c r="G135" s="215"/>
      <c r="H135" s="215"/>
      <c r="I135" s="215"/>
      <c r="J135" s="215"/>
      <c r="K135" s="215"/>
      <c r="L135" s="215"/>
      <c r="M135" s="215"/>
      <c r="N135" s="215"/>
      <c r="O135" s="215"/>
      <c r="P135" s="215"/>
      <c r="Q135" s="215"/>
    </row>
    <row r="136" spans="1:18" x14ac:dyDescent="0.25">
      <c r="A136" s="245" t="str">
        <f>IFERROR(VLOOKUP($C136,Account_Mapping!$A:$C,2,0),"")</f>
        <v>REV_Other</v>
      </c>
      <c r="B136" s="248" t="str">
        <f>IFERROR(VLOOKUP($C136,Account_Mapping!$A:$C,3,0),"")</f>
        <v>REV_Ancillary</v>
      </c>
      <c r="C136" s="285" t="s">
        <v>891</v>
      </c>
      <c r="D136" s="215"/>
      <c r="E136" s="215">
        <v>0</v>
      </c>
      <c r="F136" s="215">
        <v>0</v>
      </c>
      <c r="G136" s="215">
        <v>0</v>
      </c>
      <c r="H136" s="215">
        <v>0</v>
      </c>
      <c r="I136" s="215">
        <v>0</v>
      </c>
      <c r="J136" s="215">
        <v>0</v>
      </c>
      <c r="K136" s="215">
        <v>0</v>
      </c>
      <c r="L136" s="215">
        <v>0</v>
      </c>
      <c r="M136" s="215">
        <v>0</v>
      </c>
      <c r="N136" s="215">
        <v>0</v>
      </c>
      <c r="O136" s="215">
        <v>0</v>
      </c>
      <c r="P136" s="215">
        <v>0</v>
      </c>
      <c r="Q136" s="215">
        <v>0</v>
      </c>
    </row>
    <row r="137" spans="1:18" x14ac:dyDescent="0.25">
      <c r="A137" s="245" t="str">
        <f>IFERROR(VLOOKUP($C137,Account_Mapping!$A:$C,2,0),"")</f>
        <v>REV_Other</v>
      </c>
      <c r="B137" s="248" t="str">
        <f>IFERROR(VLOOKUP($C137,Account_Mapping!$A:$C,3,0),"")</f>
        <v>REV_Ancillary</v>
      </c>
      <c r="C137" s="285" t="s">
        <v>892</v>
      </c>
      <c r="D137" s="215"/>
      <c r="E137" s="215">
        <v>0</v>
      </c>
      <c r="F137" s="215">
        <v>0</v>
      </c>
      <c r="G137" s="215">
        <v>0</v>
      </c>
      <c r="H137" s="215">
        <v>0</v>
      </c>
      <c r="I137" s="215">
        <v>0</v>
      </c>
      <c r="J137" s="215">
        <v>0</v>
      </c>
      <c r="K137" s="215">
        <v>0</v>
      </c>
      <c r="L137" s="215">
        <v>0</v>
      </c>
      <c r="M137" s="215">
        <v>0</v>
      </c>
      <c r="N137" s="215">
        <v>0</v>
      </c>
      <c r="O137" s="215">
        <v>0</v>
      </c>
      <c r="P137" s="215">
        <v>0</v>
      </c>
      <c r="Q137" s="215">
        <v>0</v>
      </c>
    </row>
    <row r="138" spans="1:18" x14ac:dyDescent="0.25">
      <c r="A138" s="245" t="str">
        <f>IFERROR(VLOOKUP($C138,Account_Mapping!$A:$C,2,0),"")</f>
        <v>REV_Other</v>
      </c>
      <c r="B138" s="248" t="str">
        <f>IFERROR(VLOOKUP($C138,Account_Mapping!$A:$C,3,0),"")</f>
        <v>REV_Ancillary</v>
      </c>
      <c r="C138" s="285" t="s">
        <v>893</v>
      </c>
      <c r="D138" s="215"/>
      <c r="E138" s="215">
        <v>508</v>
      </c>
      <c r="F138" s="215">
        <v>440</v>
      </c>
      <c r="G138" s="215">
        <v>280</v>
      </c>
      <c r="H138" s="215">
        <v>260</v>
      </c>
      <c r="I138" s="215">
        <v>376</v>
      </c>
      <c r="J138" s="215">
        <v>496</v>
      </c>
      <c r="K138" s="215">
        <v>0</v>
      </c>
      <c r="L138" s="215">
        <v>0</v>
      </c>
      <c r="M138" s="215">
        <v>0</v>
      </c>
      <c r="N138" s="215">
        <v>0</v>
      </c>
      <c r="O138" s="215">
        <v>0</v>
      </c>
      <c r="P138" s="215">
        <v>0</v>
      </c>
      <c r="Q138" s="215">
        <v>2360</v>
      </c>
    </row>
    <row r="139" spans="1:18" x14ac:dyDescent="0.25">
      <c r="A139" s="245" t="str">
        <f>IFERROR(VLOOKUP($C139,Account_Mapping!$A:$C,2,0),"")</f>
        <v>REV_Other</v>
      </c>
      <c r="B139" s="248" t="str">
        <f>IFERROR(VLOOKUP($C139,Account_Mapping!$A:$C,3,0),"")</f>
        <v>REV_Ancillary</v>
      </c>
      <c r="C139" s="285" t="s">
        <v>894</v>
      </c>
      <c r="D139" s="215"/>
      <c r="E139" s="215">
        <v>0</v>
      </c>
      <c r="F139" s="215">
        <v>15.43</v>
      </c>
      <c r="G139" s="215">
        <v>0</v>
      </c>
      <c r="H139" s="215">
        <v>0</v>
      </c>
      <c r="I139" s="215">
        <v>0</v>
      </c>
      <c r="J139" s="215">
        <v>0</v>
      </c>
      <c r="K139" s="215">
        <v>0</v>
      </c>
      <c r="L139" s="215">
        <v>0</v>
      </c>
      <c r="M139" s="215">
        <v>0</v>
      </c>
      <c r="N139" s="215">
        <v>0</v>
      </c>
      <c r="O139" s="215">
        <v>0</v>
      </c>
      <c r="P139" s="215">
        <v>0</v>
      </c>
      <c r="Q139" s="215">
        <v>15.43</v>
      </c>
    </row>
    <row r="140" spans="1:18" x14ac:dyDescent="0.25">
      <c r="A140" s="245" t="str">
        <f>IFERROR(VLOOKUP($C140,Account_Mapping!$A:$C,2,0),"")</f>
        <v>REV_Other</v>
      </c>
      <c r="B140" s="248" t="str">
        <f>IFERROR(VLOOKUP($C140,Account_Mapping!$A:$C,3,0),"")</f>
        <v>REV_Ancillary</v>
      </c>
      <c r="C140" s="285" t="s">
        <v>895</v>
      </c>
      <c r="D140" s="215"/>
      <c r="E140" s="215">
        <v>0</v>
      </c>
      <c r="F140" s="215">
        <v>0</v>
      </c>
      <c r="G140" s="215">
        <v>0</v>
      </c>
      <c r="H140" s="215">
        <v>0</v>
      </c>
      <c r="I140" s="215">
        <v>0</v>
      </c>
      <c r="J140" s="215">
        <v>0</v>
      </c>
      <c r="K140" s="215">
        <v>0</v>
      </c>
      <c r="L140" s="215">
        <v>0</v>
      </c>
      <c r="M140" s="215">
        <v>0</v>
      </c>
      <c r="N140" s="215">
        <v>0</v>
      </c>
      <c r="O140" s="215">
        <v>0</v>
      </c>
      <c r="P140" s="215">
        <v>0</v>
      </c>
      <c r="Q140" s="215">
        <v>0</v>
      </c>
    </row>
    <row r="141" spans="1:18" x14ac:dyDescent="0.25">
      <c r="A141" s="245" t="str">
        <f>IFERROR(VLOOKUP($C141,Account_Mapping!$A:$C,2,0),"")</f>
        <v>REV_Other</v>
      </c>
      <c r="B141" s="248" t="str">
        <f>IFERROR(VLOOKUP($C141,Account_Mapping!$A:$C,3,0),"")</f>
        <v>REV_Ancillary</v>
      </c>
      <c r="C141" s="285" t="s">
        <v>896</v>
      </c>
      <c r="D141" s="215"/>
      <c r="E141" s="215">
        <v>35.200000000000003</v>
      </c>
      <c r="F141" s="215">
        <v>35.200000000000003</v>
      </c>
      <c r="G141" s="215">
        <v>35.200000000000003</v>
      </c>
      <c r="H141" s="215">
        <v>35.200000000000003</v>
      </c>
      <c r="I141" s="215">
        <v>35.200000000000003</v>
      </c>
      <c r="J141" s="215">
        <v>35.200000000000003</v>
      </c>
      <c r="K141" s="215">
        <v>0</v>
      </c>
      <c r="L141" s="215">
        <v>0</v>
      </c>
      <c r="M141" s="215">
        <v>0</v>
      </c>
      <c r="N141" s="215">
        <v>0</v>
      </c>
      <c r="O141" s="215">
        <v>0</v>
      </c>
      <c r="P141" s="215">
        <v>0</v>
      </c>
      <c r="Q141" s="215">
        <v>211.2</v>
      </c>
    </row>
    <row r="142" spans="1:18" x14ac:dyDescent="0.25">
      <c r="A142" s="245" t="str">
        <f>IFERROR(VLOOKUP($C142,Account_Mapping!$A:$C,2,0),"")</f>
        <v>T_BAD_DEBT</v>
      </c>
      <c r="B142" s="248">
        <f>IFERROR(VLOOKUP($C142,Account_Mapping!$A:$C,3,0),"")</f>
        <v>0</v>
      </c>
      <c r="C142" s="285" t="s">
        <v>897</v>
      </c>
      <c r="D142" s="215"/>
      <c r="E142" s="215">
        <v>-723.15</v>
      </c>
      <c r="F142" s="215">
        <v>-723.15</v>
      </c>
      <c r="G142" s="215">
        <v>-723.15</v>
      </c>
      <c r="H142" s="215">
        <v>-723.15</v>
      </c>
      <c r="I142" s="215">
        <v>-723.15</v>
      </c>
      <c r="J142" s="215">
        <v>-723.15</v>
      </c>
      <c r="K142" s="215">
        <v>0</v>
      </c>
      <c r="L142" s="215">
        <v>0</v>
      </c>
      <c r="M142" s="215">
        <v>0</v>
      </c>
      <c r="N142" s="215">
        <v>0</v>
      </c>
      <c r="O142" s="215">
        <v>0</v>
      </c>
      <c r="P142" s="215">
        <v>0</v>
      </c>
      <c r="Q142" s="215">
        <v>-4338.8999999999996</v>
      </c>
    </row>
    <row r="143" spans="1:18" x14ac:dyDescent="0.25">
      <c r="A143" s="245" t="str">
        <f>IFERROR(VLOOKUP($C143,Account_Mapping!$A:$C,2,0),"")</f>
        <v>T_BAD_DEBT</v>
      </c>
      <c r="B143" s="248">
        <f>IFERROR(VLOOKUP($C143,Account_Mapping!$A:$C,3,0),"")</f>
        <v>0</v>
      </c>
      <c r="C143" s="285" t="s">
        <v>1278</v>
      </c>
      <c r="D143" s="215"/>
      <c r="E143" s="215">
        <v>-19106.5</v>
      </c>
      <c r="F143" s="215">
        <v>-12614</v>
      </c>
      <c r="G143" s="215">
        <v>-15365.5</v>
      </c>
      <c r="H143" s="215">
        <v>-13420.5</v>
      </c>
      <c r="I143" s="215">
        <v>-21395</v>
      </c>
      <c r="J143" s="215">
        <v>-7780</v>
      </c>
      <c r="K143" s="215">
        <v>0</v>
      </c>
      <c r="L143" s="215">
        <v>0</v>
      </c>
      <c r="M143" s="215">
        <v>0</v>
      </c>
      <c r="N143" s="215">
        <v>0</v>
      </c>
      <c r="O143" s="215">
        <v>0</v>
      </c>
      <c r="P143" s="215">
        <v>0</v>
      </c>
      <c r="Q143" s="215">
        <v>-89681.5</v>
      </c>
    </row>
    <row r="144" spans="1:18" x14ac:dyDescent="0.25">
      <c r="A144" s="245" t="str">
        <f>IFERROR(VLOOKUP($C144,Account_Mapping!$A:$C,2,0),"")</f>
        <v>T_BAD_DEBT</v>
      </c>
      <c r="B144" s="248">
        <f>IFERROR(VLOOKUP($C144,Account_Mapping!$A:$C,3,0),"")</f>
        <v>0</v>
      </c>
      <c r="C144" s="285" t="s">
        <v>899</v>
      </c>
      <c r="D144" s="215"/>
      <c r="E144" s="215">
        <v>0</v>
      </c>
      <c r="F144" s="215">
        <v>0</v>
      </c>
      <c r="G144" s="215">
        <v>0</v>
      </c>
      <c r="H144" s="215">
        <v>0</v>
      </c>
      <c r="I144" s="215">
        <v>0</v>
      </c>
      <c r="J144" s="215">
        <v>0</v>
      </c>
      <c r="K144" s="215">
        <v>0</v>
      </c>
      <c r="L144" s="215">
        <v>0</v>
      </c>
      <c r="M144" s="215">
        <v>0</v>
      </c>
      <c r="N144" s="215">
        <v>0</v>
      </c>
      <c r="O144" s="215">
        <v>0</v>
      </c>
      <c r="P144" s="215">
        <v>0</v>
      </c>
      <c r="Q144" s="215">
        <v>0</v>
      </c>
    </row>
    <row r="145" spans="1:18" x14ac:dyDescent="0.25">
      <c r="A145" s="245" t="str">
        <f>IFERROR(VLOOKUP($C145,Account_Mapping!$A:$C,2,0),"")</f>
        <v>REV_Other</v>
      </c>
      <c r="B145" s="248">
        <f>IFERROR(VLOOKUP($C145,Account_Mapping!$A:$C,3,0),"")</f>
        <v>0</v>
      </c>
      <c r="C145" s="285" t="s">
        <v>900</v>
      </c>
      <c r="D145" s="215"/>
      <c r="E145" s="215">
        <v>0</v>
      </c>
      <c r="F145" s="215">
        <v>0</v>
      </c>
      <c r="G145" s="215">
        <v>116</v>
      </c>
      <c r="H145" s="215">
        <v>0</v>
      </c>
      <c r="I145" s="215">
        <v>2006.73</v>
      </c>
      <c r="J145" s="215">
        <v>0</v>
      </c>
      <c r="K145" s="215">
        <v>0</v>
      </c>
      <c r="L145" s="215">
        <v>0</v>
      </c>
      <c r="M145" s="215">
        <v>0</v>
      </c>
      <c r="N145" s="215">
        <v>0</v>
      </c>
      <c r="O145" s="215">
        <v>0</v>
      </c>
      <c r="P145" s="215">
        <v>0</v>
      </c>
      <c r="Q145" s="215">
        <v>2122.73</v>
      </c>
    </row>
    <row r="146" spans="1:18" x14ac:dyDescent="0.25">
      <c r="A146" s="245" t="str">
        <f>IFERROR(VLOOKUP($C146,Account_Mapping!$A:$C,2,0),"")</f>
        <v>REV_Other</v>
      </c>
      <c r="B146" s="248" t="str">
        <f>IFERROR(VLOOKUP($C146,Account_Mapping!$A:$C,3,0),"")</f>
        <v>REV_Ancillary</v>
      </c>
      <c r="C146" s="285" t="s">
        <v>901</v>
      </c>
      <c r="E146" s="229">
        <v>0</v>
      </c>
      <c r="F146" s="229">
        <v>0</v>
      </c>
      <c r="G146" s="229">
        <v>0</v>
      </c>
      <c r="H146" s="229">
        <v>0</v>
      </c>
      <c r="I146" s="229">
        <v>0</v>
      </c>
      <c r="J146" s="229">
        <v>0</v>
      </c>
      <c r="K146" s="229">
        <v>0</v>
      </c>
      <c r="L146" s="229">
        <v>0</v>
      </c>
      <c r="M146" s="229">
        <v>0</v>
      </c>
      <c r="N146" s="229">
        <v>0</v>
      </c>
      <c r="O146" s="229">
        <v>0</v>
      </c>
      <c r="P146" s="229">
        <v>0</v>
      </c>
      <c r="Q146" s="229">
        <v>0</v>
      </c>
      <c r="R146" s="224"/>
    </row>
    <row r="147" spans="1:18" x14ac:dyDescent="0.25">
      <c r="A147" s="245" t="str">
        <f>IFERROR(VLOOKUP($C147,Account_Mapping!$A:$C,2,0),"")</f>
        <v>REV_Other</v>
      </c>
      <c r="B147" s="248">
        <f>IFERROR(VLOOKUP($C147,Account_Mapping!$A:$C,3,0),"")</f>
        <v>0</v>
      </c>
      <c r="C147" s="285" t="s">
        <v>1282</v>
      </c>
      <c r="E147" s="215">
        <v>0</v>
      </c>
      <c r="F147" s="215">
        <v>0</v>
      </c>
      <c r="G147" s="215">
        <v>0</v>
      </c>
      <c r="H147" s="215">
        <v>0</v>
      </c>
      <c r="I147" s="215">
        <v>0</v>
      </c>
      <c r="J147" s="215">
        <v>0</v>
      </c>
      <c r="K147" s="215">
        <v>0</v>
      </c>
      <c r="L147" s="215">
        <v>0</v>
      </c>
      <c r="M147" s="215">
        <v>0</v>
      </c>
      <c r="N147" s="215">
        <v>0</v>
      </c>
      <c r="O147" s="215">
        <v>0</v>
      </c>
      <c r="P147" s="215">
        <v>0</v>
      </c>
      <c r="Q147" s="215">
        <v>0</v>
      </c>
    </row>
    <row r="148" spans="1:18" ht="18.75" thickBot="1" x14ac:dyDescent="0.3">
      <c r="A148" s="245" t="str">
        <f>IFERROR(VLOOKUP($C148,Account_Mapping!$A:$C,2,0),"")</f>
        <v/>
      </c>
      <c r="B148" s="248" t="str">
        <f>IFERROR(VLOOKUP($C148,Account_Mapping!$A:$C,3,0),"")</f>
        <v/>
      </c>
      <c r="C148" s="287" t="s">
        <v>903</v>
      </c>
      <c r="D148" s="287"/>
      <c r="E148" s="227">
        <v>-19286.45</v>
      </c>
      <c r="F148" s="227">
        <v>-12846.52</v>
      </c>
      <c r="G148" s="227">
        <v>-15657.45</v>
      </c>
      <c r="H148" s="227">
        <v>-13848.45</v>
      </c>
      <c r="I148" s="227">
        <v>-19700.22</v>
      </c>
      <c r="J148" s="227">
        <v>-7971.95</v>
      </c>
      <c r="K148" s="227">
        <v>0</v>
      </c>
      <c r="L148" s="227">
        <v>0</v>
      </c>
      <c r="M148" s="227">
        <v>0</v>
      </c>
      <c r="N148" s="227">
        <v>0</v>
      </c>
      <c r="O148" s="227">
        <v>0</v>
      </c>
      <c r="P148" s="227">
        <v>0</v>
      </c>
      <c r="Q148" s="227">
        <v>-89311.040000000008</v>
      </c>
      <c r="R148" s="226"/>
    </row>
    <row r="149" spans="1:18" ht="18.75" thickTop="1" x14ac:dyDescent="0.25">
      <c r="A149" s="245" t="str">
        <f>IFERROR(VLOOKUP($C149,Account_Mapping!$A:$C,2,0),"")</f>
        <v/>
      </c>
      <c r="B149" s="248" t="str">
        <f>IFERROR(VLOOKUP($C149,Account_Mapping!$A:$C,3,0),"")</f>
        <v/>
      </c>
      <c r="C149" s="285" t="s">
        <v>789</v>
      </c>
      <c r="E149" s="215"/>
      <c r="F149" s="215"/>
      <c r="G149" s="215"/>
      <c r="H149" s="215"/>
      <c r="I149" s="215"/>
      <c r="J149" s="216"/>
      <c r="K149" s="215"/>
      <c r="L149" s="215"/>
      <c r="M149" s="215"/>
      <c r="N149" s="215"/>
      <c r="O149" s="215"/>
      <c r="P149" s="215"/>
      <c r="Q149" s="215"/>
    </row>
    <row r="150" spans="1:18" x14ac:dyDescent="0.25">
      <c r="A150" s="245" t="str">
        <f>IFERROR(VLOOKUP($C150,Account_Mapping!$A:$C,2,0),"")</f>
        <v/>
      </c>
      <c r="B150" s="248" t="str">
        <f>IFERROR(VLOOKUP($C150,Account_Mapping!$A:$C,3,0),"")</f>
        <v/>
      </c>
      <c r="C150" s="285" t="s">
        <v>794</v>
      </c>
      <c r="E150" s="215">
        <v>307201.25000000006</v>
      </c>
      <c r="F150" s="215">
        <v>285530.92</v>
      </c>
      <c r="G150" s="215">
        <v>321291.19999999995</v>
      </c>
      <c r="H150" s="215">
        <v>238839.97999999998</v>
      </c>
      <c r="I150" s="215">
        <v>237709.61</v>
      </c>
      <c r="J150" s="217">
        <v>231983.46000000002</v>
      </c>
      <c r="K150" s="215">
        <v>0</v>
      </c>
      <c r="L150" s="215">
        <v>0</v>
      </c>
      <c r="M150" s="215">
        <v>0</v>
      </c>
      <c r="N150" s="215">
        <v>0</v>
      </c>
      <c r="O150" s="215">
        <v>0</v>
      </c>
      <c r="P150" s="215">
        <v>0</v>
      </c>
      <c r="Q150" s="215">
        <v>1622556.42</v>
      </c>
    </row>
    <row r="151" spans="1:18" x14ac:dyDescent="0.25">
      <c r="A151" s="245" t="str">
        <f>IFERROR(VLOOKUP($C151,Account_Mapping!$A:$C,2,0),"")</f>
        <v/>
      </c>
      <c r="B151" s="248" t="str">
        <f>IFERROR(VLOOKUP($C151,Account_Mapping!$A:$C,3,0),"")</f>
        <v/>
      </c>
      <c r="D151" s="286"/>
      <c r="E151" s="215"/>
      <c r="F151" s="215"/>
      <c r="G151" s="215"/>
      <c r="H151" s="215"/>
      <c r="I151" s="215"/>
      <c r="J151" s="218" t="s">
        <v>1193</v>
      </c>
      <c r="K151" s="215"/>
      <c r="L151" s="215"/>
      <c r="M151" s="215"/>
      <c r="N151" s="215"/>
      <c r="O151" s="215"/>
      <c r="P151" s="215"/>
      <c r="Q151" s="215"/>
    </row>
    <row r="152" spans="1:18" x14ac:dyDescent="0.25">
      <c r="A152" s="245" t="str">
        <f>IFERROR(VLOOKUP($C152,Account_Mapping!$A:$C,2,0),"")</f>
        <v/>
      </c>
      <c r="B152" s="248" t="str">
        <f>IFERROR(VLOOKUP($C152,Account_Mapping!$A:$C,3,0),"")</f>
        <v/>
      </c>
      <c r="D152" s="286"/>
      <c r="E152" s="215"/>
      <c r="F152" s="215"/>
      <c r="G152" s="215"/>
      <c r="H152" s="215"/>
      <c r="I152" s="215"/>
      <c r="J152" s="216" t="s">
        <v>904</v>
      </c>
      <c r="K152" s="215"/>
      <c r="L152" s="215"/>
      <c r="M152" s="215"/>
      <c r="N152" s="215"/>
      <c r="O152" s="215"/>
      <c r="P152" s="215"/>
      <c r="Q152" s="215"/>
    </row>
    <row r="153" spans="1:18" x14ac:dyDescent="0.25">
      <c r="A153" s="245" t="str">
        <f>IFERROR(VLOOKUP($C153,Account_Mapping!$A:$C,2,0),"")</f>
        <v/>
      </c>
      <c r="B153" s="248" t="str">
        <f>IFERROR(VLOOKUP($C153,Account_Mapping!$A:$C,3,0),"")</f>
        <v/>
      </c>
      <c r="E153" s="219"/>
      <c r="F153" s="219"/>
      <c r="G153" s="219"/>
      <c r="H153" s="219"/>
      <c r="I153" s="219"/>
      <c r="J153" s="219">
        <v>2022</v>
      </c>
      <c r="K153" s="219"/>
      <c r="L153" s="219"/>
      <c r="M153" s="219"/>
      <c r="N153" s="219"/>
      <c r="O153" s="219"/>
      <c r="P153" s="219"/>
      <c r="Q153" s="219"/>
    </row>
    <row r="154" spans="1:18" x14ac:dyDescent="0.25">
      <c r="A154" s="245" t="str">
        <f>IFERROR(VLOOKUP($C154,Account_Mapping!$A:$C,2,0),"")</f>
        <v/>
      </c>
      <c r="B154" s="248" t="str">
        <f>IFERROR(VLOOKUP($C154,Account_Mapping!$A:$C,3,0),"")</f>
        <v/>
      </c>
      <c r="E154" s="215"/>
      <c r="F154" s="215"/>
      <c r="G154" s="215"/>
      <c r="H154" s="215"/>
      <c r="I154" s="215"/>
      <c r="J154" s="215"/>
      <c r="K154" s="215"/>
      <c r="L154" s="215"/>
      <c r="M154" s="215"/>
      <c r="N154" s="215"/>
      <c r="O154" s="215"/>
      <c r="P154" s="215"/>
      <c r="Q154" s="215"/>
    </row>
    <row r="155" spans="1:18" x14ac:dyDescent="0.25">
      <c r="A155" s="245" t="str">
        <f>IFERROR(VLOOKUP($C155,Account_Mapping!$A:$C,2,0),"")</f>
        <v/>
      </c>
      <c r="B155" s="248" t="str">
        <f>IFERROR(VLOOKUP($C155,Account_Mapping!$A:$C,3,0),"")</f>
        <v/>
      </c>
      <c r="D155" s="215"/>
      <c r="E155" s="215" t="s">
        <v>761</v>
      </c>
      <c r="F155" s="215" t="s">
        <v>762</v>
      </c>
      <c r="G155" s="215" t="s">
        <v>763</v>
      </c>
      <c r="H155" s="215" t="s">
        <v>764</v>
      </c>
      <c r="I155" s="215" t="s">
        <v>185</v>
      </c>
      <c r="J155" s="215" t="s">
        <v>765</v>
      </c>
      <c r="K155" s="215" t="s">
        <v>766</v>
      </c>
      <c r="L155" s="215" t="s">
        <v>767</v>
      </c>
      <c r="M155" s="215" t="s">
        <v>768</v>
      </c>
      <c r="N155" s="215" t="s">
        <v>769</v>
      </c>
      <c r="O155" s="215" t="s">
        <v>770</v>
      </c>
      <c r="P155" s="215" t="s">
        <v>771</v>
      </c>
      <c r="Q155" s="215" t="s">
        <v>772</v>
      </c>
    </row>
    <row r="156" spans="1:18" x14ac:dyDescent="0.25">
      <c r="A156" s="245" t="str">
        <f>IFERROR(VLOOKUP($C156,Account_Mapping!$A:$C,2,0),"")</f>
        <v/>
      </c>
      <c r="B156" s="248" t="str">
        <f>IFERROR(VLOOKUP($C156,Account_Mapping!$A:$C,3,0),"")</f>
        <v/>
      </c>
      <c r="C156" s="285" t="s">
        <v>905</v>
      </c>
      <c r="D156" s="215"/>
      <c r="E156" s="215"/>
      <c r="F156" s="215"/>
      <c r="G156" s="215"/>
      <c r="H156" s="215"/>
      <c r="I156" s="215"/>
      <c r="J156" s="215"/>
      <c r="K156" s="215"/>
      <c r="L156" s="215"/>
      <c r="M156" s="215"/>
      <c r="N156" s="215"/>
      <c r="O156" s="215"/>
      <c r="P156" s="215"/>
      <c r="Q156" s="215"/>
    </row>
    <row r="157" spans="1:18" x14ac:dyDescent="0.25">
      <c r="A157" s="245" t="str">
        <f>IFERROR(VLOOKUP($C157,Account_Mapping!$A:$C,2,0),"")</f>
        <v>T_gen_Admin_other</v>
      </c>
      <c r="B157" s="248" t="str">
        <f>IFERROR(VLOOKUP($C157,Account_Mapping!$A:$C,3,0),"")</f>
        <v>T_Other_NN_Labor</v>
      </c>
      <c r="C157" s="285" t="s">
        <v>906</v>
      </c>
      <c r="D157" s="215"/>
      <c r="E157" s="215">
        <v>1000</v>
      </c>
      <c r="F157" s="215">
        <v>1000</v>
      </c>
      <c r="G157" s="215">
        <v>1000</v>
      </c>
      <c r="H157" s="215">
        <v>1000</v>
      </c>
      <c r="I157" s="215">
        <v>1000</v>
      </c>
      <c r="J157" s="215">
        <v>1000</v>
      </c>
      <c r="K157" s="215">
        <v>0</v>
      </c>
      <c r="L157" s="215">
        <v>0</v>
      </c>
      <c r="M157" s="215">
        <v>0</v>
      </c>
      <c r="N157" s="215">
        <v>0</v>
      </c>
      <c r="O157" s="215">
        <v>0</v>
      </c>
      <c r="P157" s="215">
        <v>0</v>
      </c>
      <c r="Q157" s="215">
        <v>6000</v>
      </c>
    </row>
    <row r="158" spans="1:18" x14ac:dyDescent="0.25">
      <c r="A158" s="245" t="str">
        <f>IFERROR(VLOOKUP($C158,Account_Mapping!$A:$C,2,0),"")</f>
        <v>T_Nursing</v>
      </c>
      <c r="B158" s="248">
        <f>IFERROR(VLOOKUP($C158,Account_Mapping!$A:$C,3,0),"")</f>
        <v>0</v>
      </c>
      <c r="C158" s="285" t="s">
        <v>907</v>
      </c>
      <c r="D158" s="215"/>
      <c r="E158" s="215">
        <v>0</v>
      </c>
      <c r="F158" s="215">
        <v>0</v>
      </c>
      <c r="G158" s="215">
        <v>0</v>
      </c>
      <c r="H158" s="215">
        <v>0</v>
      </c>
      <c r="I158" s="215">
        <v>0</v>
      </c>
      <c r="J158" s="215">
        <v>0</v>
      </c>
      <c r="K158" s="215">
        <v>0</v>
      </c>
      <c r="L158" s="215">
        <v>0</v>
      </c>
      <c r="M158" s="215">
        <v>0</v>
      </c>
      <c r="N158" s="215">
        <v>0</v>
      </c>
      <c r="O158" s="215">
        <v>0</v>
      </c>
      <c r="P158" s="215">
        <v>0</v>
      </c>
      <c r="Q158" s="215">
        <v>0</v>
      </c>
    </row>
    <row r="159" spans="1:18" x14ac:dyDescent="0.25">
      <c r="A159" s="245" t="str">
        <f>IFERROR(VLOOKUP($C159,Account_Mapping!$A:$C,2,0),"")</f>
        <v>T_EXPENSES</v>
      </c>
      <c r="B159" s="248">
        <f>IFERROR(VLOOKUP($C159,Account_Mapping!$A:$C,3,0),"")</f>
        <v>0</v>
      </c>
      <c r="C159" s="285" t="s">
        <v>908</v>
      </c>
      <c r="D159" s="215"/>
      <c r="E159" s="215">
        <v>0</v>
      </c>
      <c r="F159" s="215">
        <v>0</v>
      </c>
      <c r="G159" s="215">
        <v>0</v>
      </c>
      <c r="H159" s="215">
        <v>0</v>
      </c>
      <c r="I159" s="215">
        <v>0</v>
      </c>
      <c r="J159" s="215">
        <v>0</v>
      </c>
      <c r="K159" s="215">
        <v>0</v>
      </c>
      <c r="L159" s="215">
        <v>0</v>
      </c>
      <c r="M159" s="215">
        <v>0</v>
      </c>
      <c r="N159" s="215">
        <v>0</v>
      </c>
      <c r="O159" s="215">
        <v>0</v>
      </c>
      <c r="P159" s="215">
        <v>0</v>
      </c>
      <c r="Q159" s="215">
        <v>0</v>
      </c>
    </row>
    <row r="160" spans="1:18" x14ac:dyDescent="0.25">
      <c r="A160" s="245" t="str">
        <f>IFERROR(VLOOKUP($C160,Account_Mapping!$A:$C,2,0),"")</f>
        <v>T_EXPENSES</v>
      </c>
      <c r="B160" s="248">
        <f>IFERROR(VLOOKUP($C160,Account_Mapping!$A:$C,3,0),"")</f>
        <v>0</v>
      </c>
      <c r="C160" s="285" t="s">
        <v>909</v>
      </c>
      <c r="D160" s="215"/>
      <c r="E160" s="215">
        <v>0</v>
      </c>
      <c r="F160" s="215">
        <v>0</v>
      </c>
      <c r="G160" s="215">
        <v>0</v>
      </c>
      <c r="H160" s="215">
        <v>0</v>
      </c>
      <c r="I160" s="215">
        <v>0</v>
      </c>
      <c r="J160" s="215">
        <v>0</v>
      </c>
      <c r="K160" s="215">
        <v>0</v>
      </c>
      <c r="L160" s="215">
        <v>0</v>
      </c>
      <c r="M160" s="215">
        <v>0</v>
      </c>
      <c r="N160" s="215">
        <v>0</v>
      </c>
      <c r="O160" s="215">
        <v>0</v>
      </c>
      <c r="P160" s="215">
        <v>0</v>
      </c>
      <c r="Q160" s="215">
        <v>0</v>
      </c>
    </row>
    <row r="161" spans="1:17" x14ac:dyDescent="0.25">
      <c r="A161" s="245" t="str">
        <f>IFERROR(VLOOKUP($C161,Account_Mapping!$A:$C,2,0),"")</f>
        <v>T_gen_Admin_other</v>
      </c>
      <c r="B161" s="248">
        <f>IFERROR(VLOOKUP($C161,Account_Mapping!$A:$C,3,0),"")</f>
        <v>0</v>
      </c>
      <c r="C161" s="285" t="s">
        <v>910</v>
      </c>
      <c r="D161" s="215"/>
      <c r="E161" s="215">
        <v>0</v>
      </c>
      <c r="F161" s="215">
        <v>0</v>
      </c>
      <c r="G161" s="215">
        <v>0</v>
      </c>
      <c r="H161" s="215">
        <v>0</v>
      </c>
      <c r="I161" s="215">
        <v>0</v>
      </c>
      <c r="J161" s="215">
        <v>0</v>
      </c>
      <c r="K161" s="215">
        <v>0</v>
      </c>
      <c r="L161" s="215">
        <v>0</v>
      </c>
      <c r="M161" s="215">
        <v>0</v>
      </c>
      <c r="N161" s="215">
        <v>0</v>
      </c>
      <c r="O161" s="215">
        <v>0</v>
      </c>
      <c r="P161" s="215">
        <v>0</v>
      </c>
      <c r="Q161" s="215">
        <v>0</v>
      </c>
    </row>
    <row r="162" spans="1:17" x14ac:dyDescent="0.25">
      <c r="A162" s="245" t="str">
        <f>IFERROR(VLOOKUP($C162,Account_Mapping!$A:$C,2,0),"")</f>
        <v>T_Ancillary_Pharmacy</v>
      </c>
      <c r="B162" s="248">
        <f>IFERROR(VLOOKUP($C162,Account_Mapping!$A:$C,3,0),"")</f>
        <v>0</v>
      </c>
      <c r="C162" s="285" t="s">
        <v>911</v>
      </c>
      <c r="D162" s="215"/>
      <c r="E162" s="215">
        <v>364</v>
      </c>
      <c r="F162" s="215">
        <v>367.5</v>
      </c>
      <c r="G162" s="215">
        <v>329</v>
      </c>
      <c r="H162" s="215">
        <v>332.5</v>
      </c>
      <c r="I162" s="215">
        <v>294</v>
      </c>
      <c r="J162" s="215">
        <v>390</v>
      </c>
      <c r="K162" s="215">
        <v>0</v>
      </c>
      <c r="L162" s="215">
        <v>0</v>
      </c>
      <c r="M162" s="215">
        <v>0</v>
      </c>
      <c r="N162" s="215">
        <v>0</v>
      </c>
      <c r="O162" s="215">
        <v>0</v>
      </c>
      <c r="P162" s="215">
        <v>0</v>
      </c>
      <c r="Q162" s="215">
        <v>2077</v>
      </c>
    </row>
    <row r="163" spans="1:17" x14ac:dyDescent="0.25">
      <c r="A163" s="245" t="str">
        <f>IFERROR(VLOOKUP($C163,Account_Mapping!$A:$C,2,0),"")</f>
        <v>T_Nursing</v>
      </c>
      <c r="B163" s="248" t="str">
        <f>IFERROR(VLOOKUP($C163,Account_Mapping!$A:$C,3,0),"")</f>
        <v>T_Nursing_Labor</v>
      </c>
      <c r="C163" s="285" t="s">
        <v>912</v>
      </c>
      <c r="D163" s="215"/>
      <c r="E163" s="215">
        <v>0</v>
      </c>
      <c r="F163" s="215">
        <v>0</v>
      </c>
      <c r="G163" s="215">
        <v>0</v>
      </c>
      <c r="H163" s="215">
        <v>0</v>
      </c>
      <c r="I163" s="215">
        <v>0</v>
      </c>
      <c r="J163" s="215">
        <v>0</v>
      </c>
      <c r="K163" s="215">
        <v>0</v>
      </c>
      <c r="L163" s="215">
        <v>0</v>
      </c>
      <c r="M163" s="215">
        <v>0</v>
      </c>
      <c r="N163" s="215">
        <v>0</v>
      </c>
      <c r="O163" s="215">
        <v>0</v>
      </c>
      <c r="P163" s="215">
        <v>0</v>
      </c>
      <c r="Q163" s="215">
        <v>0</v>
      </c>
    </row>
    <row r="164" spans="1:17" x14ac:dyDescent="0.25">
      <c r="A164" s="245" t="str">
        <f>IFERROR(VLOOKUP($C164,Account_Mapping!$A:$C,2,0),"")</f>
        <v>T_Nursing</v>
      </c>
      <c r="B164" s="248" t="str">
        <f>IFERROR(VLOOKUP($C164,Account_Mapping!$A:$C,3,0),"")</f>
        <v>T_Nursing_Labor</v>
      </c>
      <c r="C164" s="285" t="s">
        <v>913</v>
      </c>
      <c r="D164" s="215"/>
      <c r="E164" s="215">
        <v>0</v>
      </c>
      <c r="F164" s="215">
        <v>0</v>
      </c>
      <c r="G164" s="215">
        <v>0</v>
      </c>
      <c r="H164" s="215">
        <v>0</v>
      </c>
      <c r="I164" s="215">
        <v>0</v>
      </c>
      <c r="J164" s="215">
        <v>0</v>
      </c>
      <c r="K164" s="215">
        <v>0</v>
      </c>
      <c r="L164" s="215">
        <v>0</v>
      </c>
      <c r="M164" s="215">
        <v>0</v>
      </c>
      <c r="N164" s="215">
        <v>0</v>
      </c>
      <c r="O164" s="215">
        <v>0</v>
      </c>
      <c r="P164" s="215">
        <v>0</v>
      </c>
      <c r="Q164" s="215">
        <v>0</v>
      </c>
    </row>
    <row r="165" spans="1:17" x14ac:dyDescent="0.25">
      <c r="A165" s="245" t="str">
        <f>IFERROR(VLOOKUP($C165,Account_Mapping!$A:$C,2,0),"")</f>
        <v>T_Nursing</v>
      </c>
      <c r="B165" s="248" t="str">
        <f>IFERROR(VLOOKUP($C165,Account_Mapping!$A:$C,3,0),"")</f>
        <v>T_Nursing_Labor</v>
      </c>
      <c r="C165" s="285" t="s">
        <v>914</v>
      </c>
      <c r="D165" s="215"/>
      <c r="E165" s="215">
        <v>0</v>
      </c>
      <c r="F165" s="215">
        <v>0</v>
      </c>
      <c r="G165" s="215">
        <v>0</v>
      </c>
      <c r="H165" s="215">
        <v>0</v>
      </c>
      <c r="I165" s="215">
        <v>0</v>
      </c>
      <c r="J165" s="215">
        <v>0</v>
      </c>
      <c r="K165" s="215">
        <v>0</v>
      </c>
      <c r="L165" s="215">
        <v>0</v>
      </c>
      <c r="M165" s="215">
        <v>0</v>
      </c>
      <c r="N165" s="215">
        <v>0</v>
      </c>
      <c r="O165" s="215">
        <v>0</v>
      </c>
      <c r="P165" s="215">
        <v>0</v>
      </c>
      <c r="Q165" s="215">
        <v>0</v>
      </c>
    </row>
    <row r="166" spans="1:17" x14ac:dyDescent="0.25">
      <c r="A166" s="245" t="str">
        <f>IFERROR(VLOOKUP($C166,Account_Mapping!$A:$C,2,0),"")</f>
        <v>T_Nursing</v>
      </c>
      <c r="B166" s="248" t="str">
        <f>IFERROR(VLOOKUP($C166,Account_Mapping!$A:$C,3,0),"")</f>
        <v>T_Nursing_Labor</v>
      </c>
      <c r="C166" s="285" t="s">
        <v>915</v>
      </c>
      <c r="D166" s="215"/>
      <c r="E166" s="215">
        <v>0</v>
      </c>
      <c r="F166" s="215">
        <v>0</v>
      </c>
      <c r="G166" s="215">
        <v>0</v>
      </c>
      <c r="H166" s="215">
        <v>0</v>
      </c>
      <c r="I166" s="215">
        <v>0</v>
      </c>
      <c r="J166" s="215">
        <v>0</v>
      </c>
      <c r="K166" s="215">
        <v>0</v>
      </c>
      <c r="L166" s="215">
        <v>0</v>
      </c>
      <c r="M166" s="215">
        <v>0</v>
      </c>
      <c r="N166" s="215">
        <v>0</v>
      </c>
      <c r="O166" s="215">
        <v>0</v>
      </c>
      <c r="P166" s="215">
        <v>0</v>
      </c>
      <c r="Q166" s="215">
        <v>0</v>
      </c>
    </row>
    <row r="167" spans="1:17" x14ac:dyDescent="0.25">
      <c r="A167" s="245" t="str">
        <f>IFERROR(VLOOKUP($C167,Account_Mapping!$A:$C,2,0),"")</f>
        <v>T_EXPENSES</v>
      </c>
      <c r="B167" s="248" t="str">
        <f>IFERROR(VLOOKUP($C167,Account_Mapping!$A:$C,3,0),"")</f>
        <v>T_Other_NN_Labor</v>
      </c>
      <c r="C167" s="285" t="s">
        <v>916</v>
      </c>
      <c r="D167" s="215"/>
      <c r="E167" s="215">
        <v>1327.17</v>
      </c>
      <c r="F167" s="215">
        <v>1231.5999999999999</v>
      </c>
      <c r="G167" s="215">
        <v>1378.2</v>
      </c>
      <c r="H167" s="215">
        <v>1518.13</v>
      </c>
      <c r="I167" s="215">
        <v>1378.21</v>
      </c>
      <c r="J167" s="215">
        <v>1356.14</v>
      </c>
      <c r="K167" s="215">
        <v>0</v>
      </c>
      <c r="L167" s="215">
        <v>0</v>
      </c>
      <c r="M167" s="215">
        <v>0</v>
      </c>
      <c r="N167" s="215">
        <v>0</v>
      </c>
      <c r="O167" s="215">
        <v>0</v>
      </c>
      <c r="P167" s="215">
        <v>0</v>
      </c>
      <c r="Q167" s="215">
        <v>8189.4500000000007</v>
      </c>
    </row>
    <row r="168" spans="1:17" x14ac:dyDescent="0.25">
      <c r="A168" s="245" t="str">
        <f>IFERROR(VLOOKUP($C168,Account_Mapping!$A:$C,2,0),"")</f>
        <v>T_EXPENSES</v>
      </c>
      <c r="B168" s="248">
        <f>IFERROR(VLOOKUP($C168,Account_Mapping!$A:$C,3,0),"")</f>
        <v>0</v>
      </c>
      <c r="C168" s="285" t="s">
        <v>917</v>
      </c>
      <c r="D168" s="215"/>
      <c r="E168" s="215">
        <v>148.88999999999999</v>
      </c>
      <c r="F168" s="215">
        <v>188.46</v>
      </c>
      <c r="G168" s="215">
        <v>128.05000000000001</v>
      </c>
      <c r="H168" s="215">
        <v>76.62</v>
      </c>
      <c r="I168" s="215">
        <v>164.26</v>
      </c>
      <c r="J168" s="215">
        <v>143.33000000000001</v>
      </c>
      <c r="K168" s="215">
        <v>0</v>
      </c>
      <c r="L168" s="215">
        <v>0</v>
      </c>
      <c r="M168" s="215">
        <v>0</v>
      </c>
      <c r="N168" s="215">
        <v>0</v>
      </c>
      <c r="O168" s="215">
        <v>0</v>
      </c>
      <c r="P168" s="215">
        <v>0</v>
      </c>
      <c r="Q168" s="215">
        <v>849.61</v>
      </c>
    </row>
    <row r="169" spans="1:17" x14ac:dyDescent="0.25">
      <c r="A169" s="245" t="str">
        <f>IFERROR(VLOOKUP($C169,Account_Mapping!$A:$C,2,0),"")</f>
        <v>T_Marketing</v>
      </c>
      <c r="B169" s="248">
        <f>IFERROR(VLOOKUP($C169,Account_Mapping!$A:$C,3,0),"")</f>
        <v>0</v>
      </c>
      <c r="C169" s="285" t="s">
        <v>918</v>
      </c>
      <c r="D169" s="215"/>
      <c r="E169" s="215">
        <v>33.9</v>
      </c>
      <c r="F169" s="215">
        <v>20.39</v>
      </c>
      <c r="G169" s="215">
        <v>-13.7</v>
      </c>
      <c r="H169" s="215">
        <v>72.14</v>
      </c>
      <c r="I169" s="215">
        <v>141.12</v>
      </c>
      <c r="J169" s="215">
        <v>21.65</v>
      </c>
      <c r="K169" s="215">
        <v>0</v>
      </c>
      <c r="L169" s="215">
        <v>0</v>
      </c>
      <c r="M169" s="215">
        <v>0</v>
      </c>
      <c r="N169" s="215">
        <v>0</v>
      </c>
      <c r="O169" s="215">
        <v>0</v>
      </c>
      <c r="P169" s="215">
        <v>0</v>
      </c>
      <c r="Q169" s="215">
        <v>275.5</v>
      </c>
    </row>
    <row r="170" spans="1:17" x14ac:dyDescent="0.25">
      <c r="A170" s="245" t="str">
        <f>IFERROR(VLOOKUP($C170,Account_Mapping!$A:$C,2,0),"")</f>
        <v>T_gen_Admin_other</v>
      </c>
      <c r="B170" s="248">
        <f>IFERROR(VLOOKUP($C170,Account_Mapping!$A:$C,3,0),"")</f>
        <v>0</v>
      </c>
      <c r="C170" s="285" t="s">
        <v>919</v>
      </c>
      <c r="D170" s="215"/>
      <c r="E170" s="215">
        <v>0</v>
      </c>
      <c r="F170" s="215">
        <v>0</v>
      </c>
      <c r="G170" s="215">
        <v>0</v>
      </c>
      <c r="H170" s="215">
        <v>0</v>
      </c>
      <c r="I170" s="215">
        <v>0</v>
      </c>
      <c r="J170" s="215">
        <v>0</v>
      </c>
      <c r="K170" s="215">
        <v>0</v>
      </c>
      <c r="L170" s="215">
        <v>0</v>
      </c>
      <c r="M170" s="215">
        <v>0</v>
      </c>
      <c r="N170" s="215">
        <v>0</v>
      </c>
      <c r="O170" s="215">
        <v>0</v>
      </c>
      <c r="P170" s="215">
        <v>0</v>
      </c>
      <c r="Q170" s="215">
        <v>0</v>
      </c>
    </row>
    <row r="171" spans="1:17" x14ac:dyDescent="0.25">
      <c r="A171" s="245" t="str">
        <f>IFERROR(VLOOKUP($C171,Account_Mapping!$A:$C,2,0),"")</f>
        <v>T_gen_Admin_other</v>
      </c>
      <c r="B171" s="248">
        <f>IFERROR(VLOOKUP($C171,Account_Mapping!$A:$C,3,0),"")</f>
        <v>0</v>
      </c>
      <c r="C171" s="285" t="s">
        <v>920</v>
      </c>
      <c r="D171" s="215"/>
      <c r="E171" s="215">
        <v>0</v>
      </c>
      <c r="F171" s="215">
        <v>0</v>
      </c>
      <c r="G171" s="215">
        <v>0</v>
      </c>
      <c r="H171" s="215">
        <v>0</v>
      </c>
      <c r="I171" s="215">
        <v>0</v>
      </c>
      <c r="J171" s="215">
        <v>0</v>
      </c>
      <c r="K171" s="215">
        <v>0</v>
      </c>
      <c r="L171" s="215">
        <v>0</v>
      </c>
      <c r="M171" s="215">
        <v>0</v>
      </c>
      <c r="N171" s="215">
        <v>0</v>
      </c>
      <c r="O171" s="215">
        <v>0</v>
      </c>
      <c r="P171" s="215">
        <v>0</v>
      </c>
      <c r="Q171" s="215">
        <v>0</v>
      </c>
    </row>
    <row r="172" spans="1:17" x14ac:dyDescent="0.25">
      <c r="A172" s="245" t="str">
        <f>IFERROR(VLOOKUP($C172,Account_Mapping!$A:$C,2,0),"")</f>
        <v>T_gen_Admin_other</v>
      </c>
      <c r="B172" s="248">
        <f>IFERROR(VLOOKUP($C172,Account_Mapping!$A:$C,3,0),"")</f>
        <v>0</v>
      </c>
      <c r="C172" s="285" t="s">
        <v>921</v>
      </c>
      <c r="D172" s="215"/>
      <c r="E172" s="215">
        <v>0</v>
      </c>
      <c r="F172" s="215">
        <v>0</v>
      </c>
      <c r="G172" s="215">
        <v>0</v>
      </c>
      <c r="H172" s="215">
        <v>0</v>
      </c>
      <c r="I172" s="215">
        <v>0</v>
      </c>
      <c r="J172" s="215">
        <v>0</v>
      </c>
      <c r="K172" s="215">
        <v>0</v>
      </c>
      <c r="L172" s="215">
        <v>0</v>
      </c>
      <c r="M172" s="215">
        <v>0</v>
      </c>
      <c r="N172" s="215">
        <v>0</v>
      </c>
      <c r="O172" s="215">
        <v>0</v>
      </c>
      <c r="P172" s="215">
        <v>0</v>
      </c>
      <c r="Q172" s="215">
        <v>0</v>
      </c>
    </row>
    <row r="173" spans="1:17" x14ac:dyDescent="0.25">
      <c r="A173" s="245" t="str">
        <f>IFERROR(VLOOKUP($C173,Account_Mapping!$A:$C,2,0),"")</f>
        <v>T_gen_Admin_other</v>
      </c>
      <c r="B173" s="248">
        <f>IFERROR(VLOOKUP($C173,Account_Mapping!$A:$C,3,0),"")</f>
        <v>0</v>
      </c>
      <c r="C173" s="285" t="s">
        <v>922</v>
      </c>
      <c r="D173" s="215"/>
      <c r="E173" s="215">
        <v>0</v>
      </c>
      <c r="F173" s="215">
        <v>0</v>
      </c>
      <c r="G173" s="215">
        <v>0</v>
      </c>
      <c r="H173" s="215">
        <v>0</v>
      </c>
      <c r="I173" s="215">
        <v>583.20000000000005</v>
      </c>
      <c r="J173" s="215">
        <v>206.14</v>
      </c>
      <c r="K173" s="215">
        <v>0</v>
      </c>
      <c r="L173" s="215">
        <v>0</v>
      </c>
      <c r="M173" s="215">
        <v>0</v>
      </c>
      <c r="N173" s="215">
        <v>0</v>
      </c>
      <c r="O173" s="215">
        <v>0</v>
      </c>
      <c r="P173" s="215">
        <v>0</v>
      </c>
      <c r="Q173" s="215">
        <v>789.34</v>
      </c>
    </row>
    <row r="174" spans="1:17" x14ac:dyDescent="0.25">
      <c r="A174" s="245" t="str">
        <f>IFERROR(VLOOKUP($C174,Account_Mapping!$A:$C,2,0),"")</f>
        <v>T_gen_Admin_other</v>
      </c>
      <c r="B174" s="248">
        <f>IFERROR(VLOOKUP($C174,Account_Mapping!$A:$C,3,0),"")</f>
        <v>0</v>
      </c>
      <c r="C174" s="285" t="s">
        <v>923</v>
      </c>
      <c r="D174" s="215"/>
      <c r="E174" s="215">
        <v>0</v>
      </c>
      <c r="F174" s="215">
        <v>0</v>
      </c>
      <c r="G174" s="215">
        <v>0</v>
      </c>
      <c r="H174" s="215">
        <v>0</v>
      </c>
      <c r="I174" s="215">
        <v>0</v>
      </c>
      <c r="J174" s="215">
        <v>0</v>
      </c>
      <c r="K174" s="215">
        <v>0</v>
      </c>
      <c r="L174" s="215">
        <v>0</v>
      </c>
      <c r="M174" s="215">
        <v>0</v>
      </c>
      <c r="N174" s="215">
        <v>0</v>
      </c>
      <c r="O174" s="215">
        <v>0</v>
      </c>
      <c r="P174" s="215">
        <v>0</v>
      </c>
      <c r="Q174" s="215">
        <v>0</v>
      </c>
    </row>
    <row r="175" spans="1:17" x14ac:dyDescent="0.25">
      <c r="A175" s="245" t="str">
        <f>IFERROR(VLOOKUP($C175,Account_Mapping!$A:$C,2,0),"")</f>
        <v>T_gen_Admin_other</v>
      </c>
      <c r="B175" s="248">
        <f>IFERROR(VLOOKUP($C175,Account_Mapping!$A:$C,3,0),"")</f>
        <v>0</v>
      </c>
      <c r="C175" s="285" t="s">
        <v>924</v>
      </c>
      <c r="D175" s="215"/>
      <c r="E175" s="215">
        <v>388.8</v>
      </c>
      <c r="F175" s="215">
        <v>0</v>
      </c>
      <c r="G175" s="215">
        <v>0</v>
      </c>
      <c r="H175" s="215">
        <v>97.2</v>
      </c>
      <c r="I175" s="215">
        <v>0</v>
      </c>
      <c r="J175" s="215">
        <v>0</v>
      </c>
      <c r="K175" s="215">
        <v>0</v>
      </c>
      <c r="L175" s="215">
        <v>0</v>
      </c>
      <c r="M175" s="215">
        <v>0</v>
      </c>
      <c r="N175" s="215">
        <v>0</v>
      </c>
      <c r="O175" s="215">
        <v>0</v>
      </c>
      <c r="P175" s="215">
        <v>0</v>
      </c>
      <c r="Q175" s="215">
        <v>486</v>
      </c>
    </row>
    <row r="176" spans="1:17" x14ac:dyDescent="0.25">
      <c r="A176" s="245" t="str">
        <f>IFERROR(VLOOKUP($C176,Account_Mapping!$A:$C,2,0),"")</f>
        <v>T_gen_Admin_other</v>
      </c>
      <c r="B176" s="248">
        <f>IFERROR(VLOOKUP($C176,Account_Mapping!$A:$C,3,0),"")</f>
        <v>0</v>
      </c>
      <c r="C176" s="285" t="s">
        <v>925</v>
      </c>
      <c r="D176" s="215"/>
      <c r="E176" s="215">
        <v>0</v>
      </c>
      <c r="F176" s="215">
        <v>0</v>
      </c>
      <c r="G176" s="215">
        <v>0</v>
      </c>
      <c r="H176" s="215">
        <v>0</v>
      </c>
      <c r="I176" s="215">
        <v>0</v>
      </c>
      <c r="J176" s="215">
        <v>0</v>
      </c>
      <c r="K176" s="215">
        <v>0</v>
      </c>
      <c r="L176" s="215">
        <v>0</v>
      </c>
      <c r="M176" s="215">
        <v>0</v>
      </c>
      <c r="N176" s="215">
        <v>0</v>
      </c>
      <c r="O176" s="215">
        <v>0</v>
      </c>
      <c r="P176" s="215">
        <v>0</v>
      </c>
      <c r="Q176" s="215">
        <v>0</v>
      </c>
    </row>
    <row r="177" spans="1:17" x14ac:dyDescent="0.25">
      <c r="A177" s="245" t="str">
        <f>IFERROR(VLOOKUP($C177,Account_Mapping!$A:$C,2,0),"")</f>
        <v>T_gen_Admin_other</v>
      </c>
      <c r="B177" s="248">
        <f>IFERROR(VLOOKUP($C177,Account_Mapping!$A:$C,3,0),"")</f>
        <v>0</v>
      </c>
      <c r="C177" s="285" t="s">
        <v>926</v>
      </c>
      <c r="D177" s="215"/>
      <c r="E177" s="215">
        <v>0</v>
      </c>
      <c r="F177" s="215">
        <v>0</v>
      </c>
      <c r="G177" s="215">
        <v>0</v>
      </c>
      <c r="H177" s="215">
        <v>0</v>
      </c>
      <c r="I177" s="215">
        <v>0</v>
      </c>
      <c r="J177" s="215">
        <v>0</v>
      </c>
      <c r="K177" s="215">
        <v>0</v>
      </c>
      <c r="L177" s="215">
        <v>0</v>
      </c>
      <c r="M177" s="215">
        <v>0</v>
      </c>
      <c r="N177" s="215">
        <v>0</v>
      </c>
      <c r="O177" s="215">
        <v>0</v>
      </c>
      <c r="P177" s="215">
        <v>0</v>
      </c>
      <c r="Q177" s="215">
        <v>0</v>
      </c>
    </row>
    <row r="178" spans="1:17" x14ac:dyDescent="0.25">
      <c r="A178" s="245" t="str">
        <f>IFERROR(VLOOKUP($C178,Account_Mapping!$A:$C,2,0),"")</f>
        <v>T_EXPENSES</v>
      </c>
      <c r="B178" s="248" t="str">
        <f>IFERROR(VLOOKUP($C178,Account_Mapping!$A:$C,3,0),"")</f>
        <v>T_Other_NN_Labor</v>
      </c>
      <c r="C178" s="285" t="s">
        <v>927</v>
      </c>
      <c r="D178" s="215"/>
      <c r="E178" s="215">
        <v>2055.65</v>
      </c>
      <c r="F178" s="215">
        <v>1744.58</v>
      </c>
      <c r="G178" s="215">
        <v>2654.42</v>
      </c>
      <c r="H178" s="215">
        <v>2315.38</v>
      </c>
      <c r="I178" s="215">
        <v>1796.33</v>
      </c>
      <c r="J178" s="215">
        <v>1580.97</v>
      </c>
      <c r="K178" s="215">
        <v>0</v>
      </c>
      <c r="L178" s="215">
        <v>0</v>
      </c>
      <c r="M178" s="215">
        <v>0</v>
      </c>
      <c r="N178" s="215">
        <v>0</v>
      </c>
      <c r="O178" s="215">
        <v>0</v>
      </c>
      <c r="P178" s="215">
        <v>0</v>
      </c>
      <c r="Q178" s="215">
        <v>12147.329999999998</v>
      </c>
    </row>
    <row r="179" spans="1:17" x14ac:dyDescent="0.25">
      <c r="A179" s="245" t="str">
        <f>IFERROR(VLOOKUP($C179,Account_Mapping!$A:$C,2,0),"")</f>
        <v>T_EXPENSES</v>
      </c>
      <c r="B179" s="248">
        <f>IFERROR(VLOOKUP($C179,Account_Mapping!$A:$C,3,0),"")</f>
        <v>0</v>
      </c>
      <c r="C179" s="285" t="s">
        <v>928</v>
      </c>
      <c r="D179" s="215"/>
      <c r="E179" s="215">
        <v>0</v>
      </c>
      <c r="F179" s="215">
        <v>0</v>
      </c>
      <c r="G179" s="215">
        <v>0</v>
      </c>
      <c r="H179" s="215">
        <v>0</v>
      </c>
      <c r="I179" s="215">
        <v>0</v>
      </c>
      <c r="J179" s="215">
        <v>0</v>
      </c>
      <c r="K179" s="215">
        <v>0</v>
      </c>
      <c r="L179" s="215">
        <v>0</v>
      </c>
      <c r="M179" s="215">
        <v>0</v>
      </c>
      <c r="N179" s="215">
        <v>0</v>
      </c>
      <c r="O179" s="215">
        <v>0</v>
      </c>
      <c r="P179" s="215">
        <v>0</v>
      </c>
      <c r="Q179" s="215">
        <v>0</v>
      </c>
    </row>
    <row r="180" spans="1:17" x14ac:dyDescent="0.25">
      <c r="A180" s="245" t="str">
        <f>IFERROR(VLOOKUP($C180,Account_Mapping!$A:$C,2,0),"")</f>
        <v>T_gen_Admin_other</v>
      </c>
      <c r="B180" s="248">
        <f>IFERROR(VLOOKUP($C180,Account_Mapping!$A:$C,3,0),"")</f>
        <v>0</v>
      </c>
      <c r="C180" s="285" t="s">
        <v>929</v>
      </c>
      <c r="D180" s="215"/>
      <c r="E180" s="215">
        <v>0</v>
      </c>
      <c r="F180" s="215">
        <v>0</v>
      </c>
      <c r="G180" s="215">
        <v>0</v>
      </c>
      <c r="H180" s="215">
        <v>0</v>
      </c>
      <c r="I180" s="215">
        <v>0</v>
      </c>
      <c r="J180" s="215">
        <v>0</v>
      </c>
      <c r="K180" s="215">
        <v>0</v>
      </c>
      <c r="L180" s="215">
        <v>0</v>
      </c>
      <c r="M180" s="215">
        <v>0</v>
      </c>
      <c r="N180" s="215">
        <v>0</v>
      </c>
      <c r="O180" s="215">
        <v>0</v>
      </c>
      <c r="P180" s="215">
        <v>0</v>
      </c>
      <c r="Q180" s="215">
        <v>0</v>
      </c>
    </row>
    <row r="181" spans="1:17" x14ac:dyDescent="0.25">
      <c r="A181" s="245" t="str">
        <f>IFERROR(VLOOKUP($C181,Account_Mapping!$A:$C,2,0),"")</f>
        <v>T_gen_Admin_other</v>
      </c>
      <c r="B181" s="248">
        <f>IFERROR(VLOOKUP($C181,Account_Mapping!$A:$C,3,0),"")</f>
        <v>0</v>
      </c>
      <c r="C181" s="285" t="s">
        <v>930</v>
      </c>
      <c r="D181" s="215"/>
      <c r="E181" s="215">
        <v>0</v>
      </c>
      <c r="F181" s="215">
        <v>0</v>
      </c>
      <c r="G181" s="215">
        <v>0</v>
      </c>
      <c r="H181" s="215">
        <v>0</v>
      </c>
      <c r="I181" s="215">
        <v>0</v>
      </c>
      <c r="J181" s="215">
        <v>0</v>
      </c>
      <c r="K181" s="215">
        <v>0</v>
      </c>
      <c r="L181" s="215">
        <v>0</v>
      </c>
      <c r="M181" s="215">
        <v>0</v>
      </c>
      <c r="N181" s="215">
        <v>0</v>
      </c>
      <c r="O181" s="215">
        <v>0</v>
      </c>
      <c r="P181" s="215">
        <v>0</v>
      </c>
      <c r="Q181" s="215">
        <v>0</v>
      </c>
    </row>
    <row r="182" spans="1:17" x14ac:dyDescent="0.25">
      <c r="A182" s="245" t="str">
        <f>IFERROR(VLOOKUP($C182,Account_Mapping!$A:$C,2,0),"")</f>
        <v>T_gen_Admin_other</v>
      </c>
      <c r="B182" s="248">
        <f>IFERROR(VLOOKUP($C182,Account_Mapping!$A:$C,3,0),"")</f>
        <v>0</v>
      </c>
      <c r="C182" s="285" t="s">
        <v>931</v>
      </c>
      <c r="D182" s="215"/>
      <c r="E182" s="215">
        <v>0</v>
      </c>
      <c r="F182" s="215">
        <v>0</v>
      </c>
      <c r="G182" s="215">
        <v>0</v>
      </c>
      <c r="H182" s="215">
        <v>0</v>
      </c>
      <c r="I182" s="215">
        <v>0</v>
      </c>
      <c r="J182" s="215">
        <v>0</v>
      </c>
      <c r="K182" s="215">
        <v>0</v>
      </c>
      <c r="L182" s="215">
        <v>0</v>
      </c>
      <c r="M182" s="215">
        <v>0</v>
      </c>
      <c r="N182" s="215">
        <v>0</v>
      </c>
      <c r="O182" s="215">
        <v>0</v>
      </c>
      <c r="P182" s="215">
        <v>0</v>
      </c>
      <c r="Q182" s="215">
        <v>0</v>
      </c>
    </row>
    <row r="183" spans="1:17" x14ac:dyDescent="0.25">
      <c r="A183" s="245" t="str">
        <f>IFERROR(VLOOKUP($C183,Account_Mapping!$A:$C,2,0),"")</f>
        <v>T_gen_Admin_other</v>
      </c>
      <c r="B183" s="248">
        <f>IFERROR(VLOOKUP($C183,Account_Mapping!$A:$C,3,0),"")</f>
        <v>0</v>
      </c>
      <c r="C183" s="285" t="s">
        <v>932</v>
      </c>
      <c r="D183" s="215"/>
      <c r="E183" s="215">
        <v>236.32</v>
      </c>
      <c r="F183" s="215">
        <v>369.25</v>
      </c>
      <c r="G183" s="215">
        <v>0</v>
      </c>
      <c r="H183" s="215">
        <v>0</v>
      </c>
      <c r="I183" s="215">
        <v>590.79999999999995</v>
      </c>
      <c r="J183" s="215">
        <v>472.64</v>
      </c>
      <c r="K183" s="215">
        <v>0</v>
      </c>
      <c r="L183" s="215">
        <v>0</v>
      </c>
      <c r="M183" s="215">
        <v>0</v>
      </c>
      <c r="N183" s="215">
        <v>0</v>
      </c>
      <c r="O183" s="215">
        <v>0</v>
      </c>
      <c r="P183" s="215">
        <v>0</v>
      </c>
      <c r="Q183" s="215">
        <v>1669.0099999999998</v>
      </c>
    </row>
    <row r="184" spans="1:17" x14ac:dyDescent="0.25">
      <c r="A184" s="245" t="str">
        <f>IFERROR(VLOOKUP($C184,Account_Mapping!$A:$C,2,0),"")</f>
        <v>T_gen_Admin_other</v>
      </c>
      <c r="B184" s="248">
        <f>IFERROR(VLOOKUP($C184,Account_Mapping!$A:$C,3,0),"")</f>
        <v>0</v>
      </c>
      <c r="C184" s="285" t="s">
        <v>933</v>
      </c>
      <c r="D184" s="215"/>
      <c r="E184" s="215">
        <v>0</v>
      </c>
      <c r="F184" s="215">
        <v>0</v>
      </c>
      <c r="G184" s="215">
        <v>0</v>
      </c>
      <c r="H184" s="215">
        <v>0</v>
      </c>
      <c r="I184" s="215">
        <v>0</v>
      </c>
      <c r="J184" s="215">
        <v>0</v>
      </c>
      <c r="K184" s="215">
        <v>0</v>
      </c>
      <c r="L184" s="215">
        <v>0</v>
      </c>
      <c r="M184" s="215">
        <v>0</v>
      </c>
      <c r="N184" s="215">
        <v>0</v>
      </c>
      <c r="O184" s="215">
        <v>0</v>
      </c>
      <c r="P184" s="215">
        <v>0</v>
      </c>
      <c r="Q184" s="215">
        <v>0</v>
      </c>
    </row>
    <row r="185" spans="1:17" x14ac:dyDescent="0.25">
      <c r="A185" s="245" t="str">
        <f>IFERROR(VLOOKUP($C185,Account_Mapping!$A:$C,2,0),"")</f>
        <v>T_gen_Admin_other</v>
      </c>
      <c r="B185" s="248">
        <f>IFERROR(VLOOKUP($C185,Account_Mapping!$A:$C,3,0),"")</f>
        <v>0</v>
      </c>
      <c r="C185" s="285" t="s">
        <v>934</v>
      </c>
      <c r="D185" s="215"/>
      <c r="E185" s="215">
        <v>118.16</v>
      </c>
      <c r="F185" s="215">
        <v>59.08</v>
      </c>
      <c r="G185" s="215">
        <v>0</v>
      </c>
      <c r="H185" s="215">
        <v>59.08</v>
      </c>
      <c r="I185" s="215">
        <v>88.62</v>
      </c>
      <c r="J185" s="215">
        <v>376.64</v>
      </c>
      <c r="K185" s="215">
        <v>0</v>
      </c>
      <c r="L185" s="215">
        <v>0</v>
      </c>
      <c r="M185" s="215">
        <v>0</v>
      </c>
      <c r="N185" s="215">
        <v>0</v>
      </c>
      <c r="O185" s="215">
        <v>0</v>
      </c>
      <c r="P185" s="215">
        <v>0</v>
      </c>
      <c r="Q185" s="215">
        <v>701.57999999999993</v>
      </c>
    </row>
    <row r="186" spans="1:17" x14ac:dyDescent="0.25">
      <c r="A186" s="245" t="str">
        <f>IFERROR(VLOOKUP($C186,Account_Mapping!$A:$C,2,0),"")</f>
        <v>T_gen_Admin_other</v>
      </c>
      <c r="B186" s="248">
        <f>IFERROR(VLOOKUP($C186,Account_Mapping!$A:$C,3,0),"")</f>
        <v>0</v>
      </c>
      <c r="C186" s="285" t="s">
        <v>935</v>
      </c>
      <c r="D186" s="215"/>
      <c r="E186" s="215">
        <v>238.37</v>
      </c>
      <c r="F186" s="215">
        <v>238.37</v>
      </c>
      <c r="G186" s="215">
        <v>238.37</v>
      </c>
      <c r="H186" s="215">
        <v>238.37</v>
      </c>
      <c r="I186" s="215">
        <v>-252.34</v>
      </c>
      <c r="J186" s="215">
        <v>250.69</v>
      </c>
      <c r="K186" s="215">
        <v>0</v>
      </c>
      <c r="L186" s="215">
        <v>0</v>
      </c>
      <c r="M186" s="215">
        <v>0</v>
      </c>
      <c r="N186" s="215">
        <v>0</v>
      </c>
      <c r="O186" s="215">
        <v>0</v>
      </c>
      <c r="P186" s="215">
        <v>0</v>
      </c>
      <c r="Q186" s="215">
        <v>951.82999999999993</v>
      </c>
    </row>
    <row r="187" spans="1:17" x14ac:dyDescent="0.25">
      <c r="A187" s="245" t="str">
        <f>IFERROR(VLOOKUP($C187,Account_Mapping!$A:$C,2,0),"")</f>
        <v>T_gen_Admin_other</v>
      </c>
      <c r="B187" s="248">
        <f>IFERROR(VLOOKUP($C187,Account_Mapping!$A:$C,3,0),"")</f>
        <v>0</v>
      </c>
      <c r="C187" s="285" t="s">
        <v>936</v>
      </c>
      <c r="D187" s="215"/>
      <c r="E187" s="215">
        <v>0</v>
      </c>
      <c r="F187" s="215">
        <v>0</v>
      </c>
      <c r="G187" s="215">
        <v>0</v>
      </c>
      <c r="H187" s="215">
        <v>0</v>
      </c>
      <c r="I187" s="215">
        <v>0</v>
      </c>
      <c r="J187" s="215">
        <v>0</v>
      </c>
      <c r="K187" s="215">
        <v>0</v>
      </c>
      <c r="L187" s="215">
        <v>0</v>
      </c>
      <c r="M187" s="215">
        <v>0</v>
      </c>
      <c r="N187" s="215">
        <v>0</v>
      </c>
      <c r="O187" s="215">
        <v>0</v>
      </c>
      <c r="P187" s="215">
        <v>0</v>
      </c>
      <c r="Q187" s="215">
        <v>0</v>
      </c>
    </row>
    <row r="188" spans="1:17" x14ac:dyDescent="0.25">
      <c r="A188" s="245" t="str">
        <f>IFERROR(VLOOKUP($C188,Account_Mapping!$A:$C,2,0),"")</f>
        <v>T_gen_Admin_other</v>
      </c>
      <c r="B188" s="248" t="str">
        <f>IFERROR(VLOOKUP($C188,Account_Mapping!$A:$C,3,0),"")</f>
        <v>T_Other_NN_Labor</v>
      </c>
      <c r="C188" s="285" t="s">
        <v>937</v>
      </c>
      <c r="D188" s="215"/>
      <c r="E188" s="215">
        <v>5546.68</v>
      </c>
      <c r="F188" s="215">
        <v>7546.68</v>
      </c>
      <c r="G188" s="215">
        <v>5546.68</v>
      </c>
      <c r="H188" s="215">
        <v>5546.68</v>
      </c>
      <c r="I188" s="215">
        <v>8546.68</v>
      </c>
      <c r="J188" s="215">
        <v>5786.68</v>
      </c>
      <c r="K188" s="215">
        <v>0</v>
      </c>
      <c r="L188" s="215">
        <v>0</v>
      </c>
      <c r="M188" s="215">
        <v>0</v>
      </c>
      <c r="N188" s="215">
        <v>0</v>
      </c>
      <c r="O188" s="215">
        <v>0</v>
      </c>
      <c r="P188" s="215">
        <v>0</v>
      </c>
      <c r="Q188" s="215">
        <v>38520.080000000002</v>
      </c>
    </row>
    <row r="189" spans="1:17" x14ac:dyDescent="0.25">
      <c r="A189" s="245" t="str">
        <f>IFERROR(VLOOKUP($C189,Account_Mapping!$A:$C,2,0),"")</f>
        <v>T_Nursing</v>
      </c>
      <c r="B189" s="248" t="str">
        <f>IFERROR(VLOOKUP($C189,Account_Mapping!$A:$C,3,0),"")</f>
        <v>T_Nursing_Labor</v>
      </c>
      <c r="C189" s="285" t="s">
        <v>938</v>
      </c>
      <c r="D189" s="215"/>
      <c r="E189" s="215">
        <v>0</v>
      </c>
      <c r="F189" s="215">
        <v>0</v>
      </c>
      <c r="G189" s="215">
        <v>0</v>
      </c>
      <c r="H189" s="215">
        <v>0</v>
      </c>
      <c r="I189" s="215">
        <v>0</v>
      </c>
      <c r="J189" s="215">
        <v>0</v>
      </c>
      <c r="K189" s="215">
        <v>0</v>
      </c>
      <c r="L189" s="215">
        <v>0</v>
      </c>
      <c r="M189" s="215">
        <v>0</v>
      </c>
      <c r="N189" s="215">
        <v>0</v>
      </c>
      <c r="O189" s="215">
        <v>0</v>
      </c>
      <c r="P189" s="215">
        <v>0</v>
      </c>
      <c r="Q189" s="215">
        <v>0</v>
      </c>
    </row>
    <row r="190" spans="1:17" x14ac:dyDescent="0.25">
      <c r="A190" s="245" t="str">
        <f>IFERROR(VLOOKUP($C190,Account_Mapping!$A:$C,2,0),"")</f>
        <v>T_Nursing</v>
      </c>
      <c r="B190" s="248" t="str">
        <f>IFERROR(VLOOKUP($C190,Account_Mapping!$A:$C,3,0),"")</f>
        <v>T_Nursing_Labor</v>
      </c>
      <c r="C190" s="285" t="s">
        <v>939</v>
      </c>
      <c r="D190" s="215"/>
      <c r="E190" s="215">
        <v>0</v>
      </c>
      <c r="F190" s="215">
        <v>0</v>
      </c>
      <c r="G190" s="215">
        <v>0</v>
      </c>
      <c r="H190" s="215">
        <v>0</v>
      </c>
      <c r="I190" s="215">
        <v>0</v>
      </c>
      <c r="J190" s="215">
        <v>0</v>
      </c>
      <c r="K190" s="215">
        <v>0</v>
      </c>
      <c r="L190" s="215">
        <v>0</v>
      </c>
      <c r="M190" s="215">
        <v>0</v>
      </c>
      <c r="N190" s="215">
        <v>0</v>
      </c>
      <c r="O190" s="215">
        <v>0</v>
      </c>
      <c r="P190" s="215">
        <v>0</v>
      </c>
      <c r="Q190" s="215">
        <v>0</v>
      </c>
    </row>
    <row r="191" spans="1:17" x14ac:dyDescent="0.25">
      <c r="A191" s="245" t="str">
        <f>IFERROR(VLOOKUP($C191,Account_Mapping!$A:$C,2,0),"")</f>
        <v>T_gen_Admin_other</v>
      </c>
      <c r="B191" s="248" t="str">
        <f>IFERROR(VLOOKUP($C191,Account_Mapping!$A:$C,3,0),"")</f>
        <v>T_Other_NN_Labor</v>
      </c>
      <c r="C191" s="285" t="s">
        <v>940</v>
      </c>
      <c r="D191" s="215"/>
      <c r="E191" s="215">
        <v>357.26</v>
      </c>
      <c r="F191" s="215">
        <v>1279.77</v>
      </c>
      <c r="G191" s="215">
        <v>3901.2</v>
      </c>
      <c r="H191" s="215">
        <v>3590.07</v>
      </c>
      <c r="I191" s="215">
        <v>3594.59</v>
      </c>
      <c r="J191" s="215">
        <v>4027.48</v>
      </c>
      <c r="K191" s="215">
        <v>0</v>
      </c>
      <c r="L191" s="215">
        <v>0</v>
      </c>
      <c r="M191" s="215">
        <v>0</v>
      </c>
      <c r="N191" s="215">
        <v>0</v>
      </c>
      <c r="O191" s="215">
        <v>0</v>
      </c>
      <c r="P191" s="215">
        <v>0</v>
      </c>
      <c r="Q191" s="215">
        <v>16750.37</v>
      </c>
    </row>
    <row r="192" spans="1:17" x14ac:dyDescent="0.25">
      <c r="A192" s="245" t="str">
        <f>IFERROR(VLOOKUP($C192,Account_Mapping!$A:$C,2,0),"")</f>
        <v>T_Nursing</v>
      </c>
      <c r="B192" s="248" t="str">
        <f>IFERROR(VLOOKUP($C192,Account_Mapping!$A:$C,3,0),"")</f>
        <v>T_Nursing_Labor</v>
      </c>
      <c r="C192" s="285" t="s">
        <v>941</v>
      </c>
      <c r="D192" s="215"/>
      <c r="E192" s="215">
        <v>10638.16</v>
      </c>
      <c r="F192" s="215">
        <v>9995.2000000000007</v>
      </c>
      <c r="G192" s="215">
        <v>11636.06</v>
      </c>
      <c r="H192" s="215">
        <v>12053.26</v>
      </c>
      <c r="I192" s="215">
        <v>17657.21</v>
      </c>
      <c r="J192" s="215">
        <v>16418.34</v>
      </c>
      <c r="K192" s="215">
        <v>0</v>
      </c>
      <c r="L192" s="215">
        <v>0</v>
      </c>
      <c r="M192" s="215">
        <v>0</v>
      </c>
      <c r="N192" s="215">
        <v>0</v>
      </c>
      <c r="O192" s="215">
        <v>0</v>
      </c>
      <c r="P192" s="215">
        <v>0</v>
      </c>
      <c r="Q192" s="215">
        <v>78398.23</v>
      </c>
    </row>
    <row r="193" spans="1:17" x14ac:dyDescent="0.25">
      <c r="A193" s="245" t="str">
        <f>IFERROR(VLOOKUP($C193,Account_Mapping!$A:$C,2,0),"")</f>
        <v>T_Nursing</v>
      </c>
      <c r="B193" s="248" t="str">
        <f>IFERROR(VLOOKUP($C193,Account_Mapping!$A:$C,3,0),"")</f>
        <v>T_Nursing_Labor</v>
      </c>
      <c r="C193" s="285" t="s">
        <v>1272</v>
      </c>
      <c r="D193" s="215"/>
      <c r="E193" s="215">
        <v>0</v>
      </c>
      <c r="F193" s="215">
        <v>0</v>
      </c>
      <c r="G193" s="215">
        <v>0</v>
      </c>
      <c r="H193" s="215">
        <v>0</v>
      </c>
      <c r="I193" s="215">
        <v>0</v>
      </c>
      <c r="J193" s="215">
        <v>0</v>
      </c>
      <c r="K193" s="215">
        <v>0</v>
      </c>
      <c r="L193" s="215">
        <v>0</v>
      </c>
      <c r="M193" s="215">
        <v>0</v>
      </c>
      <c r="N193" s="215">
        <v>0</v>
      </c>
      <c r="O193" s="215">
        <v>0</v>
      </c>
      <c r="P193" s="215">
        <v>0</v>
      </c>
      <c r="Q193" s="215">
        <v>0</v>
      </c>
    </row>
    <row r="194" spans="1:17" x14ac:dyDescent="0.25">
      <c r="A194" s="245" t="str">
        <f>IFERROR(VLOOKUP($C194,Account_Mapping!$A:$C,2,0),"")</f>
        <v>T_Nursing</v>
      </c>
      <c r="B194" s="248" t="str">
        <f>IFERROR(VLOOKUP($C194,Account_Mapping!$A:$C,3,0),"")</f>
        <v>T_Nursing_Labor</v>
      </c>
      <c r="C194" s="285" t="s">
        <v>943</v>
      </c>
      <c r="D194" s="215"/>
      <c r="E194" s="215">
        <v>11266.67</v>
      </c>
      <c r="F194" s="215">
        <v>10402.64</v>
      </c>
      <c r="G194" s="215">
        <v>13546.78</v>
      </c>
      <c r="H194" s="215">
        <v>15309.04</v>
      </c>
      <c r="I194" s="215">
        <v>7718.3</v>
      </c>
      <c r="J194" s="215">
        <v>5959.43</v>
      </c>
      <c r="K194" s="215">
        <v>0</v>
      </c>
      <c r="L194" s="215">
        <v>0</v>
      </c>
      <c r="M194" s="215">
        <v>0</v>
      </c>
      <c r="N194" s="215">
        <v>0</v>
      </c>
      <c r="O194" s="215">
        <v>0</v>
      </c>
      <c r="P194" s="215">
        <v>0</v>
      </c>
      <c r="Q194" s="215">
        <v>64202.86</v>
      </c>
    </row>
    <row r="195" spans="1:17" x14ac:dyDescent="0.25">
      <c r="A195" s="245" t="str">
        <f>IFERROR(VLOOKUP($C195,Account_Mapping!$A:$C,2,0),"")</f>
        <v>T_Nursing</v>
      </c>
      <c r="B195" s="248" t="str">
        <f>IFERROR(VLOOKUP($C195,Account_Mapping!$A:$C,3,0),"")</f>
        <v>T_Nursing_Labor</v>
      </c>
      <c r="C195" s="285" t="s">
        <v>1273</v>
      </c>
      <c r="D195" s="215"/>
      <c r="E195" s="215">
        <v>3205.43</v>
      </c>
      <c r="F195" s="215">
        <v>3443.45</v>
      </c>
      <c r="G195" s="215">
        <v>4131.2299999999996</v>
      </c>
      <c r="H195" s="215">
        <v>3724.36</v>
      </c>
      <c r="I195" s="215">
        <v>3527.6</v>
      </c>
      <c r="J195" s="215">
        <v>4062.84</v>
      </c>
      <c r="K195" s="215">
        <v>0</v>
      </c>
      <c r="L195" s="215">
        <v>0</v>
      </c>
      <c r="M195" s="215">
        <v>0</v>
      </c>
      <c r="N195" s="215">
        <v>0</v>
      </c>
      <c r="O195" s="215">
        <v>0</v>
      </c>
      <c r="P195" s="215">
        <v>0</v>
      </c>
      <c r="Q195" s="215">
        <v>22094.91</v>
      </c>
    </row>
    <row r="196" spans="1:17" x14ac:dyDescent="0.25">
      <c r="A196" s="245" t="str">
        <f>IFERROR(VLOOKUP($C196,Account_Mapping!$A:$C,2,0),"")</f>
        <v>T_Nursing</v>
      </c>
      <c r="B196" s="248" t="str">
        <f>IFERROR(VLOOKUP($C196,Account_Mapping!$A:$C,3,0),"")</f>
        <v>T_Nursing_Labor</v>
      </c>
      <c r="C196" s="285" t="s">
        <v>945</v>
      </c>
      <c r="D196" s="215"/>
      <c r="E196" s="215">
        <v>39634.120000000003</v>
      </c>
      <c r="F196" s="215">
        <v>36966.639999999999</v>
      </c>
      <c r="G196" s="215">
        <v>37515.629999999997</v>
      </c>
      <c r="H196" s="215">
        <v>31522.7</v>
      </c>
      <c r="I196" s="215">
        <v>29023.69</v>
      </c>
      <c r="J196" s="215">
        <v>38093.120000000003</v>
      </c>
      <c r="K196" s="215">
        <v>0</v>
      </c>
      <c r="L196" s="215">
        <v>0</v>
      </c>
      <c r="M196" s="215">
        <v>0</v>
      </c>
      <c r="N196" s="215">
        <v>0</v>
      </c>
      <c r="O196" s="215">
        <v>0</v>
      </c>
      <c r="P196" s="215">
        <v>0</v>
      </c>
      <c r="Q196" s="215">
        <v>212755.90000000002</v>
      </c>
    </row>
    <row r="197" spans="1:17" x14ac:dyDescent="0.25">
      <c r="A197" s="245" t="str">
        <f>IFERROR(VLOOKUP($C197,Account_Mapping!$A:$C,2,0),"")</f>
        <v>T_Nursing</v>
      </c>
      <c r="B197" s="248" t="str">
        <f>IFERROR(VLOOKUP($C197,Account_Mapping!$A:$C,3,0),"")</f>
        <v>T_Nursing_Labor</v>
      </c>
      <c r="C197" s="285" t="s">
        <v>946</v>
      </c>
      <c r="D197" s="215"/>
      <c r="E197" s="215">
        <v>0</v>
      </c>
      <c r="F197" s="215">
        <v>0</v>
      </c>
      <c r="G197" s="215">
        <v>0</v>
      </c>
      <c r="H197" s="215">
        <v>0</v>
      </c>
      <c r="I197" s="215">
        <v>0</v>
      </c>
      <c r="J197" s="215">
        <v>0</v>
      </c>
      <c r="K197" s="215">
        <v>0</v>
      </c>
      <c r="L197" s="215">
        <v>0</v>
      </c>
      <c r="M197" s="215">
        <v>0</v>
      </c>
      <c r="N197" s="215">
        <v>0</v>
      </c>
      <c r="O197" s="215">
        <v>0</v>
      </c>
      <c r="P197" s="215">
        <v>0</v>
      </c>
      <c r="Q197" s="215">
        <v>0</v>
      </c>
    </row>
    <row r="198" spans="1:17" x14ac:dyDescent="0.25">
      <c r="A198" s="245" t="str">
        <f>IFERROR(VLOOKUP($C198,Account_Mapping!$A:$C,2,0),"")</f>
        <v>T_Nursing</v>
      </c>
      <c r="B198" s="248" t="str">
        <f>IFERROR(VLOOKUP($C198,Account_Mapping!$A:$C,3,0),"")</f>
        <v>T_Nursing_Labor</v>
      </c>
      <c r="C198" s="285" t="s">
        <v>947</v>
      </c>
      <c r="D198" s="215"/>
      <c r="E198" s="215">
        <v>0</v>
      </c>
      <c r="F198" s="215">
        <v>0</v>
      </c>
      <c r="G198" s="215">
        <v>0</v>
      </c>
      <c r="H198" s="215">
        <v>0</v>
      </c>
      <c r="I198" s="215">
        <v>0</v>
      </c>
      <c r="J198" s="215">
        <v>0</v>
      </c>
      <c r="K198" s="215">
        <v>0</v>
      </c>
      <c r="L198" s="215">
        <v>0</v>
      </c>
      <c r="M198" s="215">
        <v>0</v>
      </c>
      <c r="N198" s="215">
        <v>0</v>
      </c>
      <c r="O198" s="215">
        <v>0</v>
      </c>
      <c r="P198" s="215">
        <v>0</v>
      </c>
      <c r="Q198" s="215">
        <v>0</v>
      </c>
    </row>
    <row r="199" spans="1:17" x14ac:dyDescent="0.25">
      <c r="A199" s="245" t="str">
        <f>IFERROR(VLOOKUP($C199,Account_Mapping!$A:$C,2,0),"")</f>
        <v>T_EXPENSES</v>
      </c>
      <c r="B199" s="248">
        <f>IFERROR(VLOOKUP($C199,Account_Mapping!$A:$C,3,0),"")</f>
        <v>0</v>
      </c>
      <c r="C199" s="285" t="s">
        <v>948</v>
      </c>
      <c r="D199" s="215"/>
      <c r="E199" s="215">
        <v>0</v>
      </c>
      <c r="F199" s="215">
        <v>0</v>
      </c>
      <c r="G199" s="215">
        <v>0</v>
      </c>
      <c r="H199" s="215">
        <v>0</v>
      </c>
      <c r="I199" s="215">
        <v>0</v>
      </c>
      <c r="J199" s="215">
        <v>0</v>
      </c>
      <c r="K199" s="215">
        <v>0</v>
      </c>
      <c r="L199" s="215">
        <v>0</v>
      </c>
      <c r="M199" s="215">
        <v>0</v>
      </c>
      <c r="N199" s="215">
        <v>0</v>
      </c>
      <c r="O199" s="215">
        <v>0</v>
      </c>
      <c r="P199" s="215">
        <v>0</v>
      </c>
      <c r="Q199" s="215">
        <v>0</v>
      </c>
    </row>
    <row r="200" spans="1:17" x14ac:dyDescent="0.25">
      <c r="A200" s="245" t="str">
        <f>IFERROR(VLOOKUP($C200,Account_Mapping!$A:$C,2,0),"")</f>
        <v>T_Nursing</v>
      </c>
      <c r="B200" s="248" t="str">
        <f>IFERROR(VLOOKUP($C200,Account_Mapping!$A:$C,3,0),"")</f>
        <v>T_Nursing_Labor</v>
      </c>
      <c r="C200" s="285" t="s">
        <v>949</v>
      </c>
      <c r="D200" s="215"/>
      <c r="E200" s="215">
        <v>9387.2900000000009</v>
      </c>
      <c r="F200" s="215">
        <v>5998.69</v>
      </c>
      <c r="G200" s="215">
        <v>6364.85</v>
      </c>
      <c r="H200" s="215">
        <v>6075.24</v>
      </c>
      <c r="I200" s="215">
        <v>10282.049999999999</v>
      </c>
      <c r="J200" s="215">
        <v>8178.81</v>
      </c>
      <c r="K200" s="215">
        <v>0</v>
      </c>
      <c r="L200" s="215">
        <v>0</v>
      </c>
      <c r="M200" s="215">
        <v>0</v>
      </c>
      <c r="N200" s="215">
        <v>0</v>
      </c>
      <c r="O200" s="215">
        <v>0</v>
      </c>
      <c r="P200" s="215">
        <v>0</v>
      </c>
      <c r="Q200" s="215">
        <v>46286.929999999993</v>
      </c>
    </row>
    <row r="201" spans="1:17" x14ac:dyDescent="0.25">
      <c r="A201" s="245" t="str">
        <f>IFERROR(VLOOKUP($C201,Account_Mapping!$A:$C,2,0),"")</f>
        <v>T_gen_Admin_other</v>
      </c>
      <c r="B201" s="248" t="str">
        <f>IFERROR(VLOOKUP($C201,Account_Mapping!$A:$C,3,0),"")</f>
        <v>T_Other_NN_Labor</v>
      </c>
      <c r="C201" s="285" t="s">
        <v>950</v>
      </c>
      <c r="D201" s="215"/>
      <c r="E201" s="215">
        <v>0</v>
      </c>
      <c r="F201" s="215">
        <v>0</v>
      </c>
      <c r="G201" s="215">
        <v>0</v>
      </c>
      <c r="H201" s="215">
        <v>0</v>
      </c>
      <c r="I201" s="215">
        <v>0</v>
      </c>
      <c r="J201" s="215">
        <v>0</v>
      </c>
      <c r="K201" s="215">
        <v>0</v>
      </c>
      <c r="L201" s="215">
        <v>0</v>
      </c>
      <c r="M201" s="215">
        <v>0</v>
      </c>
      <c r="N201" s="215">
        <v>0</v>
      </c>
      <c r="O201" s="215">
        <v>0</v>
      </c>
      <c r="P201" s="215">
        <v>0</v>
      </c>
      <c r="Q201" s="215">
        <v>0</v>
      </c>
    </row>
    <row r="202" spans="1:17" x14ac:dyDescent="0.25">
      <c r="A202" s="245" t="str">
        <f>IFERROR(VLOOKUP($C202,Account_Mapping!$A:$C,2,0),"")</f>
        <v>T_Nursing</v>
      </c>
      <c r="B202" s="248" t="str">
        <f>IFERROR(VLOOKUP($C202,Account_Mapping!$A:$C,3,0),"")</f>
        <v>T_Nursing_Labor</v>
      </c>
      <c r="C202" s="285" t="s">
        <v>951</v>
      </c>
      <c r="D202" s="215"/>
      <c r="E202" s="215">
        <v>2715.86</v>
      </c>
      <c r="F202" s="215">
        <v>2882.04</v>
      </c>
      <c r="G202" s="215">
        <v>3592.66</v>
      </c>
      <c r="H202" s="215">
        <v>2163</v>
      </c>
      <c r="I202" s="215">
        <v>3841.19</v>
      </c>
      <c r="J202" s="215">
        <v>0</v>
      </c>
      <c r="K202" s="215">
        <v>0</v>
      </c>
      <c r="L202" s="215">
        <v>0</v>
      </c>
      <c r="M202" s="215">
        <v>0</v>
      </c>
      <c r="N202" s="215">
        <v>0</v>
      </c>
      <c r="O202" s="215">
        <v>0</v>
      </c>
      <c r="P202" s="215">
        <v>0</v>
      </c>
      <c r="Q202" s="215">
        <v>15194.75</v>
      </c>
    </row>
    <row r="203" spans="1:17" x14ac:dyDescent="0.25">
      <c r="A203" s="245" t="str">
        <f>IFERROR(VLOOKUP($C203,Account_Mapping!$A:$C,2,0),"")</f>
        <v>T_Nursing</v>
      </c>
      <c r="B203" s="248" t="str">
        <f>IFERROR(VLOOKUP($C203,Account_Mapping!$A:$C,3,0),"")</f>
        <v>T_Nursing_Labor</v>
      </c>
      <c r="C203" s="285" t="s">
        <v>952</v>
      </c>
      <c r="D203" s="215"/>
      <c r="E203" s="215">
        <v>0</v>
      </c>
      <c r="F203" s="215">
        <v>0</v>
      </c>
      <c r="G203" s="215">
        <v>0</v>
      </c>
      <c r="H203" s="215">
        <v>0</v>
      </c>
      <c r="I203" s="215">
        <v>0</v>
      </c>
      <c r="J203" s="215">
        <v>0</v>
      </c>
      <c r="K203" s="215">
        <v>0</v>
      </c>
      <c r="L203" s="215">
        <v>0</v>
      </c>
      <c r="M203" s="215">
        <v>0</v>
      </c>
      <c r="N203" s="215">
        <v>0</v>
      </c>
      <c r="O203" s="215">
        <v>0</v>
      </c>
      <c r="P203" s="215">
        <v>0</v>
      </c>
      <c r="Q203" s="215">
        <v>0</v>
      </c>
    </row>
    <row r="204" spans="1:17" x14ac:dyDescent="0.25">
      <c r="A204" s="245" t="str">
        <f>IFERROR(VLOOKUP($C204,Account_Mapping!$A:$C,2,0),"")</f>
        <v>T_Nursing</v>
      </c>
      <c r="B204" s="248">
        <f>IFERROR(VLOOKUP($C204,Account_Mapping!$A:$C,3,0),"")</f>
        <v>0</v>
      </c>
      <c r="C204" s="285" t="s">
        <v>953</v>
      </c>
      <c r="D204" s="215"/>
      <c r="E204" s="215">
        <v>8657.52</v>
      </c>
      <c r="F204" s="215">
        <v>3057.85</v>
      </c>
      <c r="G204" s="215">
        <v>3699.33</v>
      </c>
      <c r="H204" s="215">
        <v>3769.21</v>
      </c>
      <c r="I204" s="215">
        <v>2483.4899999999998</v>
      </c>
      <c r="J204" s="215">
        <v>50.95</v>
      </c>
      <c r="K204" s="215">
        <v>0</v>
      </c>
      <c r="L204" s="215">
        <v>0</v>
      </c>
      <c r="M204" s="215">
        <v>0</v>
      </c>
      <c r="N204" s="215">
        <v>0</v>
      </c>
      <c r="O204" s="215">
        <v>0</v>
      </c>
      <c r="P204" s="215">
        <v>0</v>
      </c>
      <c r="Q204" s="215">
        <v>21718.350000000002</v>
      </c>
    </row>
    <row r="205" spans="1:17" x14ac:dyDescent="0.25">
      <c r="A205" s="245" t="str">
        <f>IFERROR(VLOOKUP($C205,Account_Mapping!$A:$C,2,0),"")</f>
        <v>T_EXPENSES</v>
      </c>
      <c r="B205" s="248">
        <f>IFERROR(VLOOKUP($C205,Account_Mapping!$A:$C,3,0),"")</f>
        <v>0</v>
      </c>
      <c r="C205" s="285" t="s">
        <v>954</v>
      </c>
      <c r="D205" s="215"/>
      <c r="E205" s="215">
        <v>3373.56</v>
      </c>
      <c r="F205" s="215">
        <v>866.29</v>
      </c>
      <c r="G205" s="215">
        <v>5792.37</v>
      </c>
      <c r="H205" s="215">
        <v>737.95</v>
      </c>
      <c r="I205" s="215">
        <v>1126.04</v>
      </c>
      <c r="J205" s="215">
        <v>3538.6</v>
      </c>
      <c r="K205" s="215">
        <v>0</v>
      </c>
      <c r="L205" s="215">
        <v>0</v>
      </c>
      <c r="M205" s="215">
        <v>0</v>
      </c>
      <c r="N205" s="215">
        <v>0</v>
      </c>
      <c r="O205" s="215">
        <v>0</v>
      </c>
      <c r="P205" s="215">
        <v>0</v>
      </c>
      <c r="Q205" s="215">
        <v>15434.810000000003</v>
      </c>
    </row>
    <row r="206" spans="1:17" x14ac:dyDescent="0.25">
      <c r="A206" s="245" t="str">
        <f>IFERROR(VLOOKUP($C206,Account_Mapping!$A:$C,2,0),"")</f>
        <v>T_EXPENSES</v>
      </c>
      <c r="B206" s="248">
        <f>IFERROR(VLOOKUP($C206,Account_Mapping!$A:$C,3,0),"")</f>
        <v>0</v>
      </c>
      <c r="C206" s="285" t="s">
        <v>955</v>
      </c>
      <c r="D206" s="215"/>
      <c r="E206" s="215">
        <v>0</v>
      </c>
      <c r="F206" s="215">
        <v>0</v>
      </c>
      <c r="G206" s="215">
        <v>0</v>
      </c>
      <c r="H206" s="215">
        <v>0</v>
      </c>
      <c r="I206" s="215">
        <v>0</v>
      </c>
      <c r="J206" s="215">
        <v>0</v>
      </c>
      <c r="K206" s="215">
        <v>0</v>
      </c>
      <c r="L206" s="215">
        <v>0</v>
      </c>
      <c r="M206" s="215">
        <v>0</v>
      </c>
      <c r="N206" s="215">
        <v>0</v>
      </c>
      <c r="O206" s="215">
        <v>0</v>
      </c>
      <c r="P206" s="215">
        <v>0</v>
      </c>
      <c r="Q206" s="215">
        <v>0</v>
      </c>
    </row>
    <row r="207" spans="1:17" x14ac:dyDescent="0.25">
      <c r="A207" s="245" t="str">
        <f>IFERROR(VLOOKUP($C207,Account_Mapping!$A:$C,2,0),"")</f>
        <v>T_Ancillary_Other</v>
      </c>
      <c r="B207" s="248">
        <f>IFERROR(VLOOKUP($C207,Account_Mapping!$A:$C,3,0),"")</f>
        <v>0</v>
      </c>
      <c r="C207" s="285" t="s">
        <v>956</v>
      </c>
      <c r="D207" s="215"/>
      <c r="E207" s="215">
        <v>653.5</v>
      </c>
      <c r="F207" s="215">
        <v>549.5</v>
      </c>
      <c r="G207" s="215">
        <v>1303.5</v>
      </c>
      <c r="H207" s="215">
        <v>0</v>
      </c>
      <c r="I207" s="215">
        <v>579.5</v>
      </c>
      <c r="J207" s="215">
        <v>0</v>
      </c>
      <c r="K207" s="215">
        <v>0</v>
      </c>
      <c r="L207" s="215">
        <v>0</v>
      </c>
      <c r="M207" s="215">
        <v>0</v>
      </c>
      <c r="N207" s="215">
        <v>0</v>
      </c>
      <c r="O207" s="215">
        <v>0</v>
      </c>
      <c r="P207" s="215">
        <v>0</v>
      </c>
      <c r="Q207" s="215">
        <v>3086</v>
      </c>
    </row>
    <row r="208" spans="1:17" x14ac:dyDescent="0.25">
      <c r="A208" s="245" t="str">
        <f>IFERROR(VLOOKUP($C208,Account_Mapping!$A:$C,2,0),"")</f>
        <v>T_Nursing</v>
      </c>
      <c r="B208" s="248">
        <f>IFERROR(VLOOKUP($C208,Account_Mapping!$A:$C,3,0),"")</f>
        <v>0</v>
      </c>
      <c r="C208" s="285" t="s">
        <v>957</v>
      </c>
      <c r="D208" s="215"/>
      <c r="E208" s="215">
        <v>102.75</v>
      </c>
      <c r="F208" s="215">
        <v>0</v>
      </c>
      <c r="G208" s="215">
        <v>0</v>
      </c>
      <c r="H208" s="215">
        <v>0</v>
      </c>
      <c r="I208" s="215">
        <v>83.65</v>
      </c>
      <c r="J208" s="215">
        <v>0</v>
      </c>
      <c r="K208" s="215">
        <v>0</v>
      </c>
      <c r="L208" s="215">
        <v>0</v>
      </c>
      <c r="M208" s="215">
        <v>0</v>
      </c>
      <c r="N208" s="215">
        <v>0</v>
      </c>
      <c r="O208" s="215">
        <v>0</v>
      </c>
      <c r="P208" s="215">
        <v>0</v>
      </c>
      <c r="Q208" s="215">
        <v>186.4</v>
      </c>
    </row>
    <row r="209" spans="1:17" x14ac:dyDescent="0.25">
      <c r="A209" s="245" t="str">
        <f>IFERROR(VLOOKUP($C209,Account_Mapping!$A:$C,2,0),"")</f>
        <v>T_Ancillary_Pharmacy</v>
      </c>
      <c r="B209" s="248">
        <f>IFERROR(VLOOKUP($C209,Account_Mapping!$A:$C,3,0),"")</f>
        <v>0</v>
      </c>
      <c r="C209" s="285" t="s">
        <v>958</v>
      </c>
      <c r="D209" s="215"/>
      <c r="E209" s="215">
        <v>300.49</v>
      </c>
      <c r="F209" s="215">
        <v>-5.42</v>
      </c>
      <c r="G209" s="215">
        <v>-67.010000000000005</v>
      </c>
      <c r="H209" s="215">
        <v>-225.07</v>
      </c>
      <c r="I209" s="215">
        <v>11.88</v>
      </c>
      <c r="J209" s="215">
        <v>411.67</v>
      </c>
      <c r="K209" s="215">
        <v>0</v>
      </c>
      <c r="L209" s="215">
        <v>0</v>
      </c>
      <c r="M209" s="215">
        <v>0</v>
      </c>
      <c r="N209" s="215">
        <v>0</v>
      </c>
      <c r="O209" s="215">
        <v>0</v>
      </c>
      <c r="P209" s="215">
        <v>0</v>
      </c>
      <c r="Q209" s="215">
        <v>426.54</v>
      </c>
    </row>
    <row r="210" spans="1:17" x14ac:dyDescent="0.25">
      <c r="A210" s="245" t="str">
        <f>IFERROR(VLOOKUP($C210,Account_Mapping!$A:$C,2,0),"")</f>
        <v>T_EXPENSES</v>
      </c>
      <c r="B210" s="248">
        <f>IFERROR(VLOOKUP($C210,Account_Mapping!$A:$C,3,0),"")</f>
        <v>0</v>
      </c>
      <c r="C210" s="285" t="s">
        <v>959</v>
      </c>
      <c r="D210" s="215"/>
      <c r="E210" s="215">
        <v>267</v>
      </c>
      <c r="F210" s="215">
        <v>1661.04</v>
      </c>
      <c r="G210" s="215">
        <v>325</v>
      </c>
      <c r="H210" s="215">
        <v>285.52</v>
      </c>
      <c r="I210" s="215">
        <v>521.02</v>
      </c>
      <c r="J210" s="215">
        <v>0</v>
      </c>
      <c r="K210" s="215">
        <v>0</v>
      </c>
      <c r="L210" s="215">
        <v>0</v>
      </c>
      <c r="M210" s="215">
        <v>0</v>
      </c>
      <c r="N210" s="215">
        <v>0</v>
      </c>
      <c r="O210" s="215">
        <v>0</v>
      </c>
      <c r="P210" s="215">
        <v>0</v>
      </c>
      <c r="Q210" s="215">
        <v>3059.58</v>
      </c>
    </row>
    <row r="211" spans="1:17" x14ac:dyDescent="0.25">
      <c r="A211" s="245" t="str">
        <f>IFERROR(VLOOKUP($C211,Account_Mapping!$A:$C,2,0),"")</f>
        <v>T_Nursing</v>
      </c>
      <c r="B211" s="248" t="str">
        <f>IFERROR(VLOOKUP($C211,Account_Mapping!$A:$C,3,0),"")</f>
        <v>T_N_Contract_Labor</v>
      </c>
      <c r="C211" s="285" t="s">
        <v>960</v>
      </c>
      <c r="D211" s="215"/>
      <c r="E211" s="215">
        <v>0</v>
      </c>
      <c r="F211" s="215">
        <v>0</v>
      </c>
      <c r="G211" s="215">
        <v>0</v>
      </c>
      <c r="H211" s="215">
        <v>0</v>
      </c>
      <c r="I211" s="215">
        <v>0</v>
      </c>
      <c r="J211" s="215">
        <v>0</v>
      </c>
      <c r="K211" s="215">
        <v>0</v>
      </c>
      <c r="L211" s="215">
        <v>0</v>
      </c>
      <c r="M211" s="215">
        <v>0</v>
      </c>
      <c r="N211" s="215">
        <v>0</v>
      </c>
      <c r="O211" s="215">
        <v>0</v>
      </c>
      <c r="P211" s="215">
        <v>0</v>
      </c>
      <c r="Q211" s="215">
        <v>0</v>
      </c>
    </row>
    <row r="212" spans="1:17" x14ac:dyDescent="0.25">
      <c r="A212" s="245" t="str">
        <f>IFERROR(VLOOKUP($C212,Account_Mapping!$A:$C,2,0),"")</f>
        <v>T_Nursing</v>
      </c>
      <c r="B212" s="248">
        <f>IFERROR(VLOOKUP($C212,Account_Mapping!$A:$C,3,0),"")</f>
        <v>0</v>
      </c>
      <c r="C212" s="285" t="s">
        <v>961</v>
      </c>
      <c r="D212" s="215"/>
      <c r="E212" s="215">
        <v>0</v>
      </c>
      <c r="F212" s="215">
        <v>0</v>
      </c>
      <c r="G212" s="215">
        <v>0</v>
      </c>
      <c r="H212" s="215">
        <v>0</v>
      </c>
      <c r="I212" s="215">
        <v>0</v>
      </c>
      <c r="J212" s="215">
        <v>0</v>
      </c>
      <c r="K212" s="215">
        <v>0</v>
      </c>
      <c r="L212" s="215">
        <v>0</v>
      </c>
      <c r="M212" s="215">
        <v>0</v>
      </c>
      <c r="N212" s="215">
        <v>0</v>
      </c>
      <c r="O212" s="215">
        <v>0</v>
      </c>
      <c r="P212" s="215">
        <v>0</v>
      </c>
      <c r="Q212" s="215">
        <v>0</v>
      </c>
    </row>
    <row r="213" spans="1:17" x14ac:dyDescent="0.25">
      <c r="A213" s="245" t="str">
        <f>IFERROR(VLOOKUP($C213,Account_Mapping!$A:$C,2,0),"")</f>
        <v>T_gen_Admin_other</v>
      </c>
      <c r="B213" s="248">
        <f>IFERROR(VLOOKUP($C213,Account_Mapping!$A:$C,3,0),"")</f>
        <v>0</v>
      </c>
      <c r="C213" s="285" t="s">
        <v>962</v>
      </c>
      <c r="D213" s="215"/>
      <c r="E213" s="215">
        <v>0</v>
      </c>
      <c r="F213" s="215">
        <v>0</v>
      </c>
      <c r="G213" s="215">
        <v>258.23</v>
      </c>
      <c r="H213" s="215">
        <v>0</v>
      </c>
      <c r="I213" s="215">
        <v>0</v>
      </c>
      <c r="J213" s="215">
        <v>188.67</v>
      </c>
      <c r="K213" s="215">
        <v>0</v>
      </c>
      <c r="L213" s="215">
        <v>0</v>
      </c>
      <c r="M213" s="215">
        <v>0</v>
      </c>
      <c r="N213" s="215">
        <v>0</v>
      </c>
      <c r="O213" s="215">
        <v>0</v>
      </c>
      <c r="P213" s="215">
        <v>0</v>
      </c>
      <c r="Q213" s="215">
        <v>446.9</v>
      </c>
    </row>
    <row r="214" spans="1:17" x14ac:dyDescent="0.25">
      <c r="A214" s="245" t="str">
        <f>IFERROR(VLOOKUP($C214,Account_Mapping!$A:$C,2,0),"")</f>
        <v>T_gen_Admin_other</v>
      </c>
      <c r="B214" s="248">
        <f>IFERROR(VLOOKUP($C214,Account_Mapping!$A:$C,3,0),"")</f>
        <v>0</v>
      </c>
      <c r="C214" s="285" t="s">
        <v>1284</v>
      </c>
      <c r="D214" s="215"/>
      <c r="E214" s="215">
        <v>0</v>
      </c>
      <c r="F214" s="215">
        <v>0</v>
      </c>
      <c r="G214" s="215">
        <v>0</v>
      </c>
      <c r="H214" s="215">
        <v>0</v>
      </c>
      <c r="I214" s="215">
        <v>0</v>
      </c>
      <c r="J214" s="215">
        <v>0</v>
      </c>
      <c r="K214" s="215">
        <v>0</v>
      </c>
      <c r="L214" s="215">
        <v>0</v>
      </c>
      <c r="M214" s="215">
        <v>0</v>
      </c>
      <c r="N214" s="215">
        <v>0</v>
      </c>
      <c r="O214" s="215">
        <v>0</v>
      </c>
      <c r="P214" s="215">
        <v>0</v>
      </c>
      <c r="Q214" s="215">
        <v>0</v>
      </c>
    </row>
    <row r="215" spans="1:17" x14ac:dyDescent="0.25">
      <c r="A215" s="245" t="str">
        <f>IFERROR(VLOOKUP($C215,Account_Mapping!$A:$C,2,0),"")</f>
        <v>T_Ancillary_Pharmacy</v>
      </c>
      <c r="B215" s="248">
        <f>IFERROR(VLOOKUP($C215,Account_Mapping!$A:$C,3,0),"")</f>
        <v>0</v>
      </c>
      <c r="C215" s="285" t="s">
        <v>964</v>
      </c>
      <c r="D215" s="215"/>
      <c r="E215" s="215">
        <v>5548.96</v>
      </c>
      <c r="F215" s="215">
        <v>4780.47</v>
      </c>
      <c r="G215" s="215">
        <v>612.47</v>
      </c>
      <c r="H215" s="215">
        <v>0</v>
      </c>
      <c r="I215" s="215">
        <v>0</v>
      </c>
      <c r="J215" s="215">
        <v>0</v>
      </c>
      <c r="K215" s="215">
        <v>0</v>
      </c>
      <c r="L215" s="215">
        <v>0</v>
      </c>
      <c r="M215" s="215">
        <v>0</v>
      </c>
      <c r="N215" s="215">
        <v>0</v>
      </c>
      <c r="O215" s="215">
        <v>0</v>
      </c>
      <c r="P215" s="215">
        <v>0</v>
      </c>
      <c r="Q215" s="215">
        <v>10941.9</v>
      </c>
    </row>
    <row r="216" spans="1:17" x14ac:dyDescent="0.25">
      <c r="A216" s="245" t="str">
        <f>IFERROR(VLOOKUP($C216,Account_Mapping!$A:$C,2,0),"")</f>
        <v>T_gen_Admin_other</v>
      </c>
      <c r="B216" s="248">
        <f>IFERROR(VLOOKUP($C216,Account_Mapping!$A:$C,3,0),"")</f>
        <v>0</v>
      </c>
      <c r="C216" s="285" t="s">
        <v>965</v>
      </c>
      <c r="D216" s="215"/>
      <c r="E216" s="215">
        <v>0</v>
      </c>
      <c r="F216" s="215">
        <v>0</v>
      </c>
      <c r="G216" s="215">
        <v>0</v>
      </c>
      <c r="H216" s="215">
        <v>0</v>
      </c>
      <c r="I216" s="215">
        <v>0</v>
      </c>
      <c r="J216" s="215">
        <v>0</v>
      </c>
      <c r="K216" s="215">
        <v>0</v>
      </c>
      <c r="L216" s="215">
        <v>0</v>
      </c>
      <c r="M216" s="215">
        <v>0</v>
      </c>
      <c r="N216" s="215">
        <v>0</v>
      </c>
      <c r="O216" s="215">
        <v>0</v>
      </c>
      <c r="P216" s="215">
        <v>0</v>
      </c>
      <c r="Q216" s="215">
        <v>0</v>
      </c>
    </row>
    <row r="217" spans="1:17" x14ac:dyDescent="0.25">
      <c r="A217" s="245" t="str">
        <f>IFERROR(VLOOKUP($C217,Account_Mapping!$A:$C,2,0),"")</f>
        <v>T_Ancillary_Therapy</v>
      </c>
      <c r="B217" s="248">
        <f>IFERROR(VLOOKUP($C217,Account_Mapping!$A:$C,3,0),"")</f>
        <v>0</v>
      </c>
      <c r="C217" s="285" t="s">
        <v>966</v>
      </c>
      <c r="D217" s="215"/>
      <c r="E217" s="215">
        <v>0</v>
      </c>
      <c r="F217" s="215">
        <v>0</v>
      </c>
      <c r="G217" s="215">
        <v>0</v>
      </c>
      <c r="H217" s="215">
        <v>0</v>
      </c>
      <c r="I217" s="215">
        <v>0</v>
      </c>
      <c r="J217" s="215">
        <v>0</v>
      </c>
      <c r="K217" s="215">
        <v>0</v>
      </c>
      <c r="L217" s="215">
        <v>0</v>
      </c>
      <c r="M217" s="215">
        <v>0</v>
      </c>
      <c r="N217" s="215">
        <v>0</v>
      </c>
      <c r="O217" s="215">
        <v>0</v>
      </c>
      <c r="P217" s="215">
        <v>0</v>
      </c>
      <c r="Q217" s="215">
        <v>0</v>
      </c>
    </row>
    <row r="218" spans="1:17" x14ac:dyDescent="0.25">
      <c r="A218" s="245" t="str">
        <f>IFERROR(VLOOKUP($C218,Account_Mapping!$A:$C,2,0),"")</f>
        <v>T_Ancillary_Other</v>
      </c>
      <c r="B218" s="248">
        <f>IFERROR(VLOOKUP($C218,Account_Mapping!$A:$C,3,0),"")</f>
        <v>0</v>
      </c>
      <c r="C218" s="285" t="s">
        <v>967</v>
      </c>
      <c r="D218" s="215"/>
      <c r="E218" s="215">
        <v>0</v>
      </c>
      <c r="F218" s="215">
        <v>0</v>
      </c>
      <c r="G218" s="215">
        <v>0</v>
      </c>
      <c r="H218" s="215">
        <v>0</v>
      </c>
      <c r="I218" s="215">
        <v>0</v>
      </c>
      <c r="J218" s="215">
        <v>0</v>
      </c>
      <c r="K218" s="215">
        <v>0</v>
      </c>
      <c r="L218" s="215">
        <v>0</v>
      </c>
      <c r="M218" s="215">
        <v>0</v>
      </c>
      <c r="N218" s="215">
        <v>0</v>
      </c>
      <c r="O218" s="215">
        <v>0</v>
      </c>
      <c r="P218" s="215">
        <v>0</v>
      </c>
      <c r="Q218" s="215">
        <v>0</v>
      </c>
    </row>
    <row r="219" spans="1:17" x14ac:dyDescent="0.25">
      <c r="A219" s="245" t="str">
        <f>IFERROR(VLOOKUP($C219,Account_Mapping!$A:$C,2,0),"")</f>
        <v>T_Ancillary_Other</v>
      </c>
      <c r="B219" s="248">
        <f>IFERROR(VLOOKUP($C219,Account_Mapping!$A:$C,3,0),"")</f>
        <v>0</v>
      </c>
      <c r="C219" s="285" t="s">
        <v>968</v>
      </c>
      <c r="D219" s="215"/>
      <c r="E219" s="215">
        <v>0</v>
      </c>
      <c r="F219" s="215">
        <v>0</v>
      </c>
      <c r="G219" s="215">
        <v>0</v>
      </c>
      <c r="H219" s="215">
        <v>0</v>
      </c>
      <c r="I219" s="215">
        <v>0</v>
      </c>
      <c r="J219" s="215">
        <v>0</v>
      </c>
      <c r="K219" s="215">
        <v>0</v>
      </c>
      <c r="L219" s="215">
        <v>0</v>
      </c>
      <c r="M219" s="215">
        <v>0</v>
      </c>
      <c r="N219" s="215">
        <v>0</v>
      </c>
      <c r="O219" s="215">
        <v>0</v>
      </c>
      <c r="P219" s="215">
        <v>0</v>
      </c>
      <c r="Q219" s="215">
        <v>0</v>
      </c>
    </row>
    <row r="220" spans="1:17" x14ac:dyDescent="0.25">
      <c r="A220" s="245" t="str">
        <f>IFERROR(VLOOKUP($C220,Account_Mapping!$A:$C,2,0),"")</f>
        <v>T_Ancillary_Other</v>
      </c>
      <c r="B220" s="248">
        <f>IFERROR(VLOOKUP($C220,Account_Mapping!$A:$C,3,0),"")</f>
        <v>0</v>
      </c>
      <c r="C220" s="285" t="s">
        <v>969</v>
      </c>
      <c r="D220" s="215"/>
      <c r="E220" s="215">
        <v>0</v>
      </c>
      <c r="F220" s="215">
        <v>0</v>
      </c>
      <c r="G220" s="215">
        <v>0</v>
      </c>
      <c r="H220" s="215">
        <v>0</v>
      </c>
      <c r="I220" s="215">
        <v>0</v>
      </c>
      <c r="J220" s="215">
        <v>0</v>
      </c>
      <c r="K220" s="215">
        <v>0</v>
      </c>
      <c r="L220" s="215">
        <v>0</v>
      </c>
      <c r="M220" s="215">
        <v>0</v>
      </c>
      <c r="N220" s="215">
        <v>0</v>
      </c>
      <c r="O220" s="215">
        <v>0</v>
      </c>
      <c r="P220" s="215">
        <v>0</v>
      </c>
      <c r="Q220" s="215">
        <v>0</v>
      </c>
    </row>
    <row r="221" spans="1:17" x14ac:dyDescent="0.25">
      <c r="A221" s="245" t="str">
        <f>IFERROR(VLOOKUP($C221,Account_Mapping!$A:$C,2,0),"")</f>
        <v>T_gen_Admin_other</v>
      </c>
      <c r="B221" s="248">
        <f>IFERROR(VLOOKUP($C221,Account_Mapping!$A:$C,3,0),"")</f>
        <v>0</v>
      </c>
      <c r="C221" s="285" t="s">
        <v>970</v>
      </c>
      <c r="D221" s="215"/>
      <c r="E221" s="215">
        <v>1170</v>
      </c>
      <c r="F221" s="215">
        <v>457.6</v>
      </c>
      <c r="G221" s="215">
        <v>457.4</v>
      </c>
      <c r="H221" s="215">
        <v>2628.5</v>
      </c>
      <c r="I221" s="215">
        <v>2594.52</v>
      </c>
      <c r="J221" s="215">
        <v>112</v>
      </c>
      <c r="K221" s="215">
        <v>0</v>
      </c>
      <c r="L221" s="215">
        <v>0</v>
      </c>
      <c r="M221" s="215">
        <v>0</v>
      </c>
      <c r="N221" s="215">
        <v>0</v>
      </c>
      <c r="O221" s="215">
        <v>0</v>
      </c>
      <c r="P221" s="215">
        <v>0</v>
      </c>
      <c r="Q221" s="215">
        <v>7420.02</v>
      </c>
    </row>
    <row r="222" spans="1:17" x14ac:dyDescent="0.25">
      <c r="A222" s="245" t="str">
        <f>IFERROR(VLOOKUP($C222,Account_Mapping!$A:$C,2,0),"")</f>
        <v>T_Insurance</v>
      </c>
      <c r="B222" s="248">
        <f>IFERROR(VLOOKUP($C222,Account_Mapping!$A:$C,3,0),"")</f>
        <v>0</v>
      </c>
      <c r="C222" s="285" t="s">
        <v>971</v>
      </c>
      <c r="D222" s="215"/>
      <c r="E222" s="215">
        <v>0</v>
      </c>
      <c r="F222" s="215">
        <v>0</v>
      </c>
      <c r="G222" s="215">
        <v>0</v>
      </c>
      <c r="H222" s="215">
        <v>0</v>
      </c>
      <c r="I222" s="215">
        <v>0</v>
      </c>
      <c r="J222" s="215">
        <v>0</v>
      </c>
      <c r="K222" s="215">
        <v>0</v>
      </c>
      <c r="L222" s="215">
        <v>0</v>
      </c>
      <c r="M222" s="215">
        <v>0</v>
      </c>
      <c r="N222" s="215">
        <v>0</v>
      </c>
      <c r="O222" s="215">
        <v>0</v>
      </c>
      <c r="P222" s="215">
        <v>0</v>
      </c>
      <c r="Q222" s="215">
        <v>0</v>
      </c>
    </row>
    <row r="223" spans="1:17" x14ac:dyDescent="0.25">
      <c r="A223" s="245" t="str">
        <f>IFERROR(VLOOKUP($C223,Account_Mapping!$A:$C,2,0),"")</f>
        <v>T_gen_Admin_other</v>
      </c>
      <c r="B223" s="248">
        <f>IFERROR(VLOOKUP($C223,Account_Mapping!$A:$C,3,0),"")</f>
        <v>0</v>
      </c>
      <c r="C223" s="285" t="s">
        <v>972</v>
      </c>
      <c r="D223" s="215"/>
      <c r="E223" s="215">
        <v>0</v>
      </c>
      <c r="F223" s="215">
        <v>0</v>
      </c>
      <c r="G223" s="215">
        <v>0</v>
      </c>
      <c r="H223" s="215">
        <v>0</v>
      </c>
      <c r="I223" s="215">
        <v>0</v>
      </c>
      <c r="J223" s="215">
        <v>0</v>
      </c>
      <c r="K223" s="215">
        <v>0</v>
      </c>
      <c r="L223" s="215">
        <v>0</v>
      </c>
      <c r="M223" s="215">
        <v>0</v>
      </c>
      <c r="N223" s="215">
        <v>0</v>
      </c>
      <c r="O223" s="215">
        <v>0</v>
      </c>
      <c r="P223" s="215">
        <v>0</v>
      </c>
      <c r="Q223" s="215">
        <v>0</v>
      </c>
    </row>
    <row r="224" spans="1:17" x14ac:dyDescent="0.25">
      <c r="A224" s="245" t="str">
        <f>IFERROR(VLOOKUP($C224,Account_Mapping!$A:$C,2,0),"")</f>
        <v>T_gen_Admin_other</v>
      </c>
      <c r="B224" s="248">
        <f>IFERROR(VLOOKUP($C224,Account_Mapping!$A:$C,3,0),"")</f>
        <v>0</v>
      </c>
      <c r="C224" s="285" t="s">
        <v>973</v>
      </c>
      <c r="D224" s="215"/>
      <c r="E224" s="215">
        <v>0</v>
      </c>
      <c r="F224" s="215">
        <v>0</v>
      </c>
      <c r="G224" s="215">
        <v>0</v>
      </c>
      <c r="H224" s="215">
        <v>0</v>
      </c>
      <c r="I224" s="215">
        <v>0</v>
      </c>
      <c r="J224" s="215">
        <v>0</v>
      </c>
      <c r="K224" s="215">
        <v>0</v>
      </c>
      <c r="L224" s="215">
        <v>0</v>
      </c>
      <c r="M224" s="215">
        <v>0</v>
      </c>
      <c r="N224" s="215">
        <v>0</v>
      </c>
      <c r="O224" s="215">
        <v>0</v>
      </c>
      <c r="P224" s="215">
        <v>0</v>
      </c>
      <c r="Q224" s="215">
        <v>0</v>
      </c>
    </row>
    <row r="225" spans="1:17" x14ac:dyDescent="0.25">
      <c r="A225" s="245" t="str">
        <f>IFERROR(VLOOKUP($C225,Account_Mapping!$A:$C,2,0),"")</f>
        <v>T_gen_Admin_other</v>
      </c>
      <c r="B225" s="248">
        <f>IFERROR(VLOOKUP($C225,Account_Mapping!$A:$C,3,0),"")</f>
        <v>0</v>
      </c>
      <c r="C225" s="285" t="s">
        <v>974</v>
      </c>
      <c r="D225" s="215"/>
      <c r="E225" s="215">
        <v>314.39999999999998</v>
      </c>
      <c r="F225" s="215">
        <v>802.4</v>
      </c>
      <c r="G225" s="215">
        <v>351</v>
      </c>
      <c r="H225" s="215">
        <v>206.7</v>
      </c>
      <c r="I225" s="215">
        <v>970.8</v>
      </c>
      <c r="J225" s="215">
        <v>340</v>
      </c>
      <c r="K225" s="215">
        <v>0</v>
      </c>
      <c r="L225" s="215">
        <v>0</v>
      </c>
      <c r="M225" s="215">
        <v>0</v>
      </c>
      <c r="N225" s="215">
        <v>0</v>
      </c>
      <c r="O225" s="215">
        <v>0</v>
      </c>
      <c r="P225" s="215">
        <v>0</v>
      </c>
      <c r="Q225" s="215">
        <v>2985.3</v>
      </c>
    </row>
    <row r="226" spans="1:17" x14ac:dyDescent="0.25">
      <c r="A226" s="245" t="str">
        <f>IFERROR(VLOOKUP($C226,Account_Mapping!$A:$C,2,0),"")</f>
        <v>T_gen_Admin_other</v>
      </c>
      <c r="B226" s="248">
        <f>IFERROR(VLOOKUP($C226,Account_Mapping!$A:$C,3,0),"")</f>
        <v>0</v>
      </c>
      <c r="C226" s="285" t="s">
        <v>975</v>
      </c>
      <c r="D226" s="215"/>
      <c r="E226" s="215">
        <v>0</v>
      </c>
      <c r="F226" s="215">
        <v>0</v>
      </c>
      <c r="G226" s="215">
        <v>0</v>
      </c>
      <c r="H226" s="215">
        <v>0</v>
      </c>
      <c r="I226" s="215">
        <v>0</v>
      </c>
      <c r="J226" s="215">
        <v>0</v>
      </c>
      <c r="K226" s="215">
        <v>0</v>
      </c>
      <c r="L226" s="215">
        <v>0</v>
      </c>
      <c r="M226" s="215">
        <v>0</v>
      </c>
      <c r="N226" s="215">
        <v>0</v>
      </c>
      <c r="O226" s="215">
        <v>0</v>
      </c>
      <c r="P226" s="215">
        <v>0</v>
      </c>
      <c r="Q226" s="215">
        <v>0</v>
      </c>
    </row>
    <row r="227" spans="1:17" x14ac:dyDescent="0.25">
      <c r="A227" s="245" t="str">
        <f>IFERROR(VLOOKUP($C227,Account_Mapping!$A:$C,2,0),"")</f>
        <v>T_gen_Admin_other</v>
      </c>
      <c r="B227" s="248">
        <f>IFERROR(VLOOKUP($C227,Account_Mapping!$A:$C,3,0),"")</f>
        <v>0</v>
      </c>
      <c r="C227" s="285" t="s">
        <v>976</v>
      </c>
      <c r="D227" s="215"/>
      <c r="E227" s="215">
        <v>2427.52</v>
      </c>
      <c r="F227" s="215">
        <v>3115.47</v>
      </c>
      <c r="G227" s="215">
        <v>2951.28</v>
      </c>
      <c r="H227" s="215">
        <v>2329.5300000000002</v>
      </c>
      <c r="I227" s="215">
        <v>2250.66</v>
      </c>
      <c r="J227" s="215">
        <v>2384.65</v>
      </c>
      <c r="K227" s="215">
        <v>0</v>
      </c>
      <c r="L227" s="215">
        <v>0</v>
      </c>
      <c r="M227" s="215">
        <v>0</v>
      </c>
      <c r="N227" s="215">
        <v>0</v>
      </c>
      <c r="O227" s="215">
        <v>0</v>
      </c>
      <c r="P227" s="215">
        <v>0</v>
      </c>
      <c r="Q227" s="215">
        <v>15459.11</v>
      </c>
    </row>
    <row r="228" spans="1:17" x14ac:dyDescent="0.25">
      <c r="A228" s="245" t="str">
        <f>IFERROR(VLOOKUP($C228,Account_Mapping!$A:$C,2,0),"")</f>
        <v>T_Insurance</v>
      </c>
      <c r="B228" s="248">
        <f>IFERROR(VLOOKUP($C228,Account_Mapping!$A:$C,3,0),"")</f>
        <v>0</v>
      </c>
      <c r="C228" s="285" t="s">
        <v>977</v>
      </c>
      <c r="D228" s="215"/>
      <c r="E228" s="215">
        <v>0</v>
      </c>
      <c r="F228" s="215">
        <v>0</v>
      </c>
      <c r="G228" s="215">
        <v>0</v>
      </c>
      <c r="H228" s="215">
        <v>0</v>
      </c>
      <c r="I228" s="215">
        <v>0</v>
      </c>
      <c r="J228" s="215">
        <v>0</v>
      </c>
      <c r="K228" s="215">
        <v>0</v>
      </c>
      <c r="L228" s="215">
        <v>0</v>
      </c>
      <c r="M228" s="215">
        <v>0</v>
      </c>
      <c r="N228" s="215">
        <v>0</v>
      </c>
      <c r="O228" s="215">
        <v>0</v>
      </c>
      <c r="P228" s="215">
        <v>0</v>
      </c>
      <c r="Q228" s="215">
        <v>0</v>
      </c>
    </row>
    <row r="229" spans="1:17" x14ac:dyDescent="0.25">
      <c r="A229" s="245" t="str">
        <f>IFERROR(VLOOKUP($C229,Account_Mapping!$A:$C,2,0),"")</f>
        <v>T_gen_Admin_other</v>
      </c>
      <c r="B229" s="248">
        <f>IFERROR(VLOOKUP($C229,Account_Mapping!$A:$C,3,0),"")</f>
        <v>0</v>
      </c>
      <c r="C229" s="285" t="s">
        <v>1280</v>
      </c>
      <c r="D229" s="215"/>
      <c r="E229" s="215">
        <v>0</v>
      </c>
      <c r="F229" s="215">
        <v>0</v>
      </c>
      <c r="G229" s="215">
        <v>0</v>
      </c>
      <c r="H229" s="215">
        <v>0</v>
      </c>
      <c r="I229" s="215">
        <v>0</v>
      </c>
      <c r="J229" s="215">
        <v>0</v>
      </c>
      <c r="K229" s="215">
        <v>0</v>
      </c>
      <c r="L229" s="215">
        <v>0</v>
      </c>
      <c r="M229" s="215">
        <v>0</v>
      </c>
      <c r="N229" s="215">
        <v>0</v>
      </c>
      <c r="O229" s="215">
        <v>0</v>
      </c>
      <c r="P229" s="215">
        <v>0</v>
      </c>
      <c r="Q229" s="215">
        <v>0</v>
      </c>
    </row>
    <row r="230" spans="1:17" x14ac:dyDescent="0.25">
      <c r="A230" s="245" t="str">
        <f>IFERROR(VLOOKUP($C230,Account_Mapping!$A:$C,2,0),"")</f>
        <v>T_gen_Admin_other</v>
      </c>
      <c r="B230" s="248">
        <f>IFERROR(VLOOKUP($C230,Account_Mapping!$A:$C,3,0),"")</f>
        <v>0</v>
      </c>
      <c r="C230" s="285" t="s">
        <v>979</v>
      </c>
      <c r="D230" s="215"/>
      <c r="E230" s="215">
        <v>0</v>
      </c>
      <c r="F230" s="215">
        <v>0</v>
      </c>
      <c r="G230" s="215">
        <v>0</v>
      </c>
      <c r="H230" s="215">
        <v>0</v>
      </c>
      <c r="I230" s="215">
        <v>0</v>
      </c>
      <c r="J230" s="215">
        <v>0</v>
      </c>
      <c r="K230" s="215">
        <v>0</v>
      </c>
      <c r="L230" s="215">
        <v>0</v>
      </c>
      <c r="M230" s="215">
        <v>0</v>
      </c>
      <c r="N230" s="215">
        <v>0</v>
      </c>
      <c r="O230" s="215">
        <v>0</v>
      </c>
      <c r="P230" s="215">
        <v>0</v>
      </c>
      <c r="Q230" s="215">
        <v>0</v>
      </c>
    </row>
    <row r="231" spans="1:17" x14ac:dyDescent="0.25">
      <c r="A231" s="245" t="str">
        <f>IFERROR(VLOOKUP($C231,Account_Mapping!$A:$C,2,0),"")</f>
        <v>T_gen_Admin_other</v>
      </c>
      <c r="B231" s="248">
        <f>IFERROR(VLOOKUP($C231,Account_Mapping!$A:$C,3,0),"")</f>
        <v>0</v>
      </c>
      <c r="C231" s="285" t="s">
        <v>980</v>
      </c>
      <c r="D231" s="215"/>
      <c r="E231" s="215">
        <v>0</v>
      </c>
      <c r="F231" s="215">
        <v>0</v>
      </c>
      <c r="G231" s="215">
        <v>0</v>
      </c>
      <c r="H231" s="215">
        <v>0</v>
      </c>
      <c r="I231" s="215">
        <v>0</v>
      </c>
      <c r="J231" s="215">
        <v>0</v>
      </c>
      <c r="K231" s="215">
        <v>0</v>
      </c>
      <c r="L231" s="215">
        <v>0</v>
      </c>
      <c r="M231" s="215">
        <v>0</v>
      </c>
      <c r="N231" s="215">
        <v>0</v>
      </c>
      <c r="O231" s="215">
        <v>0</v>
      </c>
      <c r="P231" s="215">
        <v>0</v>
      </c>
      <c r="Q231" s="215">
        <v>0</v>
      </c>
    </row>
    <row r="232" spans="1:17" x14ac:dyDescent="0.25">
      <c r="A232" s="245" t="str">
        <f>IFERROR(VLOOKUP($C232,Account_Mapping!$A:$C,2,0),"")</f>
        <v>T_gen_Admin_other</v>
      </c>
      <c r="B232" s="248">
        <f>IFERROR(VLOOKUP($C232,Account_Mapping!$A:$C,3,0),"")</f>
        <v>0</v>
      </c>
      <c r="C232" s="285" t="s">
        <v>981</v>
      </c>
      <c r="D232" s="215"/>
      <c r="E232" s="215">
        <v>0</v>
      </c>
      <c r="F232" s="215">
        <v>0</v>
      </c>
      <c r="G232" s="215">
        <v>0</v>
      </c>
      <c r="H232" s="215">
        <v>0</v>
      </c>
      <c r="I232" s="215">
        <v>0</v>
      </c>
      <c r="J232" s="215">
        <v>0</v>
      </c>
      <c r="K232" s="215">
        <v>0</v>
      </c>
      <c r="L232" s="215">
        <v>0</v>
      </c>
      <c r="M232" s="215">
        <v>0</v>
      </c>
      <c r="N232" s="215">
        <v>0</v>
      </c>
      <c r="O232" s="215">
        <v>0</v>
      </c>
      <c r="P232" s="215">
        <v>0</v>
      </c>
      <c r="Q232" s="215">
        <v>0</v>
      </c>
    </row>
    <row r="233" spans="1:17" x14ac:dyDescent="0.25">
      <c r="A233" s="245" t="str">
        <f>IFERROR(VLOOKUP($C233,Account_Mapping!$A:$C,2,0),"")</f>
        <v>T_EXPENSES</v>
      </c>
      <c r="B233" s="248" t="str">
        <f>IFERROR(VLOOKUP($C233,Account_Mapping!$A:$C,3,0),"")</f>
        <v>T_Other_NN_Labor</v>
      </c>
      <c r="C233" s="285" t="s">
        <v>982</v>
      </c>
      <c r="D233" s="215"/>
      <c r="E233" s="215">
        <v>0</v>
      </c>
      <c r="F233" s="215">
        <v>0</v>
      </c>
      <c r="G233" s="215">
        <v>0</v>
      </c>
      <c r="H233" s="215">
        <v>0</v>
      </c>
      <c r="I233" s="215">
        <v>0</v>
      </c>
      <c r="J233" s="215">
        <v>0</v>
      </c>
      <c r="K233" s="215">
        <v>0</v>
      </c>
      <c r="L233" s="215">
        <v>0</v>
      </c>
      <c r="M233" s="215">
        <v>0</v>
      </c>
      <c r="N233" s="215">
        <v>0</v>
      </c>
      <c r="O233" s="215">
        <v>0</v>
      </c>
      <c r="P233" s="215">
        <v>0</v>
      </c>
      <c r="Q233" s="215">
        <v>0</v>
      </c>
    </row>
    <row r="234" spans="1:17" x14ac:dyDescent="0.25">
      <c r="A234" s="245" t="str">
        <f>IFERROR(VLOOKUP($C234,Account_Mapping!$A:$C,2,0),"")</f>
        <v>T_gen_Admin_other</v>
      </c>
      <c r="B234" s="248" t="str">
        <f>IFERROR(VLOOKUP($C234,Account_Mapping!$A:$C,3,0),"")</f>
        <v>T_Other_NN_Labor</v>
      </c>
      <c r="C234" s="285" t="s">
        <v>983</v>
      </c>
      <c r="D234" s="215"/>
      <c r="E234" s="215">
        <v>0</v>
      </c>
      <c r="F234" s="215">
        <v>0</v>
      </c>
      <c r="G234" s="215">
        <v>0</v>
      </c>
      <c r="H234" s="215">
        <v>0</v>
      </c>
      <c r="I234" s="215">
        <v>0</v>
      </c>
      <c r="J234" s="215">
        <v>0</v>
      </c>
      <c r="K234" s="215">
        <v>0</v>
      </c>
      <c r="L234" s="215">
        <v>0</v>
      </c>
      <c r="M234" s="215">
        <v>0</v>
      </c>
      <c r="N234" s="215">
        <v>0</v>
      </c>
      <c r="O234" s="215">
        <v>0</v>
      </c>
      <c r="P234" s="215">
        <v>0</v>
      </c>
      <c r="Q234" s="215">
        <v>0</v>
      </c>
    </row>
    <row r="235" spans="1:17" x14ac:dyDescent="0.25">
      <c r="A235" s="245" t="str">
        <f>IFERROR(VLOOKUP($C235,Account_Mapping!$A:$C,2,0),"")</f>
        <v>T_EXPENSES</v>
      </c>
      <c r="B235" s="248">
        <f>IFERROR(VLOOKUP($C235,Account_Mapping!$A:$C,3,0),"")</f>
        <v>0</v>
      </c>
      <c r="C235" s="285" t="s">
        <v>984</v>
      </c>
      <c r="D235" s="215"/>
      <c r="E235" s="215">
        <v>0</v>
      </c>
      <c r="F235" s="215">
        <v>0</v>
      </c>
      <c r="G235" s="215">
        <v>0</v>
      </c>
      <c r="H235" s="215">
        <v>0</v>
      </c>
      <c r="I235" s="215">
        <v>0</v>
      </c>
      <c r="J235" s="215">
        <v>0</v>
      </c>
      <c r="K235" s="215">
        <v>0</v>
      </c>
      <c r="L235" s="215">
        <v>0</v>
      </c>
      <c r="M235" s="215">
        <v>0</v>
      </c>
      <c r="N235" s="215">
        <v>0</v>
      </c>
      <c r="O235" s="215">
        <v>0</v>
      </c>
      <c r="P235" s="215">
        <v>0</v>
      </c>
      <c r="Q235" s="215">
        <v>0</v>
      </c>
    </row>
    <row r="236" spans="1:17" x14ac:dyDescent="0.25">
      <c r="A236" s="245" t="str">
        <f>IFERROR(VLOOKUP($C236,Account_Mapping!$A:$C,2,0),"")</f>
        <v>T_gen_Admin_other</v>
      </c>
      <c r="B236" s="248">
        <f>IFERROR(VLOOKUP($C236,Account_Mapping!$A:$C,3,0),"")</f>
        <v>0</v>
      </c>
      <c r="C236" s="285" t="s">
        <v>985</v>
      </c>
      <c r="D236" s="215"/>
      <c r="E236" s="215">
        <v>0</v>
      </c>
      <c r="F236" s="215">
        <v>0</v>
      </c>
      <c r="G236" s="215">
        <v>0</v>
      </c>
      <c r="H236" s="215">
        <v>0</v>
      </c>
      <c r="I236" s="215">
        <v>0</v>
      </c>
      <c r="J236" s="215">
        <v>0</v>
      </c>
      <c r="K236" s="215">
        <v>0</v>
      </c>
      <c r="L236" s="215">
        <v>0</v>
      </c>
      <c r="M236" s="215">
        <v>0</v>
      </c>
      <c r="N236" s="215">
        <v>0</v>
      </c>
      <c r="O236" s="215">
        <v>0</v>
      </c>
      <c r="P236" s="215">
        <v>0</v>
      </c>
      <c r="Q236" s="215">
        <v>0</v>
      </c>
    </row>
    <row r="237" spans="1:17" x14ac:dyDescent="0.25">
      <c r="A237" s="245" t="str">
        <f>IFERROR(VLOOKUP($C237,Account_Mapping!$A:$C,2,0),"")</f>
        <v>T_gen_Admin_other</v>
      </c>
      <c r="B237" s="248">
        <f>IFERROR(VLOOKUP($C237,Account_Mapping!$A:$C,3,0),"")</f>
        <v>0</v>
      </c>
      <c r="C237" s="285" t="s">
        <v>986</v>
      </c>
      <c r="D237" s="215"/>
      <c r="E237" s="215">
        <v>0</v>
      </c>
      <c r="F237" s="215">
        <v>0</v>
      </c>
      <c r="G237" s="215">
        <v>0</v>
      </c>
      <c r="H237" s="215">
        <v>0</v>
      </c>
      <c r="I237" s="215">
        <v>0</v>
      </c>
      <c r="J237" s="215">
        <v>0</v>
      </c>
      <c r="K237" s="215">
        <v>0</v>
      </c>
      <c r="L237" s="215">
        <v>0</v>
      </c>
      <c r="M237" s="215">
        <v>0</v>
      </c>
      <c r="N237" s="215">
        <v>0</v>
      </c>
      <c r="O237" s="215">
        <v>0</v>
      </c>
      <c r="P237" s="215">
        <v>0</v>
      </c>
      <c r="Q237" s="215">
        <v>0</v>
      </c>
    </row>
    <row r="238" spans="1:17" x14ac:dyDescent="0.25">
      <c r="A238" s="245" t="str">
        <f>IFERROR(VLOOKUP($C238,Account_Mapping!$A:$C,2,0),"")</f>
        <v>T_gen_Admin_other</v>
      </c>
      <c r="B238" s="248">
        <f>IFERROR(VLOOKUP($C238,Account_Mapping!$A:$C,3,0),"")</f>
        <v>0</v>
      </c>
      <c r="C238" s="285" t="s">
        <v>987</v>
      </c>
      <c r="D238" s="215"/>
      <c r="E238" s="215">
        <v>0</v>
      </c>
      <c r="F238" s="215">
        <v>0</v>
      </c>
      <c r="G238" s="215">
        <v>0</v>
      </c>
      <c r="H238" s="215">
        <v>0</v>
      </c>
      <c r="I238" s="215">
        <v>0</v>
      </c>
      <c r="J238" s="215">
        <v>0</v>
      </c>
      <c r="K238" s="215">
        <v>0</v>
      </c>
      <c r="L238" s="215">
        <v>0</v>
      </c>
      <c r="M238" s="215">
        <v>0</v>
      </c>
      <c r="N238" s="215">
        <v>0</v>
      </c>
      <c r="O238" s="215">
        <v>0</v>
      </c>
      <c r="P238" s="215">
        <v>0</v>
      </c>
      <c r="Q238" s="215">
        <v>0</v>
      </c>
    </row>
    <row r="239" spans="1:17" x14ac:dyDescent="0.25">
      <c r="A239" s="245" t="str">
        <f>IFERROR(VLOOKUP($C239,Account_Mapping!$A:$C,2,0),"")</f>
        <v>T_gen_Admin_other</v>
      </c>
      <c r="B239" s="248">
        <f>IFERROR(VLOOKUP($C239,Account_Mapping!$A:$C,3,0),"")</f>
        <v>0</v>
      </c>
      <c r="C239" s="285" t="s">
        <v>988</v>
      </c>
      <c r="D239" s="215"/>
      <c r="E239" s="215">
        <v>0</v>
      </c>
      <c r="F239" s="215">
        <v>0</v>
      </c>
      <c r="G239" s="215">
        <v>0</v>
      </c>
      <c r="H239" s="215">
        <v>0</v>
      </c>
      <c r="I239" s="215">
        <v>0</v>
      </c>
      <c r="J239" s="215">
        <v>0</v>
      </c>
      <c r="K239" s="215">
        <v>0</v>
      </c>
      <c r="L239" s="215">
        <v>0</v>
      </c>
      <c r="M239" s="215">
        <v>0</v>
      </c>
      <c r="N239" s="215">
        <v>0</v>
      </c>
      <c r="O239" s="215">
        <v>0</v>
      </c>
      <c r="P239" s="215">
        <v>0</v>
      </c>
      <c r="Q239" s="215">
        <v>0</v>
      </c>
    </row>
    <row r="240" spans="1:17" x14ac:dyDescent="0.25">
      <c r="A240" s="245" t="str">
        <f>IFERROR(VLOOKUP($C240,Account_Mapping!$A:$C,2,0),"")</f>
        <v>T_gen_Admin_other</v>
      </c>
      <c r="B240" s="248">
        <f>IFERROR(VLOOKUP($C240,Account_Mapping!$A:$C,3,0),"")</f>
        <v>0</v>
      </c>
      <c r="C240" s="285" t="s">
        <v>989</v>
      </c>
      <c r="D240" s="215"/>
      <c r="E240" s="215">
        <v>0</v>
      </c>
      <c r="F240" s="215">
        <v>0</v>
      </c>
      <c r="G240" s="215">
        <v>0</v>
      </c>
      <c r="H240" s="215">
        <v>0</v>
      </c>
      <c r="I240" s="215">
        <v>0</v>
      </c>
      <c r="J240" s="215">
        <v>0</v>
      </c>
      <c r="K240" s="215">
        <v>0</v>
      </c>
      <c r="L240" s="215">
        <v>0</v>
      </c>
      <c r="M240" s="215">
        <v>0</v>
      </c>
      <c r="N240" s="215">
        <v>0</v>
      </c>
      <c r="O240" s="215">
        <v>0</v>
      </c>
      <c r="P240" s="215">
        <v>0</v>
      </c>
      <c r="Q240" s="215">
        <v>0</v>
      </c>
    </row>
    <row r="241" spans="1:18" x14ac:dyDescent="0.25">
      <c r="A241" s="245" t="str">
        <f>IFERROR(VLOOKUP($C241,Account_Mapping!$A:$C,2,0),"")</f>
        <v>T_gen_Admin_other</v>
      </c>
      <c r="B241" s="248">
        <f>IFERROR(VLOOKUP($C241,Account_Mapping!$A:$C,3,0),"")</f>
        <v>0</v>
      </c>
      <c r="C241" s="285" t="s">
        <v>990</v>
      </c>
      <c r="D241" s="215"/>
      <c r="E241" s="215">
        <v>0</v>
      </c>
      <c r="F241" s="215">
        <v>0</v>
      </c>
      <c r="G241" s="215">
        <v>0</v>
      </c>
      <c r="H241" s="215">
        <v>0</v>
      </c>
      <c r="I241" s="215">
        <v>0</v>
      </c>
      <c r="J241" s="215">
        <v>0</v>
      </c>
      <c r="K241" s="215">
        <v>0</v>
      </c>
      <c r="L241" s="215">
        <v>0</v>
      </c>
      <c r="M241" s="215">
        <v>0</v>
      </c>
      <c r="N241" s="215">
        <v>0</v>
      </c>
      <c r="O241" s="215">
        <v>0</v>
      </c>
      <c r="P241" s="215">
        <v>0</v>
      </c>
      <c r="Q241" s="215">
        <v>0</v>
      </c>
    </row>
    <row r="242" spans="1:18" x14ac:dyDescent="0.25">
      <c r="A242" s="245" t="str">
        <f>IFERROR(VLOOKUP($C242,Account_Mapping!$A:$C,2,0),"")</f>
        <v>T_gen_Admin_other</v>
      </c>
      <c r="B242" s="248">
        <f>IFERROR(VLOOKUP($C242,Account_Mapping!$A:$C,3,0),"")</f>
        <v>0</v>
      </c>
      <c r="C242" s="285" t="s">
        <v>991</v>
      </c>
      <c r="E242" s="229">
        <v>0</v>
      </c>
      <c r="F242" s="229">
        <v>0</v>
      </c>
      <c r="G242" s="229">
        <v>0</v>
      </c>
      <c r="H242" s="229">
        <v>0</v>
      </c>
      <c r="I242" s="229">
        <v>0</v>
      </c>
      <c r="J242" s="229">
        <v>0</v>
      </c>
      <c r="K242" s="229">
        <v>0</v>
      </c>
      <c r="L242" s="229">
        <v>0</v>
      </c>
      <c r="M242" s="229">
        <v>0</v>
      </c>
      <c r="N242" s="229">
        <v>0</v>
      </c>
      <c r="O242" s="229">
        <v>0</v>
      </c>
      <c r="P242" s="229">
        <v>0</v>
      </c>
      <c r="Q242" s="229">
        <v>0</v>
      </c>
      <c r="R242" s="224"/>
    </row>
    <row r="243" spans="1:18" x14ac:dyDescent="0.25">
      <c r="A243" s="245" t="str">
        <f>IFERROR(VLOOKUP($C243,Account_Mapping!$A:$C,2,0),"")</f>
        <v>T_gen_Admin_other</v>
      </c>
      <c r="B243" s="248">
        <f>IFERROR(VLOOKUP($C243,Account_Mapping!$A:$C,3,0),"")</f>
        <v>0</v>
      </c>
      <c r="C243" s="285" t="s">
        <v>992</v>
      </c>
      <c r="E243" s="230">
        <v>0</v>
      </c>
      <c r="F243" s="230">
        <v>0</v>
      </c>
      <c r="G243" s="230">
        <v>0</v>
      </c>
      <c r="H243" s="230">
        <v>0</v>
      </c>
      <c r="I243" s="230">
        <v>0</v>
      </c>
      <c r="J243" s="230">
        <v>0</v>
      </c>
      <c r="K243" s="230">
        <v>0</v>
      </c>
      <c r="L243" s="230">
        <v>0</v>
      </c>
      <c r="M243" s="230">
        <v>0</v>
      </c>
      <c r="N243" s="230">
        <v>0</v>
      </c>
      <c r="O243" s="230">
        <v>0</v>
      </c>
      <c r="P243" s="230">
        <v>0</v>
      </c>
      <c r="Q243" s="230">
        <v>0</v>
      </c>
    </row>
    <row r="244" spans="1:18" x14ac:dyDescent="0.25">
      <c r="A244" s="245" t="str">
        <f>IFERROR(VLOOKUP($C244,Account_Mapping!$A:$C,2,0),"")</f>
        <v/>
      </c>
      <c r="B244" s="248" t="str">
        <f>IFERROR(VLOOKUP($C244,Account_Mapping!$A:$C,3,0),"")</f>
        <v/>
      </c>
      <c r="C244" s="285" t="s">
        <v>993</v>
      </c>
      <c r="E244" s="215">
        <v>111478.43000000001</v>
      </c>
      <c r="F244" s="215">
        <v>99019.54</v>
      </c>
      <c r="G244" s="215">
        <v>107632.99999999999</v>
      </c>
      <c r="H244" s="215">
        <v>95426.11</v>
      </c>
      <c r="I244" s="215">
        <v>100597.07000000002</v>
      </c>
      <c r="J244" s="215">
        <v>95351.439999999988</v>
      </c>
      <c r="K244" s="215">
        <v>0</v>
      </c>
      <c r="L244" s="215">
        <v>0</v>
      </c>
      <c r="M244" s="215">
        <v>0</v>
      </c>
      <c r="N244" s="215">
        <v>0</v>
      </c>
      <c r="O244" s="215">
        <v>0</v>
      </c>
      <c r="P244" s="215">
        <v>0</v>
      </c>
      <c r="Q244" s="215">
        <v>609505.59000000008</v>
      </c>
    </row>
    <row r="245" spans="1:18" x14ac:dyDescent="0.25">
      <c r="A245" s="245" t="str">
        <f>IFERROR(VLOOKUP($C245,Account_Mapping!$A:$C,2,0),"")</f>
        <v/>
      </c>
      <c r="B245" s="248" t="str">
        <f>IFERROR(VLOOKUP($C245,Account_Mapping!$A:$C,3,0),"")</f>
        <v/>
      </c>
      <c r="D245" s="215"/>
      <c r="E245" s="215"/>
      <c r="F245" s="215"/>
      <c r="G245" s="215"/>
      <c r="H245" s="215"/>
      <c r="I245" s="215"/>
      <c r="J245" s="215"/>
      <c r="K245" s="215"/>
      <c r="L245" s="215"/>
      <c r="M245" s="215"/>
      <c r="N245" s="215"/>
      <c r="O245" s="215"/>
      <c r="P245" s="215"/>
      <c r="Q245" s="215"/>
    </row>
    <row r="246" spans="1:18" x14ac:dyDescent="0.25">
      <c r="A246" s="245" t="str">
        <f>IFERROR(VLOOKUP($C246,Account_Mapping!$A:$C,2,0),"")</f>
        <v/>
      </c>
      <c r="B246" s="248" t="str">
        <f>IFERROR(VLOOKUP($C246,Account_Mapping!$A:$C,3,0),"")</f>
        <v/>
      </c>
      <c r="C246" s="285" t="s">
        <v>665</v>
      </c>
      <c r="D246" s="215"/>
      <c r="E246" s="215"/>
      <c r="F246" s="215"/>
      <c r="G246" s="215"/>
      <c r="H246" s="215"/>
      <c r="I246" s="215"/>
      <c r="J246" s="215"/>
      <c r="K246" s="215"/>
      <c r="L246" s="215"/>
      <c r="M246" s="215"/>
      <c r="N246" s="215"/>
      <c r="O246" s="215"/>
      <c r="P246" s="215"/>
      <c r="Q246" s="215"/>
    </row>
    <row r="247" spans="1:18" x14ac:dyDescent="0.25">
      <c r="A247" s="245" t="str">
        <f>IFERROR(VLOOKUP($C247,Account_Mapping!$A:$C,2,0),"")</f>
        <v>T_Dietary_Other</v>
      </c>
      <c r="B247" s="248" t="str">
        <f>IFERROR(VLOOKUP($C247,Account_Mapping!$A:$C,3,0),"")</f>
        <v>T_Other_NN_Labor</v>
      </c>
      <c r="C247" s="285" t="s">
        <v>994</v>
      </c>
      <c r="D247" s="215"/>
      <c r="E247" s="215">
        <v>14148.58</v>
      </c>
      <c r="F247" s="215">
        <v>13189.96</v>
      </c>
      <c r="G247" s="215">
        <v>13975.27</v>
      </c>
      <c r="H247" s="215">
        <v>13261.34</v>
      </c>
      <c r="I247" s="215">
        <v>14200.48</v>
      </c>
      <c r="J247" s="215">
        <v>11953.78</v>
      </c>
      <c r="K247" s="215">
        <v>0</v>
      </c>
      <c r="L247" s="215">
        <v>0</v>
      </c>
      <c r="M247" s="215">
        <v>0</v>
      </c>
      <c r="N247" s="215">
        <v>0</v>
      </c>
      <c r="O247" s="215">
        <v>0</v>
      </c>
      <c r="P247" s="215">
        <v>0</v>
      </c>
      <c r="Q247" s="215">
        <v>80729.409999999989</v>
      </c>
    </row>
    <row r="248" spans="1:18" x14ac:dyDescent="0.25">
      <c r="A248" s="245" t="str">
        <f>IFERROR(VLOOKUP($C248,Account_Mapping!$A:$C,2,0),"")</f>
        <v>T_Dietary_Other</v>
      </c>
      <c r="B248" s="248">
        <f>IFERROR(VLOOKUP($C248,Account_Mapping!$A:$C,3,0),"")</f>
        <v>0</v>
      </c>
      <c r="C248" s="285" t="s">
        <v>995</v>
      </c>
      <c r="D248" s="215"/>
      <c r="E248" s="215">
        <v>120</v>
      </c>
      <c r="F248" s="215">
        <v>120</v>
      </c>
      <c r="G248" s="215">
        <v>120</v>
      </c>
      <c r="H248" s="215">
        <v>120</v>
      </c>
      <c r="I248" s="215">
        <v>120</v>
      </c>
      <c r="J248" s="215">
        <v>120</v>
      </c>
      <c r="K248" s="215">
        <v>0</v>
      </c>
      <c r="L248" s="215">
        <v>0</v>
      </c>
      <c r="M248" s="215">
        <v>0</v>
      </c>
      <c r="N248" s="215">
        <v>0</v>
      </c>
      <c r="O248" s="215">
        <v>0</v>
      </c>
      <c r="P248" s="215">
        <v>0</v>
      </c>
      <c r="Q248" s="215">
        <v>720</v>
      </c>
    </row>
    <row r="249" spans="1:18" x14ac:dyDescent="0.25">
      <c r="A249" s="245" t="str">
        <f>IFERROR(VLOOKUP($C249,Account_Mapping!$A:$C,2,0),"")</f>
        <v>T_Dietary_Other</v>
      </c>
      <c r="B249" s="248">
        <f>IFERROR(VLOOKUP($C249,Account_Mapping!$A:$C,3,0),"")</f>
        <v>0</v>
      </c>
      <c r="C249" s="285" t="s">
        <v>996</v>
      </c>
      <c r="D249" s="215"/>
      <c r="E249" s="215">
        <v>0</v>
      </c>
      <c r="F249" s="215">
        <v>237.45</v>
      </c>
      <c r="G249" s="215">
        <v>0</v>
      </c>
      <c r="H249" s="215">
        <v>0</v>
      </c>
      <c r="I249" s="215">
        <v>0</v>
      </c>
      <c r="J249" s="215">
        <v>0</v>
      </c>
      <c r="K249" s="215">
        <v>0</v>
      </c>
      <c r="L249" s="215">
        <v>0</v>
      </c>
      <c r="M249" s="215">
        <v>0</v>
      </c>
      <c r="N249" s="215">
        <v>0</v>
      </c>
      <c r="O249" s="215">
        <v>0</v>
      </c>
      <c r="P249" s="215">
        <v>0</v>
      </c>
      <c r="Q249" s="215">
        <v>237.45</v>
      </c>
    </row>
    <row r="250" spans="1:18" x14ac:dyDescent="0.25">
      <c r="A250" s="245" t="str">
        <f>IFERROR(VLOOKUP($C250,Account_Mapping!$A:$C,2,0),"")</f>
        <v>T_Dietary_Other</v>
      </c>
      <c r="B250" s="248">
        <f>IFERROR(VLOOKUP($C250,Account_Mapping!$A:$C,3,0),"")</f>
        <v>0</v>
      </c>
      <c r="C250" s="285" t="s">
        <v>997</v>
      </c>
      <c r="D250" s="215"/>
      <c r="E250" s="215">
        <v>2666.37</v>
      </c>
      <c r="F250" s="215">
        <v>728.25</v>
      </c>
      <c r="G250" s="215">
        <v>326.25</v>
      </c>
      <c r="H250" s="215">
        <v>262.92</v>
      </c>
      <c r="I250" s="215">
        <v>441.92</v>
      </c>
      <c r="J250" s="215">
        <v>493.88</v>
      </c>
      <c r="K250" s="215">
        <v>0</v>
      </c>
      <c r="L250" s="215">
        <v>0</v>
      </c>
      <c r="M250" s="215">
        <v>0</v>
      </c>
      <c r="N250" s="215">
        <v>0</v>
      </c>
      <c r="O250" s="215">
        <v>0</v>
      </c>
      <c r="P250" s="215">
        <v>0</v>
      </c>
      <c r="Q250" s="215">
        <v>4919.59</v>
      </c>
    </row>
    <row r="251" spans="1:18" x14ac:dyDescent="0.25">
      <c r="A251" s="245" t="str">
        <f>IFERROR(VLOOKUP($C251,Account_Mapping!$A:$C,2,0),"")</f>
        <v>T_Dietary_Raw</v>
      </c>
      <c r="B251" s="248">
        <f>IFERROR(VLOOKUP($C251,Account_Mapping!$A:$C,3,0),"")</f>
        <v>0</v>
      </c>
      <c r="C251" s="285" t="s">
        <v>998</v>
      </c>
      <c r="D251" s="215"/>
      <c r="E251" s="215">
        <v>11102.04</v>
      </c>
      <c r="F251" s="215">
        <v>8956.48</v>
      </c>
      <c r="G251" s="215">
        <v>9239.7800000000007</v>
      </c>
      <c r="H251" s="215">
        <v>8896.35</v>
      </c>
      <c r="I251" s="215">
        <v>11473.23</v>
      </c>
      <c r="J251" s="215">
        <v>8721.52</v>
      </c>
      <c r="K251" s="215">
        <v>0</v>
      </c>
      <c r="L251" s="215">
        <v>0</v>
      </c>
      <c r="M251" s="215">
        <v>0</v>
      </c>
      <c r="N251" s="215">
        <v>0</v>
      </c>
      <c r="O251" s="215">
        <v>0</v>
      </c>
      <c r="P251" s="215">
        <v>0</v>
      </c>
      <c r="Q251" s="215">
        <v>58389.400000000009</v>
      </c>
    </row>
    <row r="252" spans="1:18" x14ac:dyDescent="0.25">
      <c r="A252" s="245" t="str">
        <f>IFERROR(VLOOKUP($C252,Account_Mapping!$A:$C,2,0),"")</f>
        <v>T_Dietary_Other</v>
      </c>
      <c r="B252" s="248">
        <f>IFERROR(VLOOKUP($C252,Account_Mapping!$A:$C,3,0),"")</f>
        <v>0</v>
      </c>
      <c r="C252" s="285" t="s">
        <v>999</v>
      </c>
      <c r="D252" s="215"/>
      <c r="E252" s="215">
        <v>0</v>
      </c>
      <c r="F252" s="215">
        <v>0</v>
      </c>
      <c r="G252" s="215">
        <v>0</v>
      </c>
      <c r="H252" s="215">
        <v>0</v>
      </c>
      <c r="I252" s="215">
        <v>0</v>
      </c>
      <c r="J252" s="215">
        <v>0</v>
      </c>
      <c r="K252" s="215">
        <v>0</v>
      </c>
      <c r="L252" s="215">
        <v>0</v>
      </c>
      <c r="M252" s="215">
        <v>0</v>
      </c>
      <c r="N252" s="215">
        <v>0</v>
      </c>
      <c r="O252" s="215">
        <v>0</v>
      </c>
      <c r="P252" s="215">
        <v>0</v>
      </c>
      <c r="Q252" s="215">
        <v>0</v>
      </c>
    </row>
    <row r="253" spans="1:18" x14ac:dyDescent="0.25">
      <c r="A253" s="245" t="str">
        <f>IFERROR(VLOOKUP($C253,Account_Mapping!$A:$C,2,0),"")</f>
        <v>T_Dietary_Other</v>
      </c>
      <c r="B253" s="248">
        <f>IFERROR(VLOOKUP($C253,Account_Mapping!$A:$C,3,0),"")</f>
        <v>0</v>
      </c>
      <c r="C253" s="285" t="s">
        <v>1000</v>
      </c>
      <c r="D253" s="215"/>
      <c r="E253" s="215">
        <v>1107.8499999999999</v>
      </c>
      <c r="F253" s="215">
        <v>335.69</v>
      </c>
      <c r="G253" s="215">
        <v>283.45</v>
      </c>
      <c r="H253" s="215">
        <v>136.47999999999999</v>
      </c>
      <c r="I253" s="215">
        <v>216.76</v>
      </c>
      <c r="J253" s="215">
        <v>1401.29</v>
      </c>
      <c r="K253" s="215">
        <v>0</v>
      </c>
      <c r="L253" s="215">
        <v>0</v>
      </c>
      <c r="M253" s="215">
        <v>0</v>
      </c>
      <c r="N253" s="215">
        <v>0</v>
      </c>
      <c r="O253" s="215">
        <v>0</v>
      </c>
      <c r="P253" s="215">
        <v>0</v>
      </c>
      <c r="Q253" s="215">
        <v>3481.52</v>
      </c>
    </row>
    <row r="254" spans="1:18" x14ac:dyDescent="0.25">
      <c r="A254" s="245" t="str">
        <f>IFERROR(VLOOKUP($C254,Account_Mapping!$A:$C,2,0),"")</f>
        <v>T_gen_Admin_other</v>
      </c>
      <c r="B254" s="248">
        <f>IFERROR(VLOOKUP($C254,Account_Mapping!$A:$C,3,0),"")</f>
        <v>0</v>
      </c>
      <c r="C254" s="285" t="s">
        <v>1001</v>
      </c>
      <c r="D254" s="215"/>
      <c r="E254" s="215">
        <v>0</v>
      </c>
      <c r="F254" s="215">
        <v>0</v>
      </c>
      <c r="G254" s="215">
        <v>0</v>
      </c>
      <c r="H254" s="215">
        <v>0</v>
      </c>
      <c r="I254" s="215">
        <v>0</v>
      </c>
      <c r="J254" s="215">
        <v>0</v>
      </c>
      <c r="K254" s="215">
        <v>0</v>
      </c>
      <c r="L254" s="215">
        <v>0</v>
      </c>
      <c r="M254" s="215">
        <v>0</v>
      </c>
      <c r="N254" s="215">
        <v>0</v>
      </c>
      <c r="O254" s="215">
        <v>0</v>
      </c>
      <c r="P254" s="215">
        <v>0</v>
      </c>
      <c r="Q254" s="215">
        <v>0</v>
      </c>
    </row>
    <row r="255" spans="1:18" x14ac:dyDescent="0.25">
      <c r="A255" s="245" t="str">
        <f>IFERROR(VLOOKUP($C255,Account_Mapping!$A:$C,2,0),"")</f>
        <v>T_gen_Admin_other</v>
      </c>
      <c r="B255" s="248">
        <f>IFERROR(VLOOKUP($C255,Account_Mapping!$A:$C,3,0),"")</f>
        <v>0</v>
      </c>
      <c r="C255" s="285" t="s">
        <v>1002</v>
      </c>
      <c r="D255" s="215"/>
      <c r="E255" s="215">
        <v>0</v>
      </c>
      <c r="F255" s="215">
        <v>0</v>
      </c>
      <c r="G255" s="215">
        <v>0</v>
      </c>
      <c r="H255" s="215">
        <v>0</v>
      </c>
      <c r="I255" s="215">
        <v>0</v>
      </c>
      <c r="J255" s="215">
        <v>0</v>
      </c>
      <c r="K255" s="215">
        <v>0</v>
      </c>
      <c r="L255" s="215">
        <v>0</v>
      </c>
      <c r="M255" s="215">
        <v>0</v>
      </c>
      <c r="N255" s="215">
        <v>0</v>
      </c>
      <c r="O255" s="215">
        <v>0</v>
      </c>
      <c r="P255" s="215">
        <v>0</v>
      </c>
      <c r="Q255" s="215">
        <v>0</v>
      </c>
    </row>
    <row r="256" spans="1:18" x14ac:dyDescent="0.25">
      <c r="A256" s="245" t="str">
        <f>IFERROR(VLOOKUP($C256,Account_Mapping!$A:$C,2,0),"")</f>
        <v>T_gen_Admin_other</v>
      </c>
      <c r="B256" s="248">
        <f>IFERROR(VLOOKUP($C256,Account_Mapping!$A:$C,3,0),"")</f>
        <v>0</v>
      </c>
      <c r="C256" s="285" t="s">
        <v>1003</v>
      </c>
      <c r="D256" s="215"/>
      <c r="E256" s="215">
        <v>0</v>
      </c>
      <c r="F256" s="215">
        <v>0</v>
      </c>
      <c r="G256" s="215">
        <v>0</v>
      </c>
      <c r="H256" s="215">
        <v>0</v>
      </c>
      <c r="I256" s="215">
        <v>0</v>
      </c>
      <c r="J256" s="215">
        <v>0</v>
      </c>
      <c r="K256" s="215">
        <v>0</v>
      </c>
      <c r="L256" s="215">
        <v>0</v>
      </c>
      <c r="M256" s="215">
        <v>0</v>
      </c>
      <c r="N256" s="215">
        <v>0</v>
      </c>
      <c r="O256" s="215">
        <v>0</v>
      </c>
      <c r="P256" s="215">
        <v>0</v>
      </c>
      <c r="Q256" s="215">
        <v>0</v>
      </c>
    </row>
    <row r="257" spans="1:18" x14ac:dyDescent="0.25">
      <c r="A257" s="245" t="str">
        <f>IFERROR(VLOOKUP($C257,Account_Mapping!$A:$C,2,0),"")</f>
        <v>T_gen_Admin_other</v>
      </c>
      <c r="B257" s="248">
        <f>IFERROR(VLOOKUP($C257,Account_Mapping!$A:$C,3,0),"")</f>
        <v>0</v>
      </c>
      <c r="C257" s="285" t="s">
        <v>1004</v>
      </c>
      <c r="D257" s="215"/>
      <c r="E257" s="215">
        <v>194.4</v>
      </c>
      <c r="F257" s="215">
        <v>337.2</v>
      </c>
      <c r="G257" s="215">
        <v>1151.25</v>
      </c>
      <c r="H257" s="215">
        <v>0</v>
      </c>
      <c r="I257" s="215">
        <v>60.75</v>
      </c>
      <c r="J257" s="215">
        <v>194.4</v>
      </c>
      <c r="K257" s="215">
        <v>0</v>
      </c>
      <c r="L257" s="215">
        <v>0</v>
      </c>
      <c r="M257" s="215">
        <v>0</v>
      </c>
      <c r="N257" s="215">
        <v>0</v>
      </c>
      <c r="O257" s="215">
        <v>0</v>
      </c>
      <c r="P257" s="215">
        <v>0</v>
      </c>
      <c r="Q257" s="215">
        <v>1938</v>
      </c>
    </row>
    <row r="258" spans="1:18" x14ac:dyDescent="0.25">
      <c r="A258" s="245" t="str">
        <f>IFERROR(VLOOKUP($C258,Account_Mapping!$A:$C,2,0),"")</f>
        <v>T_gen_Admin_other</v>
      </c>
      <c r="B258" s="248">
        <f>IFERROR(VLOOKUP($C258,Account_Mapping!$A:$C,3,0),"")</f>
        <v>0</v>
      </c>
      <c r="C258" s="285" t="s">
        <v>1005</v>
      </c>
      <c r="D258" s="215"/>
      <c r="E258" s="215">
        <v>0</v>
      </c>
      <c r="F258" s="215">
        <v>0</v>
      </c>
      <c r="G258" s="215">
        <v>0</v>
      </c>
      <c r="H258" s="215">
        <v>0</v>
      </c>
      <c r="I258" s="215">
        <v>0</v>
      </c>
      <c r="J258" s="215">
        <v>0</v>
      </c>
      <c r="K258" s="215">
        <v>0</v>
      </c>
      <c r="L258" s="215">
        <v>0</v>
      </c>
      <c r="M258" s="215">
        <v>0</v>
      </c>
      <c r="N258" s="215">
        <v>0</v>
      </c>
      <c r="O258" s="215">
        <v>0</v>
      </c>
      <c r="P258" s="215">
        <v>0</v>
      </c>
      <c r="Q258" s="215">
        <v>0</v>
      </c>
    </row>
    <row r="259" spans="1:18" x14ac:dyDescent="0.25">
      <c r="A259" s="245" t="str">
        <f>IFERROR(VLOOKUP($C259,Account_Mapping!$A:$C,2,0),"")</f>
        <v>T_gen_Admin_other</v>
      </c>
      <c r="B259" s="248">
        <f>IFERROR(VLOOKUP($C259,Account_Mapping!$A:$C,3,0),"")</f>
        <v>0</v>
      </c>
      <c r="C259" s="285" t="s">
        <v>1006</v>
      </c>
      <c r="D259" s="215"/>
      <c r="E259" s="215">
        <v>188.33</v>
      </c>
      <c r="F259" s="215">
        <v>0</v>
      </c>
      <c r="G259" s="215">
        <v>194.4</v>
      </c>
      <c r="H259" s="215">
        <v>291.60000000000002</v>
      </c>
      <c r="I259" s="215">
        <v>470.85</v>
      </c>
      <c r="J259" s="215">
        <v>194.4</v>
      </c>
      <c r="K259" s="215">
        <v>0</v>
      </c>
      <c r="L259" s="215">
        <v>0</v>
      </c>
      <c r="M259" s="215">
        <v>0</v>
      </c>
      <c r="N259" s="215">
        <v>0</v>
      </c>
      <c r="O259" s="215">
        <v>0</v>
      </c>
      <c r="P259" s="215">
        <v>0</v>
      </c>
      <c r="Q259" s="215">
        <v>1339.5800000000002</v>
      </c>
    </row>
    <row r="260" spans="1:18" x14ac:dyDescent="0.25">
      <c r="A260" s="245" t="str">
        <f>IFERROR(VLOOKUP($C260,Account_Mapping!$A:$C,2,0),"")</f>
        <v>T_gen_Admin_other</v>
      </c>
      <c r="B260" s="248">
        <f>IFERROR(VLOOKUP($C260,Account_Mapping!$A:$C,3,0),"")</f>
        <v>0</v>
      </c>
      <c r="C260" s="285" t="s">
        <v>1007</v>
      </c>
      <c r="E260" s="229">
        <v>35.630000000000003</v>
      </c>
      <c r="F260" s="229">
        <v>35.630000000000003</v>
      </c>
      <c r="G260" s="229">
        <v>35.630000000000003</v>
      </c>
      <c r="H260" s="229">
        <v>419.7</v>
      </c>
      <c r="I260" s="229">
        <v>212.01</v>
      </c>
      <c r="J260" s="229">
        <v>71.290000000000006</v>
      </c>
      <c r="K260" s="229">
        <v>0</v>
      </c>
      <c r="L260" s="229">
        <v>0</v>
      </c>
      <c r="M260" s="229">
        <v>0</v>
      </c>
      <c r="N260" s="229">
        <v>0</v>
      </c>
      <c r="O260" s="229">
        <v>0</v>
      </c>
      <c r="P260" s="229">
        <v>0</v>
      </c>
      <c r="Q260" s="229">
        <v>809.89</v>
      </c>
      <c r="R260" s="224"/>
    </row>
    <row r="261" spans="1:18" x14ac:dyDescent="0.25">
      <c r="A261" s="245" t="str">
        <f>IFERROR(VLOOKUP($C261,Account_Mapping!$A:$C,2,0),"")</f>
        <v>T_gen_Admin_other</v>
      </c>
      <c r="B261" s="248">
        <f>IFERROR(VLOOKUP($C261,Account_Mapping!$A:$C,3,0),"")</f>
        <v>0</v>
      </c>
      <c r="C261" s="285" t="s">
        <v>1008</v>
      </c>
      <c r="E261" s="221">
        <v>0</v>
      </c>
      <c r="F261" s="221">
        <v>0</v>
      </c>
      <c r="G261" s="221">
        <v>0</v>
      </c>
      <c r="H261" s="221">
        <v>0</v>
      </c>
      <c r="I261" s="221">
        <v>0</v>
      </c>
      <c r="J261" s="221">
        <v>0</v>
      </c>
      <c r="K261" s="221">
        <v>0</v>
      </c>
      <c r="L261" s="221">
        <v>0</v>
      </c>
      <c r="M261" s="221">
        <v>0</v>
      </c>
      <c r="N261" s="221">
        <v>0</v>
      </c>
      <c r="O261" s="221">
        <v>0</v>
      </c>
      <c r="P261" s="221">
        <v>0</v>
      </c>
      <c r="Q261" s="221">
        <v>0</v>
      </c>
    </row>
    <row r="262" spans="1:18" x14ac:dyDescent="0.25">
      <c r="A262" s="245" t="str">
        <f>IFERROR(VLOOKUP($C262,Account_Mapping!$A:$C,2,0),"")</f>
        <v/>
      </c>
      <c r="B262" s="248" t="str">
        <f>IFERROR(VLOOKUP($C262,Account_Mapping!$A:$C,3,0),"")</f>
        <v/>
      </c>
      <c r="C262" s="285" t="s">
        <v>1009</v>
      </c>
      <c r="E262" s="215">
        <v>29563.200000000004</v>
      </c>
      <c r="F262" s="215">
        <v>23940.66</v>
      </c>
      <c r="G262" s="215">
        <v>25326.030000000006</v>
      </c>
      <c r="H262" s="215">
        <v>23388.39</v>
      </c>
      <c r="I262" s="215">
        <v>27195.999999999993</v>
      </c>
      <c r="J262" s="215">
        <v>23150.560000000005</v>
      </c>
      <c r="K262" s="215">
        <v>0</v>
      </c>
      <c r="L262" s="215">
        <v>0</v>
      </c>
      <c r="M262" s="215">
        <v>0</v>
      </c>
      <c r="N262" s="215">
        <v>0</v>
      </c>
      <c r="O262" s="215">
        <v>0</v>
      </c>
      <c r="P262" s="215">
        <v>0</v>
      </c>
      <c r="Q262" s="215">
        <v>152564.83999999997</v>
      </c>
    </row>
    <row r="263" spans="1:18" x14ac:dyDescent="0.25">
      <c r="A263" s="245" t="str">
        <f>IFERROR(VLOOKUP($C263,Account_Mapping!$A:$C,2,0),"")</f>
        <v/>
      </c>
      <c r="B263" s="248" t="str">
        <f>IFERROR(VLOOKUP($C263,Account_Mapping!$A:$C,3,0),"")</f>
        <v/>
      </c>
      <c r="D263" s="215"/>
      <c r="E263" s="215"/>
      <c r="F263" s="215"/>
      <c r="G263" s="215"/>
      <c r="H263" s="215"/>
      <c r="I263" s="215"/>
      <c r="J263" s="215"/>
      <c r="K263" s="215"/>
      <c r="L263" s="215"/>
      <c r="M263" s="215"/>
      <c r="N263" s="215"/>
      <c r="O263" s="215"/>
      <c r="P263" s="215"/>
      <c r="Q263" s="215"/>
    </row>
    <row r="264" spans="1:18" x14ac:dyDescent="0.25">
      <c r="A264" s="245" t="str">
        <f>IFERROR(VLOOKUP($C264,Account_Mapping!$A:$C,2,0),"")</f>
        <v/>
      </c>
      <c r="B264" s="248" t="str">
        <f>IFERROR(VLOOKUP($C264,Account_Mapping!$A:$C,3,0),"")</f>
        <v/>
      </c>
      <c r="C264" s="285" t="s">
        <v>869</v>
      </c>
      <c r="D264" s="215"/>
      <c r="E264" s="215"/>
      <c r="F264" s="215"/>
      <c r="G264" s="215"/>
      <c r="H264" s="215"/>
      <c r="I264" s="215"/>
      <c r="J264" s="215"/>
      <c r="K264" s="215"/>
      <c r="L264" s="215"/>
      <c r="M264" s="215"/>
      <c r="N264" s="215"/>
      <c r="O264" s="215"/>
      <c r="P264" s="215"/>
      <c r="Q264" s="215"/>
    </row>
    <row r="265" spans="1:18" x14ac:dyDescent="0.25">
      <c r="A265" s="245" t="str">
        <f>IFERROR(VLOOKUP($C265,Account_Mapping!$A:$C,2,0),"")</f>
        <v>T_gen_Admin_other</v>
      </c>
      <c r="B265" s="248">
        <f>IFERROR(VLOOKUP($C265,Account_Mapping!$A:$C,3,0),"")</f>
        <v>0</v>
      </c>
      <c r="C265" s="285" t="s">
        <v>1010</v>
      </c>
      <c r="D265" s="215"/>
      <c r="E265" s="215">
        <v>1106</v>
      </c>
      <c r="F265" s="215">
        <v>2734</v>
      </c>
      <c r="G265" s="215">
        <v>2710</v>
      </c>
      <c r="H265" s="215">
        <v>2300</v>
      </c>
      <c r="I265" s="215">
        <v>2318</v>
      </c>
      <c r="J265" s="215">
        <v>1675.5</v>
      </c>
      <c r="K265" s="215">
        <v>0</v>
      </c>
      <c r="L265" s="215">
        <v>0</v>
      </c>
      <c r="M265" s="215">
        <v>0</v>
      </c>
      <c r="N265" s="215">
        <v>0</v>
      </c>
      <c r="O265" s="215">
        <v>0</v>
      </c>
      <c r="P265" s="215">
        <v>0</v>
      </c>
      <c r="Q265" s="215">
        <v>12843.5</v>
      </c>
    </row>
    <row r="266" spans="1:18" x14ac:dyDescent="0.25">
      <c r="A266" s="245" t="str">
        <f>IFERROR(VLOOKUP($C266,Account_Mapping!$A:$C,2,0),"")</f>
        <v>T_EXPENSES</v>
      </c>
      <c r="B266" s="248">
        <f>IFERROR(VLOOKUP($C266,Account_Mapping!$A:$C,3,0),"")</f>
        <v>0</v>
      </c>
      <c r="C266" s="285" t="s">
        <v>1011</v>
      </c>
      <c r="D266" s="215"/>
      <c r="E266" s="215">
        <v>0</v>
      </c>
      <c r="F266" s="215">
        <v>0</v>
      </c>
      <c r="G266" s="215">
        <v>0</v>
      </c>
      <c r="H266" s="215">
        <v>0</v>
      </c>
      <c r="I266" s="215">
        <v>13.55</v>
      </c>
      <c r="J266" s="215">
        <v>0</v>
      </c>
      <c r="K266" s="215">
        <v>0</v>
      </c>
      <c r="L266" s="215">
        <v>0</v>
      </c>
      <c r="M266" s="215">
        <v>0</v>
      </c>
      <c r="N266" s="215">
        <v>0</v>
      </c>
      <c r="O266" s="215">
        <v>0</v>
      </c>
      <c r="P266" s="215">
        <v>0</v>
      </c>
      <c r="Q266" s="215">
        <v>13.55</v>
      </c>
    </row>
    <row r="267" spans="1:18" x14ac:dyDescent="0.25">
      <c r="A267" s="245" t="str">
        <f>IFERROR(VLOOKUP($C267,Account_Mapping!$A:$C,2,0),"")</f>
        <v>T_Ancillary_Therapy</v>
      </c>
      <c r="B267" s="248">
        <f>IFERROR(VLOOKUP($C267,Account_Mapping!$A:$C,3,0),"")</f>
        <v>0</v>
      </c>
      <c r="C267" s="285" t="s">
        <v>1012</v>
      </c>
      <c r="D267" s="215"/>
      <c r="E267" s="215">
        <v>11682.73</v>
      </c>
      <c r="F267" s="215">
        <v>9114.16</v>
      </c>
      <c r="G267" s="215">
        <v>11449.15</v>
      </c>
      <c r="H267" s="215">
        <v>6831.46</v>
      </c>
      <c r="I267" s="215">
        <v>6821.66</v>
      </c>
      <c r="J267" s="215">
        <v>4592.1400000000003</v>
      </c>
      <c r="K267" s="215">
        <v>0</v>
      </c>
      <c r="L267" s="215">
        <v>0</v>
      </c>
      <c r="M267" s="215">
        <v>0</v>
      </c>
      <c r="N267" s="215">
        <v>0</v>
      </c>
      <c r="O267" s="215">
        <v>0</v>
      </c>
      <c r="P267" s="215">
        <v>0</v>
      </c>
      <c r="Q267" s="215">
        <v>50491.3</v>
      </c>
    </row>
    <row r="268" spans="1:18" x14ac:dyDescent="0.25">
      <c r="A268" s="245" t="str">
        <f>IFERROR(VLOOKUP($C268,Account_Mapping!$A:$C,2,0),"")</f>
        <v>T_Ancillary_Therapy</v>
      </c>
      <c r="B268" s="248" t="str">
        <f>IFERROR(VLOOKUP($C268,Account_Mapping!$A:$C,3,0),"")</f>
        <v>T_Other_NN_Labor</v>
      </c>
      <c r="C268" s="285" t="s">
        <v>1013</v>
      </c>
      <c r="D268" s="215"/>
      <c r="E268" s="215">
        <v>0</v>
      </c>
      <c r="F268" s="215">
        <v>0</v>
      </c>
      <c r="G268" s="215">
        <v>0</v>
      </c>
      <c r="H268" s="215">
        <v>0</v>
      </c>
      <c r="I268" s="215">
        <v>0</v>
      </c>
      <c r="J268" s="215">
        <v>0</v>
      </c>
      <c r="K268" s="215">
        <v>0</v>
      </c>
      <c r="L268" s="215">
        <v>0</v>
      </c>
      <c r="M268" s="215">
        <v>0</v>
      </c>
      <c r="N268" s="215">
        <v>0</v>
      </c>
      <c r="O268" s="215">
        <v>0</v>
      </c>
      <c r="P268" s="215">
        <v>0</v>
      </c>
      <c r="Q268" s="215">
        <v>0</v>
      </c>
    </row>
    <row r="269" spans="1:18" x14ac:dyDescent="0.25">
      <c r="A269" s="245" t="str">
        <f>IFERROR(VLOOKUP($C269,Account_Mapping!$A:$C,2,0),"")</f>
        <v>T_Ancillary_Therapy</v>
      </c>
      <c r="B269" s="248">
        <f>IFERROR(VLOOKUP($C269,Account_Mapping!$A:$C,3,0),"")</f>
        <v>0</v>
      </c>
      <c r="C269" s="285" t="s">
        <v>1014</v>
      </c>
      <c r="D269" s="215"/>
      <c r="E269" s="215">
        <v>0</v>
      </c>
      <c r="F269" s="215">
        <v>0</v>
      </c>
      <c r="G269" s="215">
        <v>0</v>
      </c>
      <c r="H269" s="215">
        <v>0</v>
      </c>
      <c r="I269" s="215">
        <v>0</v>
      </c>
      <c r="J269" s="215">
        <v>0</v>
      </c>
      <c r="K269" s="215">
        <v>0</v>
      </c>
      <c r="L269" s="215">
        <v>0</v>
      </c>
      <c r="M269" s="215">
        <v>0</v>
      </c>
      <c r="N269" s="215">
        <v>0</v>
      </c>
      <c r="O269" s="215">
        <v>0</v>
      </c>
      <c r="P269" s="215">
        <v>0</v>
      </c>
      <c r="Q269" s="215">
        <v>0</v>
      </c>
    </row>
    <row r="270" spans="1:18" x14ac:dyDescent="0.25">
      <c r="A270" s="245" t="str">
        <f>IFERROR(VLOOKUP($C270,Account_Mapping!$A:$C,2,0),"")</f>
        <v>T_Ancillary_Therapy</v>
      </c>
      <c r="B270" s="248" t="str">
        <f>IFERROR(VLOOKUP($C270,Account_Mapping!$A:$C,3,0),"")</f>
        <v>T_Other_NN_Labor</v>
      </c>
      <c r="C270" s="285" t="s">
        <v>1015</v>
      </c>
      <c r="D270" s="215"/>
      <c r="E270" s="215">
        <v>0</v>
      </c>
      <c r="F270" s="215">
        <v>0</v>
      </c>
      <c r="G270" s="215">
        <v>0</v>
      </c>
      <c r="H270" s="215">
        <v>0</v>
      </c>
      <c r="I270" s="215">
        <v>0</v>
      </c>
      <c r="J270" s="215">
        <v>0</v>
      </c>
      <c r="K270" s="215">
        <v>0</v>
      </c>
      <c r="L270" s="215">
        <v>0</v>
      </c>
      <c r="M270" s="215">
        <v>0</v>
      </c>
      <c r="N270" s="215">
        <v>0</v>
      </c>
      <c r="O270" s="215">
        <v>0</v>
      </c>
      <c r="P270" s="215">
        <v>0</v>
      </c>
      <c r="Q270" s="215">
        <v>0</v>
      </c>
    </row>
    <row r="271" spans="1:18" x14ac:dyDescent="0.25">
      <c r="A271" s="245" t="str">
        <f>IFERROR(VLOOKUP($C271,Account_Mapping!$A:$C,2,0),"")</f>
        <v>T_Ancillary_Therapy</v>
      </c>
      <c r="B271" s="248">
        <f>IFERROR(VLOOKUP($C271,Account_Mapping!$A:$C,3,0),"")</f>
        <v>0</v>
      </c>
      <c r="C271" s="285" t="s">
        <v>1016</v>
      </c>
      <c r="D271" s="215"/>
      <c r="E271" s="215">
        <v>0</v>
      </c>
      <c r="F271" s="215">
        <v>0</v>
      </c>
      <c r="G271" s="215">
        <v>0</v>
      </c>
      <c r="H271" s="215">
        <v>0</v>
      </c>
      <c r="I271" s="215">
        <v>0</v>
      </c>
      <c r="J271" s="215">
        <v>0</v>
      </c>
      <c r="K271" s="215">
        <v>0</v>
      </c>
      <c r="L271" s="215">
        <v>0</v>
      </c>
      <c r="M271" s="215">
        <v>0</v>
      </c>
      <c r="N271" s="215">
        <v>0</v>
      </c>
      <c r="O271" s="215">
        <v>0</v>
      </c>
      <c r="P271" s="215">
        <v>0</v>
      </c>
      <c r="Q271" s="215">
        <v>0</v>
      </c>
    </row>
    <row r="272" spans="1:18" x14ac:dyDescent="0.25">
      <c r="A272" s="245" t="str">
        <f>IFERROR(VLOOKUP($C272,Account_Mapping!$A:$C,2,0),"")</f>
        <v>T_Ancillary_Therapy</v>
      </c>
      <c r="B272" s="248">
        <f>IFERROR(VLOOKUP($C272,Account_Mapping!$A:$C,3,0),"")</f>
        <v>0</v>
      </c>
      <c r="C272" s="285" t="s">
        <v>1017</v>
      </c>
      <c r="D272" s="215"/>
      <c r="E272" s="215">
        <v>10440.16</v>
      </c>
      <c r="F272" s="215">
        <v>9422.68</v>
      </c>
      <c r="G272" s="215">
        <v>11586.99</v>
      </c>
      <c r="H272" s="215">
        <v>6382.83</v>
      </c>
      <c r="I272" s="215">
        <v>6549.23</v>
      </c>
      <c r="J272" s="215">
        <v>4383.32</v>
      </c>
      <c r="K272" s="215">
        <v>0</v>
      </c>
      <c r="L272" s="215">
        <v>0</v>
      </c>
      <c r="M272" s="215">
        <v>0</v>
      </c>
      <c r="N272" s="215">
        <v>0</v>
      </c>
      <c r="O272" s="215">
        <v>0</v>
      </c>
      <c r="P272" s="215">
        <v>0</v>
      </c>
      <c r="Q272" s="215">
        <v>48765.21</v>
      </c>
    </row>
    <row r="273" spans="1:17" x14ac:dyDescent="0.25">
      <c r="A273" s="245" t="str">
        <f>IFERROR(VLOOKUP($C273,Account_Mapping!$A:$C,2,0),"")</f>
        <v>T_Ancillary_Therapy</v>
      </c>
      <c r="B273" s="248" t="str">
        <f>IFERROR(VLOOKUP($C273,Account_Mapping!$A:$C,3,0),"")</f>
        <v>T_Other_NN_Labor</v>
      </c>
      <c r="C273" s="285" t="s">
        <v>1018</v>
      </c>
      <c r="D273" s="215"/>
      <c r="E273" s="215">
        <v>0</v>
      </c>
      <c r="F273" s="215">
        <v>0</v>
      </c>
      <c r="G273" s="215">
        <v>0</v>
      </c>
      <c r="H273" s="215">
        <v>0</v>
      </c>
      <c r="I273" s="215">
        <v>0</v>
      </c>
      <c r="J273" s="215">
        <v>0</v>
      </c>
      <c r="K273" s="215">
        <v>0</v>
      </c>
      <c r="L273" s="215">
        <v>0</v>
      </c>
      <c r="M273" s="215">
        <v>0</v>
      </c>
      <c r="N273" s="215">
        <v>0</v>
      </c>
      <c r="O273" s="215">
        <v>0</v>
      </c>
      <c r="P273" s="215">
        <v>0</v>
      </c>
      <c r="Q273" s="215">
        <v>0</v>
      </c>
    </row>
    <row r="274" spans="1:17" x14ac:dyDescent="0.25">
      <c r="A274" s="245" t="str">
        <f>IFERROR(VLOOKUP($C274,Account_Mapping!$A:$C,2,0),"")</f>
        <v>T_Ancillary_Therapy</v>
      </c>
      <c r="B274" s="248">
        <f>IFERROR(VLOOKUP($C274,Account_Mapping!$A:$C,3,0),"")</f>
        <v>0</v>
      </c>
      <c r="C274" s="285" t="s">
        <v>1019</v>
      </c>
      <c r="D274" s="215"/>
      <c r="E274" s="215">
        <v>0</v>
      </c>
      <c r="F274" s="215">
        <v>0</v>
      </c>
      <c r="G274" s="215">
        <v>0</v>
      </c>
      <c r="H274" s="215">
        <v>0</v>
      </c>
      <c r="I274" s="215">
        <v>0</v>
      </c>
      <c r="J274" s="215">
        <v>0</v>
      </c>
      <c r="K274" s="215">
        <v>0</v>
      </c>
      <c r="L274" s="215">
        <v>0</v>
      </c>
      <c r="M274" s="215">
        <v>0</v>
      </c>
      <c r="N274" s="215">
        <v>0</v>
      </c>
      <c r="O274" s="215">
        <v>0</v>
      </c>
      <c r="P274" s="215">
        <v>0</v>
      </c>
      <c r="Q274" s="215">
        <v>0</v>
      </c>
    </row>
    <row r="275" spans="1:17" x14ac:dyDescent="0.25">
      <c r="A275" s="245" t="str">
        <f>IFERROR(VLOOKUP($C275,Account_Mapping!$A:$C,2,0),"")</f>
        <v>T_Ancillary_Therapy</v>
      </c>
      <c r="B275" s="248">
        <f>IFERROR(VLOOKUP($C275,Account_Mapping!$A:$C,3,0),"")</f>
        <v>0</v>
      </c>
      <c r="C275" s="285" t="s">
        <v>1020</v>
      </c>
      <c r="D275" s="215"/>
      <c r="E275" s="215">
        <v>0</v>
      </c>
      <c r="F275" s="215">
        <v>206</v>
      </c>
      <c r="G275" s="215">
        <v>0</v>
      </c>
      <c r="H275" s="215">
        <v>0</v>
      </c>
      <c r="I275" s="215">
        <v>0</v>
      </c>
      <c r="J275" s="215">
        <v>0</v>
      </c>
      <c r="K275" s="215">
        <v>0</v>
      </c>
      <c r="L275" s="215">
        <v>0</v>
      </c>
      <c r="M275" s="215">
        <v>0</v>
      </c>
      <c r="N275" s="215">
        <v>0</v>
      </c>
      <c r="O275" s="215">
        <v>0</v>
      </c>
      <c r="P275" s="215">
        <v>0</v>
      </c>
      <c r="Q275" s="215">
        <v>206</v>
      </c>
    </row>
    <row r="276" spans="1:17" x14ac:dyDescent="0.25">
      <c r="A276" s="245" t="str">
        <f>IFERROR(VLOOKUP($C276,Account_Mapping!$A:$C,2,0),"")</f>
        <v>T_Ancillary_Pharmacy</v>
      </c>
      <c r="B276" s="248">
        <f>IFERROR(VLOOKUP($C276,Account_Mapping!$A:$C,3,0),"")</f>
        <v>0</v>
      </c>
      <c r="C276" s="285" t="s">
        <v>1021</v>
      </c>
      <c r="D276" s="215"/>
      <c r="E276" s="215">
        <v>5.17</v>
      </c>
      <c r="F276" s="215">
        <v>0</v>
      </c>
      <c r="G276" s="215">
        <v>4468.93</v>
      </c>
      <c r="H276" s="215">
        <v>1670.75</v>
      </c>
      <c r="I276" s="215">
        <v>2524.2399999999998</v>
      </c>
      <c r="J276" s="215">
        <v>3391.83</v>
      </c>
      <c r="K276" s="215">
        <v>0</v>
      </c>
      <c r="L276" s="215">
        <v>0</v>
      </c>
      <c r="M276" s="215">
        <v>0</v>
      </c>
      <c r="N276" s="215">
        <v>0</v>
      </c>
      <c r="O276" s="215">
        <v>0</v>
      </c>
      <c r="P276" s="215">
        <v>0</v>
      </c>
      <c r="Q276" s="215">
        <v>12060.92</v>
      </c>
    </row>
    <row r="277" spans="1:17" x14ac:dyDescent="0.25">
      <c r="A277" s="245" t="str">
        <f>IFERROR(VLOOKUP($C277,Account_Mapping!$A:$C,2,0),"")</f>
        <v>T_Nursing</v>
      </c>
      <c r="B277" s="248">
        <f>IFERROR(VLOOKUP($C277,Account_Mapping!$A:$C,3,0),"")</f>
        <v>0</v>
      </c>
      <c r="C277" s="285" t="s">
        <v>1022</v>
      </c>
      <c r="D277" s="215"/>
      <c r="E277" s="215">
        <v>0</v>
      </c>
      <c r="F277" s="215">
        <v>0</v>
      </c>
      <c r="G277" s="215">
        <v>0</v>
      </c>
      <c r="H277" s="215">
        <v>0</v>
      </c>
      <c r="I277" s="215">
        <v>0</v>
      </c>
      <c r="J277" s="215">
        <v>0</v>
      </c>
      <c r="K277" s="215">
        <v>0</v>
      </c>
      <c r="L277" s="215">
        <v>0</v>
      </c>
      <c r="M277" s="215">
        <v>0</v>
      </c>
      <c r="N277" s="215">
        <v>0</v>
      </c>
      <c r="O277" s="215">
        <v>0</v>
      </c>
      <c r="P277" s="215">
        <v>0</v>
      </c>
      <c r="Q277" s="215">
        <v>0</v>
      </c>
    </row>
    <row r="278" spans="1:17" x14ac:dyDescent="0.25">
      <c r="A278" s="245" t="str">
        <f>IFERROR(VLOOKUP($C278,Account_Mapping!$A:$C,2,0),"")</f>
        <v>T_Ancillary_Therapy</v>
      </c>
      <c r="B278" s="248">
        <f>IFERROR(VLOOKUP($C278,Account_Mapping!$A:$C,3,0),"")</f>
        <v>0</v>
      </c>
      <c r="C278" s="285" t="s">
        <v>1023</v>
      </c>
      <c r="D278" s="215"/>
      <c r="E278" s="215">
        <v>0</v>
      </c>
      <c r="F278" s="215">
        <v>0</v>
      </c>
      <c r="G278" s="215">
        <v>0</v>
      </c>
      <c r="H278" s="215">
        <v>0</v>
      </c>
      <c r="I278" s="215">
        <v>0</v>
      </c>
      <c r="J278" s="215">
        <v>0</v>
      </c>
      <c r="K278" s="215">
        <v>0</v>
      </c>
      <c r="L278" s="215">
        <v>0</v>
      </c>
      <c r="M278" s="215">
        <v>0</v>
      </c>
      <c r="N278" s="215">
        <v>0</v>
      </c>
      <c r="O278" s="215">
        <v>0</v>
      </c>
      <c r="P278" s="215">
        <v>0</v>
      </c>
      <c r="Q278" s="215">
        <v>0</v>
      </c>
    </row>
    <row r="279" spans="1:17" x14ac:dyDescent="0.25">
      <c r="A279" s="245" t="str">
        <f>IFERROR(VLOOKUP($C279,Account_Mapping!$A:$C,2,0),"")</f>
        <v>T_Ancillary_Therapy</v>
      </c>
      <c r="B279" s="248">
        <f>IFERROR(VLOOKUP($C279,Account_Mapping!$A:$C,3,0),"")</f>
        <v>0</v>
      </c>
      <c r="C279" s="285" t="s">
        <v>1024</v>
      </c>
      <c r="D279" s="215"/>
      <c r="E279" s="215">
        <v>4147.21</v>
      </c>
      <c r="F279" s="215">
        <v>2084.5100000000002</v>
      </c>
      <c r="G279" s="215">
        <v>1499</v>
      </c>
      <c r="H279" s="215">
        <v>0</v>
      </c>
      <c r="I279" s="215">
        <v>359.34</v>
      </c>
      <c r="J279" s="215">
        <v>921.4</v>
      </c>
      <c r="K279" s="215">
        <v>0</v>
      </c>
      <c r="L279" s="215">
        <v>0</v>
      </c>
      <c r="M279" s="215">
        <v>0</v>
      </c>
      <c r="N279" s="215">
        <v>0</v>
      </c>
      <c r="O279" s="215">
        <v>0</v>
      </c>
      <c r="P279" s="215">
        <v>0</v>
      </c>
      <c r="Q279" s="215">
        <v>9011.4600000000009</v>
      </c>
    </row>
    <row r="280" spans="1:17" x14ac:dyDescent="0.25">
      <c r="A280" s="245" t="str">
        <f>IFERROR(VLOOKUP($C280,Account_Mapping!$A:$C,2,0),"")</f>
        <v>T_Ancillary_Therapy</v>
      </c>
      <c r="B280" s="248" t="str">
        <f>IFERROR(VLOOKUP($C280,Account_Mapping!$A:$C,3,0),"")</f>
        <v>T_Other_NN_Labor</v>
      </c>
      <c r="C280" s="285" t="s">
        <v>1025</v>
      </c>
      <c r="D280" s="215"/>
      <c r="E280" s="215">
        <v>0</v>
      </c>
      <c r="F280" s="215">
        <v>0</v>
      </c>
      <c r="G280" s="215">
        <v>0</v>
      </c>
      <c r="H280" s="215">
        <v>0</v>
      </c>
      <c r="I280" s="215">
        <v>0</v>
      </c>
      <c r="J280" s="215">
        <v>0</v>
      </c>
      <c r="K280" s="215">
        <v>0</v>
      </c>
      <c r="L280" s="215">
        <v>0</v>
      </c>
      <c r="M280" s="215">
        <v>0</v>
      </c>
      <c r="N280" s="215">
        <v>0</v>
      </c>
      <c r="O280" s="215">
        <v>0</v>
      </c>
      <c r="P280" s="215">
        <v>0</v>
      </c>
      <c r="Q280" s="215">
        <v>0</v>
      </c>
    </row>
    <row r="281" spans="1:17" x14ac:dyDescent="0.25">
      <c r="A281" s="245" t="str">
        <f>IFERROR(VLOOKUP($C281,Account_Mapping!$A:$C,2,0),"")</f>
        <v>T_Ancillary_Therapy</v>
      </c>
      <c r="B281" s="248">
        <f>IFERROR(VLOOKUP($C281,Account_Mapping!$A:$C,3,0),"")</f>
        <v>0</v>
      </c>
      <c r="C281" s="285" t="s">
        <v>1026</v>
      </c>
      <c r="D281" s="215"/>
      <c r="E281" s="215">
        <v>0</v>
      </c>
      <c r="F281" s="215">
        <v>0</v>
      </c>
      <c r="G281" s="215">
        <v>0</v>
      </c>
      <c r="H281" s="215">
        <v>0</v>
      </c>
      <c r="I281" s="215">
        <v>0</v>
      </c>
      <c r="J281" s="215">
        <v>0</v>
      </c>
      <c r="K281" s="215">
        <v>0</v>
      </c>
      <c r="L281" s="215">
        <v>0</v>
      </c>
      <c r="M281" s="215">
        <v>0</v>
      </c>
      <c r="N281" s="215">
        <v>0</v>
      </c>
      <c r="O281" s="215">
        <v>0</v>
      </c>
      <c r="P281" s="215">
        <v>0</v>
      </c>
      <c r="Q281" s="215">
        <v>0</v>
      </c>
    </row>
    <row r="282" spans="1:17" x14ac:dyDescent="0.25">
      <c r="A282" s="245" t="str">
        <f>IFERROR(VLOOKUP($C282,Account_Mapping!$A:$C,2,0),"")</f>
        <v>T_Ancillary_Therapy</v>
      </c>
      <c r="B282" s="248">
        <f>IFERROR(VLOOKUP($C282,Account_Mapping!$A:$C,3,0),"")</f>
        <v>0</v>
      </c>
      <c r="C282" s="285" t="s">
        <v>1027</v>
      </c>
      <c r="D282" s="215"/>
      <c r="E282" s="215">
        <v>0</v>
      </c>
      <c r="F282" s="215">
        <v>0</v>
      </c>
      <c r="G282" s="215">
        <v>0</v>
      </c>
      <c r="H282" s="215">
        <v>0</v>
      </c>
      <c r="I282" s="215">
        <v>0</v>
      </c>
      <c r="J282" s="215">
        <v>0</v>
      </c>
      <c r="K282" s="215">
        <v>0</v>
      </c>
      <c r="L282" s="215">
        <v>0</v>
      </c>
      <c r="M282" s="215">
        <v>0</v>
      </c>
      <c r="N282" s="215">
        <v>0</v>
      </c>
      <c r="O282" s="215">
        <v>0</v>
      </c>
      <c r="P282" s="215">
        <v>0</v>
      </c>
      <c r="Q282" s="215">
        <v>0</v>
      </c>
    </row>
    <row r="283" spans="1:17" x14ac:dyDescent="0.25">
      <c r="A283" s="245" t="str">
        <f>IFERROR(VLOOKUP($C283,Account_Mapping!$A:$C,2,0),"")</f>
        <v>T_Ancillary_Other</v>
      </c>
      <c r="B283" s="248">
        <f>IFERROR(VLOOKUP($C283,Account_Mapping!$A:$C,3,0),"")</f>
        <v>0</v>
      </c>
      <c r="C283" s="285" t="s">
        <v>1028</v>
      </c>
      <c r="D283" s="215"/>
      <c r="E283" s="215">
        <v>325.76</v>
      </c>
      <c r="F283" s="215">
        <v>294.42</v>
      </c>
      <c r="G283" s="215">
        <v>605.44000000000005</v>
      </c>
      <c r="H283" s="215">
        <v>178.64</v>
      </c>
      <c r="I283" s="215">
        <v>187.56</v>
      </c>
      <c r="J283" s="215">
        <v>175.76</v>
      </c>
      <c r="K283" s="215">
        <v>0</v>
      </c>
      <c r="L283" s="215">
        <v>0</v>
      </c>
      <c r="M283" s="215">
        <v>0</v>
      </c>
      <c r="N283" s="215">
        <v>0</v>
      </c>
      <c r="O283" s="215">
        <v>0</v>
      </c>
      <c r="P283" s="215">
        <v>0</v>
      </c>
      <c r="Q283" s="215">
        <v>1767.5800000000002</v>
      </c>
    </row>
    <row r="284" spans="1:17" x14ac:dyDescent="0.25">
      <c r="A284" s="245" t="str">
        <f>IFERROR(VLOOKUP($C284,Account_Mapping!$A:$C,2,0),"")</f>
        <v>T_Ancillary_Other</v>
      </c>
      <c r="B284" s="248">
        <f>IFERROR(VLOOKUP($C284,Account_Mapping!$A:$C,3,0),"")</f>
        <v>0</v>
      </c>
      <c r="C284" s="285" t="s">
        <v>1029</v>
      </c>
      <c r="D284" s="215"/>
      <c r="E284" s="215">
        <v>1083.3599999999999</v>
      </c>
      <c r="F284" s="215">
        <v>0</v>
      </c>
      <c r="G284" s="215">
        <v>102.91</v>
      </c>
      <c r="H284" s="215">
        <v>504</v>
      </c>
      <c r="I284" s="215">
        <v>346.5</v>
      </c>
      <c r="J284" s="215">
        <v>346.5</v>
      </c>
      <c r="K284" s="215">
        <v>0</v>
      </c>
      <c r="L284" s="215">
        <v>0</v>
      </c>
      <c r="M284" s="215">
        <v>0</v>
      </c>
      <c r="N284" s="215">
        <v>0</v>
      </c>
      <c r="O284" s="215">
        <v>0</v>
      </c>
      <c r="P284" s="215">
        <v>0</v>
      </c>
      <c r="Q284" s="215">
        <v>2383.27</v>
      </c>
    </row>
    <row r="285" spans="1:17" x14ac:dyDescent="0.25">
      <c r="A285" s="245" t="str">
        <f>IFERROR(VLOOKUP($C285,Account_Mapping!$A:$C,2,0),"")</f>
        <v>T_Ancillary_Therapy</v>
      </c>
      <c r="B285" s="248">
        <f>IFERROR(VLOOKUP($C285,Account_Mapping!$A:$C,3,0),"")</f>
        <v>0</v>
      </c>
      <c r="C285" s="285" t="s">
        <v>1030</v>
      </c>
      <c r="D285" s="215"/>
      <c r="E285" s="215">
        <v>0</v>
      </c>
      <c r="F285" s="215">
        <v>0</v>
      </c>
      <c r="G285" s="215">
        <v>0</v>
      </c>
      <c r="H285" s="215">
        <v>0</v>
      </c>
      <c r="I285" s="215">
        <v>0</v>
      </c>
      <c r="J285" s="215">
        <v>0</v>
      </c>
      <c r="K285" s="215">
        <v>0</v>
      </c>
      <c r="L285" s="215">
        <v>0</v>
      </c>
      <c r="M285" s="215">
        <v>0</v>
      </c>
      <c r="N285" s="215">
        <v>0</v>
      </c>
      <c r="O285" s="215">
        <v>0</v>
      </c>
      <c r="P285" s="215">
        <v>0</v>
      </c>
      <c r="Q285" s="215">
        <v>0</v>
      </c>
    </row>
    <row r="286" spans="1:17" x14ac:dyDescent="0.25">
      <c r="A286" s="245" t="str">
        <f>IFERROR(VLOOKUP($C286,Account_Mapping!$A:$C,2,0),"")</f>
        <v>T_Ancillary_Therapy</v>
      </c>
      <c r="B286" s="248">
        <f>IFERROR(VLOOKUP($C286,Account_Mapping!$A:$C,3,0),"")</f>
        <v>0</v>
      </c>
      <c r="C286" s="285" t="s">
        <v>1031</v>
      </c>
      <c r="D286" s="215"/>
      <c r="E286" s="215">
        <v>0</v>
      </c>
      <c r="F286" s="215">
        <v>0</v>
      </c>
      <c r="G286" s="215">
        <v>0</v>
      </c>
      <c r="H286" s="215">
        <v>0</v>
      </c>
      <c r="I286" s="215">
        <v>0</v>
      </c>
      <c r="J286" s="215">
        <v>0</v>
      </c>
      <c r="K286" s="215">
        <v>0</v>
      </c>
      <c r="L286" s="215">
        <v>0</v>
      </c>
      <c r="M286" s="215">
        <v>0</v>
      </c>
      <c r="N286" s="215">
        <v>0</v>
      </c>
      <c r="O286" s="215">
        <v>0</v>
      </c>
      <c r="P286" s="215">
        <v>0</v>
      </c>
      <c r="Q286" s="215">
        <v>0</v>
      </c>
    </row>
    <row r="287" spans="1:17" x14ac:dyDescent="0.25">
      <c r="A287" s="245" t="str">
        <f>IFERROR(VLOOKUP($C287,Account_Mapping!$A:$C,2,0),"")</f>
        <v>T_Ancillary_Other</v>
      </c>
      <c r="B287" s="248">
        <f>IFERROR(VLOOKUP($C287,Account_Mapping!$A:$C,3,0),"")</f>
        <v>0</v>
      </c>
      <c r="C287" s="285" t="s">
        <v>1032</v>
      </c>
      <c r="D287" s="215"/>
      <c r="E287" s="215">
        <v>0</v>
      </c>
      <c r="F287" s="215">
        <v>0</v>
      </c>
      <c r="G287" s="215">
        <v>0</v>
      </c>
      <c r="H287" s="215">
        <v>0</v>
      </c>
      <c r="I287" s="215">
        <v>637.99</v>
      </c>
      <c r="J287" s="215">
        <v>2144.4499999999998</v>
      </c>
      <c r="K287" s="215">
        <v>0</v>
      </c>
      <c r="L287" s="215">
        <v>0</v>
      </c>
      <c r="M287" s="215">
        <v>0</v>
      </c>
      <c r="N287" s="215">
        <v>0</v>
      </c>
      <c r="O287" s="215">
        <v>0</v>
      </c>
      <c r="P287" s="215">
        <v>0</v>
      </c>
      <c r="Q287" s="215">
        <v>2782.4399999999996</v>
      </c>
    </row>
    <row r="288" spans="1:17" x14ac:dyDescent="0.25">
      <c r="A288" s="245" t="str">
        <f>IFERROR(VLOOKUP($C288,Account_Mapping!$A:$C,2,0),"")</f>
        <v>T_EXPENSES</v>
      </c>
      <c r="B288" s="248">
        <f>IFERROR(VLOOKUP($C288,Account_Mapping!$A:$C,3,0),"")</f>
        <v>0</v>
      </c>
      <c r="C288" s="285" t="s">
        <v>1033</v>
      </c>
      <c r="D288" s="215"/>
      <c r="E288" s="215">
        <v>1285.5</v>
      </c>
      <c r="F288" s="215">
        <v>576.5</v>
      </c>
      <c r="G288" s="215">
        <v>0</v>
      </c>
      <c r="H288" s="215">
        <v>952.45</v>
      </c>
      <c r="I288" s="215">
        <v>526</v>
      </c>
      <c r="J288" s="215">
        <v>1259.5</v>
      </c>
      <c r="K288" s="215">
        <v>0</v>
      </c>
      <c r="L288" s="215">
        <v>0</v>
      </c>
      <c r="M288" s="215">
        <v>0</v>
      </c>
      <c r="N288" s="215">
        <v>0</v>
      </c>
      <c r="O288" s="215">
        <v>0</v>
      </c>
      <c r="P288" s="215">
        <v>0</v>
      </c>
      <c r="Q288" s="215">
        <v>4599.95</v>
      </c>
    </row>
    <row r="289" spans="1:17" x14ac:dyDescent="0.25">
      <c r="A289" s="245" t="str">
        <f>IFERROR(VLOOKUP($C289,Account_Mapping!$A:$C,2,0),"")</f>
        <v>T_EXPENSES</v>
      </c>
      <c r="B289" s="248">
        <f>IFERROR(VLOOKUP($C289,Account_Mapping!$A:$C,3,0),"")</f>
        <v>0</v>
      </c>
      <c r="C289" s="285" t="s">
        <v>1034</v>
      </c>
      <c r="D289" s="215"/>
      <c r="E289" s="215">
        <v>0</v>
      </c>
      <c r="F289" s="215">
        <v>0</v>
      </c>
      <c r="G289" s="215">
        <v>0</v>
      </c>
      <c r="H289" s="215">
        <v>0</v>
      </c>
      <c r="I289" s="215">
        <v>0</v>
      </c>
      <c r="J289" s="215">
        <v>0</v>
      </c>
      <c r="K289" s="215">
        <v>0</v>
      </c>
      <c r="L289" s="215">
        <v>0</v>
      </c>
      <c r="M289" s="215">
        <v>0</v>
      </c>
      <c r="N289" s="215">
        <v>0</v>
      </c>
      <c r="O289" s="215">
        <v>0</v>
      </c>
      <c r="P289" s="215">
        <v>0</v>
      </c>
      <c r="Q289" s="215">
        <v>0</v>
      </c>
    </row>
    <row r="290" spans="1:17" x14ac:dyDescent="0.25">
      <c r="A290" s="245" t="str">
        <f>IFERROR(VLOOKUP($C290,Account_Mapping!$A:$C,2,0),"")</f>
        <v>T_Ancillary_Pharmacy</v>
      </c>
      <c r="B290" s="248">
        <f>IFERROR(VLOOKUP($C290,Account_Mapping!$A:$C,3,0),"")</f>
        <v>0</v>
      </c>
      <c r="C290" s="285" t="s">
        <v>1035</v>
      </c>
      <c r="D290" s="215"/>
      <c r="E290" s="215">
        <v>0</v>
      </c>
      <c r="F290" s="215">
        <v>89.75</v>
      </c>
      <c r="G290" s="215">
        <v>0</v>
      </c>
      <c r="H290" s="215">
        <v>0</v>
      </c>
      <c r="I290" s="215">
        <v>176.7</v>
      </c>
      <c r="J290" s="215">
        <v>431.1</v>
      </c>
      <c r="K290" s="215">
        <v>0</v>
      </c>
      <c r="L290" s="215">
        <v>0</v>
      </c>
      <c r="M290" s="215">
        <v>0</v>
      </c>
      <c r="N290" s="215">
        <v>0</v>
      </c>
      <c r="O290" s="215">
        <v>0</v>
      </c>
      <c r="P290" s="215">
        <v>0</v>
      </c>
      <c r="Q290" s="215">
        <v>697.55</v>
      </c>
    </row>
    <row r="291" spans="1:17" x14ac:dyDescent="0.25">
      <c r="A291" s="245" t="str">
        <f>IFERROR(VLOOKUP($C291,Account_Mapping!$A:$C,2,0),"")</f>
        <v>T_Ancillary_Therapy</v>
      </c>
      <c r="B291" s="248">
        <f>IFERROR(VLOOKUP($C291,Account_Mapping!$A:$C,3,0),"")</f>
        <v>0</v>
      </c>
      <c r="C291" s="285" t="s">
        <v>1036</v>
      </c>
      <c r="D291" s="215"/>
      <c r="E291" s="215">
        <v>1554.53</v>
      </c>
      <c r="F291" s="215">
        <v>331.8</v>
      </c>
      <c r="G291" s="215">
        <v>933.05</v>
      </c>
      <c r="H291" s="215">
        <v>2478.56</v>
      </c>
      <c r="I291" s="215">
        <v>2859.92</v>
      </c>
      <c r="J291" s="215">
        <v>2854.01</v>
      </c>
      <c r="K291" s="215">
        <v>0</v>
      </c>
      <c r="L291" s="215">
        <v>0</v>
      </c>
      <c r="M291" s="215">
        <v>0</v>
      </c>
      <c r="N291" s="215">
        <v>0</v>
      </c>
      <c r="O291" s="215">
        <v>0</v>
      </c>
      <c r="P291" s="215">
        <v>0</v>
      </c>
      <c r="Q291" s="215">
        <v>11011.87</v>
      </c>
    </row>
    <row r="292" spans="1:17" x14ac:dyDescent="0.25">
      <c r="A292" s="245" t="str">
        <f>IFERROR(VLOOKUP($C292,Account_Mapping!$A:$C,2,0),"")</f>
        <v>T_Ancillary_Therapy</v>
      </c>
      <c r="B292" s="248">
        <f>IFERROR(VLOOKUP($C292,Account_Mapping!$A:$C,3,0),"")</f>
        <v>0</v>
      </c>
      <c r="C292" s="285" t="s">
        <v>1037</v>
      </c>
      <c r="D292" s="215"/>
      <c r="E292" s="215">
        <v>339.48</v>
      </c>
      <c r="F292" s="215">
        <v>0</v>
      </c>
      <c r="G292" s="215">
        <v>0</v>
      </c>
      <c r="H292" s="215">
        <v>0</v>
      </c>
      <c r="I292" s="215">
        <v>283</v>
      </c>
      <c r="J292" s="215">
        <v>1414.6</v>
      </c>
      <c r="K292" s="215">
        <v>0</v>
      </c>
      <c r="L292" s="215">
        <v>0</v>
      </c>
      <c r="M292" s="215">
        <v>0</v>
      </c>
      <c r="N292" s="215">
        <v>0</v>
      </c>
      <c r="O292" s="215">
        <v>0</v>
      </c>
      <c r="P292" s="215">
        <v>0</v>
      </c>
      <c r="Q292" s="215">
        <v>2037.08</v>
      </c>
    </row>
    <row r="293" spans="1:17" x14ac:dyDescent="0.25">
      <c r="A293" s="245" t="str">
        <f>IFERROR(VLOOKUP($C293,Account_Mapping!$A:$C,2,0),"")</f>
        <v>T_Ancillary_Therapy</v>
      </c>
      <c r="B293" s="248">
        <f>IFERROR(VLOOKUP($C293,Account_Mapping!$A:$C,3,0),"")</f>
        <v>0</v>
      </c>
      <c r="C293" s="285" t="s">
        <v>1038</v>
      </c>
      <c r="D293" s="215"/>
      <c r="E293" s="215">
        <v>1052.67</v>
      </c>
      <c r="F293" s="215">
        <v>360.33</v>
      </c>
      <c r="G293" s="215">
        <v>907.64</v>
      </c>
      <c r="H293" s="215">
        <v>1376.63</v>
      </c>
      <c r="I293" s="215">
        <v>1125.9000000000001</v>
      </c>
      <c r="J293" s="215">
        <v>1265.1099999999999</v>
      </c>
      <c r="K293" s="215">
        <v>0</v>
      </c>
      <c r="L293" s="215">
        <v>0</v>
      </c>
      <c r="M293" s="215">
        <v>0</v>
      </c>
      <c r="N293" s="215">
        <v>0</v>
      </c>
      <c r="O293" s="215">
        <v>0</v>
      </c>
      <c r="P293" s="215">
        <v>0</v>
      </c>
      <c r="Q293" s="215">
        <v>6088.28</v>
      </c>
    </row>
    <row r="294" spans="1:17" x14ac:dyDescent="0.25">
      <c r="A294" s="245" t="str">
        <f>IFERROR(VLOOKUP($C294,Account_Mapping!$A:$C,2,0),"")</f>
        <v>T_Ancillary_Other</v>
      </c>
      <c r="B294" s="248">
        <f>IFERROR(VLOOKUP($C294,Account_Mapping!$A:$C,3,0),"")</f>
        <v>0</v>
      </c>
      <c r="C294" s="285" t="s">
        <v>1039</v>
      </c>
      <c r="D294" s="215"/>
      <c r="E294" s="215">
        <v>0</v>
      </c>
      <c r="F294" s="215">
        <v>0</v>
      </c>
      <c r="G294" s="215">
        <v>0</v>
      </c>
      <c r="H294" s="215">
        <v>0</v>
      </c>
      <c r="I294" s="215">
        <v>0</v>
      </c>
      <c r="J294" s="215">
        <v>0</v>
      </c>
      <c r="K294" s="215">
        <v>0</v>
      </c>
      <c r="L294" s="215">
        <v>0</v>
      </c>
      <c r="M294" s="215">
        <v>0</v>
      </c>
      <c r="N294" s="215">
        <v>0</v>
      </c>
      <c r="O294" s="215">
        <v>0</v>
      </c>
      <c r="P294" s="215">
        <v>0</v>
      </c>
      <c r="Q294" s="215">
        <v>0</v>
      </c>
    </row>
    <row r="295" spans="1:17" x14ac:dyDescent="0.25">
      <c r="A295" s="245" t="str">
        <f>IFERROR(VLOOKUP($C295,Account_Mapping!$A:$C,2,0),"")</f>
        <v>T_Ancillary_Pharmacy</v>
      </c>
      <c r="B295" s="248">
        <f>IFERROR(VLOOKUP($C295,Account_Mapping!$A:$C,3,0),"")</f>
        <v>0</v>
      </c>
      <c r="C295" s="285" t="s">
        <v>1040</v>
      </c>
      <c r="D295" s="215"/>
      <c r="E295" s="215">
        <v>0</v>
      </c>
      <c r="F295" s="215">
        <v>0</v>
      </c>
      <c r="G295" s="215">
        <v>0</v>
      </c>
      <c r="H295" s="215">
        <v>0</v>
      </c>
      <c r="I295" s="215">
        <v>0</v>
      </c>
      <c r="J295" s="215">
        <v>0</v>
      </c>
      <c r="K295" s="215">
        <v>0</v>
      </c>
      <c r="L295" s="215">
        <v>0</v>
      </c>
      <c r="M295" s="215">
        <v>0</v>
      </c>
      <c r="N295" s="215">
        <v>0</v>
      </c>
      <c r="O295" s="215">
        <v>0</v>
      </c>
      <c r="P295" s="215">
        <v>0</v>
      </c>
      <c r="Q295" s="215">
        <v>0</v>
      </c>
    </row>
    <row r="296" spans="1:17" x14ac:dyDescent="0.25">
      <c r="A296" s="245" t="str">
        <f>IFERROR(VLOOKUP($C296,Account_Mapping!$A:$C,2,0),"")</f>
        <v>T_Ancillary_Other</v>
      </c>
      <c r="B296" s="248">
        <f>IFERROR(VLOOKUP($C296,Account_Mapping!$A:$C,3,0),"")</f>
        <v>0</v>
      </c>
      <c r="C296" s="285" t="s">
        <v>1041</v>
      </c>
      <c r="D296" s="215"/>
      <c r="E296" s="215">
        <v>0</v>
      </c>
      <c r="F296" s="215">
        <v>0</v>
      </c>
      <c r="G296" s="215">
        <v>0</v>
      </c>
      <c r="H296" s="215">
        <v>0</v>
      </c>
      <c r="I296" s="215">
        <v>0</v>
      </c>
      <c r="J296" s="215">
        <v>0</v>
      </c>
      <c r="K296" s="215">
        <v>0</v>
      </c>
      <c r="L296" s="215">
        <v>0</v>
      </c>
      <c r="M296" s="215">
        <v>0</v>
      </c>
      <c r="N296" s="215">
        <v>0</v>
      </c>
      <c r="O296" s="215">
        <v>0</v>
      </c>
      <c r="P296" s="215">
        <v>0</v>
      </c>
      <c r="Q296" s="215">
        <v>0</v>
      </c>
    </row>
    <row r="297" spans="1:17" x14ac:dyDescent="0.25">
      <c r="A297" s="245" t="str">
        <f>IFERROR(VLOOKUP($C297,Account_Mapping!$A:$C,2,0),"")</f>
        <v>T_Ancillary_Other</v>
      </c>
      <c r="B297" s="248">
        <f>IFERROR(VLOOKUP($C297,Account_Mapping!$A:$C,3,0),"")</f>
        <v>0</v>
      </c>
      <c r="C297" s="285" t="s">
        <v>1042</v>
      </c>
      <c r="D297" s="215"/>
      <c r="E297" s="215">
        <v>0</v>
      </c>
      <c r="F297" s="215">
        <v>923.38</v>
      </c>
      <c r="G297" s="215">
        <v>0</v>
      </c>
      <c r="H297" s="215">
        <v>0</v>
      </c>
      <c r="I297" s="215">
        <v>0</v>
      </c>
      <c r="J297" s="215">
        <v>0</v>
      </c>
      <c r="K297" s="215">
        <v>0</v>
      </c>
      <c r="L297" s="215">
        <v>0</v>
      </c>
      <c r="M297" s="215">
        <v>0</v>
      </c>
      <c r="N297" s="215">
        <v>0</v>
      </c>
      <c r="O297" s="215">
        <v>0</v>
      </c>
      <c r="P297" s="215">
        <v>0</v>
      </c>
      <c r="Q297" s="215">
        <v>923.38</v>
      </c>
    </row>
    <row r="298" spans="1:17" x14ac:dyDescent="0.25">
      <c r="A298" s="245" t="str">
        <f>IFERROR(VLOOKUP($C298,Account_Mapping!$A:$C,2,0),"")</f>
        <v>T_Ancillary_Therapy</v>
      </c>
      <c r="B298" s="248">
        <f>IFERROR(VLOOKUP($C298,Account_Mapping!$A:$C,3,0),"")</f>
        <v>0</v>
      </c>
      <c r="C298" s="285" t="s">
        <v>1043</v>
      </c>
      <c r="D298" s="215"/>
      <c r="E298" s="215">
        <v>0</v>
      </c>
      <c r="F298" s="215">
        <v>0</v>
      </c>
      <c r="G298" s="215">
        <v>0</v>
      </c>
      <c r="H298" s="215">
        <v>0</v>
      </c>
      <c r="I298" s="215">
        <v>0</v>
      </c>
      <c r="J298" s="215">
        <v>0</v>
      </c>
      <c r="K298" s="215">
        <v>0</v>
      </c>
      <c r="L298" s="215">
        <v>0</v>
      </c>
      <c r="M298" s="215">
        <v>0</v>
      </c>
      <c r="N298" s="215">
        <v>0</v>
      </c>
      <c r="O298" s="215">
        <v>0</v>
      </c>
      <c r="P298" s="215">
        <v>0</v>
      </c>
      <c r="Q298" s="215">
        <v>0</v>
      </c>
    </row>
    <row r="299" spans="1:17" x14ac:dyDescent="0.25">
      <c r="A299" s="245" t="str">
        <f>IFERROR(VLOOKUP($C299,Account_Mapping!$A:$C,2,0),"")</f>
        <v>T_Ancillary_Therapy</v>
      </c>
      <c r="B299" s="248">
        <f>IFERROR(VLOOKUP($C299,Account_Mapping!$A:$C,3,0),"")</f>
        <v>0</v>
      </c>
      <c r="C299" s="285" t="s">
        <v>1044</v>
      </c>
      <c r="D299" s="215"/>
      <c r="E299" s="215">
        <v>0</v>
      </c>
      <c r="F299" s="215">
        <v>0</v>
      </c>
      <c r="G299" s="215">
        <v>0</v>
      </c>
      <c r="H299" s="215">
        <v>0</v>
      </c>
      <c r="I299" s="215">
        <v>45.45</v>
      </c>
      <c r="J299" s="215">
        <v>0</v>
      </c>
      <c r="K299" s="215">
        <v>0</v>
      </c>
      <c r="L299" s="215">
        <v>0</v>
      </c>
      <c r="M299" s="215">
        <v>0</v>
      </c>
      <c r="N299" s="215">
        <v>0</v>
      </c>
      <c r="O299" s="215">
        <v>0</v>
      </c>
      <c r="P299" s="215">
        <v>0</v>
      </c>
      <c r="Q299" s="215">
        <v>45.45</v>
      </c>
    </row>
    <row r="300" spans="1:17" x14ac:dyDescent="0.25">
      <c r="A300" s="245" t="str">
        <f>IFERROR(VLOOKUP($C300,Account_Mapping!$A:$C,2,0),"")</f>
        <v>T_Ancillary_Therapy</v>
      </c>
      <c r="B300" s="248">
        <f>IFERROR(VLOOKUP($C300,Account_Mapping!$A:$C,3,0),"")</f>
        <v>0</v>
      </c>
      <c r="C300" s="285" t="s">
        <v>1045</v>
      </c>
      <c r="D300" s="215"/>
      <c r="E300" s="215">
        <v>0</v>
      </c>
      <c r="F300" s="215">
        <v>0</v>
      </c>
      <c r="G300" s="215">
        <v>0</v>
      </c>
      <c r="H300" s="215">
        <v>0</v>
      </c>
      <c r="I300" s="215">
        <v>0</v>
      </c>
      <c r="J300" s="215">
        <v>0</v>
      </c>
      <c r="K300" s="215">
        <v>0</v>
      </c>
      <c r="L300" s="215">
        <v>0</v>
      </c>
      <c r="M300" s="215">
        <v>0</v>
      </c>
      <c r="N300" s="215">
        <v>0</v>
      </c>
      <c r="O300" s="215">
        <v>0</v>
      </c>
      <c r="P300" s="215">
        <v>0</v>
      </c>
      <c r="Q300" s="215">
        <v>0</v>
      </c>
    </row>
    <row r="301" spans="1:17" x14ac:dyDescent="0.25">
      <c r="A301" s="245" t="str">
        <f>IFERROR(VLOOKUP($C301,Account_Mapping!$A:$C,2,0),"")</f>
        <v>T_Ancillary_Therapy</v>
      </c>
      <c r="B301" s="248">
        <f>IFERROR(VLOOKUP($C301,Account_Mapping!$A:$C,3,0),"")</f>
        <v>0</v>
      </c>
      <c r="C301" s="285" t="s">
        <v>1046</v>
      </c>
      <c r="D301" s="215"/>
      <c r="E301" s="215">
        <v>449.45</v>
      </c>
      <c r="F301" s="215">
        <v>0</v>
      </c>
      <c r="G301" s="215">
        <v>600.29999999999995</v>
      </c>
      <c r="H301" s="215">
        <v>0</v>
      </c>
      <c r="I301" s="215">
        <v>0</v>
      </c>
      <c r="J301" s="215">
        <v>0</v>
      </c>
      <c r="K301" s="215">
        <v>0</v>
      </c>
      <c r="L301" s="215">
        <v>0</v>
      </c>
      <c r="M301" s="215">
        <v>0</v>
      </c>
      <c r="N301" s="215">
        <v>0</v>
      </c>
      <c r="O301" s="215">
        <v>0</v>
      </c>
      <c r="P301" s="215">
        <v>0</v>
      </c>
      <c r="Q301" s="215">
        <v>1049.75</v>
      </c>
    </row>
    <row r="302" spans="1:17" x14ac:dyDescent="0.25">
      <c r="A302" s="245" t="str">
        <f>IFERROR(VLOOKUP($C302,Account_Mapping!$A:$C,2,0),"")</f>
        <v>T_Ancillary_Therapy</v>
      </c>
      <c r="B302" s="248">
        <f>IFERROR(VLOOKUP($C302,Account_Mapping!$A:$C,3,0),"")</f>
        <v>0</v>
      </c>
      <c r="C302" s="285" t="s">
        <v>1047</v>
      </c>
      <c r="D302" s="215"/>
      <c r="E302" s="215">
        <v>227.25</v>
      </c>
      <c r="F302" s="215">
        <v>373.7</v>
      </c>
      <c r="G302" s="215">
        <v>121.2</v>
      </c>
      <c r="H302" s="215">
        <v>0</v>
      </c>
      <c r="I302" s="215">
        <v>0</v>
      </c>
      <c r="J302" s="215">
        <v>0</v>
      </c>
      <c r="K302" s="215">
        <v>0</v>
      </c>
      <c r="L302" s="215">
        <v>0</v>
      </c>
      <c r="M302" s="215">
        <v>0</v>
      </c>
      <c r="N302" s="215">
        <v>0</v>
      </c>
      <c r="O302" s="215">
        <v>0</v>
      </c>
      <c r="P302" s="215">
        <v>0</v>
      </c>
      <c r="Q302" s="215">
        <v>722.15000000000009</v>
      </c>
    </row>
    <row r="303" spans="1:17" x14ac:dyDescent="0.25">
      <c r="A303" s="245" t="str">
        <f>IFERROR(VLOOKUP($C303,Account_Mapping!$A:$C,2,0),"")</f>
        <v>T_Ancillary_Therapy</v>
      </c>
      <c r="B303" s="248">
        <f>IFERROR(VLOOKUP($C303,Account_Mapping!$A:$C,3,0),"")</f>
        <v>0</v>
      </c>
      <c r="C303" s="285" t="s">
        <v>1048</v>
      </c>
      <c r="D303" s="215"/>
      <c r="E303" s="215">
        <v>0</v>
      </c>
      <c r="F303" s="215">
        <v>0</v>
      </c>
      <c r="G303" s="215">
        <v>617.66</v>
      </c>
      <c r="H303" s="215">
        <v>0</v>
      </c>
      <c r="I303" s="215">
        <v>0</v>
      </c>
      <c r="J303" s="215">
        <v>0</v>
      </c>
      <c r="K303" s="215">
        <v>0</v>
      </c>
      <c r="L303" s="215">
        <v>0</v>
      </c>
      <c r="M303" s="215">
        <v>0</v>
      </c>
      <c r="N303" s="215">
        <v>0</v>
      </c>
      <c r="O303" s="215">
        <v>0</v>
      </c>
      <c r="P303" s="215">
        <v>0</v>
      </c>
      <c r="Q303" s="215">
        <v>617.66</v>
      </c>
    </row>
    <row r="304" spans="1:17" x14ac:dyDescent="0.25">
      <c r="A304" s="245" t="str">
        <f>IFERROR(VLOOKUP($C304,Account_Mapping!$A:$C,2,0),"")</f>
        <v>T_Ancillary_Therapy</v>
      </c>
      <c r="B304" s="248">
        <f>IFERROR(VLOOKUP($C304,Account_Mapping!$A:$C,3,0),"")</f>
        <v>0</v>
      </c>
      <c r="C304" s="285" t="s">
        <v>1274</v>
      </c>
      <c r="D304" s="215"/>
      <c r="E304" s="215">
        <v>493.89</v>
      </c>
      <c r="F304" s="215">
        <v>716.09</v>
      </c>
      <c r="G304" s="215">
        <v>343.4</v>
      </c>
      <c r="H304" s="215">
        <v>969.6</v>
      </c>
      <c r="I304" s="215">
        <v>942.33</v>
      </c>
      <c r="J304" s="215">
        <v>126.25</v>
      </c>
      <c r="K304" s="215">
        <v>0</v>
      </c>
      <c r="L304" s="215">
        <v>0</v>
      </c>
      <c r="M304" s="215">
        <v>0</v>
      </c>
      <c r="N304" s="215">
        <v>0</v>
      </c>
      <c r="O304" s="215">
        <v>0</v>
      </c>
      <c r="P304" s="215">
        <v>0</v>
      </c>
      <c r="Q304" s="215">
        <v>3591.56</v>
      </c>
    </row>
    <row r="305" spans="1:18" x14ac:dyDescent="0.25">
      <c r="A305" s="245" t="str">
        <f>IFERROR(VLOOKUP($C305,Account_Mapping!$A:$C,2,0),"")</f>
        <v>T_Ancillary_Therapy</v>
      </c>
      <c r="B305" s="248">
        <f>IFERROR(VLOOKUP($C305,Account_Mapping!$A:$C,3,0),"")</f>
        <v>0</v>
      </c>
      <c r="C305" s="285" t="s">
        <v>1275</v>
      </c>
      <c r="D305" s="215"/>
      <c r="E305" s="215">
        <v>0</v>
      </c>
      <c r="F305" s="215">
        <v>0</v>
      </c>
      <c r="G305" s="215">
        <v>60.6</v>
      </c>
      <c r="H305" s="215">
        <v>262.60000000000002</v>
      </c>
      <c r="I305" s="215">
        <v>0</v>
      </c>
      <c r="J305" s="215">
        <v>121.2</v>
      </c>
      <c r="K305" s="215">
        <v>0</v>
      </c>
      <c r="L305" s="215">
        <v>0</v>
      </c>
      <c r="M305" s="215">
        <v>0</v>
      </c>
      <c r="N305" s="215">
        <v>0</v>
      </c>
      <c r="O305" s="215">
        <v>0</v>
      </c>
      <c r="P305" s="215">
        <v>0</v>
      </c>
      <c r="Q305" s="215">
        <v>444.40000000000003</v>
      </c>
    </row>
    <row r="306" spans="1:18" x14ac:dyDescent="0.25">
      <c r="A306" s="245" t="str">
        <f>IFERROR(VLOOKUP($C306,Account_Mapping!$A:$C,2,0),"")</f>
        <v>T_Ancillary_Therapy</v>
      </c>
      <c r="B306" s="248">
        <f>IFERROR(VLOOKUP($C306,Account_Mapping!$A:$C,3,0),"")</f>
        <v>0</v>
      </c>
      <c r="C306" s="285" t="s">
        <v>1276</v>
      </c>
      <c r="D306" s="215"/>
      <c r="E306" s="215">
        <v>0</v>
      </c>
      <c r="F306" s="215">
        <v>719.12</v>
      </c>
      <c r="G306" s="215">
        <v>338.35</v>
      </c>
      <c r="H306" s="215">
        <v>1007.98</v>
      </c>
      <c r="I306" s="215">
        <v>940.31</v>
      </c>
      <c r="J306" s="215">
        <v>205.03</v>
      </c>
      <c r="K306" s="215">
        <v>0</v>
      </c>
      <c r="L306" s="215">
        <v>0</v>
      </c>
      <c r="M306" s="215">
        <v>0</v>
      </c>
      <c r="N306" s="215">
        <v>0</v>
      </c>
      <c r="O306" s="215">
        <v>0</v>
      </c>
      <c r="P306" s="215">
        <v>0</v>
      </c>
      <c r="Q306" s="215">
        <v>3210.79</v>
      </c>
    </row>
    <row r="307" spans="1:18" x14ac:dyDescent="0.25">
      <c r="A307" s="245" t="str">
        <f>IFERROR(VLOOKUP($C307,Account_Mapping!$A:$C,2,0),"")</f>
        <v>T_gen_Admin_other</v>
      </c>
      <c r="B307" s="248">
        <f>IFERROR(VLOOKUP($C307,Account_Mapping!$A:$C,3,0),"")</f>
        <v>0</v>
      </c>
      <c r="C307" s="285" t="s">
        <v>1052</v>
      </c>
      <c r="D307" s="215"/>
      <c r="E307" s="215">
        <v>0</v>
      </c>
      <c r="F307" s="215">
        <v>0</v>
      </c>
      <c r="G307" s="215">
        <v>0</v>
      </c>
      <c r="H307" s="215">
        <v>0</v>
      </c>
      <c r="I307" s="215">
        <v>0</v>
      </c>
      <c r="J307" s="215">
        <v>0</v>
      </c>
      <c r="K307" s="215">
        <v>0</v>
      </c>
      <c r="L307" s="215">
        <v>0</v>
      </c>
      <c r="M307" s="215">
        <v>0</v>
      </c>
      <c r="N307" s="215">
        <v>0</v>
      </c>
      <c r="O307" s="215">
        <v>0</v>
      </c>
      <c r="P307" s="215">
        <v>0</v>
      </c>
      <c r="Q307" s="215">
        <v>0</v>
      </c>
    </row>
    <row r="308" spans="1:18" x14ac:dyDescent="0.25">
      <c r="A308" s="245" t="str">
        <f>IFERROR(VLOOKUP($C308,Account_Mapping!$A:$C,2,0),"")</f>
        <v>T_Ancillary_Pharmacy</v>
      </c>
      <c r="B308" s="248">
        <f>IFERROR(VLOOKUP($C308,Account_Mapping!$A:$C,3,0),"")</f>
        <v>0</v>
      </c>
      <c r="C308" s="285" t="s">
        <v>1053</v>
      </c>
      <c r="D308" s="215"/>
      <c r="E308" s="215">
        <v>0</v>
      </c>
      <c r="F308" s="215">
        <v>0</v>
      </c>
      <c r="G308" s="215">
        <v>0</v>
      </c>
      <c r="H308" s="215">
        <v>0</v>
      </c>
      <c r="I308" s="215">
        <v>0</v>
      </c>
      <c r="J308" s="215">
        <v>0</v>
      </c>
      <c r="K308" s="215">
        <v>0</v>
      </c>
      <c r="L308" s="215">
        <v>0</v>
      </c>
      <c r="M308" s="215">
        <v>0</v>
      </c>
      <c r="N308" s="215">
        <v>0</v>
      </c>
      <c r="O308" s="215">
        <v>0</v>
      </c>
      <c r="P308" s="215">
        <v>0</v>
      </c>
      <c r="Q308" s="215">
        <v>0</v>
      </c>
    </row>
    <row r="309" spans="1:18" x14ac:dyDescent="0.25">
      <c r="A309" s="245" t="str">
        <f>IFERROR(VLOOKUP($C309,Account_Mapping!$A:$C,2,0),"")</f>
        <v>T_EXPENSES</v>
      </c>
      <c r="B309" s="248">
        <f>IFERROR(VLOOKUP($C309,Account_Mapping!$A:$C,3,0),"")</f>
        <v>0</v>
      </c>
      <c r="C309" s="285" t="s">
        <v>1054</v>
      </c>
      <c r="D309" s="215"/>
      <c r="E309" s="215">
        <v>0</v>
      </c>
      <c r="F309" s="215">
        <v>0</v>
      </c>
      <c r="G309" s="215">
        <v>0</v>
      </c>
      <c r="H309" s="215">
        <v>0</v>
      </c>
      <c r="I309" s="215">
        <v>0</v>
      </c>
      <c r="J309" s="215">
        <v>0</v>
      </c>
      <c r="K309" s="215">
        <v>0</v>
      </c>
      <c r="L309" s="215">
        <v>0</v>
      </c>
      <c r="M309" s="215">
        <v>0</v>
      </c>
      <c r="N309" s="215">
        <v>0</v>
      </c>
      <c r="O309" s="215">
        <v>0</v>
      </c>
      <c r="P309" s="215">
        <v>0</v>
      </c>
      <c r="Q309" s="215">
        <v>0</v>
      </c>
    </row>
    <row r="310" spans="1:18" x14ac:dyDescent="0.25">
      <c r="A310" s="245" t="str">
        <f>IFERROR(VLOOKUP($C310,Account_Mapping!$A:$C,2,0),"")</f>
        <v>T_Ancillary_Therapy</v>
      </c>
      <c r="B310" s="248">
        <f>IFERROR(VLOOKUP($C310,Account_Mapping!$A:$C,3,0),"")</f>
        <v>0</v>
      </c>
      <c r="C310" s="285" t="s">
        <v>1055</v>
      </c>
      <c r="D310" s="215"/>
      <c r="E310" s="215">
        <v>0</v>
      </c>
      <c r="F310" s="215">
        <v>0</v>
      </c>
      <c r="G310" s="215">
        <v>0</v>
      </c>
      <c r="H310" s="215">
        <v>0</v>
      </c>
      <c r="I310" s="215">
        <v>0</v>
      </c>
      <c r="J310" s="215">
        <v>0</v>
      </c>
      <c r="K310" s="215">
        <v>0</v>
      </c>
      <c r="L310" s="215">
        <v>0</v>
      </c>
      <c r="M310" s="215">
        <v>0</v>
      </c>
      <c r="N310" s="215">
        <v>0</v>
      </c>
      <c r="O310" s="215">
        <v>0</v>
      </c>
      <c r="P310" s="215">
        <v>0</v>
      </c>
      <c r="Q310" s="215">
        <v>0</v>
      </c>
    </row>
    <row r="311" spans="1:18" x14ac:dyDescent="0.25">
      <c r="A311" s="245" t="str">
        <f>IFERROR(VLOOKUP($C311,Account_Mapping!$A:$C,2,0),"")</f>
        <v>T_Ancillary_Other</v>
      </c>
      <c r="B311" s="248">
        <f>IFERROR(VLOOKUP($C311,Account_Mapping!$A:$C,3,0),"")</f>
        <v>0</v>
      </c>
      <c r="C311" s="285" t="s">
        <v>1056</v>
      </c>
      <c r="D311" s="215"/>
      <c r="E311" s="215">
        <v>0</v>
      </c>
      <c r="F311" s="215">
        <v>0</v>
      </c>
      <c r="G311" s="215">
        <v>0</v>
      </c>
      <c r="H311" s="215">
        <v>0</v>
      </c>
      <c r="I311" s="215">
        <v>0</v>
      </c>
      <c r="J311" s="215">
        <v>0</v>
      </c>
      <c r="K311" s="215">
        <v>0</v>
      </c>
      <c r="L311" s="215">
        <v>0</v>
      </c>
      <c r="M311" s="215">
        <v>0</v>
      </c>
      <c r="N311" s="215">
        <v>0</v>
      </c>
      <c r="O311" s="215">
        <v>0</v>
      </c>
      <c r="P311" s="215">
        <v>0</v>
      </c>
      <c r="Q311" s="215">
        <v>0</v>
      </c>
    </row>
    <row r="312" spans="1:18" x14ac:dyDescent="0.25">
      <c r="A312" s="245" t="str">
        <f>IFERROR(VLOOKUP($C312,Account_Mapping!$A:$C,2,0),"")</f>
        <v>T_Ancillary_Other</v>
      </c>
      <c r="B312" s="248">
        <f>IFERROR(VLOOKUP($C312,Account_Mapping!$A:$C,3,0),"")</f>
        <v>0</v>
      </c>
      <c r="C312" s="285" t="s">
        <v>1057</v>
      </c>
      <c r="D312" s="215"/>
      <c r="E312" s="215">
        <v>384.81</v>
      </c>
      <c r="F312" s="215">
        <v>0</v>
      </c>
      <c r="G312" s="215">
        <v>0</v>
      </c>
      <c r="H312" s="215">
        <v>0</v>
      </c>
      <c r="I312" s="215">
        <v>0</v>
      </c>
      <c r="J312" s="215">
        <v>0</v>
      </c>
      <c r="K312" s="215">
        <v>0</v>
      </c>
      <c r="L312" s="215">
        <v>0</v>
      </c>
      <c r="M312" s="215">
        <v>0</v>
      </c>
      <c r="N312" s="215">
        <v>0</v>
      </c>
      <c r="O312" s="215">
        <v>0</v>
      </c>
      <c r="P312" s="215">
        <v>0</v>
      </c>
      <c r="Q312" s="215">
        <v>384.81</v>
      </c>
    </row>
    <row r="313" spans="1:18" x14ac:dyDescent="0.25">
      <c r="A313" s="245" t="str">
        <f>IFERROR(VLOOKUP($C313,Account_Mapping!$A:$C,2,0),"")</f>
        <v>T_Ancillary_Other</v>
      </c>
      <c r="B313" s="248">
        <f>IFERROR(VLOOKUP($C313,Account_Mapping!$A:$C,3,0),"")</f>
        <v>0</v>
      </c>
      <c r="C313" s="285" t="s">
        <v>1058</v>
      </c>
      <c r="D313" s="215"/>
      <c r="E313" s="215">
        <v>0</v>
      </c>
      <c r="F313" s="215">
        <v>0</v>
      </c>
      <c r="G313" s="215">
        <v>0</v>
      </c>
      <c r="H313" s="215">
        <v>0</v>
      </c>
      <c r="I313" s="215">
        <v>0</v>
      </c>
      <c r="J313" s="215">
        <v>0</v>
      </c>
      <c r="K313" s="215">
        <v>0</v>
      </c>
      <c r="L313" s="215">
        <v>0</v>
      </c>
      <c r="M313" s="215">
        <v>0</v>
      </c>
      <c r="N313" s="215">
        <v>0</v>
      </c>
      <c r="O313" s="215">
        <v>0</v>
      </c>
      <c r="P313" s="215">
        <v>0</v>
      </c>
      <c r="Q313" s="215">
        <v>0</v>
      </c>
    </row>
    <row r="314" spans="1:18" x14ac:dyDescent="0.25">
      <c r="A314" s="245" t="str">
        <f>IFERROR(VLOOKUP($C314,Account_Mapping!$A:$C,2,0),"")</f>
        <v>T_gen_Admin_other</v>
      </c>
      <c r="B314" s="248">
        <f>IFERROR(VLOOKUP($C314,Account_Mapping!$A:$C,3,0),"")</f>
        <v>0</v>
      </c>
      <c r="C314" s="285" t="s">
        <v>1059</v>
      </c>
      <c r="D314" s="215"/>
      <c r="E314" s="215">
        <v>0</v>
      </c>
      <c r="F314" s="215">
        <v>0</v>
      </c>
      <c r="G314" s="215">
        <v>0</v>
      </c>
      <c r="H314" s="215">
        <v>0</v>
      </c>
      <c r="I314" s="215">
        <v>0</v>
      </c>
      <c r="J314" s="215">
        <v>0</v>
      </c>
      <c r="K314" s="215">
        <v>0</v>
      </c>
      <c r="L314" s="215">
        <v>0</v>
      </c>
      <c r="M314" s="215">
        <v>0</v>
      </c>
      <c r="N314" s="215">
        <v>0</v>
      </c>
      <c r="O314" s="215">
        <v>0</v>
      </c>
      <c r="P314" s="215">
        <v>0</v>
      </c>
      <c r="Q314" s="215">
        <v>0</v>
      </c>
    </row>
    <row r="315" spans="1:18" x14ac:dyDescent="0.25">
      <c r="A315" s="245" t="str">
        <f>IFERROR(VLOOKUP($C315,Account_Mapping!$A:$C,2,0),"")</f>
        <v>T_gen_Admin_other</v>
      </c>
      <c r="B315" s="248">
        <f>IFERROR(VLOOKUP($C315,Account_Mapping!$A:$C,3,0),"")</f>
        <v>0</v>
      </c>
      <c r="C315" s="285" t="s">
        <v>1060</v>
      </c>
      <c r="D315" s="215"/>
      <c r="E315" s="215">
        <v>0</v>
      </c>
      <c r="F315" s="215">
        <v>0</v>
      </c>
      <c r="G315" s="215">
        <v>0</v>
      </c>
      <c r="H315" s="215">
        <v>0</v>
      </c>
      <c r="I315" s="215">
        <v>0</v>
      </c>
      <c r="J315" s="215">
        <v>0</v>
      </c>
      <c r="K315" s="215">
        <v>0</v>
      </c>
      <c r="L315" s="215">
        <v>0</v>
      </c>
      <c r="M315" s="215">
        <v>0</v>
      </c>
      <c r="N315" s="215">
        <v>0</v>
      </c>
      <c r="O315" s="215">
        <v>0</v>
      </c>
      <c r="P315" s="215">
        <v>0</v>
      </c>
      <c r="Q315" s="215">
        <v>0</v>
      </c>
    </row>
    <row r="316" spans="1:18" x14ac:dyDescent="0.25">
      <c r="A316" s="245" t="str">
        <f>IFERROR(VLOOKUP($C316,Account_Mapping!$A:$C,2,0),"")</f>
        <v>T_gen_Admin_other</v>
      </c>
      <c r="B316" s="248">
        <f>IFERROR(VLOOKUP($C316,Account_Mapping!$A:$C,3,0),"")</f>
        <v>0</v>
      </c>
      <c r="C316" s="285" t="s">
        <v>1061</v>
      </c>
      <c r="D316" s="215"/>
      <c r="E316" s="215">
        <v>0</v>
      </c>
      <c r="F316" s="215">
        <v>0</v>
      </c>
      <c r="G316" s="215">
        <v>0</v>
      </c>
      <c r="H316" s="215">
        <v>0</v>
      </c>
      <c r="I316" s="215">
        <v>0</v>
      </c>
      <c r="J316" s="215">
        <v>0</v>
      </c>
      <c r="K316" s="215">
        <v>0</v>
      </c>
      <c r="L316" s="215">
        <v>0</v>
      </c>
      <c r="M316" s="215">
        <v>0</v>
      </c>
      <c r="N316" s="215">
        <v>0</v>
      </c>
      <c r="O316" s="215">
        <v>0</v>
      </c>
      <c r="P316" s="215">
        <v>0</v>
      </c>
      <c r="Q316" s="215">
        <v>0</v>
      </c>
    </row>
    <row r="317" spans="1:18" x14ac:dyDescent="0.25">
      <c r="A317" s="245" t="str">
        <f>IFERROR(VLOOKUP($C317,Account_Mapping!$A:$C,2,0),"")</f>
        <v>T_gen_Admin_other</v>
      </c>
      <c r="B317" s="248">
        <f>IFERROR(VLOOKUP($C317,Account_Mapping!$A:$C,3,0),"")</f>
        <v>0</v>
      </c>
      <c r="C317" s="285" t="s">
        <v>1062</v>
      </c>
      <c r="D317" s="215"/>
      <c r="E317" s="215">
        <v>0</v>
      </c>
      <c r="F317" s="215">
        <v>0</v>
      </c>
      <c r="G317" s="215">
        <v>0</v>
      </c>
      <c r="H317" s="215">
        <v>0</v>
      </c>
      <c r="I317" s="215">
        <v>0</v>
      </c>
      <c r="J317" s="215">
        <v>0</v>
      </c>
      <c r="K317" s="215">
        <v>0</v>
      </c>
      <c r="L317" s="215">
        <v>0</v>
      </c>
      <c r="M317" s="215">
        <v>0</v>
      </c>
      <c r="N317" s="215">
        <v>0</v>
      </c>
      <c r="O317" s="215">
        <v>0</v>
      </c>
      <c r="P317" s="215">
        <v>0</v>
      </c>
      <c r="Q317" s="215">
        <v>0</v>
      </c>
    </row>
    <row r="318" spans="1:18" x14ac:dyDescent="0.25">
      <c r="A318" s="245" t="str">
        <f>IFERROR(VLOOKUP($C318,Account_Mapping!$A:$C,2,0),"")</f>
        <v>T_EXPENSES</v>
      </c>
      <c r="B318" s="248">
        <f>IFERROR(VLOOKUP($C318,Account_Mapping!$A:$C,3,0),"")</f>
        <v>0</v>
      </c>
      <c r="C318" s="285" t="s">
        <v>1063</v>
      </c>
      <c r="D318" s="215"/>
      <c r="E318" s="215">
        <v>0</v>
      </c>
      <c r="F318" s="215">
        <v>0</v>
      </c>
      <c r="G318" s="215">
        <v>0</v>
      </c>
      <c r="H318" s="215">
        <v>0</v>
      </c>
      <c r="I318" s="215">
        <v>0</v>
      </c>
      <c r="J318" s="215">
        <v>0</v>
      </c>
      <c r="K318" s="215">
        <v>0</v>
      </c>
      <c r="L318" s="215">
        <v>0</v>
      </c>
      <c r="M318" s="215">
        <v>0</v>
      </c>
      <c r="N318" s="215">
        <v>0</v>
      </c>
      <c r="O318" s="215">
        <v>0</v>
      </c>
      <c r="P318" s="215">
        <v>0</v>
      </c>
      <c r="Q318" s="215">
        <v>0</v>
      </c>
    </row>
    <row r="319" spans="1:18" x14ac:dyDescent="0.25">
      <c r="A319" s="245" t="str">
        <f>IFERROR(VLOOKUP($C319,Account_Mapping!$A:$C,2,0),"")</f>
        <v>T_gen_Admin_other</v>
      </c>
      <c r="B319" s="248">
        <f>IFERROR(VLOOKUP($C319,Account_Mapping!$A:$C,3,0),"")</f>
        <v>0</v>
      </c>
      <c r="C319" s="285" t="s">
        <v>1064</v>
      </c>
      <c r="E319" s="229">
        <v>0</v>
      </c>
      <c r="F319" s="229">
        <v>0</v>
      </c>
      <c r="G319" s="229">
        <v>0</v>
      </c>
      <c r="H319" s="229">
        <v>0</v>
      </c>
      <c r="I319" s="229">
        <v>0</v>
      </c>
      <c r="J319" s="229">
        <v>0</v>
      </c>
      <c r="K319" s="229">
        <v>0</v>
      </c>
      <c r="L319" s="229">
        <v>0</v>
      </c>
      <c r="M319" s="229">
        <v>0</v>
      </c>
      <c r="N319" s="229">
        <v>0</v>
      </c>
      <c r="O319" s="229">
        <v>0</v>
      </c>
      <c r="P319" s="229">
        <v>0</v>
      </c>
      <c r="Q319" s="229">
        <v>0</v>
      </c>
      <c r="R319" s="224"/>
    </row>
    <row r="320" spans="1:18" x14ac:dyDescent="0.25">
      <c r="A320" s="245" t="str">
        <f>IFERROR(VLOOKUP($C320,Account_Mapping!$A:$C,2,0),"")</f>
        <v>T_gen_Admin_other</v>
      </c>
      <c r="B320" s="248">
        <f>IFERROR(VLOOKUP($C320,Account_Mapping!$A:$C,3,0),"")</f>
        <v>0</v>
      </c>
      <c r="C320" s="285" t="s">
        <v>1065</v>
      </c>
      <c r="E320" s="221">
        <v>0</v>
      </c>
      <c r="F320" s="221">
        <v>0</v>
      </c>
      <c r="G320" s="221">
        <v>0</v>
      </c>
      <c r="H320" s="221">
        <v>0</v>
      </c>
      <c r="I320" s="221">
        <v>0</v>
      </c>
      <c r="J320" s="221">
        <v>0</v>
      </c>
      <c r="K320" s="221">
        <v>0</v>
      </c>
      <c r="L320" s="221">
        <v>0</v>
      </c>
      <c r="M320" s="221">
        <v>0</v>
      </c>
      <c r="N320" s="221">
        <v>0</v>
      </c>
      <c r="O320" s="221">
        <v>0</v>
      </c>
      <c r="P320" s="221">
        <v>0</v>
      </c>
      <c r="Q320" s="221">
        <v>0</v>
      </c>
    </row>
    <row r="321" spans="1:18" x14ac:dyDescent="0.25">
      <c r="A321" s="245" t="str">
        <f>IFERROR(VLOOKUP($C321,Account_Mapping!$A:$C,2,0),"")</f>
        <v/>
      </c>
      <c r="B321" s="248" t="str">
        <f>IFERROR(VLOOKUP($C321,Account_Mapping!$A:$C,3,0),"")</f>
        <v/>
      </c>
      <c r="C321" s="285" t="s">
        <v>889</v>
      </c>
      <c r="E321" s="215">
        <v>34577.969999999987</v>
      </c>
      <c r="F321" s="215">
        <v>27946.44</v>
      </c>
      <c r="G321" s="215">
        <v>36344.620000000003</v>
      </c>
      <c r="H321" s="215">
        <v>24915.5</v>
      </c>
      <c r="I321" s="215">
        <v>26657.680000000008</v>
      </c>
      <c r="J321" s="215">
        <v>25307.699999999993</v>
      </c>
      <c r="K321" s="215">
        <v>0</v>
      </c>
      <c r="L321" s="215">
        <v>0</v>
      </c>
      <c r="M321" s="215">
        <v>0</v>
      </c>
      <c r="N321" s="215">
        <v>0</v>
      </c>
      <c r="O321" s="215">
        <v>0</v>
      </c>
      <c r="P321" s="215">
        <v>0</v>
      </c>
      <c r="Q321" s="215">
        <v>175749.90999999997</v>
      </c>
    </row>
    <row r="322" spans="1:18" x14ac:dyDescent="0.25">
      <c r="A322" s="245" t="str">
        <f>IFERROR(VLOOKUP($C322,Account_Mapping!$A:$C,2,0),"")</f>
        <v/>
      </c>
      <c r="B322" s="248" t="str">
        <f>IFERROR(VLOOKUP($C322,Account_Mapping!$A:$C,3,0),"")</f>
        <v/>
      </c>
      <c r="D322" s="215"/>
      <c r="E322" s="215"/>
      <c r="F322" s="215"/>
      <c r="G322" s="215"/>
      <c r="H322" s="215"/>
      <c r="I322" s="215"/>
      <c r="J322" s="215"/>
      <c r="K322" s="215"/>
      <c r="L322" s="215"/>
      <c r="M322" s="215"/>
      <c r="N322" s="215"/>
      <c r="O322" s="215"/>
      <c r="P322" s="215"/>
      <c r="Q322" s="215"/>
    </row>
    <row r="323" spans="1:18" x14ac:dyDescent="0.25">
      <c r="A323" s="245" t="str">
        <f>IFERROR(VLOOKUP($C323,Account_Mapping!$A:$C,2,0),"")</f>
        <v/>
      </c>
      <c r="B323" s="248" t="str">
        <f>IFERROR(VLOOKUP($C323,Account_Mapping!$A:$C,3,0),"")</f>
        <v/>
      </c>
      <c r="C323" s="285" t="s">
        <v>1066</v>
      </c>
      <c r="D323" s="215"/>
      <c r="E323" s="215"/>
      <c r="F323" s="215"/>
      <c r="G323" s="215"/>
      <c r="H323" s="215"/>
      <c r="I323" s="215"/>
      <c r="J323" s="215"/>
      <c r="K323" s="215"/>
      <c r="L323" s="215"/>
      <c r="M323" s="215"/>
      <c r="N323" s="215"/>
      <c r="O323" s="215"/>
      <c r="P323" s="215"/>
      <c r="Q323" s="215"/>
    </row>
    <row r="324" spans="1:18" x14ac:dyDescent="0.25">
      <c r="A324" s="245" t="str">
        <f>IFERROR(VLOOKUP($C324,Account_Mapping!$A:$C,2,0),"")</f>
        <v>T_Houskeeping</v>
      </c>
      <c r="B324" s="248" t="str">
        <f>IFERROR(VLOOKUP($C324,Account_Mapping!$A:$C,3,0),"")</f>
        <v>T_Other_NN_Labor</v>
      </c>
      <c r="C324" s="285" t="s">
        <v>1067</v>
      </c>
      <c r="D324" s="215"/>
      <c r="E324" s="215">
        <v>0</v>
      </c>
      <c r="F324" s="215">
        <v>0</v>
      </c>
      <c r="G324" s="215">
        <v>0</v>
      </c>
      <c r="H324" s="215">
        <v>0</v>
      </c>
      <c r="I324" s="215">
        <v>0</v>
      </c>
      <c r="J324" s="215">
        <v>0</v>
      </c>
      <c r="K324" s="215">
        <v>0</v>
      </c>
      <c r="L324" s="215">
        <v>0</v>
      </c>
      <c r="M324" s="215">
        <v>0</v>
      </c>
      <c r="N324" s="215">
        <v>0</v>
      </c>
      <c r="O324" s="215">
        <v>0</v>
      </c>
      <c r="P324" s="215">
        <v>0</v>
      </c>
      <c r="Q324" s="215">
        <v>0</v>
      </c>
    </row>
    <row r="325" spans="1:18" x14ac:dyDescent="0.25">
      <c r="A325" s="245" t="str">
        <f>IFERROR(VLOOKUP($C325,Account_Mapping!$A:$C,2,0),"")</f>
        <v>T_Houskeeping</v>
      </c>
      <c r="B325" s="248">
        <f>IFERROR(VLOOKUP($C325,Account_Mapping!$A:$C,3,0),"")</f>
        <v>0</v>
      </c>
      <c r="C325" s="285" t="s">
        <v>1068</v>
      </c>
      <c r="D325" s="215"/>
      <c r="E325" s="215">
        <v>432.28</v>
      </c>
      <c r="F325" s="215">
        <v>582.36</v>
      </c>
      <c r="G325" s="215">
        <v>0</v>
      </c>
      <c r="H325" s="215">
        <v>85.91</v>
      </c>
      <c r="I325" s="215">
        <v>322.70999999999998</v>
      </c>
      <c r="J325" s="215">
        <v>0</v>
      </c>
      <c r="K325" s="215">
        <v>0</v>
      </c>
      <c r="L325" s="215">
        <v>0</v>
      </c>
      <c r="M325" s="215">
        <v>0</v>
      </c>
      <c r="N325" s="215">
        <v>0</v>
      </c>
      <c r="O325" s="215">
        <v>0</v>
      </c>
      <c r="P325" s="215">
        <v>0</v>
      </c>
      <c r="Q325" s="215">
        <v>1423.26</v>
      </c>
    </row>
    <row r="326" spans="1:18" x14ac:dyDescent="0.25">
      <c r="A326" s="245" t="str">
        <f>IFERROR(VLOOKUP($C326,Account_Mapping!$A:$C,2,0),"")</f>
        <v>T_Houskeeping</v>
      </c>
      <c r="B326" s="248">
        <f>IFERROR(VLOOKUP($C326,Account_Mapping!$A:$C,3,0),"")</f>
        <v>0</v>
      </c>
      <c r="C326" s="285" t="s">
        <v>1069</v>
      </c>
      <c r="D326" s="215"/>
      <c r="E326" s="215">
        <v>1733.46</v>
      </c>
      <c r="F326" s="215">
        <v>434.4</v>
      </c>
      <c r="G326" s="215">
        <v>502.32</v>
      </c>
      <c r="H326" s="215">
        <v>27.34</v>
      </c>
      <c r="I326" s="215">
        <v>413.71</v>
      </c>
      <c r="J326" s="215">
        <v>382.69</v>
      </c>
      <c r="K326" s="215">
        <v>0</v>
      </c>
      <c r="L326" s="215">
        <v>0</v>
      </c>
      <c r="M326" s="215">
        <v>0</v>
      </c>
      <c r="N326" s="215">
        <v>0</v>
      </c>
      <c r="O326" s="215">
        <v>0</v>
      </c>
      <c r="P326" s="215">
        <v>0</v>
      </c>
      <c r="Q326" s="215">
        <v>3493.9200000000005</v>
      </c>
    </row>
    <row r="327" spans="1:18" x14ac:dyDescent="0.25">
      <c r="A327" s="245" t="str">
        <f>IFERROR(VLOOKUP($C327,Account_Mapping!$A:$C,2,0),"")</f>
        <v>T_Houskeeping</v>
      </c>
      <c r="B327" s="248">
        <f>IFERROR(VLOOKUP($C327,Account_Mapping!$A:$C,3,0),"")</f>
        <v>0</v>
      </c>
      <c r="C327" s="285" t="s">
        <v>1070</v>
      </c>
      <c r="D327" s="215"/>
      <c r="E327" s="215">
        <v>327.36</v>
      </c>
      <c r="F327" s="215">
        <v>277.2</v>
      </c>
      <c r="G327" s="215">
        <v>320.54000000000002</v>
      </c>
      <c r="H327" s="215">
        <v>0</v>
      </c>
      <c r="I327" s="215">
        <v>264</v>
      </c>
      <c r="J327" s="215">
        <v>244.2</v>
      </c>
      <c r="K327" s="215">
        <v>0</v>
      </c>
      <c r="L327" s="215">
        <v>0</v>
      </c>
      <c r="M327" s="215">
        <v>0</v>
      </c>
      <c r="N327" s="215">
        <v>0</v>
      </c>
      <c r="O327" s="215">
        <v>0</v>
      </c>
      <c r="P327" s="215">
        <v>0</v>
      </c>
      <c r="Q327" s="215">
        <v>1433.3</v>
      </c>
    </row>
    <row r="328" spans="1:18" x14ac:dyDescent="0.25">
      <c r="A328" s="245" t="str">
        <f>IFERROR(VLOOKUP($C328,Account_Mapping!$A:$C,2,0),"")</f>
        <v>T_Houskeeping</v>
      </c>
      <c r="B328" s="248">
        <f>IFERROR(VLOOKUP($C328,Account_Mapping!$A:$C,3,0),"")</f>
        <v>0</v>
      </c>
      <c r="C328" s="285" t="s">
        <v>1071</v>
      </c>
      <c r="D328" s="215"/>
      <c r="E328" s="215">
        <v>0</v>
      </c>
      <c r="F328" s="215">
        <v>103.83</v>
      </c>
      <c r="G328" s="215">
        <v>516.54999999999995</v>
      </c>
      <c r="H328" s="215">
        <v>737.16</v>
      </c>
      <c r="I328" s="215">
        <v>416.56</v>
      </c>
      <c r="J328" s="215">
        <v>408.55</v>
      </c>
      <c r="K328" s="215">
        <v>0</v>
      </c>
      <c r="L328" s="215">
        <v>0</v>
      </c>
      <c r="M328" s="215">
        <v>0</v>
      </c>
      <c r="N328" s="215">
        <v>0</v>
      </c>
      <c r="O328" s="215">
        <v>0</v>
      </c>
      <c r="P328" s="215">
        <v>0</v>
      </c>
      <c r="Q328" s="215">
        <v>2182.65</v>
      </c>
    </row>
    <row r="329" spans="1:18" x14ac:dyDescent="0.25">
      <c r="A329" s="245" t="str">
        <f>IFERROR(VLOOKUP($C329,Account_Mapping!$A:$C,2,0),"")</f>
        <v>T_Houskeeping</v>
      </c>
      <c r="B329" s="248">
        <f>IFERROR(VLOOKUP($C329,Account_Mapping!$A:$C,3,0),"")</f>
        <v>0</v>
      </c>
      <c r="C329" s="285" t="s">
        <v>1072</v>
      </c>
      <c r="D329" s="215"/>
      <c r="E329" s="215">
        <v>0</v>
      </c>
      <c r="F329" s="215">
        <v>0</v>
      </c>
      <c r="G329" s="215">
        <v>0</v>
      </c>
      <c r="H329" s="215">
        <v>0</v>
      </c>
      <c r="I329" s="215">
        <v>0</v>
      </c>
      <c r="J329" s="215">
        <v>0</v>
      </c>
      <c r="K329" s="215">
        <v>0</v>
      </c>
      <c r="L329" s="215">
        <v>0</v>
      </c>
      <c r="M329" s="215">
        <v>0</v>
      </c>
      <c r="N329" s="215">
        <v>0</v>
      </c>
      <c r="O329" s="215">
        <v>0</v>
      </c>
      <c r="P329" s="215">
        <v>0</v>
      </c>
      <c r="Q329" s="215">
        <v>0</v>
      </c>
    </row>
    <row r="330" spans="1:18" x14ac:dyDescent="0.25">
      <c r="A330" s="245" t="str">
        <f>IFERROR(VLOOKUP($C330,Account_Mapping!$A:$C,2,0),"")</f>
        <v>T_gen_Admin_other</v>
      </c>
      <c r="B330" s="248">
        <f>IFERROR(VLOOKUP($C330,Account_Mapping!$A:$C,3,0),"")</f>
        <v>0</v>
      </c>
      <c r="C330" s="285" t="s">
        <v>1073</v>
      </c>
      <c r="D330" s="215"/>
      <c r="E330" s="215">
        <v>0</v>
      </c>
      <c r="F330" s="215">
        <v>0</v>
      </c>
      <c r="G330" s="215">
        <v>0</v>
      </c>
      <c r="H330" s="215">
        <v>0</v>
      </c>
      <c r="I330" s="215">
        <v>0</v>
      </c>
      <c r="J330" s="215">
        <v>0</v>
      </c>
      <c r="K330" s="215">
        <v>0</v>
      </c>
      <c r="L330" s="215">
        <v>0</v>
      </c>
      <c r="M330" s="215">
        <v>0</v>
      </c>
      <c r="N330" s="215">
        <v>0</v>
      </c>
      <c r="O330" s="215">
        <v>0</v>
      </c>
      <c r="P330" s="215">
        <v>0</v>
      </c>
      <c r="Q330" s="215">
        <v>0</v>
      </c>
    </row>
    <row r="331" spans="1:18" x14ac:dyDescent="0.25">
      <c r="A331" s="245" t="str">
        <f>IFERROR(VLOOKUP($C331,Account_Mapping!$A:$C,2,0),"")</f>
        <v>T_gen_Admin_other</v>
      </c>
      <c r="B331" s="248">
        <f>IFERROR(VLOOKUP($C331,Account_Mapping!$A:$C,3,0),"")</f>
        <v>0</v>
      </c>
      <c r="C331" s="285" t="s">
        <v>1074</v>
      </c>
      <c r="D331" s="215"/>
      <c r="E331" s="215">
        <v>0</v>
      </c>
      <c r="F331" s="215">
        <v>0</v>
      </c>
      <c r="G331" s="215">
        <v>0</v>
      </c>
      <c r="H331" s="215">
        <v>0</v>
      </c>
      <c r="I331" s="215">
        <v>0</v>
      </c>
      <c r="J331" s="215">
        <v>0</v>
      </c>
      <c r="K331" s="215">
        <v>0</v>
      </c>
      <c r="L331" s="215">
        <v>0</v>
      </c>
      <c r="M331" s="215">
        <v>0</v>
      </c>
      <c r="N331" s="215">
        <v>0</v>
      </c>
      <c r="O331" s="215">
        <v>0</v>
      </c>
      <c r="P331" s="215">
        <v>0</v>
      </c>
      <c r="Q331" s="215">
        <v>0</v>
      </c>
    </row>
    <row r="332" spans="1:18" x14ac:dyDescent="0.25">
      <c r="A332" s="245" t="str">
        <f>IFERROR(VLOOKUP($C332,Account_Mapping!$A:$C,2,0),"")</f>
        <v>T_gen_Admin_other</v>
      </c>
      <c r="B332" s="248">
        <f>IFERROR(VLOOKUP($C332,Account_Mapping!$A:$C,3,0),"")</f>
        <v>0</v>
      </c>
      <c r="C332" s="285" t="s">
        <v>1075</v>
      </c>
      <c r="D332" s="215"/>
      <c r="E332" s="215">
        <v>0</v>
      </c>
      <c r="F332" s="215">
        <v>0</v>
      </c>
      <c r="G332" s="215">
        <v>0</v>
      </c>
      <c r="H332" s="215">
        <v>0</v>
      </c>
      <c r="I332" s="215">
        <v>0</v>
      </c>
      <c r="J332" s="215">
        <v>0</v>
      </c>
      <c r="K332" s="215">
        <v>0</v>
      </c>
      <c r="L332" s="215">
        <v>0</v>
      </c>
      <c r="M332" s="215">
        <v>0</v>
      </c>
      <c r="N332" s="215">
        <v>0</v>
      </c>
      <c r="O332" s="215">
        <v>0</v>
      </c>
      <c r="P332" s="215">
        <v>0</v>
      </c>
      <c r="Q332" s="215">
        <v>0</v>
      </c>
    </row>
    <row r="333" spans="1:18" x14ac:dyDescent="0.25">
      <c r="A333" s="245" t="str">
        <f>IFERROR(VLOOKUP($C333,Account_Mapping!$A:$C,2,0),"")</f>
        <v>T_gen_Admin_other</v>
      </c>
      <c r="B333" s="248">
        <f>IFERROR(VLOOKUP($C333,Account_Mapping!$A:$C,3,0),"")</f>
        <v>0</v>
      </c>
      <c r="C333" s="285" t="s">
        <v>1076</v>
      </c>
      <c r="D333" s="215"/>
      <c r="E333" s="215">
        <v>0</v>
      </c>
      <c r="F333" s="215">
        <v>0</v>
      </c>
      <c r="G333" s="215">
        <v>0</v>
      </c>
      <c r="H333" s="215">
        <v>0</v>
      </c>
      <c r="I333" s="215">
        <v>0</v>
      </c>
      <c r="J333" s="215">
        <v>0</v>
      </c>
      <c r="K333" s="215">
        <v>0</v>
      </c>
      <c r="L333" s="215">
        <v>0</v>
      </c>
      <c r="M333" s="215">
        <v>0</v>
      </c>
      <c r="N333" s="215">
        <v>0</v>
      </c>
      <c r="O333" s="215">
        <v>0</v>
      </c>
      <c r="P333" s="215">
        <v>0</v>
      </c>
      <c r="Q333" s="215">
        <v>0</v>
      </c>
    </row>
    <row r="334" spans="1:18" x14ac:dyDescent="0.25">
      <c r="A334" s="245" t="str">
        <f>IFERROR(VLOOKUP($C334,Account_Mapping!$A:$C,2,0),"")</f>
        <v>T_gen_Admin_other</v>
      </c>
      <c r="B334" s="248">
        <f>IFERROR(VLOOKUP($C334,Account_Mapping!$A:$C,3,0),"")</f>
        <v>0</v>
      </c>
      <c r="C334" s="285" t="s">
        <v>1077</v>
      </c>
      <c r="D334" s="215"/>
      <c r="E334" s="215">
        <v>0</v>
      </c>
      <c r="F334" s="215">
        <v>0</v>
      </c>
      <c r="G334" s="215">
        <v>0</v>
      </c>
      <c r="H334" s="215">
        <v>0</v>
      </c>
      <c r="I334" s="215">
        <v>0</v>
      </c>
      <c r="J334" s="215">
        <v>0</v>
      </c>
      <c r="K334" s="215">
        <v>0</v>
      </c>
      <c r="L334" s="215">
        <v>0</v>
      </c>
      <c r="M334" s="215">
        <v>0</v>
      </c>
      <c r="N334" s="215">
        <v>0</v>
      </c>
      <c r="O334" s="215">
        <v>0</v>
      </c>
      <c r="P334" s="215">
        <v>0</v>
      </c>
      <c r="Q334" s="215">
        <v>0</v>
      </c>
    </row>
    <row r="335" spans="1:18" x14ac:dyDescent="0.25">
      <c r="A335" s="245" t="str">
        <f>IFERROR(VLOOKUP($C335,Account_Mapping!$A:$C,2,0),"")</f>
        <v>T_gen_Admin_other</v>
      </c>
      <c r="B335" s="248">
        <f>IFERROR(VLOOKUP($C335,Account_Mapping!$A:$C,3,0),"")</f>
        <v>0</v>
      </c>
      <c r="C335" s="285" t="s">
        <v>1078</v>
      </c>
      <c r="D335" s="215"/>
      <c r="E335" s="215">
        <v>0</v>
      </c>
      <c r="F335" s="215">
        <v>0</v>
      </c>
      <c r="G335" s="215">
        <v>0</v>
      </c>
      <c r="H335" s="215">
        <v>0</v>
      </c>
      <c r="I335" s="215">
        <v>0</v>
      </c>
      <c r="J335" s="215">
        <v>0</v>
      </c>
      <c r="K335" s="215">
        <v>0</v>
      </c>
      <c r="L335" s="215">
        <v>0</v>
      </c>
      <c r="M335" s="215">
        <v>0</v>
      </c>
      <c r="N335" s="215">
        <v>0</v>
      </c>
      <c r="O335" s="215">
        <v>0</v>
      </c>
      <c r="P335" s="215">
        <v>0</v>
      </c>
      <c r="Q335" s="215">
        <v>0</v>
      </c>
    </row>
    <row r="336" spans="1:18" x14ac:dyDescent="0.25">
      <c r="A336" s="245" t="str">
        <f>IFERROR(VLOOKUP($C336,Account_Mapping!$A:$C,2,0),"")</f>
        <v>T_gen_Admin_other</v>
      </c>
      <c r="B336" s="248">
        <f>IFERROR(VLOOKUP($C336,Account_Mapping!$A:$C,3,0),"")</f>
        <v>0</v>
      </c>
      <c r="C336" s="285" t="s">
        <v>1079</v>
      </c>
      <c r="E336" s="229">
        <v>85.49</v>
      </c>
      <c r="F336" s="229">
        <v>85.49</v>
      </c>
      <c r="G336" s="229">
        <v>85.49</v>
      </c>
      <c r="H336" s="229">
        <v>85.49</v>
      </c>
      <c r="I336" s="229">
        <v>0</v>
      </c>
      <c r="J336" s="229">
        <v>0</v>
      </c>
      <c r="K336" s="229">
        <v>0</v>
      </c>
      <c r="L336" s="229">
        <v>0</v>
      </c>
      <c r="M336" s="229">
        <v>0</v>
      </c>
      <c r="N336" s="229">
        <v>0</v>
      </c>
      <c r="O336" s="229">
        <v>0</v>
      </c>
      <c r="P336" s="229">
        <v>0</v>
      </c>
      <c r="Q336" s="229">
        <v>341.96</v>
      </c>
      <c r="R336" s="224"/>
    </row>
    <row r="337" spans="1:18" x14ac:dyDescent="0.25">
      <c r="A337" s="245" t="str">
        <f>IFERROR(VLOOKUP($C337,Account_Mapping!$A:$C,2,0),"")</f>
        <v>T_gen_Admin_other</v>
      </c>
      <c r="B337" s="248">
        <f>IFERROR(VLOOKUP($C337,Account_Mapping!$A:$C,3,0),"")</f>
        <v>0</v>
      </c>
      <c r="C337" s="285" t="s">
        <v>1080</v>
      </c>
      <c r="E337" s="221">
        <v>0</v>
      </c>
      <c r="F337" s="221">
        <v>0</v>
      </c>
      <c r="G337" s="221">
        <v>0</v>
      </c>
      <c r="H337" s="221">
        <v>0</v>
      </c>
      <c r="I337" s="221">
        <v>0</v>
      </c>
      <c r="J337" s="221">
        <v>0</v>
      </c>
      <c r="K337" s="221">
        <v>0</v>
      </c>
      <c r="L337" s="221">
        <v>0</v>
      </c>
      <c r="M337" s="221">
        <v>0</v>
      </c>
      <c r="N337" s="221">
        <v>0</v>
      </c>
      <c r="O337" s="221">
        <v>0</v>
      </c>
      <c r="P337" s="221">
        <v>0</v>
      </c>
      <c r="Q337" s="221">
        <v>0</v>
      </c>
    </row>
    <row r="338" spans="1:18" x14ac:dyDescent="0.25">
      <c r="A338" s="245" t="str">
        <f>IFERROR(VLOOKUP($C338,Account_Mapping!$A:$C,2,0),"")</f>
        <v/>
      </c>
      <c r="B338" s="248" t="str">
        <f>IFERROR(VLOOKUP($C338,Account_Mapping!$A:$C,3,0),"")</f>
        <v/>
      </c>
      <c r="C338" s="285" t="s">
        <v>1081</v>
      </c>
      <c r="E338" s="215">
        <v>2578.5899999999997</v>
      </c>
      <c r="F338" s="215">
        <v>1483.28</v>
      </c>
      <c r="G338" s="215">
        <v>1424.8999999999999</v>
      </c>
      <c r="H338" s="215">
        <v>935.9</v>
      </c>
      <c r="I338" s="215">
        <v>1416.98</v>
      </c>
      <c r="J338" s="215">
        <v>1035.44</v>
      </c>
      <c r="K338" s="215">
        <v>0</v>
      </c>
      <c r="L338" s="215">
        <v>0</v>
      </c>
      <c r="M338" s="215">
        <v>0</v>
      </c>
      <c r="N338" s="215">
        <v>0</v>
      </c>
      <c r="O338" s="215">
        <v>0</v>
      </c>
      <c r="P338" s="215">
        <v>0</v>
      </c>
      <c r="Q338" s="215">
        <v>8875.09</v>
      </c>
    </row>
    <row r="339" spans="1:18" x14ac:dyDescent="0.25">
      <c r="A339" s="245" t="str">
        <f>IFERROR(VLOOKUP($C339,Account_Mapping!$A:$C,2,0),"")</f>
        <v/>
      </c>
      <c r="B339" s="248" t="str">
        <f>IFERROR(VLOOKUP($C339,Account_Mapping!$A:$C,3,0),"")</f>
        <v/>
      </c>
      <c r="D339" s="215"/>
      <c r="E339" s="215"/>
      <c r="F339" s="215"/>
      <c r="G339" s="215"/>
      <c r="H339" s="215"/>
      <c r="I339" s="215"/>
      <c r="J339" s="215"/>
      <c r="K339" s="215"/>
      <c r="L339" s="215"/>
      <c r="M339" s="215"/>
      <c r="N339" s="215"/>
      <c r="O339" s="215"/>
      <c r="P339" s="215"/>
      <c r="Q339" s="215"/>
    </row>
    <row r="340" spans="1:18" x14ac:dyDescent="0.25">
      <c r="A340" s="245" t="str">
        <f>IFERROR(VLOOKUP($C340,Account_Mapping!$A:$C,2,0),"")</f>
        <v/>
      </c>
      <c r="B340" s="248" t="str">
        <f>IFERROR(VLOOKUP($C340,Account_Mapping!$A:$C,3,0),"")</f>
        <v/>
      </c>
      <c r="C340" s="285" t="s">
        <v>1082</v>
      </c>
      <c r="D340" s="215"/>
      <c r="E340" s="215"/>
      <c r="F340" s="215"/>
      <c r="G340" s="215"/>
      <c r="H340" s="215"/>
      <c r="I340" s="215"/>
      <c r="J340" s="215"/>
      <c r="K340" s="215"/>
      <c r="L340" s="215"/>
      <c r="M340" s="215"/>
      <c r="N340" s="215"/>
      <c r="O340" s="215"/>
      <c r="P340" s="215"/>
      <c r="Q340" s="215"/>
    </row>
    <row r="341" spans="1:18" x14ac:dyDescent="0.25">
      <c r="A341" s="245" t="str">
        <f>IFERROR(VLOOKUP($C341,Account_Mapping!$A:$C,2,0),"")</f>
        <v>T_Houskeeping</v>
      </c>
      <c r="B341" s="248" t="str">
        <f>IFERROR(VLOOKUP($C341,Account_Mapping!$A:$C,3,0),"")</f>
        <v>T_Other_NN_Labor</v>
      </c>
      <c r="C341" s="285" t="s">
        <v>1083</v>
      </c>
      <c r="D341" s="215"/>
      <c r="E341" s="215">
        <v>15329.48</v>
      </c>
      <c r="F341" s="215">
        <v>12387.67</v>
      </c>
      <c r="G341" s="215">
        <v>12252.95</v>
      </c>
      <c r="H341" s="215">
        <v>9334</v>
      </c>
      <c r="I341" s="215">
        <v>11535.66</v>
      </c>
      <c r="J341" s="215">
        <v>9053.36</v>
      </c>
      <c r="K341" s="215">
        <v>0</v>
      </c>
      <c r="L341" s="215">
        <v>0</v>
      </c>
      <c r="M341" s="215">
        <v>0</v>
      </c>
      <c r="N341" s="215">
        <v>0</v>
      </c>
      <c r="O341" s="215">
        <v>0</v>
      </c>
      <c r="P341" s="215">
        <v>0</v>
      </c>
      <c r="Q341" s="215">
        <v>69893.12000000001</v>
      </c>
    </row>
    <row r="342" spans="1:18" x14ac:dyDescent="0.25">
      <c r="A342" s="245" t="str">
        <f>IFERROR(VLOOKUP($C342,Account_Mapping!$A:$C,2,0),"")</f>
        <v>T_Houskeeping</v>
      </c>
      <c r="B342" s="248">
        <f>IFERROR(VLOOKUP($C342,Account_Mapping!$A:$C,3,0),"")</f>
        <v>0</v>
      </c>
      <c r="C342" s="285" t="s">
        <v>1084</v>
      </c>
      <c r="D342" s="215"/>
      <c r="E342" s="215">
        <v>1078.44</v>
      </c>
      <c r="F342" s="215">
        <v>454.72</v>
      </c>
      <c r="G342" s="215">
        <v>501.47</v>
      </c>
      <c r="H342" s="215">
        <v>403.01</v>
      </c>
      <c r="I342" s="215">
        <v>683.85</v>
      </c>
      <c r="J342" s="215">
        <v>502.64</v>
      </c>
      <c r="K342" s="215">
        <v>0</v>
      </c>
      <c r="L342" s="215">
        <v>0</v>
      </c>
      <c r="M342" s="215">
        <v>0</v>
      </c>
      <c r="N342" s="215">
        <v>0</v>
      </c>
      <c r="O342" s="215">
        <v>0</v>
      </c>
      <c r="P342" s="215">
        <v>0</v>
      </c>
      <c r="Q342" s="215">
        <v>3624.13</v>
      </c>
    </row>
    <row r="343" spans="1:18" x14ac:dyDescent="0.25">
      <c r="A343" s="245" t="str">
        <f>IFERROR(VLOOKUP($C343,Account_Mapping!$A:$C,2,0),"")</f>
        <v>T_Houskeeping</v>
      </c>
      <c r="B343" s="248">
        <f>IFERROR(VLOOKUP($C343,Account_Mapping!$A:$C,3,0),"")</f>
        <v>0</v>
      </c>
      <c r="C343" s="285" t="s">
        <v>1085</v>
      </c>
      <c r="D343" s="215"/>
      <c r="E343" s="215">
        <v>491.04</v>
      </c>
      <c r="F343" s="215">
        <v>415.8</v>
      </c>
      <c r="G343" s="215">
        <v>480.81</v>
      </c>
      <c r="H343" s="215">
        <v>0</v>
      </c>
      <c r="I343" s="215">
        <v>396</v>
      </c>
      <c r="J343" s="215">
        <v>366.3</v>
      </c>
      <c r="K343" s="215">
        <v>0</v>
      </c>
      <c r="L343" s="215">
        <v>0</v>
      </c>
      <c r="M343" s="215">
        <v>0</v>
      </c>
      <c r="N343" s="215">
        <v>0</v>
      </c>
      <c r="O343" s="215">
        <v>0</v>
      </c>
      <c r="P343" s="215">
        <v>0</v>
      </c>
      <c r="Q343" s="215">
        <v>2149.9500000000003</v>
      </c>
    </row>
    <row r="344" spans="1:18" x14ac:dyDescent="0.25">
      <c r="A344" s="245" t="str">
        <f>IFERROR(VLOOKUP($C344,Account_Mapping!$A:$C,2,0),"")</f>
        <v>T_Houskeeping</v>
      </c>
      <c r="B344" s="248">
        <f>IFERROR(VLOOKUP($C344,Account_Mapping!$A:$C,3,0),"")</f>
        <v>0</v>
      </c>
      <c r="C344" s="285" t="s">
        <v>1086</v>
      </c>
      <c r="D344" s="215"/>
      <c r="E344" s="215">
        <v>337.45</v>
      </c>
      <c r="F344" s="215">
        <v>84.74</v>
      </c>
      <c r="G344" s="215">
        <v>0</v>
      </c>
      <c r="H344" s="215">
        <v>0</v>
      </c>
      <c r="I344" s="215">
        <v>405.7</v>
      </c>
      <c r="J344" s="215">
        <v>22.7</v>
      </c>
      <c r="K344" s="215">
        <v>0</v>
      </c>
      <c r="L344" s="215">
        <v>0</v>
      </c>
      <c r="M344" s="215">
        <v>0</v>
      </c>
      <c r="N344" s="215">
        <v>0</v>
      </c>
      <c r="O344" s="215">
        <v>0</v>
      </c>
      <c r="P344" s="215">
        <v>0</v>
      </c>
      <c r="Q344" s="215">
        <v>850.59</v>
      </c>
    </row>
    <row r="345" spans="1:18" x14ac:dyDescent="0.25">
      <c r="A345" s="245" t="str">
        <f>IFERROR(VLOOKUP($C345,Account_Mapping!$A:$C,2,0),"")</f>
        <v>T_Houskeeping</v>
      </c>
      <c r="B345" s="248">
        <f>IFERROR(VLOOKUP($C345,Account_Mapping!$A:$C,3,0),"")</f>
        <v>0</v>
      </c>
      <c r="C345" s="285" t="s">
        <v>1087</v>
      </c>
      <c r="D345" s="215"/>
      <c r="E345" s="215">
        <v>0</v>
      </c>
      <c r="F345" s="215">
        <v>0</v>
      </c>
      <c r="G345" s="215">
        <v>0</v>
      </c>
      <c r="H345" s="215">
        <v>0</v>
      </c>
      <c r="I345" s="215">
        <v>0</v>
      </c>
      <c r="J345" s="215">
        <v>0</v>
      </c>
      <c r="K345" s="215">
        <v>0</v>
      </c>
      <c r="L345" s="215">
        <v>0</v>
      </c>
      <c r="M345" s="215">
        <v>0</v>
      </c>
      <c r="N345" s="215">
        <v>0</v>
      </c>
      <c r="O345" s="215">
        <v>0</v>
      </c>
      <c r="P345" s="215">
        <v>0</v>
      </c>
      <c r="Q345" s="215">
        <v>0</v>
      </c>
    </row>
    <row r="346" spans="1:18" x14ac:dyDescent="0.25">
      <c r="A346" s="245" t="str">
        <f>IFERROR(VLOOKUP($C346,Account_Mapping!$A:$C,2,0),"")</f>
        <v>T_gen_Admin_other</v>
      </c>
      <c r="B346" s="248">
        <f>IFERROR(VLOOKUP($C346,Account_Mapping!$A:$C,3,0),"")</f>
        <v>0</v>
      </c>
      <c r="C346" s="285" t="s">
        <v>1088</v>
      </c>
      <c r="D346" s="215"/>
      <c r="E346" s="215">
        <v>0</v>
      </c>
      <c r="F346" s="215">
        <v>0</v>
      </c>
      <c r="G346" s="215">
        <v>0</v>
      </c>
      <c r="H346" s="215">
        <v>0</v>
      </c>
      <c r="I346" s="215">
        <v>0</v>
      </c>
      <c r="J346" s="215">
        <v>0</v>
      </c>
      <c r="K346" s="215">
        <v>0</v>
      </c>
      <c r="L346" s="215">
        <v>0</v>
      </c>
      <c r="M346" s="215">
        <v>0</v>
      </c>
      <c r="N346" s="215">
        <v>0</v>
      </c>
      <c r="O346" s="215">
        <v>0</v>
      </c>
      <c r="P346" s="215">
        <v>0</v>
      </c>
      <c r="Q346" s="215">
        <v>0</v>
      </c>
    </row>
    <row r="347" spans="1:18" x14ac:dyDescent="0.25">
      <c r="A347" s="245" t="str">
        <f>IFERROR(VLOOKUP($C347,Account_Mapping!$A:$C,2,0),"")</f>
        <v>T_gen_Admin_other</v>
      </c>
      <c r="B347" s="248">
        <f>IFERROR(VLOOKUP($C347,Account_Mapping!$A:$C,3,0),"")</f>
        <v>0</v>
      </c>
      <c r="C347" s="285" t="s">
        <v>1089</v>
      </c>
      <c r="D347" s="215"/>
      <c r="E347" s="215">
        <v>0</v>
      </c>
      <c r="F347" s="215">
        <v>0</v>
      </c>
      <c r="G347" s="215">
        <v>0</v>
      </c>
      <c r="H347" s="215">
        <v>0</v>
      </c>
      <c r="I347" s="215">
        <v>0</v>
      </c>
      <c r="J347" s="215">
        <v>0</v>
      </c>
      <c r="K347" s="215">
        <v>0</v>
      </c>
      <c r="L347" s="215">
        <v>0</v>
      </c>
      <c r="M347" s="215">
        <v>0</v>
      </c>
      <c r="N347" s="215">
        <v>0</v>
      </c>
      <c r="O347" s="215">
        <v>0</v>
      </c>
      <c r="P347" s="215">
        <v>0</v>
      </c>
      <c r="Q347" s="215">
        <v>0</v>
      </c>
    </row>
    <row r="348" spans="1:18" x14ac:dyDescent="0.25">
      <c r="A348" s="245" t="str">
        <f>IFERROR(VLOOKUP($C348,Account_Mapping!$A:$C,2,0),"")</f>
        <v>T_gen_Admin_other</v>
      </c>
      <c r="B348" s="248">
        <f>IFERROR(VLOOKUP($C348,Account_Mapping!$A:$C,3,0),"")</f>
        <v>0</v>
      </c>
      <c r="C348" s="285" t="s">
        <v>1090</v>
      </c>
      <c r="D348" s="215"/>
      <c r="E348" s="215">
        <v>0</v>
      </c>
      <c r="F348" s="215">
        <v>0</v>
      </c>
      <c r="G348" s="215">
        <v>0</v>
      </c>
      <c r="H348" s="215">
        <v>0</v>
      </c>
      <c r="I348" s="215">
        <v>0</v>
      </c>
      <c r="J348" s="215">
        <v>0</v>
      </c>
      <c r="K348" s="215">
        <v>0</v>
      </c>
      <c r="L348" s="215">
        <v>0</v>
      </c>
      <c r="M348" s="215">
        <v>0</v>
      </c>
      <c r="N348" s="215">
        <v>0</v>
      </c>
      <c r="O348" s="215">
        <v>0</v>
      </c>
      <c r="P348" s="215">
        <v>0</v>
      </c>
      <c r="Q348" s="215">
        <v>0</v>
      </c>
    </row>
    <row r="349" spans="1:18" x14ac:dyDescent="0.25">
      <c r="A349" s="245" t="str">
        <f>IFERROR(VLOOKUP($C349,Account_Mapping!$A:$C,2,0),"")</f>
        <v>T_gen_Admin_other</v>
      </c>
      <c r="B349" s="248">
        <f>IFERROR(VLOOKUP($C349,Account_Mapping!$A:$C,3,0),"")</f>
        <v>0</v>
      </c>
      <c r="C349" s="285" t="s">
        <v>1091</v>
      </c>
      <c r="D349" s="215"/>
      <c r="E349" s="215">
        <v>473.85</v>
      </c>
      <c r="F349" s="215">
        <v>388.8</v>
      </c>
      <c r="G349" s="215">
        <v>0</v>
      </c>
      <c r="H349" s="215">
        <v>194.4</v>
      </c>
      <c r="I349" s="215">
        <v>0</v>
      </c>
      <c r="J349" s="215">
        <v>0</v>
      </c>
      <c r="K349" s="215">
        <v>0</v>
      </c>
      <c r="L349" s="215">
        <v>0</v>
      </c>
      <c r="M349" s="215">
        <v>0</v>
      </c>
      <c r="N349" s="215">
        <v>0</v>
      </c>
      <c r="O349" s="215">
        <v>0</v>
      </c>
      <c r="P349" s="215">
        <v>0</v>
      </c>
      <c r="Q349" s="215">
        <v>1057.0500000000002</v>
      </c>
    </row>
    <row r="350" spans="1:18" x14ac:dyDescent="0.25">
      <c r="A350" s="245" t="str">
        <f>IFERROR(VLOOKUP($C350,Account_Mapping!$A:$C,2,0),"")</f>
        <v>T_gen_Admin_other</v>
      </c>
      <c r="B350" s="248">
        <f>IFERROR(VLOOKUP($C350,Account_Mapping!$A:$C,3,0),"")</f>
        <v>0</v>
      </c>
      <c r="C350" s="285" t="s">
        <v>1092</v>
      </c>
      <c r="D350" s="215"/>
      <c r="E350" s="215">
        <v>0</v>
      </c>
      <c r="F350" s="215">
        <v>0</v>
      </c>
      <c r="G350" s="215">
        <v>0</v>
      </c>
      <c r="H350" s="215">
        <v>0</v>
      </c>
      <c r="I350" s="215">
        <v>0</v>
      </c>
      <c r="J350" s="215">
        <v>0</v>
      </c>
      <c r="K350" s="215">
        <v>0</v>
      </c>
      <c r="L350" s="215">
        <v>0</v>
      </c>
      <c r="M350" s="215">
        <v>0</v>
      </c>
      <c r="N350" s="215">
        <v>0</v>
      </c>
      <c r="O350" s="215">
        <v>0</v>
      </c>
      <c r="P350" s="215">
        <v>0</v>
      </c>
      <c r="Q350" s="215">
        <v>0</v>
      </c>
    </row>
    <row r="351" spans="1:18" x14ac:dyDescent="0.25">
      <c r="A351" s="245" t="str">
        <f>IFERROR(VLOOKUP($C351,Account_Mapping!$A:$C,2,0),"")</f>
        <v>T_gen_Admin_other</v>
      </c>
      <c r="B351" s="248">
        <f>IFERROR(VLOOKUP($C351,Account_Mapping!$A:$C,3,0),"")</f>
        <v>0</v>
      </c>
      <c r="C351" s="285" t="s">
        <v>1093</v>
      </c>
      <c r="D351" s="215"/>
      <c r="E351" s="215">
        <v>97.2</v>
      </c>
      <c r="F351" s="215">
        <v>151.87</v>
      </c>
      <c r="G351" s="215">
        <v>0</v>
      </c>
      <c r="H351" s="215">
        <v>0</v>
      </c>
      <c r="I351" s="215">
        <v>255.15</v>
      </c>
      <c r="J351" s="215">
        <v>93.75</v>
      </c>
      <c r="K351" s="215">
        <v>0</v>
      </c>
      <c r="L351" s="215">
        <v>0</v>
      </c>
      <c r="M351" s="215">
        <v>0</v>
      </c>
      <c r="N351" s="215">
        <v>0</v>
      </c>
      <c r="O351" s="215">
        <v>0</v>
      </c>
      <c r="P351" s="215">
        <v>0</v>
      </c>
      <c r="Q351" s="215">
        <v>597.97</v>
      </c>
    </row>
    <row r="352" spans="1:18" x14ac:dyDescent="0.25">
      <c r="A352" s="245" t="str">
        <f>IFERROR(VLOOKUP($C352,Account_Mapping!$A:$C,2,0),"")</f>
        <v>T_gen_Admin_other</v>
      </c>
      <c r="B352" s="248">
        <f>IFERROR(VLOOKUP($C352,Account_Mapping!$A:$C,3,0),"")</f>
        <v>0</v>
      </c>
      <c r="C352" s="285" t="s">
        <v>1094</v>
      </c>
      <c r="E352" s="229">
        <v>82.37</v>
      </c>
      <c r="F352" s="229">
        <v>-14.2</v>
      </c>
      <c r="G352" s="229">
        <v>-14.2</v>
      </c>
      <c r="H352" s="229">
        <v>-14.2</v>
      </c>
      <c r="I352" s="229">
        <v>-9.1999999999999993</v>
      </c>
      <c r="J352" s="229">
        <v>35.64</v>
      </c>
      <c r="K352" s="229">
        <v>0</v>
      </c>
      <c r="L352" s="229">
        <v>0</v>
      </c>
      <c r="M352" s="229">
        <v>0</v>
      </c>
      <c r="N352" s="229">
        <v>0</v>
      </c>
      <c r="O352" s="229">
        <v>0</v>
      </c>
      <c r="P352" s="229">
        <v>0</v>
      </c>
      <c r="Q352" s="229">
        <v>66.209999999999994</v>
      </c>
      <c r="R352" s="224"/>
    </row>
    <row r="353" spans="1:17" x14ac:dyDescent="0.25">
      <c r="A353" s="245" t="str">
        <f>IFERROR(VLOOKUP($C353,Account_Mapping!$A:$C,2,0),"")</f>
        <v>T_gen_Admin_other</v>
      </c>
      <c r="B353" s="248">
        <f>IFERROR(VLOOKUP($C353,Account_Mapping!$A:$C,3,0),"")</f>
        <v>0</v>
      </c>
      <c r="C353" s="285" t="s">
        <v>1095</v>
      </c>
      <c r="E353" s="215">
        <v>0</v>
      </c>
      <c r="F353" s="215">
        <v>0</v>
      </c>
      <c r="G353" s="215">
        <v>0</v>
      </c>
      <c r="H353" s="215">
        <v>0</v>
      </c>
      <c r="I353" s="215">
        <v>0</v>
      </c>
      <c r="J353" s="215">
        <v>0</v>
      </c>
      <c r="K353" s="215">
        <v>0</v>
      </c>
      <c r="L353" s="215">
        <v>0</v>
      </c>
      <c r="M353" s="215">
        <v>0</v>
      </c>
      <c r="N353" s="215">
        <v>0</v>
      </c>
      <c r="O353" s="215">
        <v>0</v>
      </c>
      <c r="P353" s="215">
        <v>0</v>
      </c>
      <c r="Q353" s="215">
        <v>0</v>
      </c>
    </row>
    <row r="354" spans="1:17" x14ac:dyDescent="0.25">
      <c r="A354" s="245" t="str">
        <f>IFERROR(VLOOKUP($C354,Account_Mapping!$A:$C,2,0),"")</f>
        <v/>
      </c>
      <c r="B354" s="248" t="str">
        <f>IFERROR(VLOOKUP($C354,Account_Mapping!$A:$C,3,0),"")</f>
        <v/>
      </c>
      <c r="C354" s="285" t="s">
        <v>1096</v>
      </c>
      <c r="E354" s="215">
        <v>17889.829999999998</v>
      </c>
      <c r="F354" s="215">
        <v>13869.399999999998</v>
      </c>
      <c r="G354" s="215">
        <v>13221.029999999999</v>
      </c>
      <c r="H354" s="215">
        <v>9917.2099999999991</v>
      </c>
      <c r="I354" s="215">
        <v>13267.16</v>
      </c>
      <c r="J354" s="215">
        <v>10074.39</v>
      </c>
      <c r="K354" s="215">
        <v>0</v>
      </c>
      <c r="L354" s="215">
        <v>0</v>
      </c>
      <c r="M354" s="215">
        <v>0</v>
      </c>
      <c r="N354" s="215">
        <v>0</v>
      </c>
      <c r="O354" s="215">
        <v>0</v>
      </c>
      <c r="P354" s="215">
        <v>0</v>
      </c>
      <c r="Q354" s="215">
        <v>78239.020000000019</v>
      </c>
    </row>
    <row r="355" spans="1:17" x14ac:dyDescent="0.25">
      <c r="A355" s="245" t="str">
        <f>IFERROR(VLOOKUP($C355,Account_Mapping!$A:$C,2,0),"")</f>
        <v/>
      </c>
      <c r="B355" s="248" t="str">
        <f>IFERROR(VLOOKUP($C355,Account_Mapping!$A:$C,3,0),"")</f>
        <v/>
      </c>
      <c r="C355" s="285" t="s">
        <v>789</v>
      </c>
      <c r="E355" s="215"/>
      <c r="F355" s="215"/>
      <c r="G355" s="215"/>
      <c r="H355" s="215"/>
      <c r="I355" s="215"/>
      <c r="J355" s="215"/>
      <c r="K355" s="215"/>
      <c r="L355" s="215"/>
      <c r="M355" s="215"/>
      <c r="N355" s="215"/>
      <c r="O355" s="215"/>
      <c r="P355" s="215"/>
      <c r="Q355" s="215"/>
    </row>
    <row r="356" spans="1:17" x14ac:dyDescent="0.25">
      <c r="A356" s="245" t="str">
        <f>IFERROR(VLOOKUP($C356,Account_Mapping!$A:$C,2,0),"")</f>
        <v/>
      </c>
      <c r="B356" s="248" t="str">
        <f>IFERROR(VLOOKUP($C356,Account_Mapping!$A:$C,3,0),"")</f>
        <v/>
      </c>
      <c r="C356" s="285" t="s">
        <v>789</v>
      </c>
      <c r="D356" s="215"/>
      <c r="E356" s="215"/>
      <c r="F356" s="215"/>
      <c r="G356" s="215"/>
      <c r="H356" s="215"/>
      <c r="I356" s="215"/>
      <c r="J356" s="215"/>
      <c r="K356" s="215"/>
      <c r="L356" s="215"/>
      <c r="M356" s="215"/>
      <c r="N356" s="215"/>
      <c r="O356" s="215"/>
      <c r="P356" s="215"/>
      <c r="Q356" s="215"/>
    </row>
    <row r="357" spans="1:17" x14ac:dyDescent="0.25">
      <c r="A357" s="245" t="str">
        <f>IFERROR(VLOOKUP($C357,Account_Mapping!$A:$C,2,0),"")</f>
        <v/>
      </c>
      <c r="B357" s="248" t="str">
        <f>IFERROR(VLOOKUP($C357,Account_Mapping!$A:$C,3,0),"")</f>
        <v/>
      </c>
      <c r="C357" s="285" t="s">
        <v>1097</v>
      </c>
      <c r="D357" s="215"/>
      <c r="E357" s="215"/>
      <c r="F357" s="215"/>
      <c r="G357" s="215"/>
      <c r="H357" s="215"/>
      <c r="I357" s="215"/>
      <c r="J357" s="215"/>
      <c r="K357" s="215"/>
      <c r="L357" s="215"/>
      <c r="M357" s="215"/>
      <c r="N357" s="215"/>
      <c r="O357" s="215"/>
      <c r="P357" s="215"/>
      <c r="Q357" s="215"/>
    </row>
    <row r="358" spans="1:17" x14ac:dyDescent="0.25">
      <c r="A358" s="245" t="str">
        <f>IFERROR(VLOOKUP($C358,Account_Mapping!$A:$C,2,0),"")</f>
        <v>T_Maintenance</v>
      </c>
      <c r="B358" s="248" t="str">
        <f>IFERROR(VLOOKUP($C358,Account_Mapping!$A:$C,3,0),"")</f>
        <v>T_Other_NN_Labor</v>
      </c>
      <c r="C358" s="285" t="s">
        <v>1098</v>
      </c>
      <c r="D358" s="215"/>
      <c r="E358" s="215">
        <v>2188.25</v>
      </c>
      <c r="F358" s="215">
        <v>1690.85</v>
      </c>
      <c r="G358" s="215">
        <v>1957.14</v>
      </c>
      <c r="H358" s="215">
        <v>2382.2399999999998</v>
      </c>
      <c r="I358" s="215">
        <v>2455.81</v>
      </c>
      <c r="J358" s="215">
        <v>2003.8</v>
      </c>
      <c r="K358" s="215">
        <v>0</v>
      </c>
      <c r="L358" s="215">
        <v>0</v>
      </c>
      <c r="M358" s="215">
        <v>0</v>
      </c>
      <c r="N358" s="215">
        <v>0</v>
      </c>
      <c r="O358" s="215">
        <v>0</v>
      </c>
      <c r="P358" s="215">
        <v>0</v>
      </c>
      <c r="Q358" s="215">
        <v>12678.089999999998</v>
      </c>
    </row>
    <row r="359" spans="1:17" x14ac:dyDescent="0.25">
      <c r="A359" s="245" t="str">
        <f>IFERROR(VLOOKUP($C359,Account_Mapping!$A:$C,2,0),"")</f>
        <v>T_Maintenance</v>
      </c>
      <c r="B359" s="248">
        <f>IFERROR(VLOOKUP($C359,Account_Mapping!$A:$C,3,0),"")</f>
        <v>0</v>
      </c>
      <c r="C359" s="285" t="s">
        <v>1099</v>
      </c>
      <c r="D359" s="215"/>
      <c r="E359" s="215">
        <v>1037.01</v>
      </c>
      <c r="F359" s="215">
        <v>0</v>
      </c>
      <c r="G359" s="215">
        <v>0</v>
      </c>
      <c r="H359" s="215">
        <v>0</v>
      </c>
      <c r="I359" s="215">
        <v>0</v>
      </c>
      <c r="J359" s="215">
        <v>1398.48</v>
      </c>
      <c r="K359" s="215">
        <v>0</v>
      </c>
      <c r="L359" s="215">
        <v>0</v>
      </c>
      <c r="M359" s="215">
        <v>0</v>
      </c>
      <c r="N359" s="215">
        <v>0</v>
      </c>
      <c r="O359" s="215">
        <v>0</v>
      </c>
      <c r="P359" s="215">
        <v>0</v>
      </c>
      <c r="Q359" s="215">
        <v>2435.4899999999998</v>
      </c>
    </row>
    <row r="360" spans="1:17" x14ac:dyDescent="0.25">
      <c r="A360" s="245" t="str">
        <f>IFERROR(VLOOKUP($C360,Account_Mapping!$A:$C,2,0),"")</f>
        <v>T_Maintenance</v>
      </c>
      <c r="B360" s="248">
        <f>IFERROR(VLOOKUP($C360,Account_Mapping!$A:$C,3,0),"")</f>
        <v>0</v>
      </c>
      <c r="C360" s="285" t="s">
        <v>1100</v>
      </c>
      <c r="D360" s="215"/>
      <c r="E360" s="215">
        <v>1508.31</v>
      </c>
      <c r="F360" s="215">
        <v>292.73</v>
      </c>
      <c r="G360" s="215">
        <v>1017.02</v>
      </c>
      <c r="H360" s="215">
        <v>795.19</v>
      </c>
      <c r="I360" s="215">
        <v>914.57</v>
      </c>
      <c r="J360" s="215">
        <v>831.94</v>
      </c>
      <c r="K360" s="215">
        <v>0</v>
      </c>
      <c r="L360" s="215">
        <v>0</v>
      </c>
      <c r="M360" s="215">
        <v>0</v>
      </c>
      <c r="N360" s="215">
        <v>0</v>
      </c>
      <c r="O360" s="215">
        <v>0</v>
      </c>
      <c r="P360" s="215">
        <v>0</v>
      </c>
      <c r="Q360" s="215">
        <v>5359.76</v>
      </c>
    </row>
    <row r="361" spans="1:17" x14ac:dyDescent="0.25">
      <c r="A361" s="245" t="str">
        <f>IFERROR(VLOOKUP($C361,Account_Mapping!$A:$C,2,0),"")</f>
        <v>T_Maintenance</v>
      </c>
      <c r="B361" s="248">
        <f>IFERROR(VLOOKUP($C361,Account_Mapping!$A:$C,3,0),"")</f>
        <v>0</v>
      </c>
      <c r="C361" s="285" t="s">
        <v>1101</v>
      </c>
      <c r="D361" s="215"/>
      <c r="E361" s="215">
        <v>0</v>
      </c>
      <c r="F361" s="215">
        <v>0</v>
      </c>
      <c r="G361" s="215">
        <v>0</v>
      </c>
      <c r="H361" s="215">
        <v>0</v>
      </c>
      <c r="I361" s="215">
        <v>0</v>
      </c>
      <c r="J361" s="215">
        <v>0</v>
      </c>
      <c r="K361" s="215">
        <v>0</v>
      </c>
      <c r="L361" s="215">
        <v>0</v>
      </c>
      <c r="M361" s="215">
        <v>0</v>
      </c>
      <c r="N361" s="215">
        <v>0</v>
      </c>
      <c r="O361" s="215">
        <v>0</v>
      </c>
      <c r="P361" s="215">
        <v>0</v>
      </c>
      <c r="Q361" s="215">
        <v>0</v>
      </c>
    </row>
    <row r="362" spans="1:17" x14ac:dyDescent="0.25">
      <c r="A362" s="245" t="str">
        <f>IFERROR(VLOOKUP($C362,Account_Mapping!$A:$C,2,0),"")</f>
        <v>T_Maintenance</v>
      </c>
      <c r="B362" s="248">
        <f>IFERROR(VLOOKUP($C362,Account_Mapping!$A:$C,3,0),"")</f>
        <v>0</v>
      </c>
      <c r="C362" s="285" t="s">
        <v>1102</v>
      </c>
      <c r="D362" s="215"/>
      <c r="E362" s="215">
        <v>1282.5</v>
      </c>
      <c r="F362" s="215">
        <v>0</v>
      </c>
      <c r="G362" s="215">
        <v>0</v>
      </c>
      <c r="H362" s="215">
        <v>0</v>
      </c>
      <c r="I362" s="215">
        <v>765</v>
      </c>
      <c r="J362" s="215">
        <v>397</v>
      </c>
      <c r="K362" s="215">
        <v>0</v>
      </c>
      <c r="L362" s="215">
        <v>0</v>
      </c>
      <c r="M362" s="215">
        <v>0</v>
      </c>
      <c r="N362" s="215">
        <v>0</v>
      </c>
      <c r="O362" s="215">
        <v>0</v>
      </c>
      <c r="P362" s="215">
        <v>0</v>
      </c>
      <c r="Q362" s="215">
        <v>2444.5</v>
      </c>
    </row>
    <row r="363" spans="1:17" x14ac:dyDescent="0.25">
      <c r="A363" s="245" t="str">
        <f>IFERROR(VLOOKUP($C363,Account_Mapping!$A:$C,2,0),"")</f>
        <v>T_EXPENSES</v>
      </c>
      <c r="B363" s="248">
        <f>IFERROR(VLOOKUP($C363,Account_Mapping!$A:$C,3,0),"")</f>
        <v>0</v>
      </c>
      <c r="C363" s="285" t="s">
        <v>1103</v>
      </c>
      <c r="D363" s="215"/>
      <c r="E363" s="215">
        <v>0</v>
      </c>
      <c r="F363" s="215">
        <v>640</v>
      </c>
      <c r="G363" s="215">
        <v>320</v>
      </c>
      <c r="H363" s="215">
        <v>0</v>
      </c>
      <c r="I363" s="215">
        <v>320</v>
      </c>
      <c r="J363" s="215">
        <v>160</v>
      </c>
      <c r="K363" s="215">
        <v>0</v>
      </c>
      <c r="L363" s="215">
        <v>0</v>
      </c>
      <c r="M363" s="215">
        <v>0</v>
      </c>
      <c r="N363" s="215">
        <v>0</v>
      </c>
      <c r="O363" s="215">
        <v>0</v>
      </c>
      <c r="P363" s="215">
        <v>0</v>
      </c>
      <c r="Q363" s="215">
        <v>1440</v>
      </c>
    </row>
    <row r="364" spans="1:17" x14ac:dyDescent="0.25">
      <c r="A364" s="245" t="str">
        <f>IFERROR(VLOOKUP($C364,Account_Mapping!$A:$C,2,0),"")</f>
        <v>T_EXPENSES</v>
      </c>
      <c r="B364" s="248">
        <f>IFERROR(VLOOKUP($C364,Account_Mapping!$A:$C,3,0),"")</f>
        <v>0</v>
      </c>
      <c r="C364" s="285" t="s">
        <v>1104</v>
      </c>
      <c r="D364" s="215"/>
      <c r="E364" s="215">
        <v>2263.2600000000002</v>
      </c>
      <c r="F364" s="215">
        <v>1131.6300000000001</v>
      </c>
      <c r="G364" s="215">
        <v>1216.3699999999999</v>
      </c>
      <c r="H364" s="215">
        <v>1216.3699999999999</v>
      </c>
      <c r="I364" s="215">
        <v>1216.3699999999999</v>
      </c>
      <c r="J364" s="215">
        <v>1216.3699999999999</v>
      </c>
      <c r="K364" s="215">
        <v>0</v>
      </c>
      <c r="L364" s="215">
        <v>0</v>
      </c>
      <c r="M364" s="215">
        <v>0</v>
      </c>
      <c r="N364" s="215">
        <v>0</v>
      </c>
      <c r="O364" s="215">
        <v>0</v>
      </c>
      <c r="P364" s="215">
        <v>0</v>
      </c>
      <c r="Q364" s="215">
        <v>8260.369999999999</v>
      </c>
    </row>
    <row r="365" spans="1:17" x14ac:dyDescent="0.25">
      <c r="A365" s="245" t="str">
        <f>IFERROR(VLOOKUP($C365,Account_Mapping!$A:$C,2,0),"")</f>
        <v>T_Maintenance</v>
      </c>
      <c r="B365" s="248" t="str">
        <f>IFERROR(VLOOKUP($C365,Account_Mapping!$A:$C,3,0),"")</f>
        <v>T_Other_NN_Labor</v>
      </c>
      <c r="C365" s="285" t="s">
        <v>1105</v>
      </c>
      <c r="D365" s="215"/>
      <c r="E365" s="215">
        <v>619.6</v>
      </c>
      <c r="F365" s="215">
        <v>500</v>
      </c>
      <c r="G365" s="215">
        <v>920</v>
      </c>
      <c r="H365" s="215">
        <v>500</v>
      </c>
      <c r="I365" s="215">
        <v>800</v>
      </c>
      <c r="J365" s="215">
        <v>800</v>
      </c>
      <c r="K365" s="215">
        <v>0</v>
      </c>
      <c r="L365" s="215">
        <v>0</v>
      </c>
      <c r="M365" s="215">
        <v>0</v>
      </c>
      <c r="N365" s="215">
        <v>0</v>
      </c>
      <c r="O365" s="215">
        <v>0</v>
      </c>
      <c r="P365" s="215">
        <v>0</v>
      </c>
      <c r="Q365" s="215">
        <v>4139.6000000000004</v>
      </c>
    </row>
    <row r="366" spans="1:17" x14ac:dyDescent="0.25">
      <c r="A366" s="245" t="str">
        <f>IFERROR(VLOOKUP($C366,Account_Mapping!$A:$C,2,0),"")</f>
        <v>T_Maintenance</v>
      </c>
      <c r="B366" s="248">
        <f>IFERROR(VLOOKUP($C366,Account_Mapping!$A:$C,3,0),"")</f>
        <v>0</v>
      </c>
      <c r="C366" s="285" t="s">
        <v>1106</v>
      </c>
      <c r="D366" s="215"/>
      <c r="E366" s="215">
        <v>3435.36</v>
      </c>
      <c r="F366" s="215">
        <v>5784.17</v>
      </c>
      <c r="G366" s="215">
        <v>5956.06</v>
      </c>
      <c r="H366" s="215">
        <v>2470</v>
      </c>
      <c r="I366" s="215">
        <v>3141.71</v>
      </c>
      <c r="J366" s="215">
        <v>2272.71</v>
      </c>
      <c r="K366" s="215">
        <v>0</v>
      </c>
      <c r="L366" s="215">
        <v>0</v>
      </c>
      <c r="M366" s="215">
        <v>0</v>
      </c>
      <c r="N366" s="215">
        <v>0</v>
      </c>
      <c r="O366" s="215">
        <v>0</v>
      </c>
      <c r="P366" s="215">
        <v>0</v>
      </c>
      <c r="Q366" s="215">
        <v>23060.01</v>
      </c>
    </row>
    <row r="367" spans="1:17" x14ac:dyDescent="0.25">
      <c r="A367" s="245" t="str">
        <f>IFERROR(VLOOKUP($C367,Account_Mapping!$A:$C,2,0),"")</f>
        <v>T_Maintenance</v>
      </c>
      <c r="B367" s="248">
        <f>IFERROR(VLOOKUP($C367,Account_Mapping!$A:$C,3,0),"")</f>
        <v>0</v>
      </c>
      <c r="C367" s="285" t="s">
        <v>1107</v>
      </c>
      <c r="D367" s="215"/>
      <c r="E367" s="215">
        <v>0</v>
      </c>
      <c r="F367" s="215">
        <v>0</v>
      </c>
      <c r="G367" s="215">
        <v>0</v>
      </c>
      <c r="H367" s="215">
        <v>0</v>
      </c>
      <c r="I367" s="215">
        <v>0</v>
      </c>
      <c r="J367" s="215">
        <v>0</v>
      </c>
      <c r="K367" s="215">
        <v>0</v>
      </c>
      <c r="L367" s="215">
        <v>0</v>
      </c>
      <c r="M367" s="215">
        <v>0</v>
      </c>
      <c r="N367" s="215">
        <v>0</v>
      </c>
      <c r="O367" s="215">
        <v>0</v>
      </c>
      <c r="P367" s="215">
        <v>0</v>
      </c>
      <c r="Q367" s="215">
        <v>0</v>
      </c>
    </row>
    <row r="368" spans="1:17" x14ac:dyDescent="0.25">
      <c r="A368" s="245" t="str">
        <f>IFERROR(VLOOKUP($C368,Account_Mapping!$A:$C,2,0),"")</f>
        <v>T_Maintenance</v>
      </c>
      <c r="B368" s="248">
        <f>IFERROR(VLOOKUP($C368,Account_Mapping!$A:$C,3,0),"")</f>
        <v>0</v>
      </c>
      <c r="C368" s="285" t="s">
        <v>1108</v>
      </c>
      <c r="D368" s="215"/>
      <c r="E368" s="215">
        <v>-16.3</v>
      </c>
      <c r="F368" s="215">
        <v>0</v>
      </c>
      <c r="G368" s="215">
        <v>0</v>
      </c>
      <c r="H368" s="215">
        <v>0</v>
      </c>
      <c r="I368" s="215">
        <v>0</v>
      </c>
      <c r="J368" s="215">
        <v>0</v>
      </c>
      <c r="K368" s="215">
        <v>0</v>
      </c>
      <c r="L368" s="215">
        <v>0</v>
      </c>
      <c r="M368" s="215">
        <v>0</v>
      </c>
      <c r="N368" s="215">
        <v>0</v>
      </c>
      <c r="O368" s="215">
        <v>0</v>
      </c>
      <c r="P368" s="215">
        <v>0</v>
      </c>
      <c r="Q368" s="215">
        <v>-16.3</v>
      </c>
    </row>
    <row r="369" spans="1:18" x14ac:dyDescent="0.25">
      <c r="A369" s="245" t="str">
        <f>IFERROR(VLOOKUP($C369,Account_Mapping!$A:$C,2,0),"")</f>
        <v>T_Maintenance</v>
      </c>
      <c r="B369" s="248">
        <f>IFERROR(VLOOKUP($C369,Account_Mapping!$A:$C,3,0),"")</f>
        <v>0</v>
      </c>
      <c r="C369" s="285" t="s">
        <v>1109</v>
      </c>
      <c r="D369" s="215"/>
      <c r="E369" s="215">
        <v>0</v>
      </c>
      <c r="F369" s="215">
        <v>0</v>
      </c>
      <c r="G369" s="215">
        <v>0</v>
      </c>
      <c r="H369" s="215">
        <v>0</v>
      </c>
      <c r="I369" s="215">
        <v>0</v>
      </c>
      <c r="J369" s="215">
        <v>0</v>
      </c>
      <c r="K369" s="215">
        <v>0</v>
      </c>
      <c r="L369" s="215">
        <v>0</v>
      </c>
      <c r="M369" s="215">
        <v>0</v>
      </c>
      <c r="N369" s="215">
        <v>0</v>
      </c>
      <c r="O369" s="215">
        <v>0</v>
      </c>
      <c r="P369" s="215">
        <v>0</v>
      </c>
      <c r="Q369" s="215">
        <v>0</v>
      </c>
    </row>
    <row r="370" spans="1:18" x14ac:dyDescent="0.25">
      <c r="A370" s="245" t="str">
        <f>IFERROR(VLOOKUP($C370,Account_Mapping!$A:$C,2,0),"")</f>
        <v>T_gen_Admin_other</v>
      </c>
      <c r="B370" s="248">
        <f>IFERROR(VLOOKUP($C370,Account_Mapping!$A:$C,3,0),"")</f>
        <v>0</v>
      </c>
      <c r="C370" s="285" t="s">
        <v>1110</v>
      </c>
      <c r="D370" s="215"/>
      <c r="E370" s="215">
        <v>0</v>
      </c>
      <c r="F370" s="215">
        <v>112</v>
      </c>
      <c r="G370" s="215">
        <v>0</v>
      </c>
      <c r="H370" s="215">
        <v>0</v>
      </c>
      <c r="I370" s="215">
        <v>0</v>
      </c>
      <c r="J370" s="215">
        <v>0</v>
      </c>
      <c r="K370" s="215">
        <v>0</v>
      </c>
      <c r="L370" s="215">
        <v>0</v>
      </c>
      <c r="M370" s="215">
        <v>0</v>
      </c>
      <c r="N370" s="215">
        <v>0</v>
      </c>
      <c r="O370" s="215">
        <v>0</v>
      </c>
      <c r="P370" s="215">
        <v>0</v>
      </c>
      <c r="Q370" s="215">
        <v>112</v>
      </c>
    </row>
    <row r="371" spans="1:18" x14ac:dyDescent="0.25">
      <c r="A371" s="245" t="str">
        <f>IFERROR(VLOOKUP($C371,Account_Mapping!$A:$C,2,0),"")</f>
        <v>T_gen_Admin_other</v>
      </c>
      <c r="B371" s="248">
        <f>IFERROR(VLOOKUP($C371,Account_Mapping!$A:$C,3,0),"")</f>
        <v>0</v>
      </c>
      <c r="C371" s="285" t="s">
        <v>1111</v>
      </c>
      <c r="D371" s="215"/>
      <c r="E371" s="215">
        <v>0</v>
      </c>
      <c r="F371" s="215">
        <v>0</v>
      </c>
      <c r="G371" s="215">
        <v>0</v>
      </c>
      <c r="H371" s="215">
        <v>0</v>
      </c>
      <c r="I371" s="215">
        <v>0</v>
      </c>
      <c r="J371" s="215">
        <v>0</v>
      </c>
      <c r="K371" s="215">
        <v>0</v>
      </c>
      <c r="L371" s="215">
        <v>0</v>
      </c>
      <c r="M371" s="215">
        <v>0</v>
      </c>
      <c r="N371" s="215">
        <v>0</v>
      </c>
      <c r="O371" s="215">
        <v>0</v>
      </c>
      <c r="P371" s="215">
        <v>0</v>
      </c>
      <c r="Q371" s="215">
        <v>0</v>
      </c>
    </row>
    <row r="372" spans="1:18" x14ac:dyDescent="0.25">
      <c r="A372" s="245" t="str">
        <f>IFERROR(VLOOKUP($C372,Account_Mapping!$A:$C,2,0),"")</f>
        <v>T_gen_Admin_other</v>
      </c>
      <c r="B372" s="248">
        <f>IFERROR(VLOOKUP($C372,Account_Mapping!$A:$C,3,0),"")</f>
        <v>0</v>
      </c>
      <c r="C372" s="285" t="s">
        <v>1112</v>
      </c>
      <c r="D372" s="215"/>
      <c r="E372" s="215">
        <v>0</v>
      </c>
      <c r="F372" s="215">
        <v>0</v>
      </c>
      <c r="G372" s="215">
        <v>0</v>
      </c>
      <c r="H372" s="215">
        <v>0</v>
      </c>
      <c r="I372" s="215">
        <v>0</v>
      </c>
      <c r="J372" s="215">
        <v>0</v>
      </c>
      <c r="K372" s="215">
        <v>0</v>
      </c>
      <c r="L372" s="215">
        <v>0</v>
      </c>
      <c r="M372" s="215">
        <v>0</v>
      </c>
      <c r="N372" s="215">
        <v>0</v>
      </c>
      <c r="O372" s="215">
        <v>0</v>
      </c>
      <c r="P372" s="215">
        <v>0</v>
      </c>
      <c r="Q372" s="215">
        <v>0</v>
      </c>
    </row>
    <row r="373" spans="1:18" x14ac:dyDescent="0.25">
      <c r="A373" s="245" t="str">
        <f>IFERROR(VLOOKUP($C373,Account_Mapping!$A:$C,2,0),"")</f>
        <v>T_gen_Admin_other</v>
      </c>
      <c r="B373" s="248">
        <f>IFERROR(VLOOKUP($C373,Account_Mapping!$A:$C,3,0),"")</f>
        <v>0</v>
      </c>
      <c r="C373" s="285" t="s">
        <v>1113</v>
      </c>
      <c r="D373" s="215"/>
      <c r="E373" s="215">
        <v>0</v>
      </c>
      <c r="F373" s="215">
        <v>0</v>
      </c>
      <c r="G373" s="215">
        <v>0</v>
      </c>
      <c r="H373" s="215">
        <v>0</v>
      </c>
      <c r="I373" s="215">
        <v>0</v>
      </c>
      <c r="J373" s="215">
        <v>0</v>
      </c>
      <c r="K373" s="215">
        <v>0</v>
      </c>
      <c r="L373" s="215">
        <v>0</v>
      </c>
      <c r="M373" s="215">
        <v>0</v>
      </c>
      <c r="N373" s="215">
        <v>0</v>
      </c>
      <c r="O373" s="215">
        <v>0</v>
      </c>
      <c r="P373" s="215">
        <v>0</v>
      </c>
      <c r="Q373" s="215">
        <v>0</v>
      </c>
    </row>
    <row r="374" spans="1:18" x14ac:dyDescent="0.25">
      <c r="A374" s="245" t="str">
        <f>IFERROR(VLOOKUP($C374,Account_Mapping!$A:$C,2,0),"")</f>
        <v>T_Maintenance</v>
      </c>
      <c r="B374" s="248">
        <f>IFERROR(VLOOKUP($C374,Account_Mapping!$A:$C,3,0),"")</f>
        <v>0</v>
      </c>
      <c r="C374" s="285" t="s">
        <v>1114</v>
      </c>
      <c r="D374" s="215"/>
      <c r="E374" s="215">
        <v>0</v>
      </c>
      <c r="F374" s="215">
        <v>0</v>
      </c>
      <c r="G374" s="215">
        <v>0</v>
      </c>
      <c r="H374" s="215">
        <v>0</v>
      </c>
      <c r="I374" s="215">
        <v>0</v>
      </c>
      <c r="J374" s="215">
        <v>0</v>
      </c>
      <c r="K374" s="215">
        <v>0</v>
      </c>
      <c r="L374" s="215">
        <v>0</v>
      </c>
      <c r="M374" s="215">
        <v>0</v>
      </c>
      <c r="N374" s="215">
        <v>0</v>
      </c>
      <c r="O374" s="215">
        <v>0</v>
      </c>
      <c r="P374" s="215">
        <v>0</v>
      </c>
      <c r="Q374" s="215">
        <v>0</v>
      </c>
    </row>
    <row r="375" spans="1:18" x14ac:dyDescent="0.25">
      <c r="A375" s="245" t="str">
        <f>IFERROR(VLOOKUP($C375,Account_Mapping!$A:$C,2,0),"")</f>
        <v>T_gen_Admin_other</v>
      </c>
      <c r="B375" s="248">
        <f>IFERROR(VLOOKUP($C375,Account_Mapping!$A:$C,3,0),"")</f>
        <v>0</v>
      </c>
      <c r="C375" s="285" t="s">
        <v>1115</v>
      </c>
      <c r="D375" s="215"/>
      <c r="E375" s="215">
        <v>0</v>
      </c>
      <c r="F375" s="215">
        <v>0</v>
      </c>
      <c r="G375" s="215">
        <v>0</v>
      </c>
      <c r="H375" s="215">
        <v>0</v>
      </c>
      <c r="I375" s="215">
        <v>0</v>
      </c>
      <c r="J375" s="215">
        <v>0</v>
      </c>
      <c r="K375" s="215">
        <v>0</v>
      </c>
      <c r="L375" s="215">
        <v>0</v>
      </c>
      <c r="M375" s="215">
        <v>0</v>
      </c>
      <c r="N375" s="215">
        <v>0</v>
      </c>
      <c r="O375" s="215">
        <v>0</v>
      </c>
      <c r="P375" s="215">
        <v>0</v>
      </c>
      <c r="Q375" s="215">
        <v>0</v>
      </c>
    </row>
    <row r="376" spans="1:18" x14ac:dyDescent="0.25">
      <c r="A376" s="245" t="str">
        <f>IFERROR(VLOOKUP($C376,Account_Mapping!$A:$C,2,0),"")</f>
        <v>T_EXPENSES</v>
      </c>
      <c r="B376" s="248">
        <f>IFERROR(VLOOKUP($C376,Account_Mapping!$A:$C,3,0),"")</f>
        <v>0</v>
      </c>
      <c r="C376" s="285" t="s">
        <v>1116</v>
      </c>
      <c r="D376" s="215"/>
      <c r="E376" s="215">
        <v>4051.59</v>
      </c>
      <c r="F376" s="215">
        <v>4533.26</v>
      </c>
      <c r="G376" s="215">
        <v>4880.0600000000004</v>
      </c>
      <c r="H376" s="215">
        <v>3280.92</v>
      </c>
      <c r="I376" s="215">
        <v>3126.79</v>
      </c>
      <c r="J376" s="215">
        <v>3125.25</v>
      </c>
      <c r="K376" s="215">
        <v>0</v>
      </c>
      <c r="L376" s="215">
        <v>0</v>
      </c>
      <c r="M376" s="215">
        <v>0</v>
      </c>
      <c r="N376" s="215">
        <v>0</v>
      </c>
      <c r="O376" s="215">
        <v>0</v>
      </c>
      <c r="P376" s="215">
        <v>0</v>
      </c>
      <c r="Q376" s="215">
        <v>22997.870000000003</v>
      </c>
    </row>
    <row r="377" spans="1:18" x14ac:dyDescent="0.25">
      <c r="A377" s="245" t="str">
        <f>IFERROR(VLOOKUP($C377,Account_Mapping!$A:$C,2,0),"")</f>
        <v>T_EXPENSES</v>
      </c>
      <c r="B377" s="248">
        <f>IFERROR(VLOOKUP($C377,Account_Mapping!$A:$C,3,0),"")</f>
        <v>0</v>
      </c>
      <c r="C377" s="285" t="s">
        <v>1117</v>
      </c>
      <c r="E377" s="229">
        <v>0</v>
      </c>
      <c r="F377" s="229">
        <v>2354.46</v>
      </c>
      <c r="G377" s="229">
        <v>2362.7199999999998</v>
      </c>
      <c r="H377" s="229">
        <v>2104.5700000000002</v>
      </c>
      <c r="I377" s="229">
        <v>2077.14</v>
      </c>
      <c r="J377" s="229">
        <v>3258.74</v>
      </c>
      <c r="K377" s="229">
        <v>0</v>
      </c>
      <c r="L377" s="229">
        <v>0</v>
      </c>
      <c r="M377" s="229">
        <v>0</v>
      </c>
      <c r="N377" s="229">
        <v>0</v>
      </c>
      <c r="O377" s="229">
        <v>0</v>
      </c>
      <c r="P377" s="229">
        <v>0</v>
      </c>
      <c r="Q377" s="229">
        <v>12157.63</v>
      </c>
      <c r="R377" s="224"/>
    </row>
    <row r="378" spans="1:18" x14ac:dyDescent="0.25">
      <c r="A378" s="245" t="str">
        <f>IFERROR(VLOOKUP($C378,Account_Mapping!$A:$C,2,0),"")</f>
        <v>T_EXPENSES</v>
      </c>
      <c r="B378" s="248">
        <f>IFERROR(VLOOKUP($C378,Account_Mapping!$A:$C,3,0),"")</f>
        <v>0</v>
      </c>
      <c r="C378" s="285" t="s">
        <v>1118</v>
      </c>
      <c r="E378" s="221">
        <v>0</v>
      </c>
      <c r="F378" s="221">
        <v>1960.17</v>
      </c>
      <c r="G378" s="221">
        <v>1101.4100000000001</v>
      </c>
      <c r="H378" s="221">
        <v>1004.23</v>
      </c>
      <c r="I378" s="221">
        <v>2133.23</v>
      </c>
      <c r="J378" s="221">
        <v>182.62</v>
      </c>
      <c r="K378" s="221">
        <v>0</v>
      </c>
      <c r="L378" s="221">
        <v>0</v>
      </c>
      <c r="M378" s="221">
        <v>0</v>
      </c>
      <c r="N378" s="221">
        <v>0</v>
      </c>
      <c r="O378" s="221">
        <v>0</v>
      </c>
      <c r="P378" s="221">
        <v>0</v>
      </c>
      <c r="Q378" s="221">
        <v>6381.66</v>
      </c>
    </row>
    <row r="379" spans="1:18" x14ac:dyDescent="0.25">
      <c r="A379" s="245" t="str">
        <f>IFERROR(VLOOKUP($C379,Account_Mapping!$A:$C,2,0),"")</f>
        <v/>
      </c>
      <c r="B379" s="248" t="str">
        <f>IFERROR(VLOOKUP($C379,Account_Mapping!$A:$C,3,0),"")</f>
        <v/>
      </c>
      <c r="C379" s="285" t="s">
        <v>1119</v>
      </c>
      <c r="E379" s="215">
        <v>16369.580000000002</v>
      </c>
      <c r="F379" s="215">
        <v>18999.270000000004</v>
      </c>
      <c r="G379" s="215">
        <v>19730.780000000002</v>
      </c>
      <c r="H379" s="215">
        <v>13753.519999999999</v>
      </c>
      <c r="I379" s="215">
        <v>16950.62</v>
      </c>
      <c r="J379" s="215">
        <v>15646.91</v>
      </c>
      <c r="K379" s="215">
        <v>0</v>
      </c>
      <c r="L379" s="215">
        <v>0</v>
      </c>
      <c r="M379" s="215">
        <v>0</v>
      </c>
      <c r="N379" s="215">
        <v>0</v>
      </c>
      <c r="O379" s="215">
        <v>0</v>
      </c>
      <c r="P379" s="215">
        <v>0</v>
      </c>
      <c r="Q379" s="215">
        <v>101450.68</v>
      </c>
    </row>
    <row r="380" spans="1:18" x14ac:dyDescent="0.25">
      <c r="A380" s="245" t="str">
        <f>IFERROR(VLOOKUP($C380,Account_Mapping!$A:$C,2,0),"")</f>
        <v/>
      </c>
      <c r="B380" s="248" t="str">
        <f>IFERROR(VLOOKUP($C380,Account_Mapping!$A:$C,3,0),"")</f>
        <v/>
      </c>
      <c r="D380" s="215"/>
      <c r="E380" s="215"/>
      <c r="F380" s="215"/>
      <c r="G380" s="215"/>
      <c r="H380" s="215"/>
      <c r="I380" s="215"/>
      <c r="J380" s="215"/>
      <c r="K380" s="215"/>
      <c r="L380" s="215"/>
      <c r="M380" s="215"/>
      <c r="N380" s="215"/>
      <c r="O380" s="215"/>
      <c r="P380" s="215"/>
      <c r="Q380" s="215"/>
    </row>
    <row r="381" spans="1:18" x14ac:dyDescent="0.25">
      <c r="A381" s="245" t="str">
        <f>IFERROR(VLOOKUP($C381,Account_Mapping!$A:$C,2,0),"")</f>
        <v/>
      </c>
      <c r="B381" s="248" t="str">
        <f>IFERROR(VLOOKUP($C381,Account_Mapping!$A:$C,3,0),"")</f>
        <v/>
      </c>
      <c r="C381" s="285" t="s">
        <v>1120</v>
      </c>
      <c r="D381" s="215"/>
      <c r="E381" s="215"/>
      <c r="F381" s="215"/>
      <c r="G381" s="215"/>
      <c r="H381" s="215"/>
      <c r="I381" s="215"/>
      <c r="J381" s="215"/>
      <c r="K381" s="215"/>
      <c r="L381" s="215"/>
      <c r="M381" s="215"/>
      <c r="N381" s="215"/>
      <c r="O381" s="215"/>
      <c r="P381" s="215"/>
      <c r="Q381" s="215"/>
    </row>
    <row r="382" spans="1:18" x14ac:dyDescent="0.25">
      <c r="A382" s="245" t="str">
        <f>IFERROR(VLOOKUP($C382,Account_Mapping!$A:$C,2,0),"")</f>
        <v>T_gen_Admin_other</v>
      </c>
      <c r="B382" s="248" t="str">
        <f>IFERROR(VLOOKUP($C382,Account_Mapping!$A:$C,3,0),"")</f>
        <v>T_Other_NN_Labor</v>
      </c>
      <c r="C382" s="285" t="s">
        <v>1121</v>
      </c>
      <c r="D382" s="215"/>
      <c r="E382" s="215">
        <v>5893.56</v>
      </c>
      <c r="F382" s="215">
        <v>5893.56</v>
      </c>
      <c r="G382" s="215">
        <v>5893.56</v>
      </c>
      <c r="H382" s="215">
        <v>5893.56</v>
      </c>
      <c r="I382" s="215">
        <v>5893.56</v>
      </c>
      <c r="J382" s="215">
        <v>5893.56</v>
      </c>
      <c r="K382" s="215">
        <v>0</v>
      </c>
      <c r="L382" s="215">
        <v>0</v>
      </c>
      <c r="M382" s="215">
        <v>0</v>
      </c>
      <c r="N382" s="215">
        <v>0</v>
      </c>
      <c r="O382" s="215">
        <v>0</v>
      </c>
      <c r="P382" s="215">
        <v>0</v>
      </c>
      <c r="Q382" s="215">
        <v>35361.360000000001</v>
      </c>
    </row>
    <row r="383" spans="1:18" x14ac:dyDescent="0.25">
      <c r="A383" s="245" t="str">
        <f>IFERROR(VLOOKUP($C383,Account_Mapping!$A:$C,2,0),"")</f>
        <v>T_gen_Admin_other</v>
      </c>
      <c r="B383" s="248" t="str">
        <f>IFERROR(VLOOKUP($C383,Account_Mapping!$A:$C,3,0),"")</f>
        <v>T_Other_NN_Labor</v>
      </c>
      <c r="C383" s="285" t="s">
        <v>1122</v>
      </c>
      <c r="D383" s="215"/>
      <c r="E383" s="215">
        <v>2286.52</v>
      </c>
      <c r="F383" s="215">
        <v>2368.4699999999998</v>
      </c>
      <c r="G383" s="215">
        <v>2398.9</v>
      </c>
      <c r="H383" s="215">
        <v>1782.68</v>
      </c>
      <c r="I383" s="215">
        <v>1866.31</v>
      </c>
      <c r="J383" s="215">
        <v>1639.45</v>
      </c>
      <c r="K383" s="215">
        <v>0</v>
      </c>
      <c r="L383" s="215">
        <v>0</v>
      </c>
      <c r="M383" s="215">
        <v>0</v>
      </c>
      <c r="N383" s="215">
        <v>0</v>
      </c>
      <c r="O383" s="215">
        <v>0</v>
      </c>
      <c r="P383" s="215">
        <v>0</v>
      </c>
      <c r="Q383" s="215">
        <v>12342.33</v>
      </c>
    </row>
    <row r="384" spans="1:18" x14ac:dyDescent="0.25">
      <c r="A384" s="245" t="str">
        <f>IFERROR(VLOOKUP($C384,Account_Mapping!$A:$C,2,0),"")</f>
        <v>T_gen_Admin_other</v>
      </c>
      <c r="B384" s="248" t="str">
        <f>IFERROR(VLOOKUP($C384,Account_Mapping!$A:$C,3,0),"")</f>
        <v>T_Other_NN_Labor</v>
      </c>
      <c r="C384" s="285" t="s">
        <v>1123</v>
      </c>
      <c r="D384" s="215"/>
      <c r="E384" s="215">
        <v>1213.9100000000001</v>
      </c>
      <c r="F384" s="215">
        <v>0</v>
      </c>
      <c r="G384" s="215">
        <v>1234.3900000000001</v>
      </c>
      <c r="H384" s="215">
        <v>613</v>
      </c>
      <c r="I384" s="215">
        <v>447.4</v>
      </c>
      <c r="J384" s="215">
        <v>133.80000000000001</v>
      </c>
      <c r="K384" s="215">
        <v>0</v>
      </c>
      <c r="L384" s="215">
        <v>0</v>
      </c>
      <c r="M384" s="215">
        <v>0</v>
      </c>
      <c r="N384" s="215">
        <v>0</v>
      </c>
      <c r="O384" s="215">
        <v>0</v>
      </c>
      <c r="P384" s="215">
        <v>0</v>
      </c>
      <c r="Q384" s="215">
        <v>3642.5000000000005</v>
      </c>
    </row>
    <row r="385" spans="1:17" x14ac:dyDescent="0.25">
      <c r="A385" s="245" t="str">
        <f>IFERROR(VLOOKUP($C385,Account_Mapping!$A:$C,2,0),"")</f>
        <v>T_gen_Admin_other</v>
      </c>
      <c r="B385" s="248">
        <f>IFERROR(VLOOKUP($C385,Account_Mapping!$A:$C,3,0),"")</f>
        <v>0</v>
      </c>
      <c r="C385" s="285" t="s">
        <v>1124</v>
      </c>
      <c r="D385" s="215"/>
      <c r="E385" s="215">
        <v>0</v>
      </c>
      <c r="F385" s="215">
        <v>0</v>
      </c>
      <c r="G385" s="215">
        <v>0</v>
      </c>
      <c r="H385" s="215">
        <v>0</v>
      </c>
      <c r="I385" s="215">
        <v>0</v>
      </c>
      <c r="J385" s="215">
        <v>0</v>
      </c>
      <c r="K385" s="215">
        <v>0</v>
      </c>
      <c r="L385" s="215">
        <v>0</v>
      </c>
      <c r="M385" s="215">
        <v>0</v>
      </c>
      <c r="N385" s="215">
        <v>0</v>
      </c>
      <c r="O385" s="215">
        <v>0</v>
      </c>
      <c r="P385" s="215">
        <v>0</v>
      </c>
      <c r="Q385" s="215">
        <v>0</v>
      </c>
    </row>
    <row r="386" spans="1:17" x14ac:dyDescent="0.25">
      <c r="A386" s="245" t="str">
        <f>IFERROR(VLOOKUP($C386,Account_Mapping!$A:$C,2,0),"")</f>
        <v>T_gen_Admin_other</v>
      </c>
      <c r="B386" s="248" t="str">
        <f>IFERROR(VLOOKUP($C386,Account_Mapping!$A:$C,3,0),"")</f>
        <v>T_Other_NN_Labor</v>
      </c>
      <c r="C386" s="285" t="s">
        <v>1125</v>
      </c>
      <c r="D386" s="215"/>
      <c r="E386" s="215">
        <v>5752.84</v>
      </c>
      <c r="F386" s="215">
        <v>4359.8500000000004</v>
      </c>
      <c r="G386" s="215">
        <v>4626.46</v>
      </c>
      <c r="H386" s="215">
        <v>3651.58</v>
      </c>
      <c r="I386" s="215">
        <v>4363.16</v>
      </c>
      <c r="J386" s="215">
        <v>3046.77</v>
      </c>
      <c r="K386" s="215">
        <v>0</v>
      </c>
      <c r="L386" s="215">
        <v>0</v>
      </c>
      <c r="M386" s="215">
        <v>0</v>
      </c>
      <c r="N386" s="215">
        <v>0</v>
      </c>
      <c r="O386" s="215">
        <v>0</v>
      </c>
      <c r="P386" s="215">
        <v>0</v>
      </c>
      <c r="Q386" s="215">
        <v>25800.660000000003</v>
      </c>
    </row>
    <row r="387" spans="1:17" x14ac:dyDescent="0.25">
      <c r="A387" s="245" t="str">
        <f>IFERROR(VLOOKUP($C387,Account_Mapping!$A:$C,2,0),"")</f>
        <v>T_gen_Admin_other</v>
      </c>
      <c r="B387" s="248" t="str">
        <f>IFERROR(VLOOKUP($C387,Account_Mapping!$A:$C,3,0),"")</f>
        <v>T_Other_NN_Labor</v>
      </c>
      <c r="C387" s="285" t="s">
        <v>1126</v>
      </c>
      <c r="D387" s="215"/>
      <c r="E387" s="215">
        <v>0</v>
      </c>
      <c r="F387" s="215">
        <v>0</v>
      </c>
      <c r="G387" s="215">
        <v>0</v>
      </c>
      <c r="H387" s="215">
        <v>0</v>
      </c>
      <c r="I387" s="215">
        <v>0</v>
      </c>
      <c r="J387" s="215">
        <v>0</v>
      </c>
      <c r="K387" s="215">
        <v>0</v>
      </c>
      <c r="L387" s="215">
        <v>0</v>
      </c>
      <c r="M387" s="215">
        <v>0</v>
      </c>
      <c r="N387" s="215">
        <v>0</v>
      </c>
      <c r="O387" s="215">
        <v>0</v>
      </c>
      <c r="P387" s="215">
        <v>0</v>
      </c>
      <c r="Q387" s="215">
        <v>0</v>
      </c>
    </row>
    <row r="388" spans="1:17" x14ac:dyDescent="0.25">
      <c r="A388" s="245" t="str">
        <f>IFERROR(VLOOKUP($C388,Account_Mapping!$A:$C,2,0),"")</f>
        <v>T_gen_Admin_other</v>
      </c>
      <c r="B388" s="248">
        <f>IFERROR(VLOOKUP($C388,Account_Mapping!$A:$C,3,0),"")</f>
        <v>0</v>
      </c>
      <c r="C388" s="285" t="s">
        <v>1127</v>
      </c>
      <c r="D388" s="215"/>
      <c r="E388" s="215">
        <v>0</v>
      </c>
      <c r="F388" s="215">
        <v>0</v>
      </c>
      <c r="G388" s="215">
        <v>0</v>
      </c>
      <c r="H388" s="215">
        <v>0</v>
      </c>
      <c r="I388" s="215">
        <v>0</v>
      </c>
      <c r="J388" s="215">
        <v>0</v>
      </c>
      <c r="K388" s="215">
        <v>0</v>
      </c>
      <c r="L388" s="215">
        <v>0</v>
      </c>
      <c r="M388" s="215">
        <v>0</v>
      </c>
      <c r="N388" s="215">
        <v>0</v>
      </c>
      <c r="O388" s="215">
        <v>0</v>
      </c>
      <c r="P388" s="215">
        <v>0</v>
      </c>
      <c r="Q388" s="215">
        <v>0</v>
      </c>
    </row>
    <row r="389" spans="1:17" x14ac:dyDescent="0.25">
      <c r="A389" s="245" t="str">
        <f>IFERROR(VLOOKUP($C389,Account_Mapping!$A:$C,2,0),"")</f>
        <v>T_gen_Admin_other</v>
      </c>
      <c r="B389" s="248" t="str">
        <f>IFERROR(VLOOKUP($C389,Account_Mapping!$A:$C,3,0),"")</f>
        <v>T_Other_NN_Labor</v>
      </c>
      <c r="C389" s="285" t="s">
        <v>1128</v>
      </c>
      <c r="D389" s="215"/>
      <c r="E389" s="215">
        <v>0</v>
      </c>
      <c r="F389" s="215">
        <v>0</v>
      </c>
      <c r="G389" s="215">
        <v>0</v>
      </c>
      <c r="H389" s="215">
        <v>0</v>
      </c>
      <c r="I389" s="215">
        <v>0</v>
      </c>
      <c r="J389" s="215">
        <v>0</v>
      </c>
      <c r="K389" s="215">
        <v>0</v>
      </c>
      <c r="L389" s="215">
        <v>0</v>
      </c>
      <c r="M389" s="215">
        <v>0</v>
      </c>
      <c r="N389" s="215">
        <v>0</v>
      </c>
      <c r="O389" s="215">
        <v>0</v>
      </c>
      <c r="P389" s="215">
        <v>0</v>
      </c>
      <c r="Q389" s="215">
        <v>0</v>
      </c>
    </row>
    <row r="390" spans="1:17" x14ac:dyDescent="0.25">
      <c r="A390" s="245" t="str">
        <f>IFERROR(VLOOKUP($C390,Account_Mapping!$A:$C,2,0),"")</f>
        <v>T_gen_Admin_other</v>
      </c>
      <c r="B390" s="248">
        <f>IFERROR(VLOOKUP($C390,Account_Mapping!$A:$C,3,0),"")</f>
        <v>0</v>
      </c>
      <c r="C390" s="285" t="s">
        <v>1129</v>
      </c>
      <c r="D390" s="215"/>
      <c r="E390" s="215">
        <v>0</v>
      </c>
      <c r="F390" s="215">
        <v>0</v>
      </c>
      <c r="G390" s="215">
        <v>0</v>
      </c>
      <c r="H390" s="215">
        <v>0</v>
      </c>
      <c r="I390" s="215">
        <v>0</v>
      </c>
      <c r="J390" s="215">
        <v>0</v>
      </c>
      <c r="K390" s="215">
        <v>0</v>
      </c>
      <c r="L390" s="215">
        <v>0</v>
      </c>
      <c r="M390" s="215">
        <v>0</v>
      </c>
      <c r="N390" s="215">
        <v>0</v>
      </c>
      <c r="O390" s="215">
        <v>0</v>
      </c>
      <c r="P390" s="215">
        <v>0</v>
      </c>
      <c r="Q390" s="215">
        <v>0</v>
      </c>
    </row>
    <row r="391" spans="1:17" x14ac:dyDescent="0.25">
      <c r="A391" s="245" t="str">
        <f>IFERROR(VLOOKUP($C391,Account_Mapping!$A:$C,2,0),"")</f>
        <v>T_gen_Admin_other</v>
      </c>
      <c r="B391" s="248">
        <f>IFERROR(VLOOKUP($C391,Account_Mapping!$A:$C,3,0),"")</f>
        <v>0</v>
      </c>
      <c r="C391" s="285" t="s">
        <v>1130</v>
      </c>
      <c r="D391" s="215"/>
      <c r="E391" s="215">
        <v>120</v>
      </c>
      <c r="F391" s="215">
        <v>120</v>
      </c>
      <c r="G391" s="215">
        <v>120</v>
      </c>
      <c r="H391" s="215">
        <v>120</v>
      </c>
      <c r="I391" s="215">
        <v>120</v>
      </c>
      <c r="J391" s="215">
        <v>120</v>
      </c>
      <c r="K391" s="215">
        <v>0</v>
      </c>
      <c r="L391" s="215">
        <v>0</v>
      </c>
      <c r="M391" s="215">
        <v>0</v>
      </c>
      <c r="N391" s="215">
        <v>0</v>
      </c>
      <c r="O391" s="215">
        <v>0</v>
      </c>
      <c r="P391" s="215">
        <v>0</v>
      </c>
      <c r="Q391" s="215">
        <v>720</v>
      </c>
    </row>
    <row r="392" spans="1:17" x14ac:dyDescent="0.25">
      <c r="A392" s="245" t="str">
        <f>IFERROR(VLOOKUP($C392,Account_Mapping!$A:$C,2,0),"")</f>
        <v>T_gen_Admin_other</v>
      </c>
      <c r="B392" s="248">
        <f>IFERROR(VLOOKUP($C392,Account_Mapping!$A:$C,3,0),"")</f>
        <v>0</v>
      </c>
      <c r="C392" s="285" t="s">
        <v>1131</v>
      </c>
      <c r="D392" s="215"/>
      <c r="E392" s="215">
        <v>0</v>
      </c>
      <c r="F392" s="215">
        <v>0</v>
      </c>
      <c r="G392" s="215">
        <v>0</v>
      </c>
      <c r="H392" s="215">
        <v>0</v>
      </c>
      <c r="I392" s="215">
        <v>0</v>
      </c>
      <c r="J392" s="215">
        <v>0</v>
      </c>
      <c r="K392" s="215">
        <v>0</v>
      </c>
      <c r="L392" s="215">
        <v>0</v>
      </c>
      <c r="M392" s="215">
        <v>0</v>
      </c>
      <c r="N392" s="215">
        <v>0</v>
      </c>
      <c r="O392" s="215">
        <v>0</v>
      </c>
      <c r="P392" s="215">
        <v>0</v>
      </c>
      <c r="Q392" s="215">
        <v>0</v>
      </c>
    </row>
    <row r="393" spans="1:17" x14ac:dyDescent="0.25">
      <c r="A393" s="245" t="str">
        <f>IFERROR(VLOOKUP($C393,Account_Mapping!$A:$C,2,0),"")</f>
        <v>T_gen_Admin_other</v>
      </c>
      <c r="B393" s="248">
        <f>IFERROR(VLOOKUP($C393,Account_Mapping!$A:$C,3,0),"")</f>
        <v>0</v>
      </c>
      <c r="C393" s="285" t="s">
        <v>1132</v>
      </c>
      <c r="D393" s="215"/>
      <c r="E393" s="215">
        <v>0</v>
      </c>
      <c r="F393" s="215">
        <v>0</v>
      </c>
      <c r="G393" s="215">
        <v>137.6</v>
      </c>
      <c r="H393" s="215">
        <v>0</v>
      </c>
      <c r="I393" s="215">
        <v>0</v>
      </c>
      <c r="J393" s="215">
        <v>0</v>
      </c>
      <c r="K393" s="215">
        <v>0</v>
      </c>
      <c r="L393" s="215">
        <v>0</v>
      </c>
      <c r="M393" s="215">
        <v>0</v>
      </c>
      <c r="N393" s="215">
        <v>0</v>
      </c>
      <c r="O393" s="215">
        <v>0</v>
      </c>
      <c r="P393" s="215">
        <v>0</v>
      </c>
      <c r="Q393" s="215">
        <v>137.6</v>
      </c>
    </row>
    <row r="394" spans="1:17" x14ac:dyDescent="0.25">
      <c r="A394" s="245" t="str">
        <f>IFERROR(VLOOKUP($C394,Account_Mapping!$A:$C,2,0),"")</f>
        <v>T_gen_Admin_other</v>
      </c>
      <c r="B394" s="248">
        <f>IFERROR(VLOOKUP($C394,Account_Mapping!$A:$C,3,0),"")</f>
        <v>0</v>
      </c>
      <c r="C394" s="285" t="s">
        <v>1133</v>
      </c>
      <c r="D394" s="215"/>
      <c r="E394" s="215">
        <v>0</v>
      </c>
      <c r="F394" s="215">
        <v>0</v>
      </c>
      <c r="G394" s="215">
        <v>0</v>
      </c>
      <c r="H394" s="215">
        <v>0</v>
      </c>
      <c r="I394" s="215">
        <v>0</v>
      </c>
      <c r="J394" s="215">
        <v>0</v>
      </c>
      <c r="K394" s="215">
        <v>0</v>
      </c>
      <c r="L394" s="215">
        <v>0</v>
      </c>
      <c r="M394" s="215">
        <v>0</v>
      </c>
      <c r="N394" s="215">
        <v>0</v>
      </c>
      <c r="O394" s="215">
        <v>0</v>
      </c>
      <c r="P394" s="215">
        <v>0</v>
      </c>
      <c r="Q394" s="215">
        <v>0</v>
      </c>
    </row>
    <row r="395" spans="1:17" x14ac:dyDescent="0.25">
      <c r="A395" s="245" t="str">
        <f>IFERROR(VLOOKUP($C395,Account_Mapping!$A:$C,2,0),"")</f>
        <v>T_gen_Admin_other</v>
      </c>
      <c r="B395" s="248">
        <f>IFERROR(VLOOKUP($C395,Account_Mapping!$A:$C,3,0),"")</f>
        <v>0</v>
      </c>
      <c r="C395" s="285" t="s">
        <v>1134</v>
      </c>
      <c r="D395" s="215"/>
      <c r="E395" s="215">
        <v>110</v>
      </c>
      <c r="F395" s="215">
        <v>0</v>
      </c>
      <c r="G395" s="215">
        <v>0</v>
      </c>
      <c r="H395" s="215">
        <v>82.5</v>
      </c>
      <c r="I395" s="215">
        <v>220.1</v>
      </c>
      <c r="J395" s="215">
        <v>110</v>
      </c>
      <c r="K395" s="215">
        <v>0</v>
      </c>
      <c r="L395" s="215">
        <v>0</v>
      </c>
      <c r="M395" s="215">
        <v>0</v>
      </c>
      <c r="N395" s="215">
        <v>0</v>
      </c>
      <c r="O395" s="215">
        <v>0</v>
      </c>
      <c r="P395" s="215">
        <v>0</v>
      </c>
      <c r="Q395" s="215">
        <v>522.6</v>
      </c>
    </row>
    <row r="396" spans="1:17" x14ac:dyDescent="0.25">
      <c r="A396" s="245" t="str">
        <f>IFERROR(VLOOKUP($C396,Account_Mapping!$A:$C,2,0),"")</f>
        <v>T_gen_Admin_other</v>
      </c>
      <c r="B396" s="248">
        <f>IFERROR(VLOOKUP($C396,Account_Mapping!$A:$C,3,0),"")</f>
        <v>0</v>
      </c>
      <c r="C396" s="285" t="s">
        <v>1135</v>
      </c>
      <c r="D396" s="215"/>
      <c r="E396" s="215">
        <v>0</v>
      </c>
      <c r="F396" s="215">
        <v>0</v>
      </c>
      <c r="G396" s="215">
        <v>0</v>
      </c>
      <c r="H396" s="215">
        <v>0</v>
      </c>
      <c r="I396" s="215">
        <v>413.69</v>
      </c>
      <c r="J396" s="215">
        <v>0</v>
      </c>
      <c r="K396" s="215">
        <v>0</v>
      </c>
      <c r="L396" s="215">
        <v>0</v>
      </c>
      <c r="M396" s="215">
        <v>0</v>
      </c>
      <c r="N396" s="215">
        <v>0</v>
      </c>
      <c r="O396" s="215">
        <v>0</v>
      </c>
      <c r="P396" s="215">
        <v>0</v>
      </c>
      <c r="Q396" s="215">
        <v>413.69</v>
      </c>
    </row>
    <row r="397" spans="1:17" x14ac:dyDescent="0.25">
      <c r="A397" s="245" t="str">
        <f>IFERROR(VLOOKUP($C397,Account_Mapping!$A:$C,2,0),"")</f>
        <v>T_gen_Admin_other</v>
      </c>
      <c r="B397" s="248">
        <f>IFERROR(VLOOKUP($C397,Account_Mapping!$A:$C,3,0),"")</f>
        <v>0</v>
      </c>
      <c r="C397" s="285" t="s">
        <v>1136</v>
      </c>
      <c r="D397" s="215"/>
      <c r="E397" s="215">
        <v>0</v>
      </c>
      <c r="F397" s="215">
        <v>0</v>
      </c>
      <c r="G397" s="215">
        <v>0</v>
      </c>
      <c r="H397" s="215">
        <v>0</v>
      </c>
      <c r="I397" s="215">
        <v>0</v>
      </c>
      <c r="J397" s="215">
        <v>0</v>
      </c>
      <c r="K397" s="215">
        <v>0</v>
      </c>
      <c r="L397" s="215">
        <v>0</v>
      </c>
      <c r="M397" s="215">
        <v>0</v>
      </c>
      <c r="N397" s="215">
        <v>0</v>
      </c>
      <c r="O397" s="215">
        <v>0</v>
      </c>
      <c r="P397" s="215">
        <v>0</v>
      </c>
      <c r="Q397" s="215">
        <v>0</v>
      </c>
    </row>
    <row r="398" spans="1:17" x14ac:dyDescent="0.25">
      <c r="A398" s="245" t="str">
        <f>IFERROR(VLOOKUP($C398,Account_Mapping!$A:$C,2,0),"")</f>
        <v>T_gen_Admin_other</v>
      </c>
      <c r="B398" s="248">
        <f>IFERROR(VLOOKUP($C398,Account_Mapping!$A:$C,3,0),"")</f>
        <v>0</v>
      </c>
      <c r="C398" s="285" t="s">
        <v>1137</v>
      </c>
      <c r="D398" s="215"/>
      <c r="E398" s="215">
        <v>0</v>
      </c>
      <c r="F398" s="215">
        <v>0</v>
      </c>
      <c r="G398" s="215">
        <v>0</v>
      </c>
      <c r="H398" s="215">
        <v>0</v>
      </c>
      <c r="I398" s="215">
        <v>0</v>
      </c>
      <c r="J398" s="215">
        <v>0</v>
      </c>
      <c r="K398" s="215">
        <v>0</v>
      </c>
      <c r="L398" s="215">
        <v>0</v>
      </c>
      <c r="M398" s="215">
        <v>0</v>
      </c>
      <c r="N398" s="215">
        <v>0</v>
      </c>
      <c r="O398" s="215">
        <v>0</v>
      </c>
      <c r="P398" s="215">
        <v>0</v>
      </c>
      <c r="Q398" s="215">
        <v>0</v>
      </c>
    </row>
    <row r="399" spans="1:17" x14ac:dyDescent="0.25">
      <c r="A399" s="245" t="str">
        <f>IFERROR(VLOOKUP($C399,Account_Mapping!$A:$C,2,0),"")</f>
        <v>T_gen_Admin_other</v>
      </c>
      <c r="B399" s="248">
        <f>IFERROR(VLOOKUP($C399,Account_Mapping!$A:$C,3,0),"")</f>
        <v>0</v>
      </c>
      <c r="C399" s="285" t="s">
        <v>1138</v>
      </c>
      <c r="D399" s="215"/>
      <c r="E399" s="215">
        <v>0</v>
      </c>
      <c r="F399" s="215">
        <v>0</v>
      </c>
      <c r="G399" s="215">
        <v>0</v>
      </c>
      <c r="H399" s="215">
        <v>0</v>
      </c>
      <c r="I399" s="215">
        <v>0</v>
      </c>
      <c r="J399" s="215">
        <v>0</v>
      </c>
      <c r="K399" s="215">
        <v>0</v>
      </c>
      <c r="L399" s="215">
        <v>0</v>
      </c>
      <c r="M399" s="215">
        <v>0</v>
      </c>
      <c r="N399" s="215">
        <v>0</v>
      </c>
      <c r="O399" s="215">
        <v>0</v>
      </c>
      <c r="P399" s="215">
        <v>0</v>
      </c>
      <c r="Q399" s="215">
        <v>0</v>
      </c>
    </row>
    <row r="400" spans="1:17" x14ac:dyDescent="0.25">
      <c r="A400" s="245" t="str">
        <f>IFERROR(VLOOKUP($C400,Account_Mapping!$A:$C,2,0),"")</f>
        <v>T_gen_Admin_other</v>
      </c>
      <c r="B400" s="248">
        <f>IFERROR(VLOOKUP($C400,Account_Mapping!$A:$C,3,0),"")</f>
        <v>0</v>
      </c>
      <c r="C400" s="285" t="s">
        <v>1139</v>
      </c>
      <c r="D400" s="215"/>
      <c r="E400" s="215">
        <v>0</v>
      </c>
      <c r="F400" s="215">
        <v>0</v>
      </c>
      <c r="G400" s="215">
        <v>0</v>
      </c>
      <c r="H400" s="215">
        <v>0</v>
      </c>
      <c r="I400" s="215">
        <v>0</v>
      </c>
      <c r="J400" s="215">
        <v>0</v>
      </c>
      <c r="K400" s="215">
        <v>0</v>
      </c>
      <c r="L400" s="215">
        <v>0</v>
      </c>
      <c r="M400" s="215">
        <v>0</v>
      </c>
      <c r="N400" s="215">
        <v>0</v>
      </c>
      <c r="O400" s="215">
        <v>0</v>
      </c>
      <c r="P400" s="215">
        <v>0</v>
      </c>
      <c r="Q400" s="215">
        <v>0</v>
      </c>
    </row>
    <row r="401" spans="1:17" x14ac:dyDescent="0.25">
      <c r="A401" s="245" t="str">
        <f>IFERROR(VLOOKUP($C401,Account_Mapping!$A:$C,2,0),"")</f>
        <v>T_gen_Admin_other</v>
      </c>
      <c r="B401" s="248">
        <f>IFERROR(VLOOKUP($C401,Account_Mapping!$A:$C,3,0),"")</f>
        <v>0</v>
      </c>
      <c r="C401" s="285" t="s">
        <v>1140</v>
      </c>
      <c r="D401" s="215"/>
      <c r="E401" s="215">
        <v>0</v>
      </c>
      <c r="F401" s="215">
        <v>0</v>
      </c>
      <c r="G401" s="215">
        <v>0</v>
      </c>
      <c r="H401" s="215">
        <v>0</v>
      </c>
      <c r="I401" s="215">
        <v>0</v>
      </c>
      <c r="J401" s="215">
        <v>0</v>
      </c>
      <c r="K401" s="215">
        <v>0</v>
      </c>
      <c r="L401" s="215">
        <v>0</v>
      </c>
      <c r="M401" s="215">
        <v>0</v>
      </c>
      <c r="N401" s="215">
        <v>0</v>
      </c>
      <c r="O401" s="215">
        <v>0</v>
      </c>
      <c r="P401" s="215">
        <v>0</v>
      </c>
      <c r="Q401" s="215">
        <v>0</v>
      </c>
    </row>
    <row r="402" spans="1:17" x14ac:dyDescent="0.25">
      <c r="A402" s="245" t="str">
        <f>IFERROR(VLOOKUP($C402,Account_Mapping!$A:$C,2,0),"")</f>
        <v>T_EXPENSES</v>
      </c>
      <c r="B402" s="248">
        <f>IFERROR(VLOOKUP($C402,Account_Mapping!$A:$C,3,0),"")</f>
        <v>0</v>
      </c>
      <c r="C402" s="285" t="s">
        <v>1141</v>
      </c>
      <c r="D402" s="215"/>
      <c r="E402" s="215">
        <v>60</v>
      </c>
      <c r="F402" s="215">
        <v>60</v>
      </c>
      <c r="G402" s="215">
        <v>60</v>
      </c>
      <c r="H402" s="215">
        <v>60</v>
      </c>
      <c r="I402" s="215">
        <v>60</v>
      </c>
      <c r="J402" s="215">
        <v>60</v>
      </c>
      <c r="K402" s="215">
        <v>0</v>
      </c>
      <c r="L402" s="215">
        <v>0</v>
      </c>
      <c r="M402" s="215">
        <v>0</v>
      </c>
      <c r="N402" s="215">
        <v>0</v>
      </c>
      <c r="O402" s="215">
        <v>0</v>
      </c>
      <c r="P402" s="215">
        <v>0</v>
      </c>
      <c r="Q402" s="215">
        <v>360</v>
      </c>
    </row>
    <row r="403" spans="1:17" x14ac:dyDescent="0.25">
      <c r="A403" s="245" t="str">
        <f>IFERROR(VLOOKUP($C403,Account_Mapping!$A:$C,2,0),"")</f>
        <v>T_EXPENSES</v>
      </c>
      <c r="B403" s="248">
        <f>IFERROR(VLOOKUP($C403,Account_Mapping!$A:$C,3,0),"")</f>
        <v>0</v>
      </c>
      <c r="C403" s="285" t="s">
        <v>1142</v>
      </c>
      <c r="D403" s="215"/>
      <c r="E403" s="215">
        <v>0</v>
      </c>
      <c r="F403" s="215">
        <v>0</v>
      </c>
      <c r="G403" s="215">
        <v>0</v>
      </c>
      <c r="H403" s="215">
        <v>0</v>
      </c>
      <c r="I403" s="215">
        <v>0</v>
      </c>
      <c r="J403" s="215">
        <v>0</v>
      </c>
      <c r="K403" s="215">
        <v>0</v>
      </c>
      <c r="L403" s="215">
        <v>0</v>
      </c>
      <c r="M403" s="215">
        <v>0</v>
      </c>
      <c r="N403" s="215">
        <v>0</v>
      </c>
      <c r="O403" s="215">
        <v>0</v>
      </c>
      <c r="P403" s="215">
        <v>0</v>
      </c>
      <c r="Q403" s="215">
        <v>0</v>
      </c>
    </row>
    <row r="404" spans="1:17" x14ac:dyDescent="0.25">
      <c r="A404" s="245" t="str">
        <f>IFERROR(VLOOKUP($C404,Account_Mapping!$A:$C,2,0),"")</f>
        <v>T_Legal</v>
      </c>
      <c r="B404" s="248">
        <f>IFERROR(VLOOKUP($C404,Account_Mapping!$A:$C,3,0),"")</f>
        <v>0</v>
      </c>
      <c r="C404" s="285" t="s">
        <v>1143</v>
      </c>
      <c r="D404" s="215"/>
      <c r="E404" s="215">
        <v>0</v>
      </c>
      <c r="F404" s="215">
        <v>0</v>
      </c>
      <c r="G404" s="215">
        <v>0</v>
      </c>
      <c r="H404" s="215">
        <v>0</v>
      </c>
      <c r="I404" s="215">
        <v>0</v>
      </c>
      <c r="J404" s="215">
        <v>0</v>
      </c>
      <c r="K404" s="215">
        <v>0</v>
      </c>
      <c r="L404" s="215">
        <v>0</v>
      </c>
      <c r="M404" s="215">
        <v>0</v>
      </c>
      <c r="N404" s="215">
        <v>0</v>
      </c>
      <c r="O404" s="215">
        <v>0</v>
      </c>
      <c r="P404" s="215">
        <v>0</v>
      </c>
      <c r="Q404" s="215">
        <v>0</v>
      </c>
    </row>
    <row r="405" spans="1:17" x14ac:dyDescent="0.25">
      <c r="A405" s="245" t="str">
        <f>IFERROR(VLOOKUP($C405,Account_Mapping!$A:$C,2,0),"")</f>
        <v>T_Ancillary_Therapy</v>
      </c>
      <c r="B405" s="248">
        <f>IFERROR(VLOOKUP($C405,Account_Mapping!$A:$C,3,0),"")</f>
        <v>0</v>
      </c>
      <c r="C405" s="285" t="s">
        <v>1144</v>
      </c>
      <c r="D405" s="215"/>
      <c r="E405" s="215">
        <v>0</v>
      </c>
      <c r="F405" s="215">
        <v>0</v>
      </c>
      <c r="G405" s="215">
        <v>0</v>
      </c>
      <c r="H405" s="215">
        <v>0</v>
      </c>
      <c r="I405" s="215">
        <v>0</v>
      </c>
      <c r="J405" s="215">
        <v>0</v>
      </c>
      <c r="K405" s="215">
        <v>0</v>
      </c>
      <c r="L405" s="215">
        <v>0</v>
      </c>
      <c r="M405" s="215">
        <v>0</v>
      </c>
      <c r="N405" s="215">
        <v>0</v>
      </c>
      <c r="O405" s="215">
        <v>0</v>
      </c>
      <c r="P405" s="215">
        <v>0</v>
      </c>
      <c r="Q405" s="215">
        <v>0</v>
      </c>
    </row>
    <row r="406" spans="1:17" x14ac:dyDescent="0.25">
      <c r="A406" s="245" t="str">
        <f>IFERROR(VLOOKUP($C406,Account_Mapping!$A:$C,2,0),"")</f>
        <v>T_gen_Admin_other</v>
      </c>
      <c r="B406" s="248">
        <f>IFERROR(VLOOKUP($C406,Account_Mapping!$A:$C,3,0),"")</f>
        <v>0</v>
      </c>
      <c r="C406" s="285" t="s">
        <v>1145</v>
      </c>
      <c r="D406" s="215"/>
      <c r="E406" s="215">
        <v>455</v>
      </c>
      <c r="F406" s="215">
        <v>455</v>
      </c>
      <c r="G406" s="215">
        <v>1505</v>
      </c>
      <c r="H406" s="215">
        <v>455</v>
      </c>
      <c r="I406" s="215">
        <v>455</v>
      </c>
      <c r="J406" s="215">
        <v>455</v>
      </c>
      <c r="K406" s="215">
        <v>0</v>
      </c>
      <c r="L406" s="215">
        <v>0</v>
      </c>
      <c r="M406" s="215">
        <v>0</v>
      </c>
      <c r="N406" s="215">
        <v>0</v>
      </c>
      <c r="O406" s="215">
        <v>0</v>
      </c>
      <c r="P406" s="215">
        <v>0</v>
      </c>
      <c r="Q406" s="215">
        <v>3780</v>
      </c>
    </row>
    <row r="407" spans="1:17" x14ac:dyDescent="0.25">
      <c r="A407" s="245" t="str">
        <f>IFERROR(VLOOKUP($C407,Account_Mapping!$A:$C,2,0),"")</f>
        <v>T_Marketing</v>
      </c>
      <c r="B407" s="248">
        <f>IFERROR(VLOOKUP($C407,Account_Mapping!$A:$C,3,0),"")</f>
        <v>0</v>
      </c>
      <c r="C407" s="285" t="s">
        <v>1146</v>
      </c>
      <c r="D407" s="215"/>
      <c r="E407" s="215">
        <v>0</v>
      </c>
      <c r="F407" s="215">
        <v>0</v>
      </c>
      <c r="G407" s="215">
        <v>0</v>
      </c>
      <c r="H407" s="215">
        <v>0</v>
      </c>
      <c r="I407" s="215">
        <v>428</v>
      </c>
      <c r="J407" s="215">
        <v>0</v>
      </c>
      <c r="K407" s="215">
        <v>0</v>
      </c>
      <c r="L407" s="215">
        <v>0</v>
      </c>
      <c r="M407" s="215">
        <v>0</v>
      </c>
      <c r="N407" s="215">
        <v>0</v>
      </c>
      <c r="O407" s="215">
        <v>0</v>
      </c>
      <c r="P407" s="215">
        <v>0</v>
      </c>
      <c r="Q407" s="215">
        <v>428</v>
      </c>
    </row>
    <row r="408" spans="1:17" x14ac:dyDescent="0.25">
      <c r="A408" s="245" t="str">
        <f>IFERROR(VLOOKUP($C408,Account_Mapping!$A:$C,2,0),"")</f>
        <v>T_EXPENSES</v>
      </c>
      <c r="B408" s="248">
        <f>IFERROR(VLOOKUP($C408,Account_Mapping!$A:$C,3,0),"")</f>
        <v>0</v>
      </c>
      <c r="C408" s="285" t="s">
        <v>1147</v>
      </c>
      <c r="D408" s="215"/>
      <c r="E408" s="215">
        <v>243.29</v>
      </c>
      <c r="F408" s="215">
        <v>257.58999999999997</v>
      </c>
      <c r="G408" s="215">
        <v>261.29000000000002</v>
      </c>
      <c r="H408" s="215">
        <v>284.83999999999997</v>
      </c>
      <c r="I408" s="215">
        <v>0</v>
      </c>
      <c r="J408" s="215">
        <v>621.20000000000005</v>
      </c>
      <c r="K408" s="215">
        <v>0</v>
      </c>
      <c r="L408" s="215">
        <v>0</v>
      </c>
      <c r="M408" s="215">
        <v>0</v>
      </c>
      <c r="N408" s="215">
        <v>0</v>
      </c>
      <c r="O408" s="215">
        <v>0</v>
      </c>
      <c r="P408" s="215">
        <v>0</v>
      </c>
      <c r="Q408" s="215">
        <v>1668.21</v>
      </c>
    </row>
    <row r="409" spans="1:17" x14ac:dyDescent="0.25">
      <c r="A409" s="245" t="str">
        <f>IFERROR(VLOOKUP($C409,Account_Mapping!$A:$C,2,0),"")</f>
        <v>T_gen_Admin_other</v>
      </c>
      <c r="B409" s="248">
        <f>IFERROR(VLOOKUP($C409,Account_Mapping!$A:$C,3,0),"")</f>
        <v>0</v>
      </c>
      <c r="C409" s="285" t="s">
        <v>1148</v>
      </c>
      <c r="D409" s="215"/>
      <c r="E409" s="215">
        <v>15.1</v>
      </c>
      <c r="F409" s="215">
        <v>989.79</v>
      </c>
      <c r="G409" s="215">
        <v>666.86</v>
      </c>
      <c r="H409" s="215">
        <v>706.57</v>
      </c>
      <c r="I409" s="215">
        <v>624.26</v>
      </c>
      <c r="J409" s="215">
        <v>653.80999999999995</v>
      </c>
      <c r="K409" s="215">
        <v>0</v>
      </c>
      <c r="L409" s="215">
        <v>0</v>
      </c>
      <c r="M409" s="215">
        <v>0</v>
      </c>
      <c r="N409" s="215">
        <v>0</v>
      </c>
      <c r="O409" s="215">
        <v>0</v>
      </c>
      <c r="P409" s="215">
        <v>0</v>
      </c>
      <c r="Q409" s="215">
        <v>3656.39</v>
      </c>
    </row>
    <row r="410" spans="1:17" x14ac:dyDescent="0.25">
      <c r="A410" s="245" t="str">
        <f>IFERROR(VLOOKUP($C410,Account_Mapping!$A:$C,2,0),"")</f>
        <v>T_gen_Admin_other</v>
      </c>
      <c r="B410" s="248">
        <f>IFERROR(VLOOKUP($C410,Account_Mapping!$A:$C,3,0),"")</f>
        <v>0</v>
      </c>
      <c r="C410" s="285" t="s">
        <v>1149</v>
      </c>
      <c r="D410" s="215"/>
      <c r="E410" s="215">
        <v>0</v>
      </c>
      <c r="F410" s="215">
        <v>0</v>
      </c>
      <c r="G410" s="215">
        <v>49.7</v>
      </c>
      <c r="H410" s="215">
        <v>277.60000000000002</v>
      </c>
      <c r="I410" s="215">
        <v>0</v>
      </c>
      <c r="J410" s="215">
        <v>0</v>
      </c>
      <c r="K410" s="215">
        <v>0</v>
      </c>
      <c r="L410" s="215">
        <v>0</v>
      </c>
      <c r="M410" s="215">
        <v>0</v>
      </c>
      <c r="N410" s="215">
        <v>0</v>
      </c>
      <c r="O410" s="215">
        <v>0</v>
      </c>
      <c r="P410" s="215">
        <v>0</v>
      </c>
      <c r="Q410" s="215">
        <v>327.3</v>
      </c>
    </row>
    <row r="411" spans="1:17" x14ac:dyDescent="0.25">
      <c r="A411" s="245" t="str">
        <f>IFERROR(VLOOKUP($C411,Account_Mapping!$A:$C,2,0),"")</f>
        <v>T_gen_Admin_other</v>
      </c>
      <c r="B411" s="248">
        <f>IFERROR(VLOOKUP($C411,Account_Mapping!$A:$C,3,0),"")</f>
        <v>0</v>
      </c>
      <c r="C411" s="285" t="s">
        <v>1150</v>
      </c>
      <c r="D411" s="215"/>
      <c r="E411" s="215">
        <v>0</v>
      </c>
      <c r="F411" s="215">
        <v>0</v>
      </c>
      <c r="G411" s="215">
        <v>0</v>
      </c>
      <c r="H411" s="215">
        <v>0</v>
      </c>
      <c r="I411" s="215">
        <v>0</v>
      </c>
      <c r="J411" s="215">
        <v>0</v>
      </c>
      <c r="K411" s="215">
        <v>0</v>
      </c>
      <c r="L411" s="215">
        <v>0</v>
      </c>
      <c r="M411" s="215">
        <v>0</v>
      </c>
      <c r="N411" s="215">
        <v>0</v>
      </c>
      <c r="O411" s="215">
        <v>0</v>
      </c>
      <c r="P411" s="215">
        <v>0</v>
      </c>
      <c r="Q411" s="215">
        <v>0</v>
      </c>
    </row>
    <row r="412" spans="1:17" x14ac:dyDescent="0.25">
      <c r="A412" s="245" t="str">
        <f>IFERROR(VLOOKUP($C412,Account_Mapping!$A:$C,2,0),"")</f>
        <v>T_EXPENSES</v>
      </c>
      <c r="B412" s="248">
        <f>IFERROR(VLOOKUP($C412,Account_Mapping!$A:$C,3,0),"")</f>
        <v>0</v>
      </c>
      <c r="C412" s="285" t="s">
        <v>1151</v>
      </c>
      <c r="D412" s="215"/>
      <c r="E412" s="215">
        <v>156.08000000000001</v>
      </c>
      <c r="F412" s="215">
        <v>142.43</v>
      </c>
      <c r="G412" s="215">
        <v>328.36</v>
      </c>
      <c r="H412" s="215">
        <v>180.57</v>
      </c>
      <c r="I412" s="215">
        <v>310.89</v>
      </c>
      <c r="J412" s="215">
        <v>679.72</v>
      </c>
      <c r="K412" s="215">
        <v>0</v>
      </c>
      <c r="L412" s="215">
        <v>0</v>
      </c>
      <c r="M412" s="215">
        <v>0</v>
      </c>
      <c r="N412" s="215">
        <v>0</v>
      </c>
      <c r="O412" s="215">
        <v>0</v>
      </c>
      <c r="P412" s="215">
        <v>0</v>
      </c>
      <c r="Q412" s="215">
        <v>1798.05</v>
      </c>
    </row>
    <row r="413" spans="1:17" x14ac:dyDescent="0.25">
      <c r="A413" s="245" t="str">
        <f>IFERROR(VLOOKUP($C413,Account_Mapping!$A:$C,2,0),"")</f>
        <v>T_DEPR_AMORT</v>
      </c>
      <c r="B413" s="248">
        <f>IFERROR(VLOOKUP($C413,Account_Mapping!$A:$C,3,0),"")</f>
        <v>0</v>
      </c>
      <c r="C413" s="285" t="s">
        <v>1152</v>
      </c>
      <c r="D413" s="215"/>
      <c r="E413" s="215">
        <v>0</v>
      </c>
      <c r="F413" s="215">
        <v>0</v>
      </c>
      <c r="G413" s="215">
        <v>0</v>
      </c>
      <c r="H413" s="215">
        <v>0</v>
      </c>
      <c r="I413" s="215">
        <v>0</v>
      </c>
      <c r="J413" s="215">
        <v>0</v>
      </c>
      <c r="K413" s="215">
        <v>0</v>
      </c>
      <c r="L413" s="215">
        <v>0</v>
      </c>
      <c r="M413" s="215">
        <v>0</v>
      </c>
      <c r="N413" s="215">
        <v>0</v>
      </c>
      <c r="O413" s="215">
        <v>0</v>
      </c>
      <c r="P413" s="215">
        <v>0</v>
      </c>
      <c r="Q413" s="215">
        <v>0</v>
      </c>
    </row>
    <row r="414" spans="1:17" x14ac:dyDescent="0.25">
      <c r="A414" s="245" t="str">
        <f>IFERROR(VLOOKUP($C414,Account_Mapping!$A:$C,2,0),"")</f>
        <v>T_INT_INC_EXP</v>
      </c>
      <c r="B414" s="248">
        <f>IFERROR(VLOOKUP($C414,Account_Mapping!$A:$C,3,0),"")</f>
        <v>0</v>
      </c>
      <c r="C414" s="285" t="s">
        <v>1153</v>
      </c>
      <c r="D414" s="215"/>
      <c r="E414" s="215">
        <v>0</v>
      </c>
      <c r="F414" s="215">
        <v>0</v>
      </c>
      <c r="G414" s="215">
        <v>0</v>
      </c>
      <c r="H414" s="215">
        <v>0</v>
      </c>
      <c r="I414" s="215">
        <v>0</v>
      </c>
      <c r="J414" s="215">
        <v>0</v>
      </c>
      <c r="K414" s="215">
        <v>0</v>
      </c>
      <c r="L414" s="215">
        <v>0</v>
      </c>
      <c r="M414" s="215">
        <v>0</v>
      </c>
      <c r="N414" s="215">
        <v>0</v>
      </c>
      <c r="O414" s="215">
        <v>0</v>
      </c>
      <c r="P414" s="215">
        <v>0</v>
      </c>
      <c r="Q414" s="215">
        <v>0</v>
      </c>
    </row>
    <row r="415" spans="1:17" x14ac:dyDescent="0.25">
      <c r="A415" s="245" t="str">
        <f>IFERROR(VLOOKUP($C415,Account_Mapping!$A:$C,2,0),"")</f>
        <v>T_Insurance</v>
      </c>
      <c r="B415" s="248">
        <f>IFERROR(VLOOKUP($C415,Account_Mapping!$A:$C,3,0),"")</f>
        <v>0</v>
      </c>
      <c r="C415" s="285" t="s">
        <v>1154</v>
      </c>
      <c r="D415" s="215"/>
      <c r="E415" s="215">
        <v>1080.8699999999999</v>
      </c>
      <c r="F415" s="215">
        <v>1080.8699999999999</v>
      </c>
      <c r="G415" s="215">
        <v>1080.8699999999999</v>
      </c>
      <c r="H415" s="215">
        <v>1080.8699999999999</v>
      </c>
      <c r="I415" s="215">
        <v>1080.8699999999999</v>
      </c>
      <c r="J415" s="215">
        <v>1080.8699999999999</v>
      </c>
      <c r="K415" s="215">
        <v>0</v>
      </c>
      <c r="L415" s="215">
        <v>0</v>
      </c>
      <c r="M415" s="215">
        <v>0</v>
      </c>
      <c r="N415" s="215">
        <v>0</v>
      </c>
      <c r="O415" s="215">
        <v>0</v>
      </c>
      <c r="P415" s="215">
        <v>0</v>
      </c>
      <c r="Q415" s="215">
        <v>6485.2199999999993</v>
      </c>
    </row>
    <row r="416" spans="1:17" x14ac:dyDescent="0.25">
      <c r="A416" s="245" t="str">
        <f>IFERROR(VLOOKUP($C416,Account_Mapping!$A:$C,2,0),"")</f>
        <v>T_Insurance</v>
      </c>
      <c r="B416" s="248">
        <f>IFERROR(VLOOKUP($C416,Account_Mapping!$A:$C,3,0),"")</f>
        <v>0</v>
      </c>
      <c r="C416" s="285" t="s">
        <v>1155</v>
      </c>
      <c r="D416" s="215"/>
      <c r="E416" s="215">
        <v>1102.5</v>
      </c>
      <c r="F416" s="215">
        <v>1102.5</v>
      </c>
      <c r="G416" s="215">
        <v>1102.5</v>
      </c>
      <c r="H416" s="215">
        <v>1927.5</v>
      </c>
      <c r="I416" s="215">
        <v>1102.5</v>
      </c>
      <c r="J416" s="215">
        <v>1102.5</v>
      </c>
      <c r="K416" s="215">
        <v>0</v>
      </c>
      <c r="L416" s="215">
        <v>0</v>
      </c>
      <c r="M416" s="215">
        <v>0</v>
      </c>
      <c r="N416" s="215">
        <v>0</v>
      </c>
      <c r="O416" s="215">
        <v>0</v>
      </c>
      <c r="P416" s="215">
        <v>0</v>
      </c>
      <c r="Q416" s="215">
        <v>7440</v>
      </c>
    </row>
    <row r="417" spans="1:17" x14ac:dyDescent="0.25">
      <c r="A417" s="245" t="str">
        <f>IFERROR(VLOOKUP($C417,Account_Mapping!$A:$C,2,0),"")</f>
        <v>T_Insurance</v>
      </c>
      <c r="B417" s="248">
        <f>IFERROR(VLOOKUP($C417,Account_Mapping!$A:$C,3,0),"")</f>
        <v>0</v>
      </c>
      <c r="C417" s="285" t="s">
        <v>1156</v>
      </c>
      <c r="D417" s="215"/>
      <c r="E417" s="215">
        <v>143.88999999999999</v>
      </c>
      <c r="F417" s="215">
        <v>143.88999999999999</v>
      </c>
      <c r="G417" s="215">
        <v>143.88999999999999</v>
      </c>
      <c r="H417" s="215">
        <v>143.88999999999999</v>
      </c>
      <c r="I417" s="215">
        <v>143.88999999999999</v>
      </c>
      <c r="J417" s="215">
        <v>143.88999999999999</v>
      </c>
      <c r="K417" s="215">
        <v>0</v>
      </c>
      <c r="L417" s="215">
        <v>0</v>
      </c>
      <c r="M417" s="215">
        <v>0</v>
      </c>
      <c r="N417" s="215">
        <v>0</v>
      </c>
      <c r="O417" s="215">
        <v>0</v>
      </c>
      <c r="P417" s="215">
        <v>0</v>
      </c>
      <c r="Q417" s="215">
        <v>863.33999999999992</v>
      </c>
    </row>
    <row r="418" spans="1:17" x14ac:dyDescent="0.25">
      <c r="A418" s="245" t="str">
        <f>IFERROR(VLOOKUP($C418,Account_Mapping!$A:$C,2,0),"")</f>
        <v>T_EXPENSES</v>
      </c>
      <c r="B418" s="248">
        <f>IFERROR(VLOOKUP($C418,Account_Mapping!$A:$C,3,0),"")</f>
        <v>0</v>
      </c>
      <c r="C418" s="285" t="s">
        <v>1157</v>
      </c>
      <c r="D418" s="215"/>
      <c r="E418" s="215">
        <v>0</v>
      </c>
      <c r="F418" s="215">
        <v>0</v>
      </c>
      <c r="G418" s="215">
        <v>0</v>
      </c>
      <c r="H418" s="215">
        <v>0</v>
      </c>
      <c r="I418" s="215">
        <v>0</v>
      </c>
      <c r="J418" s="215">
        <v>0</v>
      </c>
      <c r="K418" s="215">
        <v>0</v>
      </c>
      <c r="L418" s="215">
        <v>0</v>
      </c>
      <c r="M418" s="215">
        <v>0</v>
      </c>
      <c r="N418" s="215">
        <v>0</v>
      </c>
      <c r="O418" s="215">
        <v>0</v>
      </c>
      <c r="P418" s="215">
        <v>0</v>
      </c>
      <c r="Q418" s="215">
        <v>0</v>
      </c>
    </row>
    <row r="419" spans="1:17" x14ac:dyDescent="0.25">
      <c r="A419" s="245" t="str">
        <f>IFERROR(VLOOKUP($C419,Account_Mapping!$A:$C,2,0),"")</f>
        <v>T_Insurance</v>
      </c>
      <c r="B419" s="248">
        <f>IFERROR(VLOOKUP($C419,Account_Mapping!$A:$C,3,0),"")</f>
        <v>0</v>
      </c>
      <c r="C419" s="285" t="s">
        <v>1158</v>
      </c>
      <c r="D419" s="215"/>
      <c r="E419" s="215">
        <v>4765.1400000000003</v>
      </c>
      <c r="F419" s="215">
        <v>4347.45</v>
      </c>
      <c r="G419" s="215">
        <v>2719.05</v>
      </c>
      <c r="H419" s="215">
        <v>3638.57</v>
      </c>
      <c r="I419" s="215">
        <v>3952.84</v>
      </c>
      <c r="J419" s="215">
        <v>3614.26</v>
      </c>
      <c r="K419" s="215">
        <v>0</v>
      </c>
      <c r="L419" s="215">
        <v>0</v>
      </c>
      <c r="M419" s="215">
        <v>0</v>
      </c>
      <c r="N419" s="215">
        <v>0</v>
      </c>
      <c r="O419" s="215">
        <v>0</v>
      </c>
      <c r="P419" s="215">
        <v>0</v>
      </c>
      <c r="Q419" s="215">
        <v>23037.309999999998</v>
      </c>
    </row>
    <row r="420" spans="1:17" x14ac:dyDescent="0.25">
      <c r="A420" s="245" t="str">
        <f>IFERROR(VLOOKUP($C420,Account_Mapping!$A:$C,2,0),"")</f>
        <v>T_gen_Admin_other</v>
      </c>
      <c r="B420" s="248">
        <f>IFERROR(VLOOKUP($C420,Account_Mapping!$A:$C,3,0),"")</f>
        <v>0</v>
      </c>
      <c r="C420" s="285" t="s">
        <v>1159</v>
      </c>
      <c r="D420" s="215"/>
      <c r="E420" s="215">
        <v>107.07</v>
      </c>
      <c r="F420" s="215">
        <v>38</v>
      </c>
      <c r="G420" s="215">
        <v>65.5</v>
      </c>
      <c r="H420" s="215">
        <v>126.41</v>
      </c>
      <c r="I420" s="215">
        <v>31</v>
      </c>
      <c r="J420" s="215">
        <v>39.53</v>
      </c>
      <c r="K420" s="215">
        <v>0</v>
      </c>
      <c r="L420" s="215">
        <v>0</v>
      </c>
      <c r="M420" s="215">
        <v>0</v>
      </c>
      <c r="N420" s="215">
        <v>0</v>
      </c>
      <c r="O420" s="215">
        <v>0</v>
      </c>
      <c r="P420" s="215">
        <v>0</v>
      </c>
      <c r="Q420" s="215">
        <v>407.51</v>
      </c>
    </row>
    <row r="421" spans="1:17" x14ac:dyDescent="0.25">
      <c r="A421" s="245" t="str">
        <f>IFERROR(VLOOKUP($C421,Account_Mapping!$A:$C,2,0),"")</f>
        <v>T_gen_Admin_other</v>
      </c>
      <c r="B421" s="248">
        <f>IFERROR(VLOOKUP($C421,Account_Mapping!$A:$C,3,0),"")</f>
        <v>0</v>
      </c>
      <c r="C421" s="285" t="s">
        <v>1160</v>
      </c>
      <c r="D421" s="215"/>
      <c r="E421" s="215">
        <v>1622.12</v>
      </c>
      <c r="F421" s="215">
        <v>1001.15</v>
      </c>
      <c r="G421" s="215">
        <v>1535.95</v>
      </c>
      <c r="H421" s="215">
        <v>533.29</v>
      </c>
      <c r="I421" s="215">
        <v>437.52</v>
      </c>
      <c r="J421" s="215">
        <v>657.72</v>
      </c>
      <c r="K421" s="215">
        <v>0</v>
      </c>
      <c r="L421" s="215">
        <v>0</v>
      </c>
      <c r="M421" s="215">
        <v>0</v>
      </c>
      <c r="N421" s="215">
        <v>0</v>
      </c>
      <c r="O421" s="215">
        <v>0</v>
      </c>
      <c r="P421" s="215">
        <v>0</v>
      </c>
      <c r="Q421" s="215">
        <v>5787.7500000000009</v>
      </c>
    </row>
    <row r="422" spans="1:17" x14ac:dyDescent="0.25">
      <c r="A422" s="245" t="str">
        <f>IFERROR(VLOOKUP($C422,Account_Mapping!$A:$C,2,0),"")</f>
        <v>T_MGMT_Fee</v>
      </c>
      <c r="B422" s="248">
        <f>IFERROR(VLOOKUP($C422,Account_Mapping!$A:$C,3,0),"")</f>
        <v>0</v>
      </c>
      <c r="C422" s="285" t="s">
        <v>1161</v>
      </c>
      <c r="D422" s="215"/>
      <c r="E422" s="215">
        <v>15365.04</v>
      </c>
      <c r="F422" s="215">
        <v>13795.36</v>
      </c>
      <c r="G422" s="215">
        <v>14647.1</v>
      </c>
      <c r="H422" s="215">
        <v>11467.45</v>
      </c>
      <c r="I422" s="215">
        <v>11707.53</v>
      </c>
      <c r="J422" s="215">
        <v>10775.97</v>
      </c>
      <c r="K422" s="215">
        <v>0</v>
      </c>
      <c r="L422" s="215">
        <v>0</v>
      </c>
      <c r="M422" s="215">
        <v>0</v>
      </c>
      <c r="N422" s="215">
        <v>0</v>
      </c>
      <c r="O422" s="215">
        <v>0</v>
      </c>
      <c r="P422" s="215">
        <v>0</v>
      </c>
      <c r="Q422" s="215">
        <v>77758.45</v>
      </c>
    </row>
    <row r="423" spans="1:17" x14ac:dyDescent="0.25">
      <c r="A423" s="245" t="str">
        <f>IFERROR(VLOOKUP($C423,Account_Mapping!$A:$C,2,0),"")</f>
        <v>T_gen_Admin_other</v>
      </c>
      <c r="B423" s="248">
        <f>IFERROR(VLOOKUP($C423,Account_Mapping!$A:$C,3,0),"")</f>
        <v>0</v>
      </c>
      <c r="C423" s="285" t="s">
        <v>1162</v>
      </c>
      <c r="D423" s="215"/>
      <c r="E423" s="215">
        <v>0</v>
      </c>
      <c r="F423" s="215">
        <v>0</v>
      </c>
      <c r="G423" s="215">
        <v>0</v>
      </c>
      <c r="H423" s="215">
        <v>0</v>
      </c>
      <c r="I423" s="215">
        <v>0</v>
      </c>
      <c r="J423" s="215">
        <v>0</v>
      </c>
      <c r="K423" s="215">
        <v>0</v>
      </c>
      <c r="L423" s="215">
        <v>0</v>
      </c>
      <c r="M423" s="215">
        <v>0</v>
      </c>
      <c r="N423" s="215">
        <v>0</v>
      </c>
      <c r="O423" s="215">
        <v>0</v>
      </c>
      <c r="P423" s="215">
        <v>0</v>
      </c>
      <c r="Q423" s="215">
        <v>0</v>
      </c>
    </row>
    <row r="424" spans="1:17" x14ac:dyDescent="0.25">
      <c r="A424" s="245" t="str">
        <f>IFERROR(VLOOKUP($C424,Account_Mapping!$A:$C,2,0),"")</f>
        <v>T_Legal</v>
      </c>
      <c r="B424" s="248">
        <f>IFERROR(VLOOKUP($C424,Account_Mapping!$A:$C,3,0),"")</f>
        <v>0</v>
      </c>
      <c r="C424" s="285" t="s">
        <v>1163</v>
      </c>
      <c r="D424" s="215"/>
      <c r="E424" s="215">
        <v>0</v>
      </c>
      <c r="F424" s="215">
        <v>0</v>
      </c>
      <c r="G424" s="215">
        <v>0</v>
      </c>
      <c r="H424" s="215">
        <v>0</v>
      </c>
      <c r="I424" s="215">
        <v>0</v>
      </c>
      <c r="J424" s="215">
        <v>0</v>
      </c>
      <c r="K424" s="215">
        <v>0</v>
      </c>
      <c r="L424" s="215">
        <v>0</v>
      </c>
      <c r="M424" s="215">
        <v>0</v>
      </c>
      <c r="N424" s="215">
        <v>0</v>
      </c>
      <c r="O424" s="215">
        <v>0</v>
      </c>
      <c r="P424" s="215">
        <v>0</v>
      </c>
      <c r="Q424" s="215">
        <v>0</v>
      </c>
    </row>
    <row r="425" spans="1:17" x14ac:dyDescent="0.25">
      <c r="A425" s="245" t="str">
        <f>IFERROR(VLOOKUP($C425,Account_Mapping!$A:$C,2,0),"")</f>
        <v>T_gen_Admin_other</v>
      </c>
      <c r="B425" s="248">
        <f>IFERROR(VLOOKUP($C425,Account_Mapping!$A:$C,3,0),"")</f>
        <v>0</v>
      </c>
      <c r="C425" s="285" t="s">
        <v>1164</v>
      </c>
      <c r="D425" s="215"/>
      <c r="E425" s="215">
        <v>600.5</v>
      </c>
      <c r="F425" s="215">
        <v>0</v>
      </c>
      <c r="G425" s="215">
        <v>0</v>
      </c>
      <c r="H425" s="215">
        <v>20</v>
      </c>
      <c r="I425" s="215">
        <v>60.5</v>
      </c>
      <c r="J425" s="215">
        <v>0</v>
      </c>
      <c r="K425" s="215">
        <v>0</v>
      </c>
      <c r="L425" s="215">
        <v>0</v>
      </c>
      <c r="M425" s="215">
        <v>0</v>
      </c>
      <c r="N425" s="215">
        <v>0</v>
      </c>
      <c r="O425" s="215">
        <v>0</v>
      </c>
      <c r="P425" s="215">
        <v>0</v>
      </c>
      <c r="Q425" s="215">
        <v>681</v>
      </c>
    </row>
    <row r="426" spans="1:17" x14ac:dyDescent="0.25">
      <c r="A426" s="245" t="str">
        <f>IFERROR(VLOOKUP($C426,Account_Mapping!$A:$C,2,0),"")</f>
        <v>T_gen_Admin_other</v>
      </c>
      <c r="B426" s="248">
        <f>IFERROR(VLOOKUP($C426,Account_Mapping!$A:$C,3,0),"")</f>
        <v>0</v>
      </c>
      <c r="C426" s="285" t="s">
        <v>1165</v>
      </c>
      <c r="D426" s="215"/>
      <c r="E426" s="215">
        <v>11434.48</v>
      </c>
      <c r="F426" s="215">
        <v>10099.469999999999</v>
      </c>
      <c r="G426" s="215">
        <v>10740.78</v>
      </c>
      <c r="H426" s="215">
        <v>9677.6299999999992</v>
      </c>
      <c r="I426" s="215">
        <v>10386.99</v>
      </c>
      <c r="J426" s="215">
        <v>9360.73</v>
      </c>
      <c r="K426" s="215">
        <v>0</v>
      </c>
      <c r="L426" s="215">
        <v>0</v>
      </c>
      <c r="M426" s="215">
        <v>0</v>
      </c>
      <c r="N426" s="215">
        <v>0</v>
      </c>
      <c r="O426" s="215">
        <v>0</v>
      </c>
      <c r="P426" s="215">
        <v>0</v>
      </c>
      <c r="Q426" s="215">
        <v>61700.079999999987</v>
      </c>
    </row>
    <row r="427" spans="1:17" x14ac:dyDescent="0.25">
      <c r="A427" s="245" t="str">
        <f>IFERROR(VLOOKUP($C427,Account_Mapping!$A:$C,2,0),"")</f>
        <v>T_gen_Admin_other</v>
      </c>
      <c r="B427" s="248">
        <f>IFERROR(VLOOKUP($C427,Account_Mapping!$A:$C,3,0),"")</f>
        <v>0</v>
      </c>
      <c r="C427" s="285" t="s">
        <v>1166</v>
      </c>
      <c r="D427" s="215"/>
      <c r="E427" s="215">
        <v>0</v>
      </c>
      <c r="F427" s="215">
        <v>0</v>
      </c>
      <c r="G427" s="215">
        <v>0</v>
      </c>
      <c r="H427" s="215">
        <v>0</v>
      </c>
      <c r="I427" s="215">
        <v>0</v>
      </c>
      <c r="J427" s="215">
        <v>0</v>
      </c>
      <c r="K427" s="215">
        <v>0</v>
      </c>
      <c r="L427" s="215">
        <v>0</v>
      </c>
      <c r="M427" s="215">
        <v>0</v>
      </c>
      <c r="N427" s="215">
        <v>0</v>
      </c>
      <c r="O427" s="215">
        <v>0</v>
      </c>
      <c r="P427" s="215">
        <v>0</v>
      </c>
      <c r="Q427" s="215">
        <v>0</v>
      </c>
    </row>
    <row r="428" spans="1:17" x14ac:dyDescent="0.25">
      <c r="A428" s="245" t="str">
        <f>IFERROR(VLOOKUP($C428,Account_Mapping!$A:$C,2,0),"")</f>
        <v>T_gen_Admin_other</v>
      </c>
      <c r="B428" s="248">
        <f>IFERROR(VLOOKUP($C428,Account_Mapping!$A:$C,3,0),"")</f>
        <v>0</v>
      </c>
      <c r="C428" s="285" t="s">
        <v>1167</v>
      </c>
      <c r="D428" s="215"/>
      <c r="E428" s="215">
        <v>0</v>
      </c>
      <c r="F428" s="215">
        <v>39.799999999999997</v>
      </c>
      <c r="G428" s="215">
        <v>0</v>
      </c>
      <c r="H428" s="215">
        <v>0</v>
      </c>
      <c r="I428" s="215">
        <v>0</v>
      </c>
      <c r="J428" s="215">
        <v>0</v>
      </c>
      <c r="K428" s="215">
        <v>0</v>
      </c>
      <c r="L428" s="215">
        <v>0</v>
      </c>
      <c r="M428" s="215">
        <v>0</v>
      </c>
      <c r="N428" s="215">
        <v>0</v>
      </c>
      <c r="O428" s="215">
        <v>0</v>
      </c>
      <c r="P428" s="215">
        <v>0</v>
      </c>
      <c r="Q428" s="215">
        <v>39.799999999999997</v>
      </c>
    </row>
    <row r="429" spans="1:17" x14ac:dyDescent="0.25">
      <c r="A429" s="245" t="str">
        <f>IFERROR(VLOOKUP($C429,Account_Mapping!$A:$C,2,0),"")</f>
        <v>T_EXPENSES</v>
      </c>
      <c r="B429" s="248">
        <f>IFERROR(VLOOKUP($C429,Account_Mapping!$A:$C,3,0),"")</f>
        <v>0</v>
      </c>
      <c r="C429" s="285" t="s">
        <v>1168</v>
      </c>
      <c r="D429" s="215"/>
      <c r="E429" s="215">
        <v>0</v>
      </c>
      <c r="F429" s="215">
        <v>0</v>
      </c>
      <c r="G429" s="215">
        <v>0</v>
      </c>
      <c r="H429" s="215">
        <v>0</v>
      </c>
      <c r="I429" s="215">
        <v>0</v>
      </c>
      <c r="J429" s="215">
        <v>0</v>
      </c>
      <c r="K429" s="215">
        <v>0</v>
      </c>
      <c r="L429" s="215">
        <v>0</v>
      </c>
      <c r="M429" s="215">
        <v>0</v>
      </c>
      <c r="N429" s="215">
        <v>0</v>
      </c>
      <c r="O429" s="215">
        <v>0</v>
      </c>
      <c r="P429" s="215">
        <v>0</v>
      </c>
      <c r="Q429" s="215">
        <v>0</v>
      </c>
    </row>
    <row r="430" spans="1:17" x14ac:dyDescent="0.25">
      <c r="A430" s="245" t="str">
        <f>IFERROR(VLOOKUP($C430,Account_Mapping!$A:$C,2,0),"")</f>
        <v>T_EXPENSES</v>
      </c>
      <c r="B430" s="248">
        <f>IFERROR(VLOOKUP($C430,Account_Mapping!$A:$C,3,0),"")</f>
        <v>0</v>
      </c>
      <c r="C430" s="285" t="s">
        <v>1169</v>
      </c>
      <c r="D430" s="215"/>
      <c r="E430" s="215">
        <v>0</v>
      </c>
      <c r="F430" s="215">
        <v>-0.54</v>
      </c>
      <c r="G430" s="215">
        <v>0</v>
      </c>
      <c r="H430" s="215">
        <v>0</v>
      </c>
      <c r="I430" s="215">
        <v>70</v>
      </c>
      <c r="J430" s="215">
        <v>0</v>
      </c>
      <c r="K430" s="215">
        <v>0</v>
      </c>
      <c r="L430" s="215">
        <v>0</v>
      </c>
      <c r="M430" s="215">
        <v>0</v>
      </c>
      <c r="N430" s="215">
        <v>0</v>
      </c>
      <c r="O430" s="215">
        <v>0</v>
      </c>
      <c r="P430" s="215">
        <v>0</v>
      </c>
      <c r="Q430" s="215">
        <v>69.459999999999994</v>
      </c>
    </row>
    <row r="431" spans="1:17" x14ac:dyDescent="0.25">
      <c r="A431" s="245" t="str">
        <f>IFERROR(VLOOKUP($C431,Account_Mapping!$A:$C,2,0),"")</f>
        <v>T_gen_Admin_other</v>
      </c>
      <c r="B431" s="248">
        <f>IFERROR(VLOOKUP($C431,Account_Mapping!$A:$C,3,0),"")</f>
        <v>0</v>
      </c>
      <c r="C431" s="285" t="s">
        <v>1170</v>
      </c>
      <c r="D431" s="215"/>
      <c r="E431" s="215">
        <v>0</v>
      </c>
      <c r="F431" s="215">
        <v>0</v>
      </c>
      <c r="G431" s="215">
        <v>0</v>
      </c>
      <c r="H431" s="215">
        <v>0</v>
      </c>
      <c r="I431" s="215">
        <v>0</v>
      </c>
      <c r="J431" s="215">
        <v>0</v>
      </c>
      <c r="K431" s="215">
        <v>0</v>
      </c>
      <c r="L431" s="215">
        <v>0</v>
      </c>
      <c r="M431" s="215">
        <v>0</v>
      </c>
      <c r="N431" s="215">
        <v>0</v>
      </c>
      <c r="O431" s="215">
        <v>0</v>
      </c>
      <c r="P431" s="215">
        <v>0</v>
      </c>
      <c r="Q431" s="215">
        <v>0</v>
      </c>
    </row>
    <row r="432" spans="1:17" x14ac:dyDescent="0.25">
      <c r="A432" s="245" t="str">
        <f>IFERROR(VLOOKUP($C432,Account_Mapping!$A:$C,2,0),"")</f>
        <v>T_EXPENSES</v>
      </c>
      <c r="B432" s="248">
        <f>IFERROR(VLOOKUP($C432,Account_Mapping!$A:$C,3,0),"")</f>
        <v>0</v>
      </c>
      <c r="C432" s="285" t="s">
        <v>1171</v>
      </c>
      <c r="D432" s="215"/>
      <c r="E432" s="215">
        <v>120.91</v>
      </c>
      <c r="F432" s="215">
        <v>559.64</v>
      </c>
      <c r="G432" s="215">
        <v>298.77999999999997</v>
      </c>
      <c r="H432" s="215">
        <v>102.89</v>
      </c>
      <c r="I432" s="215">
        <v>395.03</v>
      </c>
      <c r="J432" s="215">
        <v>540.19000000000005</v>
      </c>
      <c r="K432" s="215">
        <v>0</v>
      </c>
      <c r="L432" s="215">
        <v>0</v>
      </c>
      <c r="M432" s="215">
        <v>0</v>
      </c>
      <c r="N432" s="215">
        <v>0</v>
      </c>
      <c r="O432" s="215">
        <v>0</v>
      </c>
      <c r="P432" s="215">
        <v>0</v>
      </c>
      <c r="Q432" s="215">
        <v>2017.44</v>
      </c>
    </row>
    <row r="433" spans="1:18" x14ac:dyDescent="0.25">
      <c r="A433" s="245" t="str">
        <f>IFERROR(VLOOKUP($C433,Account_Mapping!$A:$C,2,0),"")</f>
        <v>T_gen_Admin_other</v>
      </c>
      <c r="B433" s="248">
        <f>IFERROR(VLOOKUP($C433,Account_Mapping!$A:$C,3,0),"")</f>
        <v>0</v>
      </c>
      <c r="C433" s="285" t="s">
        <v>1172</v>
      </c>
      <c r="D433" s="215"/>
      <c r="E433" s="215">
        <v>17102</v>
      </c>
      <c r="F433" s="215">
        <v>17102</v>
      </c>
      <c r="G433" s="215">
        <v>17102</v>
      </c>
      <c r="H433" s="215">
        <v>17102</v>
      </c>
      <c r="I433" s="215">
        <v>17102</v>
      </c>
      <c r="J433" s="215">
        <v>17102</v>
      </c>
      <c r="K433" s="215">
        <v>0</v>
      </c>
      <c r="L433" s="215">
        <v>0</v>
      </c>
      <c r="M433" s="215">
        <v>0</v>
      </c>
      <c r="N433" s="215">
        <v>0</v>
      </c>
      <c r="O433" s="215">
        <v>0</v>
      </c>
      <c r="P433" s="215">
        <v>0</v>
      </c>
      <c r="Q433" s="215">
        <v>102612</v>
      </c>
    </row>
    <row r="434" spans="1:18" x14ac:dyDescent="0.25">
      <c r="A434" s="245" t="str">
        <f>IFERROR(VLOOKUP($C434,Account_Mapping!$A:$C,2,0),"")</f>
        <v>T_gen_Admin_other</v>
      </c>
      <c r="B434" s="248">
        <f>IFERROR(VLOOKUP($C434,Account_Mapping!$A:$C,3,0),"")</f>
        <v>0</v>
      </c>
      <c r="C434" s="285" t="s">
        <v>1173</v>
      </c>
      <c r="D434" s="215"/>
      <c r="E434" s="215">
        <v>1026.97</v>
      </c>
      <c r="F434" s="215">
        <v>785.32</v>
      </c>
      <c r="G434" s="215">
        <v>563.15</v>
      </c>
      <c r="H434" s="215">
        <v>917.83</v>
      </c>
      <c r="I434" s="215">
        <v>697.62</v>
      </c>
      <c r="J434" s="215">
        <v>524.17999999999995</v>
      </c>
      <c r="K434" s="215">
        <v>0</v>
      </c>
      <c r="L434" s="215">
        <v>0</v>
      </c>
      <c r="M434" s="215">
        <v>0</v>
      </c>
      <c r="N434" s="215">
        <v>0</v>
      </c>
      <c r="O434" s="215">
        <v>0</v>
      </c>
      <c r="P434" s="215">
        <v>0</v>
      </c>
      <c r="Q434" s="215">
        <v>4515.07</v>
      </c>
    </row>
    <row r="435" spans="1:18" x14ac:dyDescent="0.25">
      <c r="A435" s="245" t="str">
        <f>IFERROR(VLOOKUP($C435,Account_Mapping!$A:$C,2,0),"")</f>
        <v>T_gen_Admin_other</v>
      </c>
      <c r="B435" s="248">
        <f>IFERROR(VLOOKUP($C435,Account_Mapping!$A:$C,3,0),"")</f>
        <v>0</v>
      </c>
      <c r="C435" s="285" t="s">
        <v>1174</v>
      </c>
      <c r="D435" s="215"/>
      <c r="E435" s="215">
        <v>0</v>
      </c>
      <c r="F435" s="215">
        <v>0</v>
      </c>
      <c r="G435" s="215">
        <v>0</v>
      </c>
      <c r="H435" s="215">
        <v>0</v>
      </c>
      <c r="I435" s="215">
        <v>0</v>
      </c>
      <c r="J435" s="215">
        <v>0</v>
      </c>
      <c r="K435" s="215">
        <v>0</v>
      </c>
      <c r="L435" s="215">
        <v>0</v>
      </c>
      <c r="M435" s="215">
        <v>0</v>
      </c>
      <c r="N435" s="215">
        <v>0</v>
      </c>
      <c r="O435" s="215">
        <v>0</v>
      </c>
      <c r="P435" s="215">
        <v>0</v>
      </c>
      <c r="Q435" s="215">
        <v>0</v>
      </c>
    </row>
    <row r="436" spans="1:18" x14ac:dyDescent="0.25">
      <c r="A436" s="245" t="str">
        <f>IFERROR(VLOOKUP($C436,Account_Mapping!$A:$C,2,0),"")</f>
        <v>T_EXPENSES</v>
      </c>
      <c r="B436" s="248">
        <f>IFERROR(VLOOKUP($C436,Account_Mapping!$A:$C,3,0),"")</f>
        <v>0</v>
      </c>
      <c r="C436" s="285" t="s">
        <v>1175</v>
      </c>
      <c r="D436" s="215"/>
      <c r="E436" s="215">
        <v>0</v>
      </c>
      <c r="F436" s="215">
        <v>375.27</v>
      </c>
      <c r="G436" s="215">
        <v>101.99</v>
      </c>
      <c r="H436" s="215">
        <v>0</v>
      </c>
      <c r="I436" s="215">
        <v>95.29</v>
      </c>
      <c r="J436" s="215">
        <v>101.99</v>
      </c>
      <c r="K436" s="215">
        <v>0</v>
      </c>
      <c r="L436" s="215">
        <v>0</v>
      </c>
      <c r="M436" s="215">
        <v>0</v>
      </c>
      <c r="N436" s="215">
        <v>0</v>
      </c>
      <c r="O436" s="215">
        <v>0</v>
      </c>
      <c r="P436" s="215">
        <v>0</v>
      </c>
      <c r="Q436" s="215">
        <v>674.54</v>
      </c>
    </row>
    <row r="437" spans="1:18" x14ac:dyDescent="0.25">
      <c r="A437" s="245" t="str">
        <f>IFERROR(VLOOKUP($C437,Account_Mapping!$A:$C,2,0),"")</f>
        <v>T_Legal</v>
      </c>
      <c r="B437" s="248">
        <f>IFERROR(VLOOKUP($C437,Account_Mapping!$A:$C,3,0),"")</f>
        <v>0</v>
      </c>
      <c r="C437" s="285" t="s">
        <v>1176</v>
      </c>
      <c r="D437" s="215"/>
      <c r="E437" s="215">
        <v>0</v>
      </c>
      <c r="F437" s="215">
        <v>0</v>
      </c>
      <c r="G437" s="215">
        <v>0</v>
      </c>
      <c r="H437" s="215">
        <v>0</v>
      </c>
      <c r="I437" s="215">
        <v>0</v>
      </c>
      <c r="J437" s="215">
        <v>0</v>
      </c>
      <c r="K437" s="215">
        <v>0</v>
      </c>
      <c r="L437" s="215">
        <v>0</v>
      </c>
      <c r="M437" s="215">
        <v>0</v>
      </c>
      <c r="N437" s="215">
        <v>0</v>
      </c>
      <c r="O437" s="215">
        <v>0</v>
      </c>
      <c r="P437" s="215">
        <v>0</v>
      </c>
      <c r="Q437" s="215">
        <v>0</v>
      </c>
    </row>
    <row r="438" spans="1:18" x14ac:dyDescent="0.25">
      <c r="A438" s="245" t="str">
        <f>IFERROR(VLOOKUP($C438,Account_Mapping!$A:$C,2,0),"")</f>
        <v>T_OTHER_OP_EXO</v>
      </c>
      <c r="B438" s="248">
        <f>IFERROR(VLOOKUP($C438,Account_Mapping!$A:$C,3,0),"")</f>
        <v>0</v>
      </c>
      <c r="C438" s="285" t="s">
        <v>1177</v>
      </c>
      <c r="E438" s="229">
        <v>0</v>
      </c>
      <c r="F438" s="229">
        <v>0</v>
      </c>
      <c r="G438" s="229">
        <v>0</v>
      </c>
      <c r="H438" s="229">
        <v>0</v>
      </c>
      <c r="I438" s="229">
        <v>0</v>
      </c>
      <c r="J438" s="229">
        <v>0</v>
      </c>
      <c r="K438" s="229">
        <v>0</v>
      </c>
      <c r="L438" s="229">
        <v>0</v>
      </c>
      <c r="M438" s="229">
        <v>0</v>
      </c>
      <c r="N438" s="229">
        <v>0</v>
      </c>
      <c r="O438" s="229">
        <v>0</v>
      </c>
      <c r="P438" s="229">
        <v>0</v>
      </c>
      <c r="Q438" s="229">
        <v>0</v>
      </c>
      <c r="R438" s="224"/>
    </row>
    <row r="439" spans="1:18" x14ac:dyDescent="0.25">
      <c r="A439" s="245" t="str">
        <f>IFERROR(VLOOKUP($C439,Account_Mapping!$A:$C,2,0),"")</f>
        <v>T_EXPENSES</v>
      </c>
      <c r="B439" s="248">
        <f>IFERROR(VLOOKUP($C439,Account_Mapping!$A:$C,3,0),"")</f>
        <v>0</v>
      </c>
      <c r="C439" s="285" t="s">
        <v>1178</v>
      </c>
      <c r="E439" s="230">
        <v>0</v>
      </c>
      <c r="F439" s="230">
        <v>0</v>
      </c>
      <c r="G439" s="230">
        <v>0</v>
      </c>
      <c r="H439" s="230">
        <v>0</v>
      </c>
      <c r="I439" s="230">
        <v>18588</v>
      </c>
      <c r="J439" s="230">
        <v>0</v>
      </c>
      <c r="K439" s="230">
        <v>0</v>
      </c>
      <c r="L439" s="230">
        <v>0</v>
      </c>
      <c r="M439" s="230">
        <v>0</v>
      </c>
      <c r="N439" s="230">
        <v>0</v>
      </c>
      <c r="O439" s="230">
        <v>0</v>
      </c>
      <c r="P439" s="230">
        <v>0</v>
      </c>
      <c r="Q439" s="230">
        <v>18588</v>
      </c>
    </row>
    <row r="440" spans="1:18" x14ac:dyDescent="0.25">
      <c r="A440" s="245" t="str">
        <f>IFERROR(VLOOKUP($C440,Account_Mapping!$A:$C,2,0),"")</f>
        <v/>
      </c>
      <c r="B440" s="248" t="str">
        <f>IFERROR(VLOOKUP($C440,Account_Mapping!$A:$C,3,0),"")</f>
        <v/>
      </c>
      <c r="C440" s="285" t="s">
        <v>1179</v>
      </c>
      <c r="E440" s="215">
        <v>70777.790000000008</v>
      </c>
      <c r="F440" s="215">
        <v>65116.87</v>
      </c>
      <c r="G440" s="215">
        <v>67383.680000000008</v>
      </c>
      <c r="H440" s="215">
        <v>60846.23</v>
      </c>
      <c r="I440" s="215">
        <v>81053.950000000012</v>
      </c>
      <c r="J440" s="215">
        <v>58457.14</v>
      </c>
      <c r="K440" s="215">
        <v>0</v>
      </c>
      <c r="L440" s="215">
        <v>0</v>
      </c>
      <c r="M440" s="215">
        <v>0</v>
      </c>
      <c r="N440" s="215">
        <v>0</v>
      </c>
      <c r="O440" s="215">
        <v>0</v>
      </c>
      <c r="P440" s="215">
        <v>0</v>
      </c>
      <c r="Q440" s="215">
        <v>403635.66</v>
      </c>
    </row>
    <row r="441" spans="1:18" x14ac:dyDescent="0.25">
      <c r="A441" s="245" t="str">
        <f>IFERROR(VLOOKUP($C441,Account_Mapping!$A:$C,2,0),"")</f>
        <v/>
      </c>
      <c r="B441" s="248" t="str">
        <f>IFERROR(VLOOKUP($C441,Account_Mapping!$A:$C,3,0),"")</f>
        <v/>
      </c>
      <c r="D441" s="215"/>
      <c r="E441" s="215"/>
      <c r="F441" s="215"/>
      <c r="G441" s="215"/>
      <c r="H441" s="215"/>
      <c r="I441" s="215"/>
      <c r="J441" s="215"/>
      <c r="K441" s="215"/>
      <c r="L441" s="215"/>
      <c r="M441" s="215"/>
      <c r="N441" s="215"/>
      <c r="O441" s="215"/>
      <c r="P441" s="215"/>
      <c r="Q441" s="215"/>
    </row>
    <row r="442" spans="1:18" x14ac:dyDescent="0.25">
      <c r="A442" s="245" t="str">
        <f>IFERROR(VLOOKUP($C442,Account_Mapping!$A:$C,2,0),"")</f>
        <v/>
      </c>
      <c r="B442" s="248" t="str">
        <f>IFERROR(VLOOKUP($C442,Account_Mapping!$A:$C,3,0),"")</f>
        <v/>
      </c>
      <c r="C442" s="285" t="s">
        <v>1180</v>
      </c>
      <c r="D442" s="215"/>
      <c r="E442" s="215"/>
      <c r="F442" s="215"/>
      <c r="G442" s="215"/>
      <c r="H442" s="215"/>
      <c r="I442" s="215"/>
      <c r="J442" s="215"/>
      <c r="K442" s="215"/>
      <c r="L442" s="215"/>
      <c r="M442" s="215"/>
      <c r="N442" s="215"/>
      <c r="O442" s="215"/>
      <c r="P442" s="215"/>
      <c r="Q442" s="215"/>
    </row>
    <row r="443" spans="1:18" x14ac:dyDescent="0.25">
      <c r="A443" s="245" t="str">
        <f>IFERROR(VLOOKUP($C443,Account_Mapping!$A:$C,2,0),"")</f>
        <v>T_MGMT_Fee</v>
      </c>
      <c r="B443" s="248">
        <f>IFERROR(VLOOKUP($C443,Account_Mapping!$A:$C,3,0),"")</f>
        <v>0</v>
      </c>
      <c r="C443" s="285" t="s">
        <v>1279</v>
      </c>
      <c r="D443" s="215"/>
      <c r="E443" s="215">
        <v>8286.1299999999992</v>
      </c>
      <c r="F443" s="215">
        <v>7414.09</v>
      </c>
      <c r="G443" s="215">
        <v>7887.28</v>
      </c>
      <c r="H443" s="215">
        <v>6120.81</v>
      </c>
      <c r="I443" s="215">
        <v>6254.19</v>
      </c>
      <c r="J443" s="215">
        <v>5736.65</v>
      </c>
      <c r="K443" s="215">
        <v>0</v>
      </c>
      <c r="L443" s="215">
        <v>0</v>
      </c>
      <c r="M443" s="215">
        <v>0</v>
      </c>
      <c r="N443" s="215">
        <v>0</v>
      </c>
      <c r="O443" s="215">
        <v>0</v>
      </c>
      <c r="P443" s="215">
        <v>0</v>
      </c>
      <c r="Q443" s="215">
        <v>41699.15</v>
      </c>
    </row>
    <row r="444" spans="1:18" x14ac:dyDescent="0.25">
      <c r="A444" s="245" t="str">
        <f>IFERROR(VLOOKUP($C444,Account_Mapping!$A:$C,2,0),"")</f>
        <v>T_DEPR_AMORT</v>
      </c>
      <c r="B444" s="248">
        <f>IFERROR(VLOOKUP($C444,Account_Mapping!$A:$C,3,0),"")</f>
        <v>0</v>
      </c>
      <c r="C444" s="285" t="s">
        <v>1182</v>
      </c>
      <c r="D444" s="215"/>
      <c r="E444" s="215">
        <v>0</v>
      </c>
      <c r="F444" s="215">
        <v>0</v>
      </c>
      <c r="G444" s="215">
        <v>0</v>
      </c>
      <c r="H444" s="215">
        <v>0</v>
      </c>
      <c r="I444" s="215">
        <v>0</v>
      </c>
      <c r="J444" s="215">
        <v>0</v>
      </c>
      <c r="K444" s="215">
        <v>0</v>
      </c>
      <c r="L444" s="215">
        <v>0</v>
      </c>
      <c r="M444" s="215">
        <v>0</v>
      </c>
      <c r="N444" s="215">
        <v>0</v>
      </c>
      <c r="O444" s="215">
        <v>0</v>
      </c>
      <c r="P444" s="215">
        <v>0</v>
      </c>
      <c r="Q444" s="215">
        <v>0</v>
      </c>
    </row>
    <row r="445" spans="1:18" x14ac:dyDescent="0.25">
      <c r="A445" s="245" t="str">
        <f>IFERROR(VLOOKUP($C445,Account_Mapping!$A:$C,2,0),"")</f>
        <v>T_DEPR_AMORT</v>
      </c>
      <c r="B445" s="248">
        <f>IFERROR(VLOOKUP($C445,Account_Mapping!$A:$C,3,0),"")</f>
        <v>0</v>
      </c>
      <c r="C445" s="285" t="s">
        <v>1183</v>
      </c>
      <c r="D445" s="215"/>
      <c r="E445" s="215">
        <v>653.91999999999996</v>
      </c>
      <c r="F445" s="215">
        <v>653.91999999999996</v>
      </c>
      <c r="G445" s="215">
        <v>653.91999999999996</v>
      </c>
      <c r="H445" s="215">
        <v>653.91999999999996</v>
      </c>
      <c r="I445" s="215">
        <v>653.91999999999996</v>
      </c>
      <c r="J445" s="215">
        <v>653.91999999999996</v>
      </c>
      <c r="K445" s="215">
        <v>0</v>
      </c>
      <c r="L445" s="215">
        <v>0</v>
      </c>
      <c r="M445" s="215">
        <v>0</v>
      </c>
      <c r="N445" s="215">
        <v>0</v>
      </c>
      <c r="O445" s="215">
        <v>0</v>
      </c>
      <c r="P445" s="215">
        <v>0</v>
      </c>
      <c r="Q445" s="215">
        <v>3923.52</v>
      </c>
    </row>
    <row r="446" spans="1:18" x14ac:dyDescent="0.25">
      <c r="A446" s="245" t="str">
        <f>IFERROR(VLOOKUP($C446,Account_Mapping!$A:$C,2,0),"")</f>
        <v>T_RENT_EXP</v>
      </c>
      <c r="B446" s="248">
        <f>IFERROR(VLOOKUP($C446,Account_Mapping!$A:$C,3,0),"")</f>
        <v>0</v>
      </c>
      <c r="C446" s="285" t="s">
        <v>1184</v>
      </c>
      <c r="D446" s="215"/>
      <c r="E446" s="215">
        <v>70799.399999999994</v>
      </c>
      <c r="F446" s="215">
        <v>70799.399999999994</v>
      </c>
      <c r="G446" s="215">
        <v>77531.600000000006</v>
      </c>
      <c r="H446" s="215">
        <v>74165.5</v>
      </c>
      <c r="I446" s="215">
        <v>74165.5</v>
      </c>
      <c r="J446" s="215">
        <v>74165.5</v>
      </c>
      <c r="K446" s="215">
        <v>0</v>
      </c>
      <c r="L446" s="215">
        <v>0</v>
      </c>
      <c r="M446" s="215">
        <v>0</v>
      </c>
      <c r="N446" s="215">
        <v>0</v>
      </c>
      <c r="O446" s="215">
        <v>0</v>
      </c>
      <c r="P446" s="215">
        <v>0</v>
      </c>
      <c r="Q446" s="215">
        <v>441626.9</v>
      </c>
    </row>
    <row r="447" spans="1:18" x14ac:dyDescent="0.25">
      <c r="A447" s="245" t="str">
        <f>IFERROR(VLOOKUP($C447,Account_Mapping!$A:$C,2,0),"")</f>
        <v>T_EXPENSES</v>
      </c>
      <c r="B447" s="248">
        <f>IFERROR(VLOOKUP($C447,Account_Mapping!$A:$C,3,0),"")</f>
        <v>0</v>
      </c>
      <c r="C447" s="285" t="s">
        <v>1185</v>
      </c>
      <c r="D447" s="215"/>
      <c r="E447" s="215">
        <v>1884.12</v>
      </c>
      <c r="F447" s="215">
        <v>2202.61</v>
      </c>
      <c r="G447" s="215">
        <v>3828.73</v>
      </c>
      <c r="H447" s="215">
        <v>1697.31</v>
      </c>
      <c r="I447" s="215">
        <v>2106.39</v>
      </c>
      <c r="J447" s="215">
        <v>1312.33</v>
      </c>
      <c r="K447" s="215">
        <v>0</v>
      </c>
      <c r="L447" s="215">
        <v>0</v>
      </c>
      <c r="M447" s="215">
        <v>0</v>
      </c>
      <c r="N447" s="215">
        <v>0</v>
      </c>
      <c r="O447" s="215">
        <v>0</v>
      </c>
      <c r="P447" s="215">
        <v>0</v>
      </c>
      <c r="Q447" s="215">
        <v>13031.49</v>
      </c>
    </row>
    <row r="448" spans="1:18" x14ac:dyDescent="0.25">
      <c r="A448" s="245" t="str">
        <f>IFERROR(VLOOKUP($C448,Account_Mapping!$A:$C,2,0),"")</f>
        <v>T_INT_INC_EXP</v>
      </c>
      <c r="B448" s="248">
        <f>IFERROR(VLOOKUP($C448,Account_Mapping!$A:$C,3,0),"")</f>
        <v>0</v>
      </c>
      <c r="C448" s="285" t="s">
        <v>1186</v>
      </c>
      <c r="D448" s="215"/>
      <c r="E448" s="215">
        <v>0</v>
      </c>
      <c r="F448" s="215">
        <v>0</v>
      </c>
      <c r="G448" s="215">
        <v>0</v>
      </c>
      <c r="H448" s="215">
        <v>0</v>
      </c>
      <c r="I448" s="215">
        <v>0</v>
      </c>
      <c r="J448" s="215">
        <v>0</v>
      </c>
      <c r="K448" s="215">
        <v>0</v>
      </c>
      <c r="L448" s="215">
        <v>0</v>
      </c>
      <c r="M448" s="215">
        <v>0</v>
      </c>
      <c r="N448" s="215">
        <v>0</v>
      </c>
      <c r="O448" s="215">
        <v>0</v>
      </c>
      <c r="P448" s="215">
        <v>0</v>
      </c>
      <c r="Q448" s="215">
        <v>0</v>
      </c>
    </row>
    <row r="449" spans="1:18" x14ac:dyDescent="0.25">
      <c r="A449" s="245" t="str">
        <f>IFERROR(VLOOKUP($C449,Account_Mapping!$A:$C,2,0),"")</f>
        <v>T_INT_INC_EXP</v>
      </c>
      <c r="B449" s="248">
        <f>IFERROR(VLOOKUP($C449,Account_Mapping!$A:$C,3,0),"")</f>
        <v>0</v>
      </c>
      <c r="C449" s="285" t="s">
        <v>1187</v>
      </c>
      <c r="D449" s="215"/>
      <c r="E449" s="215">
        <v>0</v>
      </c>
      <c r="F449" s="215">
        <v>0</v>
      </c>
      <c r="G449" s="215">
        <v>0</v>
      </c>
      <c r="H449" s="215">
        <v>0</v>
      </c>
      <c r="I449" s="215">
        <v>0</v>
      </c>
      <c r="J449" s="215">
        <v>0</v>
      </c>
      <c r="K449" s="215">
        <v>0</v>
      </c>
      <c r="L449" s="215">
        <v>0</v>
      </c>
      <c r="M449" s="215">
        <v>0</v>
      </c>
      <c r="N449" s="215">
        <v>0</v>
      </c>
      <c r="O449" s="215">
        <v>0</v>
      </c>
      <c r="P449" s="215">
        <v>0</v>
      </c>
      <c r="Q449" s="215">
        <v>0</v>
      </c>
    </row>
    <row r="450" spans="1:18" x14ac:dyDescent="0.25">
      <c r="A450" s="245" t="str">
        <f>IFERROR(VLOOKUP($C450,Account_Mapping!$A:$C,2,0),"")</f>
        <v>T_INT_INC_EXP</v>
      </c>
      <c r="B450" s="248">
        <f>IFERROR(VLOOKUP($C450,Account_Mapping!$A:$C,3,0),"")</f>
        <v>0</v>
      </c>
      <c r="C450" s="285" t="s">
        <v>1188</v>
      </c>
      <c r="D450" s="215"/>
      <c r="E450" s="215">
        <v>0</v>
      </c>
      <c r="F450" s="215">
        <v>0</v>
      </c>
      <c r="G450" s="215">
        <v>0</v>
      </c>
      <c r="H450" s="215">
        <v>0</v>
      </c>
      <c r="I450" s="215">
        <v>0</v>
      </c>
      <c r="J450" s="215">
        <v>0</v>
      </c>
      <c r="K450" s="215">
        <v>0</v>
      </c>
      <c r="L450" s="215">
        <v>0</v>
      </c>
      <c r="M450" s="215">
        <v>0</v>
      </c>
      <c r="N450" s="215">
        <v>0</v>
      </c>
      <c r="O450" s="215">
        <v>0</v>
      </c>
      <c r="P450" s="215">
        <v>0</v>
      </c>
      <c r="Q450" s="215">
        <v>0</v>
      </c>
    </row>
    <row r="451" spans="1:18" x14ac:dyDescent="0.25">
      <c r="A451" s="245" t="str">
        <f>IFERROR(VLOOKUP($C451,Account_Mapping!$A:$C,2,0),"")</f>
        <v>T_RE_Tax</v>
      </c>
      <c r="B451" s="248">
        <f>IFERROR(VLOOKUP($C451,Account_Mapping!$A:$C,3,0),"")</f>
        <v>0</v>
      </c>
      <c r="C451" s="285" t="s">
        <v>1189</v>
      </c>
      <c r="E451" s="229">
        <v>1379</v>
      </c>
      <c r="F451" s="229">
        <v>1379</v>
      </c>
      <c r="G451" s="229">
        <v>1379</v>
      </c>
      <c r="H451" s="229">
        <v>1379</v>
      </c>
      <c r="I451" s="229">
        <v>1379</v>
      </c>
      <c r="J451" s="229">
        <v>1379</v>
      </c>
      <c r="K451" s="229">
        <v>0</v>
      </c>
      <c r="L451" s="229">
        <v>0</v>
      </c>
      <c r="M451" s="229">
        <v>0</v>
      </c>
      <c r="N451" s="229">
        <v>0</v>
      </c>
      <c r="O451" s="229">
        <v>0</v>
      </c>
      <c r="P451" s="229">
        <v>0</v>
      </c>
      <c r="Q451" s="229">
        <v>8274</v>
      </c>
      <c r="R451" s="224"/>
    </row>
    <row r="452" spans="1:18" x14ac:dyDescent="0.25">
      <c r="A452" s="245" t="str">
        <f>IFERROR(VLOOKUP($C452,Account_Mapping!$A:$C,2,0),"")</f>
        <v>T_RE_Tax</v>
      </c>
      <c r="B452" s="248">
        <f>IFERROR(VLOOKUP($C452,Account_Mapping!$A:$C,3,0),"")</f>
        <v>0</v>
      </c>
      <c r="C452" s="285" t="s">
        <v>1190</v>
      </c>
      <c r="E452" s="215">
        <v>20.91</v>
      </c>
      <c r="F452" s="215">
        <v>20.91</v>
      </c>
      <c r="G452" s="215">
        <v>20.91</v>
      </c>
      <c r="H452" s="215">
        <v>20.91</v>
      </c>
      <c r="I452" s="215">
        <v>20.91</v>
      </c>
      <c r="J452" s="215">
        <v>20.91</v>
      </c>
      <c r="K452" s="215">
        <v>0</v>
      </c>
      <c r="L452" s="215">
        <v>0</v>
      </c>
      <c r="M452" s="215">
        <v>0</v>
      </c>
      <c r="N452" s="215">
        <v>0</v>
      </c>
      <c r="O452" s="215">
        <v>0</v>
      </c>
      <c r="P452" s="215">
        <v>0</v>
      </c>
      <c r="Q452" s="215">
        <v>125.46</v>
      </c>
    </row>
    <row r="453" spans="1:18" ht="18.75" thickBot="1" x14ac:dyDescent="0.3">
      <c r="A453" s="245" t="str">
        <f>IFERROR(VLOOKUP($C453,Account_Mapping!$A:$C,2,0),"")</f>
        <v/>
      </c>
      <c r="B453" s="248" t="str">
        <f>IFERROR(VLOOKUP($C453,Account_Mapping!$A:$C,3,0),"")</f>
        <v/>
      </c>
      <c r="C453" s="287" t="s">
        <v>1191</v>
      </c>
      <c r="D453" s="287"/>
      <c r="E453" s="227">
        <v>83023.48</v>
      </c>
      <c r="F453" s="227">
        <v>82469.929999999993</v>
      </c>
      <c r="G453" s="227">
        <v>91301.440000000002</v>
      </c>
      <c r="H453" s="227">
        <v>84037.45</v>
      </c>
      <c r="I453" s="227">
        <v>84579.91</v>
      </c>
      <c r="J453" s="227">
        <v>83268.310000000012</v>
      </c>
      <c r="K453" s="227">
        <v>0</v>
      </c>
      <c r="L453" s="227">
        <v>0</v>
      </c>
      <c r="M453" s="227">
        <v>0</v>
      </c>
      <c r="N453" s="227">
        <v>0</v>
      </c>
      <c r="O453" s="227">
        <v>0</v>
      </c>
      <c r="P453" s="227">
        <v>0</v>
      </c>
      <c r="Q453" s="227">
        <v>508680.52</v>
      </c>
      <c r="R453" s="226"/>
    </row>
    <row r="454" spans="1:18" ht="18.75" thickTop="1" x14ac:dyDescent="0.25">
      <c r="C454" s="285" t="s">
        <v>789</v>
      </c>
    </row>
    <row r="455" spans="1:18" x14ac:dyDescent="0.25">
      <c r="C455" s="285" t="s">
        <v>803</v>
      </c>
      <c r="E455" s="285">
        <v>366258.87</v>
      </c>
      <c r="F455" s="285">
        <v>332845.39</v>
      </c>
      <c r="G455" s="285">
        <v>362365.48</v>
      </c>
      <c r="H455" s="285">
        <v>313220.30999999994</v>
      </c>
      <c r="I455" s="285">
        <v>351719.37000000005</v>
      </c>
      <c r="J455" s="285">
        <v>312291.88999999996</v>
      </c>
      <c r="K455" s="285">
        <v>0</v>
      </c>
      <c r="L455" s="285">
        <v>0</v>
      </c>
      <c r="M455" s="285">
        <v>0</v>
      </c>
      <c r="N455" s="285">
        <v>0</v>
      </c>
      <c r="O455" s="285">
        <v>0</v>
      </c>
      <c r="P455" s="285">
        <v>0</v>
      </c>
      <c r="Q455" s="285">
        <v>2038701.3099999998</v>
      </c>
    </row>
  </sheetData>
  <printOptions horizontalCentered="1"/>
  <pageMargins left="0" right="0" top="0.25" bottom="0" header="0" footer="0"/>
  <pageSetup scale="38" orientation="landscape" r:id="rId1"/>
  <headerFooter alignWithMargins="0"/>
  <rowBreaks count="5" manualBreakCount="5">
    <brk id="41" min="2" max="16" man="1"/>
    <brk id="109" min="2" max="16" man="1"/>
    <brk id="148" min="2" max="16" man="1"/>
    <brk id="319" min="2" max="16" man="1"/>
    <brk id="377" min="2" max="16" man="1"/>
  </rowBreaks>
  <customProperties>
    <customPr name="EpmWorksheetKeyString_GUID" r:id="rId2"/>
  </customPropertie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 tint="0.79998168889431442"/>
  </sheetPr>
  <dimension ref="A1:T455"/>
  <sheetViews>
    <sheetView zoomScale="60" zoomScaleNormal="60" workbookViewId="0"/>
  </sheetViews>
  <sheetFormatPr defaultColWidth="8.85546875" defaultRowHeight="18" x14ac:dyDescent="0.25"/>
  <cols>
    <col min="1" max="1" width="43.42578125" style="245" customWidth="1"/>
    <col min="2" max="2" width="43.42578125" style="248" customWidth="1"/>
    <col min="3" max="3" width="57.28515625" style="285" customWidth="1"/>
    <col min="4" max="4" width="2.7109375" style="285" customWidth="1"/>
    <col min="5" max="17" width="21.7109375" style="285" customWidth="1"/>
    <col min="18" max="18" width="15.5703125" style="214" bestFit="1" customWidth="1"/>
    <col min="19" max="19" width="8.85546875" style="214"/>
    <col min="20" max="20" width="16.5703125" style="214" bestFit="1" customWidth="1"/>
    <col min="21" max="16384" width="8.85546875" style="214"/>
  </cols>
  <sheetData>
    <row r="1" spans="1:17" x14ac:dyDescent="0.25">
      <c r="E1" s="215"/>
      <c r="F1" s="215"/>
      <c r="G1" s="215"/>
      <c r="H1" s="215"/>
      <c r="I1" s="215"/>
      <c r="J1" s="216" t="s">
        <v>1194</v>
      </c>
      <c r="K1" s="215"/>
      <c r="L1" s="215"/>
      <c r="M1" s="215"/>
      <c r="N1" s="215"/>
      <c r="O1" s="215"/>
      <c r="P1" s="215"/>
      <c r="Q1" s="215"/>
    </row>
    <row r="2" spans="1:17" x14ac:dyDescent="0.25">
      <c r="E2" s="215"/>
      <c r="F2" s="215"/>
      <c r="G2" s="215"/>
      <c r="H2" s="215"/>
      <c r="I2" s="215"/>
      <c r="J2" s="217" t="s">
        <v>760</v>
      </c>
      <c r="K2" s="215"/>
      <c r="L2" s="215"/>
      <c r="M2" s="215"/>
      <c r="N2" s="215"/>
      <c r="O2" s="215"/>
      <c r="P2" s="215"/>
      <c r="Q2" s="215"/>
    </row>
    <row r="3" spans="1:17" x14ac:dyDescent="0.25">
      <c r="D3" s="286"/>
      <c r="E3" s="215"/>
      <c r="F3" s="215"/>
      <c r="G3" s="215"/>
      <c r="H3" s="215"/>
      <c r="I3" s="215"/>
      <c r="J3" s="218">
        <v>2022</v>
      </c>
      <c r="K3" s="215"/>
      <c r="L3" s="215"/>
      <c r="M3" s="215"/>
      <c r="N3" s="215"/>
      <c r="O3" s="215"/>
      <c r="P3" s="215"/>
      <c r="Q3" s="215"/>
    </row>
    <row r="4" spans="1:17" x14ac:dyDescent="0.25">
      <c r="D4" s="286"/>
      <c r="E4" s="215"/>
      <c r="F4" s="215"/>
      <c r="G4" s="215"/>
      <c r="H4" s="215"/>
      <c r="I4" s="215"/>
      <c r="J4" s="216"/>
      <c r="K4" s="215"/>
      <c r="L4" s="215"/>
      <c r="M4" s="215"/>
      <c r="N4" s="215"/>
      <c r="O4" s="215"/>
      <c r="P4" s="215"/>
      <c r="Q4" s="215"/>
    </row>
    <row r="5" spans="1:17" ht="18.75" x14ac:dyDescent="0.3">
      <c r="A5" s="246" t="s">
        <v>1259</v>
      </c>
      <c r="B5" s="249" t="s">
        <v>1260</v>
      </c>
      <c r="E5" s="219" t="s">
        <v>761</v>
      </c>
      <c r="F5" s="219" t="s">
        <v>762</v>
      </c>
      <c r="G5" s="219" t="s">
        <v>763</v>
      </c>
      <c r="H5" s="219" t="s">
        <v>764</v>
      </c>
      <c r="I5" s="219" t="s">
        <v>185</v>
      </c>
      <c r="J5" s="219" t="s">
        <v>765</v>
      </c>
      <c r="K5" s="219" t="s">
        <v>766</v>
      </c>
      <c r="L5" s="219" t="s">
        <v>767</v>
      </c>
      <c r="M5" s="219" t="s">
        <v>768</v>
      </c>
      <c r="N5" s="219" t="s">
        <v>769</v>
      </c>
      <c r="O5" s="219" t="s">
        <v>770</v>
      </c>
      <c r="P5" s="219" t="s">
        <v>771</v>
      </c>
      <c r="Q5" s="219" t="s">
        <v>772</v>
      </c>
    </row>
    <row r="6" spans="1:17" x14ac:dyDescent="0.25">
      <c r="A6" s="245" t="str">
        <f>IFERROR(VLOOKUP($C6,Account_Mapping!$A:$C,2,0),"")</f>
        <v/>
      </c>
      <c r="B6" s="248" t="str">
        <f>IFERROR(VLOOKUP($C6,Account_Mapping!$A:$C,3,0),"")</f>
        <v/>
      </c>
      <c r="C6" s="285" t="s">
        <v>193</v>
      </c>
      <c r="E6" s="215">
        <v>31</v>
      </c>
      <c r="F6" s="215">
        <v>28</v>
      </c>
      <c r="G6" s="215">
        <v>31</v>
      </c>
      <c r="H6" s="215">
        <v>30</v>
      </c>
      <c r="I6" s="215">
        <v>31</v>
      </c>
      <c r="J6" s="215">
        <v>30</v>
      </c>
      <c r="K6" s="215">
        <v>0</v>
      </c>
      <c r="L6" s="215">
        <v>0</v>
      </c>
      <c r="M6" s="215">
        <v>0</v>
      </c>
      <c r="N6" s="215">
        <v>0</v>
      </c>
      <c r="O6" s="215">
        <v>0</v>
      </c>
      <c r="P6" s="215">
        <v>0</v>
      </c>
      <c r="Q6" s="215">
        <v>181</v>
      </c>
    </row>
    <row r="7" spans="1:17" x14ac:dyDescent="0.25">
      <c r="A7" s="245" t="str">
        <f>IFERROR(VLOOKUP($C7,Account_Mapping!$A:$C,2,0),"")</f>
        <v/>
      </c>
      <c r="B7" s="248" t="str">
        <f>IFERROR(VLOOKUP($C7,Account_Mapping!$A:$C,3,0),"")</f>
        <v/>
      </c>
      <c r="E7" s="215"/>
      <c r="F7" s="215"/>
      <c r="G7" s="215"/>
      <c r="H7" s="215"/>
      <c r="I7" s="215"/>
      <c r="J7" s="215"/>
      <c r="K7" s="215"/>
      <c r="L7" s="215"/>
      <c r="M7" s="215"/>
      <c r="N7" s="215"/>
      <c r="O7" s="215"/>
      <c r="P7" s="215"/>
      <c r="Q7" s="215"/>
    </row>
    <row r="8" spans="1:17" x14ac:dyDescent="0.25">
      <c r="A8" s="245" t="str">
        <f>IFERROR(VLOOKUP($C8,Account_Mapping!$A:$C,2,0),"")</f>
        <v/>
      </c>
      <c r="B8" s="248" t="str">
        <f>IFERROR(VLOOKUP($C8,Account_Mapping!$A:$C,3,0),"")</f>
        <v/>
      </c>
      <c r="C8" s="287" t="s">
        <v>773</v>
      </c>
      <c r="D8" s="287"/>
      <c r="E8" s="220">
        <v>36.258064516129032</v>
      </c>
      <c r="F8" s="220">
        <v>37.821428571428569</v>
      </c>
      <c r="G8" s="220">
        <v>39.903225806451616</v>
      </c>
      <c r="H8" s="220">
        <v>44.8</v>
      </c>
      <c r="I8" s="220">
        <v>42.806451612903224</v>
      </c>
      <c r="J8" s="220">
        <v>42.6</v>
      </c>
      <c r="K8" s="220" t="e">
        <v>#DIV/0!</v>
      </c>
      <c r="L8" s="220" t="e">
        <v>#DIV/0!</v>
      </c>
      <c r="M8" s="220" t="e">
        <v>#DIV/0!</v>
      </c>
      <c r="N8" s="220" t="e">
        <v>#DIV/0!</v>
      </c>
      <c r="O8" s="220" t="e">
        <v>#DIV/0!</v>
      </c>
      <c r="P8" s="220" t="e">
        <v>#DIV/0!</v>
      </c>
      <c r="Q8" s="221" t="s">
        <v>774</v>
      </c>
    </row>
    <row r="9" spans="1:17" x14ac:dyDescent="0.25">
      <c r="A9" s="245" t="str">
        <f>IFERROR(VLOOKUP($C9,Account_Mapping!$A:$C,2,0),"")</f>
        <v/>
      </c>
      <c r="B9" s="248" t="str">
        <f>IFERROR(VLOOKUP($C9,Account_Mapping!$A:$C,3,0),"")</f>
        <v/>
      </c>
      <c r="E9" s="222"/>
      <c r="F9" s="222"/>
      <c r="G9" s="222"/>
      <c r="H9" s="222"/>
      <c r="I9" s="222"/>
      <c r="J9" s="222"/>
      <c r="K9" s="222"/>
      <c r="L9" s="222"/>
      <c r="M9" s="222"/>
      <c r="N9" s="222"/>
      <c r="O9" s="222"/>
      <c r="P9" s="222"/>
      <c r="Q9" s="221"/>
    </row>
    <row r="10" spans="1:17" x14ac:dyDescent="0.25">
      <c r="A10" s="245" t="str">
        <f>IFERROR(VLOOKUP($C10,Account_Mapping!$A:$C,2,0),"")</f>
        <v/>
      </c>
      <c r="B10" s="248" t="str">
        <f>IFERROR(VLOOKUP($C10,Account_Mapping!$A:$C,3,0),"")</f>
        <v/>
      </c>
      <c r="C10" s="287" t="s">
        <v>775</v>
      </c>
      <c r="E10" s="222"/>
      <c r="F10" s="222"/>
      <c r="G10" s="222"/>
      <c r="H10" s="222"/>
      <c r="I10" s="222"/>
      <c r="J10" s="222"/>
      <c r="K10" s="222"/>
      <c r="L10" s="222"/>
      <c r="M10" s="222"/>
      <c r="N10" s="222"/>
      <c r="O10" s="222"/>
      <c r="P10" s="222"/>
      <c r="Q10" s="221"/>
    </row>
    <row r="11" spans="1:17" x14ac:dyDescent="0.25">
      <c r="A11" s="245" t="str">
        <f>IFERROR(VLOOKUP($C11,Account_Mapping!$A:$C,2,0),"")</f>
        <v>PD_Private</v>
      </c>
      <c r="B11" s="248">
        <f>IFERROR(VLOOKUP($C11,Account_Mapping!$A:$C,3,0),"")</f>
        <v>0</v>
      </c>
      <c r="C11" s="285" t="s">
        <v>776</v>
      </c>
      <c r="E11" s="215">
        <v>99</v>
      </c>
      <c r="F11" s="215">
        <v>62</v>
      </c>
      <c r="G11" s="215">
        <v>62</v>
      </c>
      <c r="H11" s="215">
        <v>60</v>
      </c>
      <c r="I11" s="215">
        <v>62</v>
      </c>
      <c r="J11" s="215">
        <v>57</v>
      </c>
      <c r="K11" s="215">
        <v>0</v>
      </c>
      <c r="L11" s="215">
        <v>0</v>
      </c>
      <c r="M11" s="215">
        <v>0</v>
      </c>
      <c r="N11" s="215">
        <v>0</v>
      </c>
      <c r="O11" s="215">
        <v>0</v>
      </c>
      <c r="P11" s="215">
        <v>0</v>
      </c>
      <c r="Q11" s="215">
        <v>402</v>
      </c>
    </row>
    <row r="12" spans="1:17" x14ac:dyDescent="0.25">
      <c r="A12" s="245" t="str">
        <f>IFERROR(VLOOKUP($C12,Account_Mapping!$A:$C,2,0),"")</f>
        <v>PD_Comm_Ins</v>
      </c>
      <c r="B12" s="248">
        <f>IFERROR(VLOOKUP($C12,Account_Mapping!$A:$C,3,0),"")</f>
        <v>0</v>
      </c>
      <c r="C12" s="285" t="s">
        <v>777</v>
      </c>
      <c r="E12" s="215">
        <v>0</v>
      </c>
      <c r="F12" s="215">
        <v>0</v>
      </c>
      <c r="G12" s="215">
        <v>0</v>
      </c>
      <c r="H12" s="215">
        <v>0</v>
      </c>
      <c r="I12" s="215">
        <v>0</v>
      </c>
      <c r="J12" s="215">
        <v>0</v>
      </c>
      <c r="K12" s="215">
        <v>0</v>
      </c>
      <c r="L12" s="215">
        <v>0</v>
      </c>
      <c r="M12" s="215">
        <v>0</v>
      </c>
      <c r="N12" s="215">
        <v>0</v>
      </c>
      <c r="O12" s="215">
        <v>0</v>
      </c>
      <c r="P12" s="215">
        <v>0</v>
      </c>
      <c r="Q12" s="215">
        <v>0</v>
      </c>
    </row>
    <row r="13" spans="1:17" x14ac:dyDescent="0.25">
      <c r="A13" s="245" t="str">
        <f>IFERROR(VLOOKUP($C13,Account_Mapping!$A:$C,2,0),"")</f>
        <v>PD_Medicaid</v>
      </c>
      <c r="B13" s="248">
        <f>IFERROR(VLOOKUP($C13,Account_Mapping!$A:$C,3,0),"")</f>
        <v>0</v>
      </c>
      <c r="C13" s="285" t="s">
        <v>778</v>
      </c>
      <c r="E13" s="215">
        <v>586</v>
      </c>
      <c r="F13" s="215">
        <v>532</v>
      </c>
      <c r="G13" s="215">
        <v>584</v>
      </c>
      <c r="H13" s="215">
        <v>559</v>
      </c>
      <c r="I13" s="215">
        <v>620</v>
      </c>
      <c r="J13" s="215">
        <v>587</v>
      </c>
      <c r="K13" s="215">
        <v>0</v>
      </c>
      <c r="L13" s="215">
        <v>0</v>
      </c>
      <c r="M13" s="215">
        <v>0</v>
      </c>
      <c r="N13" s="215">
        <v>0</v>
      </c>
      <c r="O13" s="215">
        <v>0</v>
      </c>
      <c r="P13" s="215">
        <v>0</v>
      </c>
      <c r="Q13" s="215">
        <v>3468</v>
      </c>
    </row>
    <row r="14" spans="1:17" x14ac:dyDescent="0.25">
      <c r="A14" s="245" t="str">
        <f>IFERROR(VLOOKUP($C14,Account_Mapping!$A:$C,2,0),"")</f>
        <v>PD_Medicaid</v>
      </c>
      <c r="B14" s="248">
        <f>IFERROR(VLOOKUP($C14,Account_Mapping!$A:$C,3,0),"")</f>
        <v>0</v>
      </c>
      <c r="C14" s="285" t="s">
        <v>779</v>
      </c>
      <c r="E14" s="215">
        <v>60</v>
      </c>
      <c r="F14" s="215">
        <v>62</v>
      </c>
      <c r="G14" s="215">
        <v>118</v>
      </c>
      <c r="H14" s="215">
        <v>179</v>
      </c>
      <c r="I14" s="215">
        <v>96</v>
      </c>
      <c r="J14" s="215">
        <v>75</v>
      </c>
      <c r="K14" s="215">
        <v>0</v>
      </c>
      <c r="L14" s="215">
        <v>0</v>
      </c>
      <c r="M14" s="215">
        <v>0</v>
      </c>
      <c r="N14" s="215">
        <v>0</v>
      </c>
      <c r="O14" s="215">
        <v>0</v>
      </c>
      <c r="P14" s="215">
        <v>0</v>
      </c>
      <c r="Q14" s="215">
        <v>590</v>
      </c>
    </row>
    <row r="15" spans="1:17" x14ac:dyDescent="0.25">
      <c r="A15" s="245" t="str">
        <f>IFERROR(VLOOKUP($C15,Account_Mapping!$A:$C,2,0),"")</f>
        <v>PD_Medicaid</v>
      </c>
      <c r="B15" s="248">
        <f>IFERROR(VLOOKUP($C15,Account_Mapping!$A:$C,3,0),"")</f>
        <v>0</v>
      </c>
      <c r="C15" s="285" t="s">
        <v>780</v>
      </c>
      <c r="E15" s="215">
        <v>0</v>
      </c>
      <c r="F15" s="215">
        <v>0</v>
      </c>
      <c r="G15" s="215">
        <v>0</v>
      </c>
      <c r="H15" s="215">
        <v>0</v>
      </c>
      <c r="I15" s="215">
        <v>0</v>
      </c>
      <c r="J15" s="215">
        <v>0</v>
      </c>
      <c r="K15" s="215">
        <v>0</v>
      </c>
      <c r="L15" s="215">
        <v>0</v>
      </c>
      <c r="M15" s="215">
        <v>0</v>
      </c>
      <c r="N15" s="215">
        <v>0</v>
      </c>
      <c r="O15" s="215">
        <v>0</v>
      </c>
      <c r="P15" s="215">
        <v>0</v>
      </c>
      <c r="Q15" s="215">
        <v>0</v>
      </c>
    </row>
    <row r="16" spans="1:17" x14ac:dyDescent="0.25">
      <c r="A16" s="245" t="str">
        <f>IFERROR(VLOOKUP($C16,Account_Mapping!$A:$C,2,0),"")</f>
        <v>PD_Medicare</v>
      </c>
      <c r="B16" s="248">
        <f>IFERROR(VLOOKUP($C16,Account_Mapping!$A:$C,3,0),"")</f>
        <v>0</v>
      </c>
      <c r="C16" s="285" t="s">
        <v>781</v>
      </c>
      <c r="E16" s="215">
        <v>43</v>
      </c>
      <c r="F16" s="215">
        <v>95</v>
      </c>
      <c r="G16" s="215">
        <v>42</v>
      </c>
      <c r="H16" s="215">
        <v>25</v>
      </c>
      <c r="I16" s="215">
        <v>55</v>
      </c>
      <c r="J16" s="215">
        <v>62</v>
      </c>
      <c r="K16" s="215">
        <v>0</v>
      </c>
      <c r="L16" s="215">
        <v>0</v>
      </c>
      <c r="M16" s="215">
        <v>0</v>
      </c>
      <c r="N16" s="215">
        <v>0</v>
      </c>
      <c r="O16" s="215">
        <v>0</v>
      </c>
      <c r="P16" s="215">
        <v>0</v>
      </c>
      <c r="Q16" s="215">
        <v>322</v>
      </c>
    </row>
    <row r="17" spans="1:20" x14ac:dyDescent="0.25">
      <c r="A17" s="245" t="str">
        <f>IFERROR(VLOOKUP($C17,Account_Mapping!$A:$C,2,0),"")</f>
        <v>PD_Other</v>
      </c>
      <c r="B17" s="248">
        <f>IFERROR(VLOOKUP($C17,Account_Mapping!$A:$C,3,0),"")</f>
        <v>0</v>
      </c>
      <c r="C17" s="285" t="s">
        <v>782</v>
      </c>
      <c r="E17" s="215">
        <v>0</v>
      </c>
      <c r="F17" s="215">
        <v>40</v>
      </c>
      <c r="G17" s="215">
        <v>62</v>
      </c>
      <c r="H17" s="215">
        <v>60</v>
      </c>
      <c r="I17" s="215">
        <v>62</v>
      </c>
      <c r="J17" s="215">
        <v>97</v>
      </c>
      <c r="K17" s="215">
        <v>0</v>
      </c>
      <c r="L17" s="215">
        <v>0</v>
      </c>
      <c r="M17" s="215">
        <v>0</v>
      </c>
      <c r="N17" s="215">
        <v>0</v>
      </c>
      <c r="O17" s="215">
        <v>0</v>
      </c>
      <c r="P17" s="215">
        <v>0</v>
      </c>
      <c r="Q17" s="215">
        <v>321</v>
      </c>
    </row>
    <row r="18" spans="1:20" x14ac:dyDescent="0.25">
      <c r="A18" s="245" t="str">
        <f>IFERROR(VLOOKUP($C18,Account_Mapping!$A:$C,2,0),"")</f>
        <v>PD_Other</v>
      </c>
      <c r="B18" s="248">
        <f>IFERROR(VLOOKUP($C18,Account_Mapping!$A:$C,3,0),"")</f>
        <v>0</v>
      </c>
      <c r="C18" s="285" t="s">
        <v>783</v>
      </c>
      <c r="E18" s="215">
        <v>0</v>
      </c>
      <c r="F18" s="215">
        <v>0</v>
      </c>
      <c r="G18" s="215">
        <v>0</v>
      </c>
      <c r="H18" s="215">
        <v>0</v>
      </c>
      <c r="I18" s="215">
        <v>0</v>
      </c>
      <c r="J18" s="215">
        <v>0</v>
      </c>
      <c r="K18" s="215">
        <v>0</v>
      </c>
      <c r="L18" s="215">
        <v>0</v>
      </c>
      <c r="M18" s="215">
        <v>0</v>
      </c>
      <c r="N18" s="215">
        <v>0</v>
      </c>
      <c r="O18" s="215">
        <v>0</v>
      </c>
      <c r="P18" s="215">
        <v>0</v>
      </c>
      <c r="Q18" s="215">
        <v>0</v>
      </c>
    </row>
    <row r="19" spans="1:20" x14ac:dyDescent="0.25">
      <c r="A19" s="245" t="str">
        <f>IFERROR(VLOOKUP($C19,Account_Mapping!$A:$C,2,0),"")</f>
        <v>PD_Other</v>
      </c>
      <c r="B19" s="248">
        <f>IFERROR(VLOOKUP($C19,Account_Mapping!$A:$C,3,0),"")</f>
        <v>0</v>
      </c>
      <c r="C19" s="285" t="s">
        <v>784</v>
      </c>
      <c r="E19" s="215">
        <v>0</v>
      </c>
      <c r="F19" s="215">
        <v>0</v>
      </c>
      <c r="G19" s="215">
        <v>0</v>
      </c>
      <c r="H19" s="215">
        <v>0</v>
      </c>
      <c r="I19" s="215">
        <v>0</v>
      </c>
      <c r="J19" s="215">
        <v>0</v>
      </c>
      <c r="K19" s="215">
        <v>0</v>
      </c>
      <c r="L19" s="215">
        <v>0</v>
      </c>
      <c r="M19" s="215">
        <v>0</v>
      </c>
      <c r="N19" s="215">
        <v>0</v>
      </c>
      <c r="O19" s="215">
        <v>0</v>
      </c>
      <c r="P19" s="215">
        <v>0</v>
      </c>
      <c r="Q19" s="215">
        <v>0</v>
      </c>
    </row>
    <row r="20" spans="1:20" x14ac:dyDescent="0.25">
      <c r="A20" s="245" t="str">
        <f>IFERROR(VLOOKUP($C20,Account_Mapping!$A:$C,2,0),"")</f>
        <v>PD_Other</v>
      </c>
      <c r="B20" s="248">
        <f>IFERROR(VLOOKUP($C20,Account_Mapping!$A:$C,3,0),"")</f>
        <v>0</v>
      </c>
      <c r="C20" s="285" t="s">
        <v>785</v>
      </c>
      <c r="E20" s="215">
        <v>0</v>
      </c>
      <c r="F20" s="215">
        <v>0</v>
      </c>
      <c r="G20" s="215">
        <v>0</v>
      </c>
      <c r="H20" s="215">
        <v>0</v>
      </c>
      <c r="I20" s="215">
        <v>0</v>
      </c>
      <c r="J20" s="215">
        <v>0</v>
      </c>
      <c r="K20" s="215">
        <v>0</v>
      </c>
      <c r="L20" s="215">
        <v>0</v>
      </c>
      <c r="M20" s="215">
        <v>0</v>
      </c>
      <c r="N20" s="215">
        <v>0</v>
      </c>
      <c r="O20" s="215">
        <v>0</v>
      </c>
      <c r="P20" s="215">
        <v>0</v>
      </c>
      <c r="Q20" s="215">
        <v>0</v>
      </c>
    </row>
    <row r="21" spans="1:20" x14ac:dyDescent="0.25">
      <c r="A21" s="245" t="str">
        <f>IFERROR(VLOOKUP($C21,Account_Mapping!$A:$C,2,0),"")</f>
        <v>PD_Veterans</v>
      </c>
      <c r="B21" s="248">
        <f>IFERROR(VLOOKUP($C21,Account_Mapping!$A:$C,3,0),"")</f>
        <v>0</v>
      </c>
      <c r="C21" s="285" t="s">
        <v>786</v>
      </c>
      <c r="E21" s="215">
        <v>336</v>
      </c>
      <c r="F21" s="215">
        <v>268</v>
      </c>
      <c r="G21" s="215">
        <v>369</v>
      </c>
      <c r="H21" s="215">
        <v>461</v>
      </c>
      <c r="I21" s="215">
        <v>432</v>
      </c>
      <c r="J21" s="215">
        <v>400</v>
      </c>
      <c r="K21" s="215">
        <v>0</v>
      </c>
      <c r="L21" s="215">
        <v>0</v>
      </c>
      <c r="M21" s="215">
        <v>0</v>
      </c>
      <c r="N21" s="215">
        <v>0</v>
      </c>
      <c r="O21" s="215">
        <v>0</v>
      </c>
      <c r="P21" s="215">
        <v>0</v>
      </c>
      <c r="Q21" s="215">
        <v>2266</v>
      </c>
    </row>
    <row r="22" spans="1:20" x14ac:dyDescent="0.25">
      <c r="A22" s="245" t="str">
        <f>IFERROR(VLOOKUP($C22,Account_Mapping!$A:$C,2,0),"")</f>
        <v>PD_Other</v>
      </c>
      <c r="B22" s="248">
        <f>IFERROR(VLOOKUP($C22,Account_Mapping!$A:$C,3,0),"")</f>
        <v>0</v>
      </c>
      <c r="C22" s="285" t="s">
        <v>787</v>
      </c>
      <c r="E22" s="215">
        <v>0</v>
      </c>
      <c r="F22" s="215">
        <v>0</v>
      </c>
      <c r="G22" s="215">
        <v>0</v>
      </c>
      <c r="H22" s="215">
        <v>0</v>
      </c>
      <c r="I22" s="215">
        <v>0</v>
      </c>
      <c r="J22" s="215">
        <v>0</v>
      </c>
      <c r="K22" s="215">
        <v>0</v>
      </c>
      <c r="L22" s="215">
        <v>0</v>
      </c>
      <c r="M22" s="215">
        <v>0</v>
      </c>
      <c r="N22" s="215">
        <v>0</v>
      </c>
      <c r="O22" s="215">
        <v>0</v>
      </c>
      <c r="P22" s="215">
        <v>0</v>
      </c>
      <c r="Q22" s="215">
        <v>0</v>
      </c>
    </row>
    <row r="23" spans="1:20" ht="18.75" thickBot="1" x14ac:dyDescent="0.3">
      <c r="A23" s="245" t="str">
        <f>IFERROR(VLOOKUP($C23,Account_Mapping!$A:$C,2,0),"")</f>
        <v/>
      </c>
      <c r="B23" s="248" t="str">
        <f>IFERROR(VLOOKUP($C23,Account_Mapping!$A:$C,3,0),"")</f>
        <v/>
      </c>
      <c r="C23" s="285" t="s">
        <v>788</v>
      </c>
      <c r="E23" s="223">
        <v>1124</v>
      </c>
      <c r="F23" s="223">
        <v>1059</v>
      </c>
      <c r="G23" s="223">
        <v>1237</v>
      </c>
      <c r="H23" s="223">
        <v>1344</v>
      </c>
      <c r="I23" s="223">
        <v>1327</v>
      </c>
      <c r="J23" s="223">
        <v>1278</v>
      </c>
      <c r="K23" s="223">
        <v>0</v>
      </c>
      <c r="L23" s="223">
        <v>0</v>
      </c>
      <c r="M23" s="223">
        <v>0</v>
      </c>
      <c r="N23" s="223">
        <v>0</v>
      </c>
      <c r="O23" s="223">
        <v>0</v>
      </c>
      <c r="P23" s="223">
        <v>0</v>
      </c>
      <c r="Q23" s="223">
        <v>7369</v>
      </c>
      <c r="R23" s="224"/>
      <c r="S23" s="224"/>
    </row>
    <row r="24" spans="1:20" ht="18.75" thickTop="1" x14ac:dyDescent="0.25">
      <c r="A24" s="245" t="str">
        <f>IFERROR(VLOOKUP($C24,Account_Mapping!$A:$C,2,0),"")</f>
        <v/>
      </c>
      <c r="B24" s="248" t="str">
        <f>IFERROR(VLOOKUP($C24,Account_Mapping!$A:$C,3,0),"")</f>
        <v/>
      </c>
      <c r="C24" s="285" t="s">
        <v>789</v>
      </c>
      <c r="E24" s="215"/>
      <c r="F24" s="215"/>
      <c r="G24" s="215"/>
      <c r="H24" s="215"/>
      <c r="I24" s="215"/>
      <c r="J24" s="215"/>
      <c r="K24" s="215"/>
      <c r="L24" s="215"/>
      <c r="M24" s="215"/>
      <c r="N24" s="215"/>
      <c r="O24" s="215"/>
      <c r="P24" s="215"/>
      <c r="Q24" s="215"/>
    </row>
    <row r="25" spans="1:20" x14ac:dyDescent="0.25">
      <c r="A25" s="245" t="str">
        <f>IFERROR(VLOOKUP($C25,Account_Mapping!$A:$C,2,0),"")</f>
        <v/>
      </c>
      <c r="B25" s="248" t="str">
        <f>IFERROR(VLOOKUP($C25,Account_Mapping!$A:$C,3,0),"")</f>
        <v/>
      </c>
      <c r="C25" s="287" t="s">
        <v>790</v>
      </c>
      <c r="E25" s="215"/>
      <c r="F25" s="215"/>
      <c r="G25" s="215"/>
      <c r="H25" s="215"/>
      <c r="I25" s="215"/>
      <c r="J25" s="215"/>
      <c r="K25" s="215"/>
      <c r="L25" s="215"/>
      <c r="M25" s="215"/>
      <c r="N25" s="215"/>
      <c r="O25" s="215"/>
      <c r="P25" s="215"/>
      <c r="Q25" s="215"/>
    </row>
    <row r="26" spans="1:20" x14ac:dyDescent="0.25">
      <c r="A26" s="245" t="str">
        <f>IFERROR(VLOOKUP($C26,Account_Mapping!$A:$C,2,0),"")</f>
        <v/>
      </c>
      <c r="B26" s="248" t="str">
        <f>IFERROR(VLOOKUP($C26,Account_Mapping!$A:$C,3,0),"")</f>
        <v/>
      </c>
      <c r="C26" s="285" t="s">
        <v>791</v>
      </c>
      <c r="E26" s="215">
        <v>213148.53000000003</v>
      </c>
      <c r="F26" s="215">
        <v>217645.53000000003</v>
      </c>
      <c r="G26" s="215">
        <v>238566.33</v>
      </c>
      <c r="H26" s="215">
        <v>254251.1</v>
      </c>
      <c r="I26" s="215">
        <v>257914.81</v>
      </c>
      <c r="J26" s="215">
        <v>243450.28999999998</v>
      </c>
      <c r="K26" s="215">
        <v>0</v>
      </c>
      <c r="L26" s="215">
        <v>0</v>
      </c>
      <c r="M26" s="215">
        <v>0</v>
      </c>
      <c r="N26" s="215">
        <v>0</v>
      </c>
      <c r="O26" s="215">
        <v>0</v>
      </c>
      <c r="P26" s="215">
        <v>0</v>
      </c>
      <c r="Q26" s="215">
        <v>1424976.59</v>
      </c>
      <c r="R26" s="224"/>
    </row>
    <row r="27" spans="1:20" x14ac:dyDescent="0.25">
      <c r="A27" s="245" t="str">
        <f>IFERROR(VLOOKUP($C27,Account_Mapping!$A:$C,2,0),"")</f>
        <v/>
      </c>
      <c r="B27" s="248" t="str">
        <f>IFERROR(VLOOKUP($C27,Account_Mapping!$A:$C,3,0),"")</f>
        <v/>
      </c>
      <c r="C27" s="285" t="s">
        <v>792</v>
      </c>
      <c r="E27" s="215">
        <v>-329.36</v>
      </c>
      <c r="F27" s="215">
        <v>-1449.81</v>
      </c>
      <c r="G27" s="215">
        <v>2525.0899999999997</v>
      </c>
      <c r="H27" s="215">
        <v>5813.52</v>
      </c>
      <c r="I27" s="215">
        <v>3763.0300000000007</v>
      </c>
      <c r="J27" s="215">
        <v>5266.6500000000005</v>
      </c>
      <c r="K27" s="215">
        <v>0</v>
      </c>
      <c r="L27" s="215">
        <v>0</v>
      </c>
      <c r="M27" s="215">
        <v>0</v>
      </c>
      <c r="N27" s="215">
        <v>0</v>
      </c>
      <c r="O27" s="215">
        <v>0</v>
      </c>
      <c r="P27" s="215">
        <v>0</v>
      </c>
      <c r="Q27" s="215">
        <v>15589.120000000003</v>
      </c>
      <c r="R27" s="224"/>
    </row>
    <row r="28" spans="1:20" x14ac:dyDescent="0.25">
      <c r="A28" s="245" t="str">
        <f>IFERROR(VLOOKUP($C28,Account_Mapping!$A:$C,2,0),"")</f>
        <v/>
      </c>
      <c r="B28" s="248" t="str">
        <f>IFERROR(VLOOKUP($C28,Account_Mapping!$A:$C,3,0),"")</f>
        <v/>
      </c>
      <c r="C28" s="285" t="s">
        <v>793</v>
      </c>
      <c r="E28" s="215">
        <v>-57.329999999999984</v>
      </c>
      <c r="F28" s="215">
        <v>5649.45</v>
      </c>
      <c r="G28" s="215">
        <v>-5900.11</v>
      </c>
      <c r="H28" s="215">
        <v>370.93</v>
      </c>
      <c r="I28" s="215">
        <v>-229.32999999999998</v>
      </c>
      <c r="J28" s="215">
        <v>-197.32999999999998</v>
      </c>
      <c r="K28" s="215">
        <v>0</v>
      </c>
      <c r="L28" s="215">
        <v>0</v>
      </c>
      <c r="M28" s="215">
        <v>0</v>
      </c>
      <c r="N28" s="215">
        <v>0</v>
      </c>
      <c r="O28" s="215">
        <v>0</v>
      </c>
      <c r="P28" s="215">
        <v>0</v>
      </c>
      <c r="Q28" s="215">
        <v>-363.71999999999974</v>
      </c>
      <c r="R28" s="224"/>
    </row>
    <row r="29" spans="1:20" ht="18.75" thickBot="1" x14ac:dyDescent="0.3">
      <c r="A29" s="245" t="str">
        <f>IFERROR(VLOOKUP($C29,Account_Mapping!$A:$C,2,0),"")</f>
        <v/>
      </c>
      <c r="B29" s="248" t="str">
        <f>IFERROR(VLOOKUP($C29,Account_Mapping!$A:$C,3,0),"")</f>
        <v/>
      </c>
      <c r="C29" s="285" t="s">
        <v>794</v>
      </c>
      <c r="E29" s="225">
        <v>212761.84000000005</v>
      </c>
      <c r="F29" s="225">
        <v>221845.17000000004</v>
      </c>
      <c r="G29" s="225">
        <v>235191.31</v>
      </c>
      <c r="H29" s="225">
        <v>260435.55</v>
      </c>
      <c r="I29" s="225">
        <v>261448.51</v>
      </c>
      <c r="J29" s="225">
        <v>248519.61</v>
      </c>
      <c r="K29" s="225">
        <v>0</v>
      </c>
      <c r="L29" s="225">
        <v>0</v>
      </c>
      <c r="M29" s="225">
        <v>0</v>
      </c>
      <c r="N29" s="225">
        <v>0</v>
      </c>
      <c r="O29" s="225">
        <v>0</v>
      </c>
      <c r="P29" s="225">
        <v>0</v>
      </c>
      <c r="Q29" s="225">
        <v>1440201.9900000002</v>
      </c>
      <c r="R29" s="224"/>
      <c r="S29" s="224"/>
      <c r="T29" s="226"/>
    </row>
    <row r="30" spans="1:20" ht="18.75" thickTop="1" x14ac:dyDescent="0.25">
      <c r="A30" s="245" t="str">
        <f>IFERROR(VLOOKUP($C30,Account_Mapping!$A:$C,2,0),"")</f>
        <v/>
      </c>
      <c r="B30" s="248" t="str">
        <f>IFERROR(VLOOKUP($C30,Account_Mapping!$A:$C,3,0),"")</f>
        <v/>
      </c>
      <c r="E30" s="221"/>
      <c r="F30" s="221"/>
      <c r="G30" s="221"/>
      <c r="H30" s="221"/>
      <c r="I30" s="221"/>
      <c r="J30" s="221"/>
      <c r="K30" s="221"/>
      <c r="L30" s="221"/>
      <c r="M30" s="221"/>
      <c r="N30" s="221"/>
      <c r="O30" s="221"/>
      <c r="P30" s="221"/>
      <c r="Q30" s="221"/>
    </row>
    <row r="31" spans="1:20" x14ac:dyDescent="0.25">
      <c r="A31" s="245" t="str">
        <f>IFERROR(VLOOKUP($C31,Account_Mapping!$A:$C,2,0),"")</f>
        <v/>
      </c>
      <c r="B31" s="248" t="str">
        <f>IFERROR(VLOOKUP($C31,Account_Mapping!$A:$C,3,0),"")</f>
        <v/>
      </c>
      <c r="C31" s="287" t="s">
        <v>795</v>
      </c>
      <c r="E31" s="215"/>
      <c r="F31" s="215"/>
      <c r="G31" s="215"/>
      <c r="H31" s="215"/>
      <c r="I31" s="215"/>
      <c r="J31" s="215"/>
      <c r="K31" s="215"/>
      <c r="L31" s="215"/>
      <c r="M31" s="215"/>
      <c r="N31" s="215"/>
      <c r="O31" s="215"/>
      <c r="P31" s="215"/>
      <c r="Q31" s="215"/>
    </row>
    <row r="32" spans="1:20" x14ac:dyDescent="0.25">
      <c r="A32" s="245" t="str">
        <f>IFERROR(VLOOKUP($C32,Account_Mapping!$A:$C,2,0),"")</f>
        <v/>
      </c>
      <c r="B32" s="248" t="str">
        <f>IFERROR(VLOOKUP($C32,Account_Mapping!$A:$C,3,0),"")</f>
        <v/>
      </c>
      <c r="C32" s="285" t="s">
        <v>796</v>
      </c>
      <c r="E32" s="215">
        <v>68380.33</v>
      </c>
      <c r="F32" s="215">
        <v>63036.639999999999</v>
      </c>
      <c r="G32" s="215">
        <v>76300.36</v>
      </c>
      <c r="H32" s="215">
        <v>72740.09</v>
      </c>
      <c r="I32" s="215">
        <v>80652.240000000005</v>
      </c>
      <c r="J32" s="215">
        <v>84114.580000000016</v>
      </c>
      <c r="K32" s="215">
        <v>0</v>
      </c>
      <c r="L32" s="215">
        <v>0</v>
      </c>
      <c r="M32" s="215">
        <v>0</v>
      </c>
      <c r="N32" s="215">
        <v>0</v>
      </c>
      <c r="O32" s="215">
        <v>0</v>
      </c>
      <c r="P32" s="215">
        <v>0</v>
      </c>
      <c r="Q32" s="215">
        <v>445224.24000000005</v>
      </c>
      <c r="R32" s="224"/>
    </row>
    <row r="33" spans="1:20" x14ac:dyDescent="0.25">
      <c r="A33" s="245" t="str">
        <f>IFERROR(VLOOKUP($C33,Account_Mapping!$A:$C,2,0),"")</f>
        <v/>
      </c>
      <c r="B33" s="248" t="str">
        <f>IFERROR(VLOOKUP($C33,Account_Mapping!$A:$C,3,0),"")</f>
        <v/>
      </c>
      <c r="C33" s="285" t="s">
        <v>797</v>
      </c>
      <c r="E33" s="215">
        <v>24302.100000000002</v>
      </c>
      <c r="F33" s="215">
        <v>22450.07</v>
      </c>
      <c r="G33" s="215">
        <v>25999.61</v>
      </c>
      <c r="H33" s="215">
        <v>21590.070000000003</v>
      </c>
      <c r="I33" s="215">
        <v>25105.93</v>
      </c>
      <c r="J33" s="215">
        <v>25277.100000000002</v>
      </c>
      <c r="K33" s="215">
        <v>0</v>
      </c>
      <c r="L33" s="215">
        <v>0</v>
      </c>
      <c r="M33" s="215">
        <v>0</v>
      </c>
      <c r="N33" s="215">
        <v>0</v>
      </c>
      <c r="O33" s="215">
        <v>0</v>
      </c>
      <c r="P33" s="215">
        <v>0</v>
      </c>
      <c r="Q33" s="215">
        <v>144724.88</v>
      </c>
      <c r="R33" s="224"/>
    </row>
    <row r="34" spans="1:20" x14ac:dyDescent="0.25">
      <c r="A34" s="245" t="str">
        <f>IFERROR(VLOOKUP($C34,Account_Mapping!$A:$C,2,0),"")</f>
        <v/>
      </c>
      <c r="B34" s="248" t="str">
        <f>IFERROR(VLOOKUP($C34,Account_Mapping!$A:$C,3,0),"")</f>
        <v/>
      </c>
      <c r="C34" s="285" t="s">
        <v>792</v>
      </c>
      <c r="E34" s="215">
        <v>17268.099999999999</v>
      </c>
      <c r="F34" s="215">
        <v>20987.02</v>
      </c>
      <c r="G34" s="215">
        <v>22265.210000000003</v>
      </c>
      <c r="H34" s="215">
        <v>26560.36</v>
      </c>
      <c r="I34" s="215">
        <v>52251.58</v>
      </c>
      <c r="J34" s="215">
        <v>22420.81</v>
      </c>
      <c r="K34" s="215">
        <v>0</v>
      </c>
      <c r="L34" s="215">
        <v>0</v>
      </c>
      <c r="M34" s="215">
        <v>0</v>
      </c>
      <c r="N34" s="215">
        <v>0</v>
      </c>
      <c r="O34" s="215">
        <v>0</v>
      </c>
      <c r="P34" s="215">
        <v>0</v>
      </c>
      <c r="Q34" s="215">
        <v>161753.08000000002</v>
      </c>
      <c r="R34" s="224"/>
    </row>
    <row r="35" spans="1:20" x14ac:dyDescent="0.25">
      <c r="A35" s="245" t="str">
        <f>IFERROR(VLOOKUP($C35,Account_Mapping!$A:$C,2,0),"")</f>
        <v/>
      </c>
      <c r="B35" s="248" t="str">
        <f>IFERROR(VLOOKUP($C35,Account_Mapping!$A:$C,3,0),"")</f>
        <v/>
      </c>
      <c r="C35" s="285" t="s">
        <v>798</v>
      </c>
      <c r="E35" s="215">
        <v>2185.96</v>
      </c>
      <c r="F35" s="215">
        <v>580.79</v>
      </c>
      <c r="G35" s="215">
        <v>1047.05</v>
      </c>
      <c r="H35" s="215">
        <v>1141.03</v>
      </c>
      <c r="I35" s="215">
        <v>985.6</v>
      </c>
      <c r="J35" s="215">
        <v>944.15000000000009</v>
      </c>
      <c r="K35" s="215">
        <v>0</v>
      </c>
      <c r="L35" s="215">
        <v>0</v>
      </c>
      <c r="M35" s="215">
        <v>0</v>
      </c>
      <c r="N35" s="215">
        <v>0</v>
      </c>
      <c r="O35" s="215">
        <v>0</v>
      </c>
      <c r="P35" s="215">
        <v>0</v>
      </c>
      <c r="Q35" s="215">
        <v>6884.58</v>
      </c>
      <c r="R35" s="224"/>
    </row>
    <row r="36" spans="1:20" x14ac:dyDescent="0.25">
      <c r="A36" s="245" t="str">
        <f>IFERROR(VLOOKUP($C36,Account_Mapping!$A:$C,2,0),"")</f>
        <v/>
      </c>
      <c r="B36" s="248" t="str">
        <f>IFERROR(VLOOKUP($C36,Account_Mapping!$A:$C,3,0),"")</f>
        <v/>
      </c>
      <c r="C36" s="285" t="s">
        <v>799</v>
      </c>
      <c r="E36" s="215">
        <v>10067.34</v>
      </c>
      <c r="F36" s="215">
        <v>7916.5000000000009</v>
      </c>
      <c r="G36" s="215">
        <v>10277.1</v>
      </c>
      <c r="H36" s="215">
        <v>8919.4500000000007</v>
      </c>
      <c r="I36" s="215">
        <v>9379.8500000000022</v>
      </c>
      <c r="J36" s="215">
        <v>9438.16</v>
      </c>
      <c r="K36" s="215">
        <v>0</v>
      </c>
      <c r="L36" s="215">
        <v>0</v>
      </c>
      <c r="M36" s="215">
        <v>0</v>
      </c>
      <c r="N36" s="215">
        <v>0</v>
      </c>
      <c r="O36" s="215">
        <v>0</v>
      </c>
      <c r="P36" s="215">
        <v>0</v>
      </c>
      <c r="Q36" s="215">
        <v>55998.400000000009</v>
      </c>
      <c r="R36" s="224"/>
    </row>
    <row r="37" spans="1:20" x14ac:dyDescent="0.25">
      <c r="A37" s="245" t="str">
        <f>IFERROR(VLOOKUP($C37,Account_Mapping!$A:$C,2,0),"")</f>
        <v/>
      </c>
      <c r="B37" s="248" t="str">
        <f>IFERROR(VLOOKUP($C37,Account_Mapping!$A:$C,3,0),"")</f>
        <v/>
      </c>
      <c r="C37" s="285" t="s">
        <v>800</v>
      </c>
      <c r="E37" s="215">
        <v>16153.13</v>
      </c>
      <c r="F37" s="215">
        <v>14850.4</v>
      </c>
      <c r="G37" s="215">
        <v>15809.67</v>
      </c>
      <c r="H37" s="215">
        <v>15327.210000000001</v>
      </c>
      <c r="I37" s="215">
        <v>11421.259999999998</v>
      </c>
      <c r="J37" s="215">
        <v>13685.27</v>
      </c>
      <c r="K37" s="215">
        <v>0</v>
      </c>
      <c r="L37" s="215">
        <v>0</v>
      </c>
      <c r="M37" s="215">
        <v>0</v>
      </c>
      <c r="N37" s="215">
        <v>0</v>
      </c>
      <c r="O37" s="215">
        <v>0</v>
      </c>
      <c r="P37" s="215">
        <v>0</v>
      </c>
      <c r="Q37" s="215">
        <v>87246.94</v>
      </c>
      <c r="R37" s="224"/>
    </row>
    <row r="38" spans="1:20" x14ac:dyDescent="0.25">
      <c r="A38" s="245" t="str">
        <f>IFERROR(VLOOKUP($C38,Account_Mapping!$A:$C,2,0),"")</f>
        <v/>
      </c>
      <c r="B38" s="248" t="str">
        <f>IFERROR(VLOOKUP($C38,Account_Mapping!$A:$C,3,0),"")</f>
        <v/>
      </c>
      <c r="C38" s="285" t="s">
        <v>801</v>
      </c>
      <c r="E38" s="215">
        <v>48488.75</v>
      </c>
      <c r="F38" s="215">
        <v>49285.3</v>
      </c>
      <c r="G38" s="215">
        <v>50938.6</v>
      </c>
      <c r="H38" s="215">
        <v>51038.75</v>
      </c>
      <c r="I38" s="215">
        <v>51629.090000000004</v>
      </c>
      <c r="J38" s="215">
        <v>49367.169999999991</v>
      </c>
      <c r="K38" s="215">
        <v>0</v>
      </c>
      <c r="L38" s="215">
        <v>0</v>
      </c>
      <c r="M38" s="215">
        <v>0</v>
      </c>
      <c r="N38" s="215">
        <v>0</v>
      </c>
      <c r="O38" s="215">
        <v>0</v>
      </c>
      <c r="P38" s="215">
        <v>0</v>
      </c>
      <c r="Q38" s="215">
        <v>300747.65999999997</v>
      </c>
      <c r="R38" s="224"/>
    </row>
    <row r="39" spans="1:20" x14ac:dyDescent="0.25">
      <c r="A39" s="245" t="str">
        <f>IFERROR(VLOOKUP($C39,Account_Mapping!$A:$C,2,0),"")</f>
        <v/>
      </c>
      <c r="B39" s="248" t="str">
        <f>IFERROR(VLOOKUP($C39,Account_Mapping!$A:$C,3,0),"")</f>
        <v/>
      </c>
      <c r="C39" s="285" t="s">
        <v>802</v>
      </c>
      <c r="E39" s="215">
        <v>44567.420000000006</v>
      </c>
      <c r="F39" s="215">
        <v>45841.21</v>
      </c>
      <c r="G39" s="215">
        <v>46817.18</v>
      </c>
      <c r="H39" s="215">
        <v>44474.9</v>
      </c>
      <c r="I39" s="215">
        <v>44580.35</v>
      </c>
      <c r="J39" s="215">
        <v>47418.060000000005</v>
      </c>
      <c r="K39" s="215">
        <v>0</v>
      </c>
      <c r="L39" s="215">
        <v>0</v>
      </c>
      <c r="M39" s="215">
        <v>0</v>
      </c>
      <c r="N39" s="215">
        <v>0</v>
      </c>
      <c r="O39" s="215">
        <v>0</v>
      </c>
      <c r="P39" s="215">
        <v>0</v>
      </c>
      <c r="Q39" s="215">
        <v>273699.12</v>
      </c>
      <c r="R39" s="224"/>
    </row>
    <row r="40" spans="1:20" ht="18.75" thickBot="1" x14ac:dyDescent="0.3">
      <c r="A40" s="245" t="str">
        <f>IFERROR(VLOOKUP($C40,Account_Mapping!$A:$C,2,0),"")</f>
        <v/>
      </c>
      <c r="B40" s="248" t="str">
        <f>IFERROR(VLOOKUP($C40,Account_Mapping!$A:$C,3,0),"")</f>
        <v/>
      </c>
      <c r="C40" s="285" t="s">
        <v>803</v>
      </c>
      <c r="E40" s="225">
        <v>231413.13</v>
      </c>
      <c r="F40" s="225">
        <v>224947.92999999996</v>
      </c>
      <c r="G40" s="225">
        <v>249454.78000000003</v>
      </c>
      <c r="H40" s="225">
        <v>241791.86</v>
      </c>
      <c r="I40" s="225">
        <v>276005.90000000002</v>
      </c>
      <c r="J40" s="225">
        <v>252665.3</v>
      </c>
      <c r="K40" s="225">
        <v>0</v>
      </c>
      <c r="L40" s="225">
        <v>0</v>
      </c>
      <c r="M40" s="225">
        <v>0</v>
      </c>
      <c r="N40" s="225">
        <v>0</v>
      </c>
      <c r="O40" s="225">
        <v>0</v>
      </c>
      <c r="P40" s="225">
        <v>0</v>
      </c>
      <c r="Q40" s="225">
        <v>1476278.9</v>
      </c>
      <c r="R40" s="224"/>
      <c r="S40" s="224"/>
    </row>
    <row r="41" spans="1:20" ht="19.5" thickTop="1" thickBot="1" x14ac:dyDescent="0.3">
      <c r="A41" s="245" t="str">
        <f>IFERROR(VLOOKUP($C41,Account_Mapping!$A:$C,2,0),"")</f>
        <v/>
      </c>
      <c r="B41" s="248" t="str">
        <f>IFERROR(VLOOKUP($C41,Account_Mapping!$A:$C,3,0),"")</f>
        <v/>
      </c>
      <c r="C41" s="287" t="s">
        <v>804</v>
      </c>
      <c r="D41" s="287"/>
      <c r="E41" s="227">
        <v>-18651.28999999995</v>
      </c>
      <c r="F41" s="227">
        <v>-3102.759999999922</v>
      </c>
      <c r="G41" s="227">
        <v>-14263.47000000003</v>
      </c>
      <c r="H41" s="227">
        <v>18643.690000000002</v>
      </c>
      <c r="I41" s="227">
        <v>-14557.390000000014</v>
      </c>
      <c r="J41" s="227">
        <v>-4145.6900000000023</v>
      </c>
      <c r="K41" s="227">
        <v>0</v>
      </c>
      <c r="L41" s="227">
        <v>0</v>
      </c>
      <c r="M41" s="227">
        <v>0</v>
      </c>
      <c r="N41" s="227">
        <v>0</v>
      </c>
      <c r="O41" s="227">
        <v>0</v>
      </c>
      <c r="P41" s="227">
        <v>0</v>
      </c>
      <c r="Q41" s="227">
        <v>-36076.909999999683</v>
      </c>
      <c r="R41" s="224"/>
      <c r="S41" s="224"/>
      <c r="T41" s="226"/>
    </row>
    <row r="42" spans="1:20" ht="18.75" thickTop="1" x14ac:dyDescent="0.25">
      <c r="A42" s="245" t="str">
        <f>IFERROR(VLOOKUP($C42,Account_Mapping!$A:$C,2,0),"")</f>
        <v/>
      </c>
      <c r="B42" s="248" t="str">
        <f>IFERROR(VLOOKUP($C42,Account_Mapping!$A:$C,3,0),"")</f>
        <v/>
      </c>
      <c r="E42" s="215"/>
      <c r="F42" s="215"/>
      <c r="G42" s="215"/>
      <c r="H42" s="215"/>
      <c r="I42" s="215"/>
      <c r="J42" s="216"/>
      <c r="K42" s="215"/>
      <c r="L42" s="215"/>
      <c r="M42" s="215"/>
      <c r="N42" s="215"/>
      <c r="O42" s="215"/>
      <c r="P42" s="215"/>
      <c r="Q42" s="215"/>
    </row>
    <row r="43" spans="1:20" x14ac:dyDescent="0.25">
      <c r="A43" s="245" t="str">
        <f>IFERROR(VLOOKUP($C43,Account_Mapping!$A:$C,2,0),"")</f>
        <v/>
      </c>
      <c r="B43" s="248" t="str">
        <f>IFERROR(VLOOKUP($C43,Account_Mapping!$A:$C,3,0),"")</f>
        <v/>
      </c>
      <c r="C43" s="285" t="s">
        <v>109</v>
      </c>
      <c r="E43" s="215">
        <v>32857.800000000054</v>
      </c>
      <c r="F43" s="215">
        <v>48612.830000000082</v>
      </c>
      <c r="G43" s="215">
        <v>41525.449999999975</v>
      </c>
      <c r="H43" s="215">
        <v>74324.010000000009</v>
      </c>
      <c r="I43" s="215">
        <v>42136.989999999991</v>
      </c>
      <c r="J43" s="217">
        <v>51375.47</v>
      </c>
      <c r="K43" s="215">
        <v>0</v>
      </c>
      <c r="L43" s="215">
        <v>0</v>
      </c>
      <c r="M43" s="215">
        <v>0</v>
      </c>
      <c r="N43" s="215">
        <v>0</v>
      </c>
      <c r="O43" s="215">
        <v>0</v>
      </c>
      <c r="P43" s="215">
        <v>0</v>
      </c>
      <c r="Q43" s="215">
        <v>290832.55000000034</v>
      </c>
    </row>
    <row r="44" spans="1:20" x14ac:dyDescent="0.25">
      <c r="A44" s="245" t="str">
        <f>IFERROR(VLOOKUP($C44,Account_Mapping!$A:$C,2,0),"")</f>
        <v/>
      </c>
      <c r="B44" s="248" t="str">
        <f>IFERROR(VLOOKUP($C44,Account_Mapping!$A:$C,3,0),"")</f>
        <v/>
      </c>
      <c r="D44" s="286"/>
      <c r="E44" s="215"/>
      <c r="F44" s="215"/>
      <c r="G44" s="215"/>
      <c r="H44" s="215"/>
      <c r="I44" s="215"/>
      <c r="J44" s="218" t="s">
        <v>1194</v>
      </c>
      <c r="K44" s="215"/>
      <c r="L44" s="215"/>
      <c r="M44" s="215"/>
      <c r="N44" s="215"/>
      <c r="O44" s="215"/>
      <c r="P44" s="215"/>
      <c r="Q44" s="215"/>
    </row>
    <row r="45" spans="1:20" x14ac:dyDescent="0.25">
      <c r="A45" s="245" t="str">
        <f>IFERROR(VLOOKUP($C45,Account_Mapping!$A:$C,2,0),"")</f>
        <v/>
      </c>
      <c r="B45" s="248" t="str">
        <f>IFERROR(VLOOKUP($C45,Account_Mapping!$A:$C,3,0),"")</f>
        <v/>
      </c>
      <c r="D45" s="286"/>
      <c r="E45" s="215"/>
      <c r="F45" s="215"/>
      <c r="G45" s="215"/>
      <c r="H45" s="215"/>
      <c r="I45" s="215"/>
      <c r="J45" s="216" t="s">
        <v>805</v>
      </c>
      <c r="K45" s="215"/>
      <c r="L45" s="215"/>
      <c r="M45" s="215"/>
      <c r="N45" s="215"/>
      <c r="O45" s="215"/>
      <c r="P45" s="215"/>
      <c r="Q45" s="215"/>
    </row>
    <row r="46" spans="1:20" x14ac:dyDescent="0.25">
      <c r="A46" s="245" t="str">
        <f>IFERROR(VLOOKUP($C46,Account_Mapping!$A:$C,2,0),"")</f>
        <v/>
      </c>
      <c r="B46" s="248" t="str">
        <f>IFERROR(VLOOKUP($C46,Account_Mapping!$A:$C,3,0),"")</f>
        <v/>
      </c>
      <c r="E46" s="219"/>
      <c r="F46" s="219"/>
      <c r="G46" s="219"/>
      <c r="H46" s="219"/>
      <c r="I46" s="219"/>
      <c r="J46" s="219">
        <v>2022</v>
      </c>
      <c r="K46" s="219"/>
      <c r="L46" s="219"/>
      <c r="M46" s="219"/>
      <c r="N46" s="219"/>
      <c r="O46" s="219"/>
      <c r="P46" s="219"/>
      <c r="Q46" s="219"/>
    </row>
    <row r="47" spans="1:20" x14ac:dyDescent="0.25">
      <c r="A47" s="245" t="str">
        <f>IFERROR(VLOOKUP($C47,Account_Mapping!$A:$C,2,0),"")</f>
        <v/>
      </c>
      <c r="B47" s="248" t="str">
        <f>IFERROR(VLOOKUP($C47,Account_Mapping!$A:$C,3,0),"")</f>
        <v/>
      </c>
      <c r="E47" s="215"/>
      <c r="F47" s="215"/>
      <c r="G47" s="215"/>
      <c r="H47" s="215"/>
      <c r="I47" s="215"/>
      <c r="J47" s="215"/>
      <c r="K47" s="215"/>
      <c r="L47" s="215"/>
      <c r="M47" s="215"/>
      <c r="N47" s="215"/>
      <c r="O47" s="215"/>
      <c r="P47" s="215"/>
      <c r="Q47" s="215"/>
    </row>
    <row r="48" spans="1:20" x14ac:dyDescent="0.25">
      <c r="A48" s="245" t="str">
        <f>IFERROR(VLOOKUP($C48,Account_Mapping!$A:$C,2,0),"")</f>
        <v/>
      </c>
      <c r="B48" s="248" t="str">
        <f>IFERROR(VLOOKUP($C48,Account_Mapping!$A:$C,3,0),"")</f>
        <v/>
      </c>
      <c r="D48" s="228"/>
      <c r="E48" s="215" t="s">
        <v>761</v>
      </c>
      <c r="F48" s="215" t="s">
        <v>762</v>
      </c>
      <c r="G48" s="215" t="s">
        <v>763</v>
      </c>
      <c r="H48" s="215" t="s">
        <v>764</v>
      </c>
      <c r="I48" s="215" t="s">
        <v>185</v>
      </c>
      <c r="J48" s="215" t="s">
        <v>765</v>
      </c>
      <c r="K48" s="215" t="s">
        <v>766</v>
      </c>
      <c r="L48" s="215" t="s">
        <v>767</v>
      </c>
      <c r="M48" s="215" t="s">
        <v>768</v>
      </c>
      <c r="N48" s="215" t="s">
        <v>769</v>
      </c>
      <c r="O48" s="215" t="s">
        <v>770</v>
      </c>
      <c r="P48" s="215" t="s">
        <v>771</v>
      </c>
      <c r="Q48" s="215" t="s">
        <v>772</v>
      </c>
    </row>
    <row r="49" spans="1:17" x14ac:dyDescent="0.25">
      <c r="A49" s="245" t="str">
        <f>IFERROR(VLOOKUP($C49,Account_Mapping!$A:$C,2,0),"")</f>
        <v/>
      </c>
      <c r="B49" s="248" t="str">
        <f>IFERROR(VLOOKUP($C49,Account_Mapping!$A:$C,3,0),"")</f>
        <v/>
      </c>
      <c r="C49" s="285" t="s">
        <v>806</v>
      </c>
      <c r="D49" s="228"/>
      <c r="E49" s="215"/>
      <c r="F49" s="215"/>
      <c r="G49" s="215"/>
      <c r="H49" s="215"/>
      <c r="I49" s="215"/>
      <c r="J49" s="215"/>
      <c r="K49" s="215"/>
      <c r="L49" s="215"/>
      <c r="M49" s="215"/>
      <c r="N49" s="215"/>
      <c r="O49" s="215"/>
      <c r="P49" s="215"/>
      <c r="Q49" s="215"/>
    </row>
    <row r="50" spans="1:17" x14ac:dyDescent="0.25">
      <c r="A50" s="245" t="str">
        <f>IFERROR(VLOOKUP($C50,Account_Mapping!$A:$C,2,0),"")</f>
        <v>REV_Medicaid</v>
      </c>
      <c r="B50" s="248">
        <f>IFERROR(VLOOKUP($C50,Account_Mapping!$A:$C,3,0),"")</f>
        <v>0</v>
      </c>
      <c r="C50" s="285" t="s">
        <v>807</v>
      </c>
      <c r="D50" s="228"/>
      <c r="E50" s="215">
        <v>98834.76</v>
      </c>
      <c r="F50" s="215">
        <v>89727.12</v>
      </c>
      <c r="G50" s="215">
        <v>98497.44</v>
      </c>
      <c r="H50" s="215">
        <v>94280.94</v>
      </c>
      <c r="I50" s="215">
        <v>104569.2</v>
      </c>
      <c r="J50" s="215">
        <v>99003.42</v>
      </c>
      <c r="K50" s="215">
        <v>0</v>
      </c>
      <c r="L50" s="215">
        <v>0</v>
      </c>
      <c r="M50" s="215">
        <v>0</v>
      </c>
      <c r="N50" s="215">
        <v>0</v>
      </c>
      <c r="O50" s="215">
        <v>0</v>
      </c>
      <c r="P50" s="215">
        <v>0</v>
      </c>
      <c r="Q50" s="215">
        <v>584912.88</v>
      </c>
    </row>
    <row r="51" spans="1:17" x14ac:dyDescent="0.25">
      <c r="A51" s="245" t="str">
        <f>IFERROR(VLOOKUP($C51,Account_Mapping!$A:$C,2,0),"")</f>
        <v>REV_Medicaid</v>
      </c>
      <c r="B51" s="248">
        <f>IFERROR(VLOOKUP($C51,Account_Mapping!$A:$C,3,0),"")</f>
        <v>0</v>
      </c>
      <c r="C51" s="285" t="s">
        <v>808</v>
      </c>
      <c r="D51" s="228"/>
      <c r="E51" s="215">
        <v>10268.48</v>
      </c>
      <c r="F51" s="215">
        <v>10456.92</v>
      </c>
      <c r="G51" s="215">
        <v>20060.71</v>
      </c>
      <c r="H51" s="215">
        <v>30190.14</v>
      </c>
      <c r="I51" s="215">
        <v>16191.36</v>
      </c>
      <c r="J51" s="215">
        <v>12649.5</v>
      </c>
      <c r="K51" s="215">
        <v>0</v>
      </c>
      <c r="L51" s="215">
        <v>0</v>
      </c>
      <c r="M51" s="215">
        <v>0</v>
      </c>
      <c r="N51" s="215">
        <v>0</v>
      </c>
      <c r="O51" s="215">
        <v>0</v>
      </c>
      <c r="P51" s="215">
        <v>0</v>
      </c>
      <c r="Q51" s="215">
        <v>99817.11</v>
      </c>
    </row>
    <row r="52" spans="1:17" x14ac:dyDescent="0.25">
      <c r="A52" s="245" t="str">
        <f>IFERROR(VLOOKUP($C52,Account_Mapping!$A:$C,2,0),"")</f>
        <v>REV_MCA_Mgd_Care</v>
      </c>
      <c r="B52" s="248">
        <f>IFERROR(VLOOKUP($C52,Account_Mapping!$A:$C,3,0),"")</f>
        <v>0</v>
      </c>
      <c r="C52" s="285" t="s">
        <v>809</v>
      </c>
      <c r="D52" s="228"/>
      <c r="E52" s="215">
        <v>0</v>
      </c>
      <c r="F52" s="215">
        <v>0</v>
      </c>
      <c r="G52" s="215">
        <v>0</v>
      </c>
      <c r="H52" s="215">
        <v>0</v>
      </c>
      <c r="I52" s="215">
        <v>0</v>
      </c>
      <c r="J52" s="215">
        <v>0</v>
      </c>
      <c r="K52" s="215">
        <v>0</v>
      </c>
      <c r="L52" s="215">
        <v>0</v>
      </c>
      <c r="M52" s="215">
        <v>0</v>
      </c>
      <c r="N52" s="215">
        <v>0</v>
      </c>
      <c r="O52" s="215">
        <v>0</v>
      </c>
      <c r="P52" s="215">
        <v>0</v>
      </c>
      <c r="Q52" s="215">
        <v>0</v>
      </c>
    </row>
    <row r="53" spans="1:17" x14ac:dyDescent="0.25">
      <c r="A53" s="245" t="str">
        <f>IFERROR(VLOOKUP($C53,Account_Mapping!$A:$C,2,0),"")</f>
        <v>REV_MCA_Mgd_Care</v>
      </c>
      <c r="B53" s="248">
        <f>IFERROR(VLOOKUP($C53,Account_Mapping!$A:$C,3,0),"")</f>
        <v>0</v>
      </c>
      <c r="C53" s="285" t="s">
        <v>810</v>
      </c>
      <c r="D53" s="228"/>
      <c r="E53" s="215">
        <v>0</v>
      </c>
      <c r="F53" s="215">
        <v>0</v>
      </c>
      <c r="G53" s="215">
        <v>0</v>
      </c>
      <c r="H53" s="215">
        <v>0</v>
      </c>
      <c r="I53" s="215">
        <v>0</v>
      </c>
      <c r="J53" s="215">
        <v>0</v>
      </c>
      <c r="K53" s="215">
        <v>0</v>
      </c>
      <c r="L53" s="215">
        <v>0</v>
      </c>
      <c r="M53" s="215">
        <v>0</v>
      </c>
      <c r="N53" s="215">
        <v>0</v>
      </c>
      <c r="O53" s="215">
        <v>0</v>
      </c>
      <c r="P53" s="215">
        <v>0</v>
      </c>
      <c r="Q53" s="215">
        <v>0</v>
      </c>
    </row>
    <row r="54" spans="1:17" x14ac:dyDescent="0.25">
      <c r="A54" s="245" t="str">
        <f>IFERROR(VLOOKUP($C54,Account_Mapping!$A:$C,2,0),"")</f>
        <v>REV_MCA_Mgd_Care</v>
      </c>
      <c r="B54" s="248">
        <f>IFERROR(VLOOKUP($C54,Account_Mapping!$A:$C,3,0),"")</f>
        <v>0</v>
      </c>
      <c r="C54" s="285" t="s">
        <v>811</v>
      </c>
      <c r="D54" s="228"/>
      <c r="E54" s="215">
        <v>0</v>
      </c>
      <c r="F54" s="215">
        <v>0</v>
      </c>
      <c r="G54" s="215">
        <v>0</v>
      </c>
      <c r="H54" s="215">
        <v>0</v>
      </c>
      <c r="I54" s="215">
        <v>0</v>
      </c>
      <c r="J54" s="215">
        <v>0</v>
      </c>
      <c r="K54" s="215">
        <v>0</v>
      </c>
      <c r="L54" s="215">
        <v>0</v>
      </c>
      <c r="M54" s="215">
        <v>0</v>
      </c>
      <c r="N54" s="215">
        <v>0</v>
      </c>
      <c r="O54" s="215">
        <v>0</v>
      </c>
      <c r="P54" s="215">
        <v>0</v>
      </c>
      <c r="Q54" s="215">
        <v>0</v>
      </c>
    </row>
    <row r="55" spans="1:17" x14ac:dyDescent="0.25">
      <c r="A55" s="245" t="str">
        <f>IFERROR(VLOOKUP($C55,Account_Mapping!$A:$C,2,0),"")</f>
        <v>REV_Medicaid</v>
      </c>
      <c r="B55" s="248" t="str">
        <f>IFERROR(VLOOKUP($C55,Account_Mapping!$A:$C,3,0),"")</f>
        <v>REV_Ancillary</v>
      </c>
      <c r="C55" s="285" t="s">
        <v>812</v>
      </c>
      <c r="D55" s="228"/>
      <c r="E55" s="215">
        <v>0</v>
      </c>
      <c r="F55" s="215">
        <v>0</v>
      </c>
      <c r="G55" s="215">
        <v>0</v>
      </c>
      <c r="H55" s="215">
        <v>0</v>
      </c>
      <c r="I55" s="215">
        <v>0</v>
      </c>
      <c r="J55" s="215">
        <v>0</v>
      </c>
      <c r="K55" s="215">
        <v>0</v>
      </c>
      <c r="L55" s="215">
        <v>0</v>
      </c>
      <c r="M55" s="215">
        <v>0</v>
      </c>
      <c r="N55" s="215">
        <v>0</v>
      </c>
      <c r="O55" s="215">
        <v>0</v>
      </c>
      <c r="P55" s="215">
        <v>0</v>
      </c>
      <c r="Q55" s="215">
        <v>0</v>
      </c>
    </row>
    <row r="56" spans="1:17" x14ac:dyDescent="0.25">
      <c r="A56" s="245" t="str">
        <f>IFERROR(VLOOKUP($C56,Account_Mapping!$A:$C,2,0),"")</f>
        <v>REV_Medicaid</v>
      </c>
      <c r="B56" s="248" t="str">
        <f>IFERROR(VLOOKUP($C56,Account_Mapping!$A:$C,3,0),"")</f>
        <v>REV_Cont_Allow</v>
      </c>
      <c r="C56" s="285" t="s">
        <v>813</v>
      </c>
      <c r="D56" s="228"/>
      <c r="E56" s="215">
        <v>0</v>
      </c>
      <c r="F56" s="215">
        <v>0</v>
      </c>
      <c r="G56" s="215">
        <v>0</v>
      </c>
      <c r="H56" s="215">
        <v>0</v>
      </c>
      <c r="I56" s="215">
        <v>0</v>
      </c>
      <c r="J56" s="215">
        <v>0</v>
      </c>
      <c r="K56" s="215">
        <v>0</v>
      </c>
      <c r="L56" s="215">
        <v>0</v>
      </c>
      <c r="M56" s="215">
        <v>0</v>
      </c>
      <c r="N56" s="215">
        <v>0</v>
      </c>
      <c r="O56" s="215">
        <v>0</v>
      </c>
      <c r="P56" s="215">
        <v>0</v>
      </c>
      <c r="Q56" s="215">
        <v>0</v>
      </c>
    </row>
    <row r="57" spans="1:17" x14ac:dyDescent="0.25">
      <c r="A57" s="245" t="str">
        <f>IFERROR(VLOOKUP($C57,Account_Mapping!$A:$C,2,0),"")</f>
        <v>REV_Medicaid</v>
      </c>
      <c r="B57" s="248">
        <f>IFERROR(VLOOKUP($C57,Account_Mapping!$A:$C,3,0),"")</f>
        <v>0</v>
      </c>
      <c r="C57" s="285" t="s">
        <v>814</v>
      </c>
      <c r="D57" s="228"/>
      <c r="E57" s="215">
        <v>0</v>
      </c>
      <c r="F57" s="215">
        <v>0</v>
      </c>
      <c r="G57" s="215">
        <v>0</v>
      </c>
      <c r="H57" s="215">
        <v>0</v>
      </c>
      <c r="I57" s="215">
        <v>0</v>
      </c>
      <c r="J57" s="215">
        <v>0</v>
      </c>
      <c r="K57" s="215">
        <v>0</v>
      </c>
      <c r="L57" s="215">
        <v>0</v>
      </c>
      <c r="M57" s="215">
        <v>0</v>
      </c>
      <c r="N57" s="215">
        <v>0</v>
      </c>
      <c r="O57" s="215">
        <v>0</v>
      </c>
      <c r="P57" s="215">
        <v>0</v>
      </c>
      <c r="Q57" s="215">
        <v>0</v>
      </c>
    </row>
    <row r="58" spans="1:17" x14ac:dyDescent="0.25">
      <c r="A58" s="245" t="str">
        <f>IFERROR(VLOOKUP($C58,Account_Mapping!$A:$C,2,0),"")</f>
        <v>REV_Medicaid</v>
      </c>
      <c r="B58" s="248">
        <f>IFERROR(VLOOKUP($C58,Account_Mapping!$A:$C,3,0),"")</f>
        <v>0</v>
      </c>
      <c r="C58" s="285" t="s">
        <v>815</v>
      </c>
      <c r="D58" s="228"/>
      <c r="E58" s="215">
        <v>0</v>
      </c>
      <c r="F58" s="215">
        <v>0</v>
      </c>
      <c r="G58" s="215">
        <v>0</v>
      </c>
      <c r="H58" s="215">
        <v>0</v>
      </c>
      <c r="I58" s="215">
        <v>0</v>
      </c>
      <c r="J58" s="215">
        <v>0</v>
      </c>
      <c r="K58" s="215">
        <v>0</v>
      </c>
      <c r="L58" s="215">
        <v>0</v>
      </c>
      <c r="M58" s="215">
        <v>0</v>
      </c>
      <c r="N58" s="215">
        <v>0</v>
      </c>
      <c r="O58" s="215">
        <v>0</v>
      </c>
      <c r="P58" s="215">
        <v>0</v>
      </c>
      <c r="Q58" s="215">
        <v>0</v>
      </c>
    </row>
    <row r="59" spans="1:17" x14ac:dyDescent="0.25">
      <c r="A59" s="245" t="str">
        <f>IFERROR(VLOOKUP($C59,Account_Mapping!$A:$C,2,0),"")</f>
        <v>REV_Medicaid</v>
      </c>
      <c r="B59" s="248">
        <f>IFERROR(VLOOKUP($C59,Account_Mapping!$A:$C,3,0),"")</f>
        <v>0</v>
      </c>
      <c r="C59" s="285" t="s">
        <v>816</v>
      </c>
      <c r="D59" s="228"/>
      <c r="E59" s="215">
        <v>0</v>
      </c>
      <c r="F59" s="215">
        <v>0</v>
      </c>
      <c r="G59" s="215">
        <v>0</v>
      </c>
      <c r="H59" s="215">
        <v>0</v>
      </c>
      <c r="I59" s="215">
        <v>0</v>
      </c>
      <c r="J59" s="215">
        <v>0</v>
      </c>
      <c r="K59" s="215">
        <v>0</v>
      </c>
      <c r="L59" s="215">
        <v>0</v>
      </c>
      <c r="M59" s="215">
        <v>0</v>
      </c>
      <c r="N59" s="215">
        <v>0</v>
      </c>
      <c r="O59" s="215">
        <v>0</v>
      </c>
      <c r="P59" s="215">
        <v>0</v>
      </c>
      <c r="Q59" s="215">
        <v>0</v>
      </c>
    </row>
    <row r="60" spans="1:17" x14ac:dyDescent="0.25">
      <c r="A60" s="245" t="str">
        <f>IFERROR(VLOOKUP($C60,Account_Mapping!$A:$C,2,0),"")</f>
        <v>REV_Medicaid</v>
      </c>
      <c r="B60" s="248">
        <f>IFERROR(VLOOKUP($C60,Account_Mapping!$A:$C,3,0),"")</f>
        <v>0</v>
      </c>
      <c r="C60" s="285" t="s">
        <v>817</v>
      </c>
      <c r="D60" s="228"/>
      <c r="E60" s="215">
        <v>0</v>
      </c>
      <c r="F60" s="215">
        <v>0</v>
      </c>
      <c r="G60" s="215">
        <v>0</v>
      </c>
      <c r="H60" s="215">
        <v>0</v>
      </c>
      <c r="I60" s="215">
        <v>0</v>
      </c>
      <c r="J60" s="215">
        <v>0</v>
      </c>
      <c r="K60" s="215">
        <v>0</v>
      </c>
      <c r="L60" s="215">
        <v>0</v>
      </c>
      <c r="M60" s="215">
        <v>0</v>
      </c>
      <c r="N60" s="215">
        <v>0</v>
      </c>
      <c r="O60" s="215">
        <v>0</v>
      </c>
      <c r="P60" s="215">
        <v>0</v>
      </c>
      <c r="Q60" s="215">
        <v>0</v>
      </c>
    </row>
    <row r="61" spans="1:17" x14ac:dyDescent="0.25">
      <c r="A61" s="245" t="str">
        <f>IFERROR(VLOOKUP($C61,Account_Mapping!$A:$C,2,0),"")</f>
        <v>REV_Medicaid</v>
      </c>
      <c r="B61" s="248">
        <f>IFERROR(VLOOKUP($C61,Account_Mapping!$A:$C,3,0),"")</f>
        <v>0</v>
      </c>
      <c r="C61" s="285" t="s">
        <v>818</v>
      </c>
      <c r="D61" s="228"/>
      <c r="E61" s="215">
        <v>0</v>
      </c>
      <c r="F61" s="215">
        <v>0</v>
      </c>
      <c r="G61" s="215">
        <v>0</v>
      </c>
      <c r="H61" s="215">
        <v>0</v>
      </c>
      <c r="I61" s="215">
        <v>0</v>
      </c>
      <c r="J61" s="215">
        <v>0</v>
      </c>
      <c r="K61" s="215">
        <v>0</v>
      </c>
      <c r="L61" s="215">
        <v>0</v>
      </c>
      <c r="M61" s="215">
        <v>0</v>
      </c>
      <c r="N61" s="215">
        <v>0</v>
      </c>
      <c r="O61" s="215">
        <v>0</v>
      </c>
      <c r="P61" s="215">
        <v>0</v>
      </c>
      <c r="Q61" s="215">
        <v>0</v>
      </c>
    </row>
    <row r="62" spans="1:17" x14ac:dyDescent="0.25">
      <c r="A62" s="245" t="str">
        <f>IFERROR(VLOOKUP($C62,Account_Mapping!$A:$C,2,0),"")</f>
        <v>T_OTHER_OP_EXO</v>
      </c>
      <c r="B62" s="248">
        <f>IFERROR(VLOOKUP($C62,Account_Mapping!$A:$C,3,0),"")</f>
        <v>0</v>
      </c>
      <c r="C62" s="285" t="s">
        <v>819</v>
      </c>
      <c r="D62" s="228"/>
      <c r="E62" s="215">
        <v>0</v>
      </c>
      <c r="F62" s="215">
        <v>0</v>
      </c>
      <c r="G62" s="215">
        <v>0</v>
      </c>
      <c r="H62" s="215">
        <v>0</v>
      </c>
      <c r="I62" s="215">
        <v>0</v>
      </c>
      <c r="J62" s="215">
        <v>0</v>
      </c>
      <c r="K62" s="215">
        <v>0</v>
      </c>
      <c r="L62" s="215">
        <v>0</v>
      </c>
      <c r="M62" s="215">
        <v>0</v>
      </c>
      <c r="N62" s="215">
        <v>0</v>
      </c>
      <c r="O62" s="215">
        <v>0</v>
      </c>
      <c r="P62" s="215">
        <v>0</v>
      </c>
      <c r="Q62" s="215">
        <v>0</v>
      </c>
    </row>
    <row r="63" spans="1:17" x14ac:dyDescent="0.25">
      <c r="A63" s="245" t="str">
        <f>IFERROR(VLOOKUP($C63,Account_Mapping!$A:$C,2,0),"")</f>
        <v>REV_Medicare</v>
      </c>
      <c r="B63" s="248">
        <f>IFERROR(VLOOKUP($C63,Account_Mapping!$A:$C,3,0),"")</f>
        <v>0</v>
      </c>
      <c r="C63" s="285" t="s">
        <v>820</v>
      </c>
      <c r="D63" s="228"/>
      <c r="E63" s="215">
        <v>17200</v>
      </c>
      <c r="F63" s="215">
        <v>38000</v>
      </c>
      <c r="G63" s="215">
        <v>16800</v>
      </c>
      <c r="H63" s="215">
        <v>10000</v>
      </c>
      <c r="I63" s="215">
        <v>22000</v>
      </c>
      <c r="J63" s="215">
        <v>24800</v>
      </c>
      <c r="K63" s="215">
        <v>0</v>
      </c>
      <c r="L63" s="215">
        <v>0</v>
      </c>
      <c r="M63" s="215">
        <v>0</v>
      </c>
      <c r="N63" s="215">
        <v>0</v>
      </c>
      <c r="O63" s="215">
        <v>0</v>
      </c>
      <c r="P63" s="215">
        <v>0</v>
      </c>
      <c r="Q63" s="215">
        <v>128800</v>
      </c>
    </row>
    <row r="64" spans="1:17" x14ac:dyDescent="0.25">
      <c r="A64" s="245" t="str">
        <f>IFERROR(VLOOKUP($C64,Account_Mapping!$A:$C,2,0),"")</f>
        <v>REV_Medicare</v>
      </c>
      <c r="B64" s="248">
        <f>IFERROR(VLOOKUP($C64,Account_Mapping!$A:$C,3,0),"")</f>
        <v>0</v>
      </c>
      <c r="C64" s="285" t="s">
        <v>821</v>
      </c>
      <c r="D64" s="228"/>
      <c r="E64" s="215">
        <v>3296.7</v>
      </c>
      <c r="F64" s="215">
        <v>5069.05</v>
      </c>
      <c r="G64" s="215">
        <v>3264.36</v>
      </c>
      <c r="H64" s="215">
        <v>2494.4899999999998</v>
      </c>
      <c r="I64" s="215">
        <v>3925.08</v>
      </c>
      <c r="J64" s="215">
        <v>6548.31</v>
      </c>
      <c r="K64" s="215">
        <v>0</v>
      </c>
      <c r="L64" s="215">
        <v>0</v>
      </c>
      <c r="M64" s="215">
        <v>0</v>
      </c>
      <c r="N64" s="215">
        <v>0</v>
      </c>
      <c r="O64" s="215">
        <v>0</v>
      </c>
      <c r="P64" s="215">
        <v>0</v>
      </c>
      <c r="Q64" s="215">
        <v>24597.99</v>
      </c>
    </row>
    <row r="65" spans="1:17" x14ac:dyDescent="0.25">
      <c r="A65" s="245" t="str">
        <f>IFERROR(VLOOKUP($C65,Account_Mapping!$A:$C,2,0),"")</f>
        <v>REV_Medicare</v>
      </c>
      <c r="B65" s="248" t="str">
        <f>IFERROR(VLOOKUP($C65,Account_Mapping!$A:$C,3,0),"")</f>
        <v>REV_Ancillary</v>
      </c>
      <c r="C65" s="285" t="s">
        <v>822</v>
      </c>
      <c r="D65" s="228"/>
      <c r="E65" s="215">
        <v>1771.12</v>
      </c>
      <c r="F65" s="215">
        <v>5320.4</v>
      </c>
      <c r="G65" s="215">
        <v>1761.38</v>
      </c>
      <c r="H65" s="215">
        <v>1390.75</v>
      </c>
      <c r="I65" s="215">
        <v>3710.57</v>
      </c>
      <c r="J65" s="215">
        <v>5829.08</v>
      </c>
      <c r="K65" s="215">
        <v>0</v>
      </c>
      <c r="L65" s="215">
        <v>0</v>
      </c>
      <c r="M65" s="215">
        <v>0</v>
      </c>
      <c r="N65" s="215">
        <v>0</v>
      </c>
      <c r="O65" s="215">
        <v>0</v>
      </c>
      <c r="P65" s="215">
        <v>0</v>
      </c>
      <c r="Q65" s="215">
        <v>19783.3</v>
      </c>
    </row>
    <row r="66" spans="1:17" x14ac:dyDescent="0.25">
      <c r="A66" s="245" t="str">
        <f>IFERROR(VLOOKUP($C66,Account_Mapping!$A:$C,2,0),"")</f>
        <v>REV_Medicare</v>
      </c>
      <c r="B66" s="248" t="str">
        <f>IFERROR(VLOOKUP($C66,Account_Mapping!$A:$C,3,0),"")</f>
        <v>REV_Ancillary</v>
      </c>
      <c r="C66" s="285" t="s">
        <v>823</v>
      </c>
      <c r="D66" s="228"/>
      <c r="E66" s="215">
        <v>1962.09</v>
      </c>
      <c r="F66" s="215">
        <v>4324.9799999999996</v>
      </c>
      <c r="G66" s="215">
        <v>2621.93</v>
      </c>
      <c r="H66" s="215">
        <v>1641.03</v>
      </c>
      <c r="I66" s="215">
        <v>3687.74</v>
      </c>
      <c r="J66" s="215">
        <v>6502.72</v>
      </c>
      <c r="K66" s="215">
        <v>0</v>
      </c>
      <c r="L66" s="215">
        <v>0</v>
      </c>
      <c r="M66" s="215">
        <v>0</v>
      </c>
      <c r="N66" s="215">
        <v>0</v>
      </c>
      <c r="O66" s="215">
        <v>0</v>
      </c>
      <c r="P66" s="215">
        <v>0</v>
      </c>
      <c r="Q66" s="215">
        <v>20740.490000000002</v>
      </c>
    </row>
    <row r="67" spans="1:17" x14ac:dyDescent="0.25">
      <c r="A67" s="245" t="str">
        <f>IFERROR(VLOOKUP($C67,Account_Mapping!$A:$C,2,0),"")</f>
        <v>REV_Medicare</v>
      </c>
      <c r="B67" s="248" t="str">
        <f>IFERROR(VLOOKUP($C67,Account_Mapping!$A:$C,3,0),"")</f>
        <v>REV_Ancillary</v>
      </c>
      <c r="C67" s="285" t="s">
        <v>824</v>
      </c>
      <c r="D67" s="228"/>
      <c r="E67" s="215">
        <v>109.88</v>
      </c>
      <c r="F67" s="215">
        <v>606.35</v>
      </c>
      <c r="G67" s="215">
        <v>0</v>
      </c>
      <c r="H67" s="215">
        <v>980.1</v>
      </c>
      <c r="I67" s="215">
        <v>769.16</v>
      </c>
      <c r="J67" s="215">
        <v>121.35</v>
      </c>
      <c r="K67" s="215">
        <v>0</v>
      </c>
      <c r="L67" s="215">
        <v>0</v>
      </c>
      <c r="M67" s="215">
        <v>0</v>
      </c>
      <c r="N67" s="215">
        <v>0</v>
      </c>
      <c r="O67" s="215">
        <v>0</v>
      </c>
      <c r="P67" s="215">
        <v>0</v>
      </c>
      <c r="Q67" s="215">
        <v>2586.8399999999997</v>
      </c>
    </row>
    <row r="68" spans="1:17" x14ac:dyDescent="0.25">
      <c r="A68" s="245" t="str">
        <f>IFERROR(VLOOKUP($C68,Account_Mapping!$A:$C,2,0),"")</f>
        <v>REV_Medicare</v>
      </c>
      <c r="B68" s="248" t="str">
        <f>IFERROR(VLOOKUP($C68,Account_Mapping!$A:$C,3,0),"")</f>
        <v>REV_Ancillary</v>
      </c>
      <c r="C68" s="285" t="s">
        <v>825</v>
      </c>
      <c r="D68" s="228"/>
      <c r="E68" s="215">
        <v>0</v>
      </c>
      <c r="F68" s="215">
        <v>0</v>
      </c>
      <c r="G68" s="215">
        <v>0</v>
      </c>
      <c r="H68" s="215">
        <v>0</v>
      </c>
      <c r="I68" s="215">
        <v>0</v>
      </c>
      <c r="J68" s="215">
        <v>0</v>
      </c>
      <c r="K68" s="215">
        <v>0</v>
      </c>
      <c r="L68" s="215">
        <v>0</v>
      </c>
      <c r="M68" s="215">
        <v>0</v>
      </c>
      <c r="N68" s="215">
        <v>0</v>
      </c>
      <c r="O68" s="215">
        <v>0</v>
      </c>
      <c r="P68" s="215">
        <v>0</v>
      </c>
      <c r="Q68" s="215">
        <v>0</v>
      </c>
    </row>
    <row r="69" spans="1:17" x14ac:dyDescent="0.25">
      <c r="A69" s="245" t="str">
        <f>IFERROR(VLOOKUP($C69,Account_Mapping!$A:$C,2,0),"")</f>
        <v>REV_Medicare</v>
      </c>
      <c r="B69" s="248" t="str">
        <f>IFERROR(VLOOKUP($C69,Account_Mapping!$A:$C,3,0),"")</f>
        <v>REV_Ancillary</v>
      </c>
      <c r="C69" s="285" t="s">
        <v>826</v>
      </c>
      <c r="D69" s="228"/>
      <c r="E69" s="215">
        <v>1488.48</v>
      </c>
      <c r="F69" s="215">
        <v>3437.65</v>
      </c>
      <c r="G69" s="215">
        <v>1016.77</v>
      </c>
      <c r="H69" s="215">
        <v>153.41</v>
      </c>
      <c r="I69" s="215">
        <v>3305.73</v>
      </c>
      <c r="J69" s="215">
        <v>4043.6</v>
      </c>
      <c r="K69" s="215">
        <v>0</v>
      </c>
      <c r="L69" s="215">
        <v>0</v>
      </c>
      <c r="M69" s="215">
        <v>0</v>
      </c>
      <c r="N69" s="215">
        <v>0</v>
      </c>
      <c r="O69" s="215">
        <v>0</v>
      </c>
      <c r="P69" s="215">
        <v>0</v>
      </c>
      <c r="Q69" s="215">
        <v>13445.64</v>
      </c>
    </row>
    <row r="70" spans="1:17" x14ac:dyDescent="0.25">
      <c r="A70" s="245" t="str">
        <f>IFERROR(VLOOKUP($C70,Account_Mapping!$A:$C,2,0),"")</f>
        <v>REV_Medicare</v>
      </c>
      <c r="B70" s="248" t="str">
        <f>IFERROR(VLOOKUP($C70,Account_Mapping!$A:$C,3,0),"")</f>
        <v>REV_Ancillary</v>
      </c>
      <c r="C70" s="285" t="s">
        <v>827</v>
      </c>
      <c r="D70" s="228"/>
      <c r="E70" s="215">
        <v>0</v>
      </c>
      <c r="F70" s="215">
        <v>0</v>
      </c>
      <c r="G70" s="215">
        <v>0</v>
      </c>
      <c r="H70" s="215">
        <v>0</v>
      </c>
      <c r="I70" s="215">
        <v>0</v>
      </c>
      <c r="J70" s="215">
        <v>0</v>
      </c>
      <c r="K70" s="215">
        <v>0</v>
      </c>
      <c r="L70" s="215">
        <v>0</v>
      </c>
      <c r="M70" s="215">
        <v>0</v>
      </c>
      <c r="N70" s="215">
        <v>0</v>
      </c>
      <c r="O70" s="215">
        <v>0</v>
      </c>
      <c r="P70" s="215">
        <v>0</v>
      </c>
      <c r="Q70" s="215">
        <v>0</v>
      </c>
    </row>
    <row r="71" spans="1:17" x14ac:dyDescent="0.25">
      <c r="A71" s="245" t="str">
        <f>IFERROR(VLOOKUP($C71,Account_Mapping!$A:$C,2,0),"")</f>
        <v>REV_Medicare</v>
      </c>
      <c r="B71" s="248" t="str">
        <f>IFERROR(VLOOKUP($C71,Account_Mapping!$A:$C,3,0),"")</f>
        <v>REV_Ancillary</v>
      </c>
      <c r="C71" s="285" t="s">
        <v>828</v>
      </c>
      <c r="D71" s="228"/>
      <c r="E71" s="215">
        <v>0</v>
      </c>
      <c r="F71" s="215">
        <v>0</v>
      </c>
      <c r="G71" s="215">
        <v>0</v>
      </c>
      <c r="H71" s="215">
        <v>0</v>
      </c>
      <c r="I71" s="215">
        <v>0</v>
      </c>
      <c r="J71" s="215">
        <v>0</v>
      </c>
      <c r="K71" s="215">
        <v>0</v>
      </c>
      <c r="L71" s="215">
        <v>0</v>
      </c>
      <c r="M71" s="215">
        <v>0</v>
      </c>
      <c r="N71" s="215">
        <v>0</v>
      </c>
      <c r="O71" s="215">
        <v>0</v>
      </c>
      <c r="P71" s="215">
        <v>0</v>
      </c>
      <c r="Q71" s="215">
        <v>0</v>
      </c>
    </row>
    <row r="72" spans="1:17" x14ac:dyDescent="0.25">
      <c r="A72" s="245" t="str">
        <f>IFERROR(VLOOKUP($C72,Account_Mapping!$A:$C,2,0),"")</f>
        <v>REV_Medicare</v>
      </c>
      <c r="B72" s="248" t="str">
        <f>IFERROR(VLOOKUP($C72,Account_Mapping!$A:$C,3,0),"")</f>
        <v>REV_Ancillary</v>
      </c>
      <c r="C72" s="285" t="s">
        <v>829</v>
      </c>
      <c r="D72" s="228"/>
      <c r="E72" s="215">
        <v>376.99</v>
      </c>
      <c r="F72" s="215">
        <v>314.39</v>
      </c>
      <c r="G72" s="215">
        <v>0</v>
      </c>
      <c r="H72" s="215">
        <v>0</v>
      </c>
      <c r="I72" s="215">
        <v>387.86</v>
      </c>
      <c r="J72" s="215">
        <v>0</v>
      </c>
      <c r="K72" s="215">
        <v>0</v>
      </c>
      <c r="L72" s="215">
        <v>0</v>
      </c>
      <c r="M72" s="215">
        <v>0</v>
      </c>
      <c r="N72" s="215">
        <v>0</v>
      </c>
      <c r="O72" s="215">
        <v>0</v>
      </c>
      <c r="P72" s="215">
        <v>0</v>
      </c>
      <c r="Q72" s="215">
        <v>1079.24</v>
      </c>
    </row>
    <row r="73" spans="1:17" x14ac:dyDescent="0.25">
      <c r="A73" s="245" t="str">
        <f>IFERROR(VLOOKUP($C73,Account_Mapping!$A:$C,2,0),"")</f>
        <v>REV_Medicare</v>
      </c>
      <c r="B73" s="248" t="str">
        <f>IFERROR(VLOOKUP($C73,Account_Mapping!$A:$C,3,0),"")</f>
        <v>REV_Ancillary</v>
      </c>
      <c r="C73" s="285" t="s">
        <v>830</v>
      </c>
      <c r="D73" s="228"/>
      <c r="E73" s="215">
        <v>0</v>
      </c>
      <c r="F73" s="215">
        <v>0</v>
      </c>
      <c r="G73" s="215">
        <v>0</v>
      </c>
      <c r="H73" s="215">
        <v>0</v>
      </c>
      <c r="I73" s="215">
        <v>0</v>
      </c>
      <c r="J73" s="215">
        <v>0</v>
      </c>
      <c r="K73" s="215">
        <v>0</v>
      </c>
      <c r="L73" s="215">
        <v>0</v>
      </c>
      <c r="M73" s="215">
        <v>0</v>
      </c>
      <c r="N73" s="215">
        <v>0</v>
      </c>
      <c r="O73" s="215">
        <v>0</v>
      </c>
      <c r="P73" s="215">
        <v>0</v>
      </c>
      <c r="Q73" s="215">
        <v>0</v>
      </c>
    </row>
    <row r="74" spans="1:17" x14ac:dyDescent="0.25">
      <c r="A74" s="245" t="str">
        <f>IFERROR(VLOOKUP($C74,Account_Mapping!$A:$C,2,0),"")</f>
        <v>REV_Medicare</v>
      </c>
      <c r="B74" s="248" t="str">
        <f>IFERROR(VLOOKUP($C74,Account_Mapping!$A:$C,3,0),"")</f>
        <v>REV_Ancillary</v>
      </c>
      <c r="C74" s="285" t="s">
        <v>831</v>
      </c>
      <c r="D74" s="228"/>
      <c r="E74" s="215">
        <v>0</v>
      </c>
      <c r="F74" s="215">
        <v>0</v>
      </c>
      <c r="G74" s="215">
        <v>0</v>
      </c>
      <c r="H74" s="215">
        <v>0</v>
      </c>
      <c r="I74" s="215">
        <v>0</v>
      </c>
      <c r="J74" s="215">
        <v>0</v>
      </c>
      <c r="K74" s="215">
        <v>0</v>
      </c>
      <c r="L74" s="215">
        <v>0</v>
      </c>
      <c r="M74" s="215">
        <v>0</v>
      </c>
      <c r="N74" s="215">
        <v>0</v>
      </c>
      <c r="O74" s="215">
        <v>0</v>
      </c>
      <c r="P74" s="215">
        <v>0</v>
      </c>
      <c r="Q74" s="215">
        <v>0</v>
      </c>
    </row>
    <row r="75" spans="1:17" x14ac:dyDescent="0.25">
      <c r="A75" s="245" t="str">
        <f>IFERROR(VLOOKUP($C75,Account_Mapping!$A:$C,2,0),"")</f>
        <v>REV_Medicare</v>
      </c>
      <c r="B75" s="248" t="str">
        <f>IFERROR(VLOOKUP($C75,Account_Mapping!$A:$C,3,0),"")</f>
        <v>REV_Ancillary</v>
      </c>
      <c r="C75" s="285" t="s">
        <v>832</v>
      </c>
      <c r="D75" s="228"/>
      <c r="E75" s="215">
        <v>0</v>
      </c>
      <c r="F75" s="215">
        <v>0</v>
      </c>
      <c r="G75" s="215">
        <v>0</v>
      </c>
      <c r="H75" s="215">
        <v>0</v>
      </c>
      <c r="I75" s="215">
        <v>0</v>
      </c>
      <c r="J75" s="215">
        <v>0</v>
      </c>
      <c r="K75" s="215">
        <v>0</v>
      </c>
      <c r="L75" s="215">
        <v>0</v>
      </c>
      <c r="M75" s="215">
        <v>0</v>
      </c>
      <c r="N75" s="215">
        <v>0</v>
      </c>
      <c r="O75" s="215">
        <v>0</v>
      </c>
      <c r="P75" s="215">
        <v>0</v>
      </c>
      <c r="Q75" s="215">
        <v>0</v>
      </c>
    </row>
    <row r="76" spans="1:17" x14ac:dyDescent="0.25">
      <c r="A76" s="245" t="str">
        <f>IFERROR(VLOOKUP($C76,Account_Mapping!$A:$C,2,0),"")</f>
        <v>REV_Medicare</v>
      </c>
      <c r="B76" s="248" t="str">
        <f>IFERROR(VLOOKUP($C76,Account_Mapping!$A:$C,3,0),"")</f>
        <v>REV_Ancillary</v>
      </c>
      <c r="C76" s="285" t="s">
        <v>833</v>
      </c>
      <c r="D76" s="228"/>
      <c r="E76" s="215">
        <v>0</v>
      </c>
      <c r="F76" s="215">
        <v>0</v>
      </c>
      <c r="G76" s="215">
        <v>0</v>
      </c>
      <c r="H76" s="215">
        <v>0</v>
      </c>
      <c r="I76" s="215">
        <v>0</v>
      </c>
      <c r="J76" s="215">
        <v>0</v>
      </c>
      <c r="K76" s="215">
        <v>0</v>
      </c>
      <c r="L76" s="215">
        <v>0</v>
      </c>
      <c r="M76" s="215">
        <v>0</v>
      </c>
      <c r="N76" s="215">
        <v>0</v>
      </c>
      <c r="O76" s="215">
        <v>0</v>
      </c>
      <c r="P76" s="215">
        <v>0</v>
      </c>
      <c r="Q76" s="215">
        <v>0</v>
      </c>
    </row>
    <row r="77" spans="1:17" x14ac:dyDescent="0.25">
      <c r="A77" s="245" t="str">
        <f>IFERROR(VLOOKUP($C77,Account_Mapping!$A:$C,2,0),"")</f>
        <v>REV_Medicare</v>
      </c>
      <c r="B77" s="248" t="str">
        <f>IFERROR(VLOOKUP($C77,Account_Mapping!$A:$C,3,0),"")</f>
        <v>REV_Ancillary</v>
      </c>
      <c r="C77" s="285" t="s">
        <v>1277</v>
      </c>
      <c r="D77" s="228"/>
      <c r="E77" s="215">
        <v>0</v>
      </c>
      <c r="F77" s="215">
        <v>0</v>
      </c>
      <c r="G77" s="215">
        <v>0</v>
      </c>
      <c r="H77" s="215">
        <v>0</v>
      </c>
      <c r="I77" s="215">
        <v>0</v>
      </c>
      <c r="J77" s="215">
        <v>0</v>
      </c>
      <c r="K77" s="215">
        <v>0</v>
      </c>
      <c r="L77" s="215">
        <v>0</v>
      </c>
      <c r="M77" s="215">
        <v>0</v>
      </c>
      <c r="N77" s="215">
        <v>0</v>
      </c>
      <c r="O77" s="215">
        <v>0</v>
      </c>
      <c r="P77" s="215">
        <v>0</v>
      </c>
      <c r="Q77" s="215">
        <v>0</v>
      </c>
    </row>
    <row r="78" spans="1:17" x14ac:dyDescent="0.25">
      <c r="A78" s="245" t="str">
        <f>IFERROR(VLOOKUP($C78,Account_Mapping!$A:$C,2,0),"")</f>
        <v>REV_Medicare</v>
      </c>
      <c r="B78" s="248" t="str">
        <f>IFERROR(VLOOKUP($C78,Account_Mapping!$A:$C,3,0),"")</f>
        <v>REV_Cont_Allow</v>
      </c>
      <c r="C78" s="285" t="s">
        <v>835</v>
      </c>
      <c r="D78" s="228"/>
      <c r="E78" s="215">
        <v>-5708.56</v>
      </c>
      <c r="F78" s="215">
        <v>-14003.77</v>
      </c>
      <c r="G78" s="215">
        <v>-5400.08</v>
      </c>
      <c r="H78" s="215">
        <v>-4165.29</v>
      </c>
      <c r="I78" s="215">
        <v>-11861.06</v>
      </c>
      <c r="J78" s="215">
        <v>-16496.75</v>
      </c>
      <c r="K78" s="215">
        <v>0</v>
      </c>
      <c r="L78" s="215">
        <v>0</v>
      </c>
      <c r="M78" s="215">
        <v>0</v>
      </c>
      <c r="N78" s="215">
        <v>0</v>
      </c>
      <c r="O78" s="215">
        <v>0</v>
      </c>
      <c r="P78" s="215">
        <v>0</v>
      </c>
      <c r="Q78" s="215">
        <v>-57635.51</v>
      </c>
    </row>
    <row r="79" spans="1:17" x14ac:dyDescent="0.25">
      <c r="A79" s="245" t="str">
        <f>IFERROR(VLOOKUP($C79,Account_Mapping!$A:$C,2,0),"")</f>
        <v>REV_Medicare</v>
      </c>
      <c r="B79" s="248" t="str">
        <f>IFERROR(VLOOKUP($C79,Account_Mapping!$A:$C,3,0),"")</f>
        <v>REV_Cont_Allow</v>
      </c>
      <c r="C79" s="285" t="s">
        <v>836</v>
      </c>
      <c r="D79" s="228"/>
      <c r="E79" s="215">
        <v>0.14000000000000001</v>
      </c>
      <c r="F79" s="215">
        <v>0.23</v>
      </c>
      <c r="G79" s="215">
        <v>0.17</v>
      </c>
      <c r="H79" s="215">
        <v>-0.05</v>
      </c>
      <c r="I79" s="215">
        <v>-0.08</v>
      </c>
      <c r="J79" s="215">
        <v>-887.32</v>
      </c>
      <c r="K79" s="215">
        <v>0</v>
      </c>
      <c r="L79" s="215">
        <v>0</v>
      </c>
      <c r="M79" s="215">
        <v>0</v>
      </c>
      <c r="N79" s="215">
        <v>0</v>
      </c>
      <c r="O79" s="215">
        <v>0</v>
      </c>
      <c r="P79" s="215">
        <v>0</v>
      </c>
      <c r="Q79" s="215">
        <v>-886.91000000000008</v>
      </c>
    </row>
    <row r="80" spans="1:17" x14ac:dyDescent="0.25">
      <c r="A80" s="245" t="str">
        <f>IFERROR(VLOOKUP($C80,Account_Mapping!$A:$C,2,0),"")</f>
        <v>REV_Medicare</v>
      </c>
      <c r="B80" s="248">
        <f>IFERROR(VLOOKUP($C80,Account_Mapping!$A:$C,3,0),"")</f>
        <v>0</v>
      </c>
      <c r="C80" s="285" t="s">
        <v>837</v>
      </c>
      <c r="D80" s="228"/>
      <c r="E80" s="215">
        <v>0</v>
      </c>
      <c r="F80" s="215">
        <v>0</v>
      </c>
      <c r="G80" s="215">
        <v>0</v>
      </c>
      <c r="H80" s="215">
        <v>0</v>
      </c>
      <c r="I80" s="215">
        <v>-30.85</v>
      </c>
      <c r="J80" s="215">
        <v>-298.38</v>
      </c>
      <c r="K80" s="215">
        <v>0</v>
      </c>
      <c r="L80" s="215">
        <v>0</v>
      </c>
      <c r="M80" s="215">
        <v>0</v>
      </c>
      <c r="N80" s="215">
        <v>0</v>
      </c>
      <c r="O80" s="215">
        <v>0</v>
      </c>
      <c r="P80" s="215">
        <v>0</v>
      </c>
      <c r="Q80" s="215">
        <v>-329.23</v>
      </c>
    </row>
    <row r="81" spans="1:17" x14ac:dyDescent="0.25">
      <c r="A81" s="245" t="str">
        <f>IFERROR(VLOOKUP($C81,Account_Mapping!$A:$C,2,0),"")</f>
        <v>REV_Medicare</v>
      </c>
      <c r="B81" s="248">
        <f>IFERROR(VLOOKUP($C81,Account_Mapping!$A:$C,3,0),"")</f>
        <v>0</v>
      </c>
      <c r="C81" s="285" t="s">
        <v>1281</v>
      </c>
      <c r="D81" s="228"/>
      <c r="E81" s="215">
        <v>0</v>
      </c>
      <c r="F81" s="215">
        <v>0</v>
      </c>
      <c r="G81" s="215">
        <v>0</v>
      </c>
      <c r="H81" s="215">
        <v>0</v>
      </c>
      <c r="I81" s="215">
        <v>0</v>
      </c>
      <c r="J81" s="215">
        <v>0</v>
      </c>
      <c r="K81" s="215">
        <v>0</v>
      </c>
      <c r="L81" s="215">
        <v>0</v>
      </c>
      <c r="M81" s="215">
        <v>0</v>
      </c>
      <c r="N81" s="215">
        <v>0</v>
      </c>
      <c r="O81" s="215">
        <v>0</v>
      </c>
      <c r="P81" s="215">
        <v>0</v>
      </c>
      <c r="Q81" s="215">
        <v>0</v>
      </c>
    </row>
    <row r="82" spans="1:17" x14ac:dyDescent="0.25">
      <c r="A82" s="245" t="str">
        <f>IFERROR(VLOOKUP($C82,Account_Mapping!$A:$C,2,0),"")</f>
        <v>REV_Private</v>
      </c>
      <c r="B82" s="248">
        <f>IFERROR(VLOOKUP($C82,Account_Mapping!$A:$C,3,0),"")</f>
        <v>0</v>
      </c>
      <c r="C82" s="285" t="s">
        <v>839</v>
      </c>
      <c r="D82" s="228"/>
      <c r="E82" s="215">
        <v>16380</v>
      </c>
      <c r="F82" s="215">
        <v>9852</v>
      </c>
      <c r="G82" s="215">
        <v>9672</v>
      </c>
      <c r="H82" s="215">
        <v>9360</v>
      </c>
      <c r="I82" s="215">
        <v>9672</v>
      </c>
      <c r="J82" s="215">
        <v>9054</v>
      </c>
      <c r="K82" s="215">
        <v>0</v>
      </c>
      <c r="L82" s="215">
        <v>0</v>
      </c>
      <c r="M82" s="215">
        <v>0</v>
      </c>
      <c r="N82" s="215">
        <v>0</v>
      </c>
      <c r="O82" s="215">
        <v>0</v>
      </c>
      <c r="P82" s="215">
        <v>0</v>
      </c>
      <c r="Q82" s="215">
        <v>63990</v>
      </c>
    </row>
    <row r="83" spans="1:17" x14ac:dyDescent="0.25">
      <c r="A83" s="245" t="str">
        <f>IFERROR(VLOOKUP($C83,Account_Mapping!$A:$C,2,0),"")</f>
        <v>REV_Comm_Ins</v>
      </c>
      <c r="B83" s="248">
        <f>IFERROR(VLOOKUP($C83,Account_Mapping!$A:$C,3,0),"")</f>
        <v>0</v>
      </c>
      <c r="C83" s="285" t="s">
        <v>840</v>
      </c>
      <c r="D83" s="228"/>
      <c r="E83" s="215">
        <v>0</v>
      </c>
      <c r="F83" s="215">
        <v>0</v>
      </c>
      <c r="G83" s="215">
        <v>0</v>
      </c>
      <c r="H83" s="215">
        <v>0</v>
      </c>
      <c r="I83" s="215">
        <v>0</v>
      </c>
      <c r="J83" s="215">
        <v>0</v>
      </c>
      <c r="K83" s="215">
        <v>0</v>
      </c>
      <c r="L83" s="215">
        <v>0</v>
      </c>
      <c r="M83" s="215">
        <v>0</v>
      </c>
      <c r="N83" s="215">
        <v>0</v>
      </c>
      <c r="O83" s="215">
        <v>0</v>
      </c>
      <c r="P83" s="215">
        <v>0</v>
      </c>
      <c r="Q83" s="215">
        <v>0</v>
      </c>
    </row>
    <row r="84" spans="1:17" x14ac:dyDescent="0.25">
      <c r="A84" s="245" t="str">
        <f>IFERROR(VLOOKUP($C84,Account_Mapping!$A:$C,2,0),"")</f>
        <v>REV_Comm_Ins</v>
      </c>
      <c r="B84" s="248">
        <f>IFERROR(VLOOKUP($C84,Account_Mapping!$A:$C,3,0),"")</f>
        <v>0</v>
      </c>
      <c r="C84" s="285" t="s">
        <v>841</v>
      </c>
      <c r="D84" s="228"/>
      <c r="E84" s="215">
        <v>0</v>
      </c>
      <c r="F84" s="215">
        <v>516.79</v>
      </c>
      <c r="G84" s="215">
        <v>-2738.95</v>
      </c>
      <c r="H84" s="215">
        <v>-1609.76</v>
      </c>
      <c r="I84" s="215">
        <v>-693.68</v>
      </c>
      <c r="J84" s="215">
        <v>-3995.04</v>
      </c>
      <c r="K84" s="215">
        <v>0</v>
      </c>
      <c r="L84" s="215">
        <v>0</v>
      </c>
      <c r="M84" s="215">
        <v>0</v>
      </c>
      <c r="N84" s="215">
        <v>0</v>
      </c>
      <c r="O84" s="215">
        <v>0</v>
      </c>
      <c r="P84" s="215">
        <v>0</v>
      </c>
      <c r="Q84" s="215">
        <v>-8520.64</v>
      </c>
    </row>
    <row r="85" spans="1:17" x14ac:dyDescent="0.25">
      <c r="A85" s="245" t="str">
        <f>IFERROR(VLOOKUP($C85,Account_Mapping!$A:$C,2,0),"")</f>
        <v>REV_Private</v>
      </c>
      <c r="B85" s="248" t="str">
        <f>IFERROR(VLOOKUP($C85,Account_Mapping!$A:$C,3,0),"")</f>
        <v>REV_Ancillary</v>
      </c>
      <c r="C85" s="285" t="s">
        <v>842</v>
      </c>
      <c r="D85" s="228"/>
      <c r="E85" s="215">
        <v>0</v>
      </c>
      <c r="F85" s="215">
        <v>0</v>
      </c>
      <c r="G85" s="215">
        <v>0</v>
      </c>
      <c r="H85" s="215">
        <v>0</v>
      </c>
      <c r="I85" s="215">
        <v>0</v>
      </c>
      <c r="J85" s="215">
        <v>0</v>
      </c>
      <c r="K85" s="215">
        <v>0</v>
      </c>
      <c r="L85" s="215">
        <v>0</v>
      </c>
      <c r="M85" s="215">
        <v>0</v>
      </c>
      <c r="N85" s="215">
        <v>0</v>
      </c>
      <c r="O85" s="215">
        <v>0</v>
      </c>
      <c r="P85" s="215">
        <v>0</v>
      </c>
      <c r="Q85" s="215">
        <v>0</v>
      </c>
    </row>
    <row r="86" spans="1:17" x14ac:dyDescent="0.25">
      <c r="A86" s="245" t="str">
        <f>IFERROR(VLOOKUP($C86,Account_Mapping!$A:$C,2,0),"")</f>
        <v>REV_Private</v>
      </c>
      <c r="B86" s="248" t="str">
        <f>IFERROR(VLOOKUP($C86,Account_Mapping!$A:$C,3,0),"")</f>
        <v>REV_Ancillary</v>
      </c>
      <c r="C86" s="285" t="s">
        <v>1283</v>
      </c>
      <c r="D86" s="228"/>
      <c r="E86" s="215">
        <v>3710</v>
      </c>
      <c r="F86" s="215">
        <v>5830</v>
      </c>
      <c r="G86" s="215">
        <v>5300</v>
      </c>
      <c r="H86" s="215">
        <v>5300</v>
      </c>
      <c r="I86" s="215">
        <v>5300</v>
      </c>
      <c r="J86" s="215">
        <v>4770</v>
      </c>
      <c r="K86" s="215">
        <v>0</v>
      </c>
      <c r="L86" s="215">
        <v>0</v>
      </c>
      <c r="M86" s="215">
        <v>0</v>
      </c>
      <c r="N86" s="215">
        <v>0</v>
      </c>
      <c r="O86" s="215">
        <v>0</v>
      </c>
      <c r="P86" s="215">
        <v>0</v>
      </c>
      <c r="Q86" s="215">
        <v>30210</v>
      </c>
    </row>
    <row r="87" spans="1:17" x14ac:dyDescent="0.25">
      <c r="A87" s="245" t="str">
        <f>IFERROR(VLOOKUP($C87,Account_Mapping!$A:$C,2,0),"")</f>
        <v>REV_Private</v>
      </c>
      <c r="B87" s="248" t="str">
        <f>IFERROR(VLOOKUP($C87,Account_Mapping!$A:$C,3,0),"")</f>
        <v>REV_Ancillary</v>
      </c>
      <c r="C87" s="285" t="s">
        <v>844</v>
      </c>
      <c r="D87" s="228"/>
      <c r="E87" s="215">
        <v>0</v>
      </c>
      <c r="F87" s="215">
        <v>0</v>
      </c>
      <c r="G87" s="215">
        <v>0</v>
      </c>
      <c r="H87" s="215">
        <v>0</v>
      </c>
      <c r="I87" s="215">
        <v>0</v>
      </c>
      <c r="J87" s="215">
        <v>0</v>
      </c>
      <c r="K87" s="215">
        <v>0</v>
      </c>
      <c r="L87" s="215">
        <v>0</v>
      </c>
      <c r="M87" s="215">
        <v>0</v>
      </c>
      <c r="N87" s="215">
        <v>0</v>
      </c>
      <c r="O87" s="215">
        <v>0</v>
      </c>
      <c r="P87" s="215">
        <v>0</v>
      </c>
      <c r="Q87" s="215">
        <v>0</v>
      </c>
    </row>
    <row r="88" spans="1:17" x14ac:dyDescent="0.25">
      <c r="A88" s="245" t="str">
        <f>IFERROR(VLOOKUP($C88,Account_Mapping!$A:$C,2,0),"")</f>
        <v>REV_Private</v>
      </c>
      <c r="B88" s="248">
        <f>IFERROR(VLOOKUP($C88,Account_Mapping!$A:$C,3,0),"")</f>
        <v>0</v>
      </c>
      <c r="C88" s="285" t="s">
        <v>1268</v>
      </c>
      <c r="D88" s="228"/>
      <c r="E88" s="215">
        <v>0</v>
      </c>
      <c r="F88" s="215">
        <v>0</v>
      </c>
      <c r="G88" s="215">
        <v>37.5</v>
      </c>
      <c r="H88" s="215">
        <v>0</v>
      </c>
      <c r="I88" s="215">
        <v>0</v>
      </c>
      <c r="J88" s="215">
        <v>0</v>
      </c>
      <c r="K88" s="215">
        <v>0</v>
      </c>
      <c r="L88" s="215">
        <v>0</v>
      </c>
      <c r="M88" s="215">
        <v>0</v>
      </c>
      <c r="N88" s="215">
        <v>0</v>
      </c>
      <c r="O88" s="215">
        <v>0</v>
      </c>
      <c r="P88" s="215">
        <v>0</v>
      </c>
      <c r="Q88" s="215">
        <v>37.5</v>
      </c>
    </row>
    <row r="89" spans="1:17" x14ac:dyDescent="0.25">
      <c r="A89" s="245" t="str">
        <f>IFERROR(VLOOKUP($C89,Account_Mapping!$A:$C,2,0),"")</f>
        <v>REV_Private</v>
      </c>
      <c r="B89" s="248">
        <f>IFERROR(VLOOKUP($C89,Account_Mapping!$A:$C,3,0),"")</f>
        <v>0</v>
      </c>
      <c r="C89" s="285" t="s">
        <v>1269</v>
      </c>
      <c r="D89" s="228"/>
      <c r="E89" s="215">
        <v>0</v>
      </c>
      <c r="F89" s="215">
        <v>0</v>
      </c>
      <c r="G89" s="215">
        <v>0</v>
      </c>
      <c r="H89" s="215">
        <v>0</v>
      </c>
      <c r="I89" s="215">
        <v>0</v>
      </c>
      <c r="J89" s="215">
        <v>0</v>
      </c>
      <c r="K89" s="215">
        <v>0</v>
      </c>
      <c r="L89" s="215">
        <v>0</v>
      </c>
      <c r="M89" s="215">
        <v>0</v>
      </c>
      <c r="N89" s="215">
        <v>0</v>
      </c>
      <c r="O89" s="215">
        <v>0</v>
      </c>
      <c r="P89" s="215">
        <v>0</v>
      </c>
      <c r="Q89" s="215">
        <v>0</v>
      </c>
    </row>
    <row r="90" spans="1:17" x14ac:dyDescent="0.25">
      <c r="A90" s="245" t="str">
        <f>IFERROR(VLOOKUP($C90,Account_Mapping!$A:$C,2,0),"")</f>
        <v>REV_Other</v>
      </c>
      <c r="B90" s="248">
        <f>IFERROR(VLOOKUP($C90,Account_Mapping!$A:$C,3,0),"")</f>
        <v>0</v>
      </c>
      <c r="C90" s="285" t="s">
        <v>847</v>
      </c>
      <c r="D90" s="228"/>
      <c r="E90" s="215">
        <v>0</v>
      </c>
      <c r="F90" s="215">
        <v>0</v>
      </c>
      <c r="G90" s="215">
        <v>0</v>
      </c>
      <c r="H90" s="215">
        <v>0</v>
      </c>
      <c r="I90" s="215">
        <v>0</v>
      </c>
      <c r="J90" s="215">
        <v>0</v>
      </c>
      <c r="K90" s="215">
        <v>0</v>
      </c>
      <c r="L90" s="215">
        <v>0</v>
      </c>
      <c r="M90" s="215">
        <v>0</v>
      </c>
      <c r="N90" s="215">
        <v>0</v>
      </c>
      <c r="O90" s="215">
        <v>0</v>
      </c>
      <c r="P90" s="215">
        <v>0</v>
      </c>
      <c r="Q90" s="215">
        <v>0</v>
      </c>
    </row>
    <row r="91" spans="1:17" x14ac:dyDescent="0.25">
      <c r="A91" s="245" t="str">
        <f>IFERROR(VLOOKUP($C91,Account_Mapping!$A:$C,2,0),"")</f>
        <v>REV_Other</v>
      </c>
      <c r="B91" s="248">
        <f>IFERROR(VLOOKUP($C91,Account_Mapping!$A:$C,3,0),"")</f>
        <v>0</v>
      </c>
      <c r="C91" s="285" t="s">
        <v>848</v>
      </c>
      <c r="D91" s="228"/>
      <c r="E91" s="215">
        <v>0</v>
      </c>
      <c r="F91" s="215">
        <v>0</v>
      </c>
      <c r="G91" s="215">
        <v>0</v>
      </c>
      <c r="H91" s="215">
        <v>0</v>
      </c>
      <c r="I91" s="215">
        <v>0</v>
      </c>
      <c r="J91" s="215">
        <v>0</v>
      </c>
      <c r="K91" s="215">
        <v>0</v>
      </c>
      <c r="L91" s="215">
        <v>0</v>
      </c>
      <c r="M91" s="215">
        <v>0</v>
      </c>
      <c r="N91" s="215">
        <v>0</v>
      </c>
      <c r="O91" s="215">
        <v>0</v>
      </c>
      <c r="P91" s="215">
        <v>0</v>
      </c>
      <c r="Q91" s="215">
        <v>0</v>
      </c>
    </row>
    <row r="92" spans="1:17" x14ac:dyDescent="0.25">
      <c r="A92" s="245" t="str">
        <f>IFERROR(VLOOKUP($C92,Account_Mapping!$A:$C,2,0),"")</f>
        <v>REV_Other</v>
      </c>
      <c r="B92" s="248">
        <f>IFERROR(VLOOKUP($C92,Account_Mapping!$A:$C,3,0),"")</f>
        <v>0</v>
      </c>
      <c r="C92" s="285" t="s">
        <v>849</v>
      </c>
      <c r="D92" s="228"/>
      <c r="E92" s="215">
        <v>0</v>
      </c>
      <c r="F92" s="215">
        <v>0</v>
      </c>
      <c r="G92" s="215">
        <v>0</v>
      </c>
      <c r="H92" s="215">
        <v>0</v>
      </c>
      <c r="I92" s="215">
        <v>0</v>
      </c>
      <c r="J92" s="215">
        <v>0</v>
      </c>
      <c r="K92" s="215">
        <v>0</v>
      </c>
      <c r="L92" s="215">
        <v>0</v>
      </c>
      <c r="M92" s="215">
        <v>0</v>
      </c>
      <c r="N92" s="215">
        <v>0</v>
      </c>
      <c r="O92" s="215">
        <v>0</v>
      </c>
      <c r="P92" s="215">
        <v>0</v>
      </c>
      <c r="Q92" s="215">
        <v>0</v>
      </c>
    </row>
    <row r="93" spans="1:17" x14ac:dyDescent="0.25">
      <c r="A93" s="245" t="str">
        <f>IFERROR(VLOOKUP($C93,Account_Mapping!$A:$C,2,0),"")</f>
        <v>REV_Other</v>
      </c>
      <c r="B93" s="248">
        <f>IFERROR(VLOOKUP($C93,Account_Mapping!$A:$C,3,0),"")</f>
        <v>0</v>
      </c>
      <c r="C93" s="285" t="s">
        <v>850</v>
      </c>
      <c r="D93" s="228"/>
      <c r="E93" s="215">
        <v>0</v>
      </c>
      <c r="F93" s="215">
        <v>0</v>
      </c>
      <c r="G93" s="215">
        <v>0</v>
      </c>
      <c r="H93" s="215">
        <v>0</v>
      </c>
      <c r="I93" s="215">
        <v>0</v>
      </c>
      <c r="J93" s="215">
        <v>0</v>
      </c>
      <c r="K93" s="215">
        <v>0</v>
      </c>
      <c r="L93" s="215">
        <v>0</v>
      </c>
      <c r="M93" s="215">
        <v>0</v>
      </c>
      <c r="N93" s="215">
        <v>0</v>
      </c>
      <c r="O93" s="215">
        <v>0</v>
      </c>
      <c r="P93" s="215">
        <v>0</v>
      </c>
      <c r="Q93" s="215">
        <v>0</v>
      </c>
    </row>
    <row r="94" spans="1:17" x14ac:dyDescent="0.25">
      <c r="A94" s="245" t="str">
        <f>IFERROR(VLOOKUP($C94,Account_Mapping!$A:$C,2,0),"")</f>
        <v>REV_Private</v>
      </c>
      <c r="B94" s="248">
        <f>IFERROR(VLOOKUP($C94,Account_Mapping!$A:$C,3,0),"")</f>
        <v>0</v>
      </c>
      <c r="C94" s="285" t="s">
        <v>851</v>
      </c>
      <c r="D94" s="228"/>
      <c r="E94" s="215">
        <v>0</v>
      </c>
      <c r="F94" s="215">
        <v>0</v>
      </c>
      <c r="G94" s="215">
        <v>0</v>
      </c>
      <c r="H94" s="215">
        <v>0</v>
      </c>
      <c r="I94" s="215">
        <v>0</v>
      </c>
      <c r="J94" s="215">
        <v>0</v>
      </c>
      <c r="K94" s="215">
        <v>0</v>
      </c>
      <c r="L94" s="215">
        <v>0</v>
      </c>
      <c r="M94" s="215">
        <v>0</v>
      </c>
      <c r="N94" s="215">
        <v>0</v>
      </c>
      <c r="O94" s="215">
        <v>0</v>
      </c>
      <c r="P94" s="215">
        <v>0</v>
      </c>
      <c r="Q94" s="215">
        <v>0</v>
      </c>
    </row>
    <row r="95" spans="1:17" x14ac:dyDescent="0.25">
      <c r="A95" s="245" t="str">
        <f>IFERROR(VLOOKUP($C95,Account_Mapping!$A:$C,2,0),"")</f>
        <v>REV_Other</v>
      </c>
      <c r="B95" s="248">
        <f>IFERROR(VLOOKUP($C95,Account_Mapping!$A:$C,3,0),"")</f>
        <v>0</v>
      </c>
      <c r="C95" s="285" t="s">
        <v>852</v>
      </c>
      <c r="D95" s="228"/>
      <c r="E95" s="215">
        <v>0</v>
      </c>
      <c r="F95" s="215">
        <v>7127.88</v>
      </c>
      <c r="G95" s="215">
        <v>10994.46</v>
      </c>
      <c r="H95" s="215">
        <v>10639.8</v>
      </c>
      <c r="I95" s="215">
        <v>10994.46</v>
      </c>
      <c r="J95" s="215">
        <v>17030.22</v>
      </c>
      <c r="K95" s="215">
        <v>0</v>
      </c>
      <c r="L95" s="215">
        <v>0</v>
      </c>
      <c r="M95" s="215">
        <v>0</v>
      </c>
      <c r="N95" s="215">
        <v>0</v>
      </c>
      <c r="O95" s="215">
        <v>0</v>
      </c>
      <c r="P95" s="215">
        <v>0</v>
      </c>
      <c r="Q95" s="215">
        <v>56786.82</v>
      </c>
    </row>
    <row r="96" spans="1:17" x14ac:dyDescent="0.25">
      <c r="A96" s="245" t="str">
        <f>IFERROR(VLOOKUP($C96,Account_Mapping!$A:$C,2,0),"")</f>
        <v>REV_Other</v>
      </c>
      <c r="B96" s="248">
        <f>IFERROR(VLOOKUP($C96,Account_Mapping!$A:$C,3,0),"")</f>
        <v>0</v>
      </c>
      <c r="C96" s="285" t="s">
        <v>853</v>
      </c>
      <c r="D96" s="228"/>
      <c r="E96" s="215">
        <v>0</v>
      </c>
      <c r="F96" s="215">
        <v>0</v>
      </c>
      <c r="G96" s="215">
        <v>0</v>
      </c>
      <c r="H96" s="215">
        <v>0</v>
      </c>
      <c r="I96" s="215">
        <v>0</v>
      </c>
      <c r="J96" s="215">
        <v>0</v>
      </c>
      <c r="K96" s="215">
        <v>0</v>
      </c>
      <c r="L96" s="215">
        <v>0</v>
      </c>
      <c r="M96" s="215">
        <v>0</v>
      </c>
      <c r="N96" s="215">
        <v>0</v>
      </c>
      <c r="O96" s="215">
        <v>0</v>
      </c>
      <c r="P96" s="215">
        <v>0</v>
      </c>
      <c r="Q96" s="215">
        <v>0</v>
      </c>
    </row>
    <row r="97" spans="1:18" x14ac:dyDescent="0.25">
      <c r="A97" s="245" t="str">
        <f>IFERROR(VLOOKUP($C97,Account_Mapping!$A:$C,2,0),"")</f>
        <v>REV_Other</v>
      </c>
      <c r="B97" s="248">
        <f>IFERROR(VLOOKUP($C97,Account_Mapping!$A:$C,3,0),"")</f>
        <v>0</v>
      </c>
      <c r="C97" s="285" t="s">
        <v>854</v>
      </c>
      <c r="D97" s="228"/>
      <c r="E97" s="215">
        <v>0</v>
      </c>
      <c r="F97" s="215">
        <v>0</v>
      </c>
      <c r="G97" s="215">
        <v>0</v>
      </c>
      <c r="H97" s="215">
        <v>0</v>
      </c>
      <c r="I97" s="215">
        <v>0</v>
      </c>
      <c r="J97" s="215">
        <v>0</v>
      </c>
      <c r="K97" s="215">
        <v>0</v>
      </c>
      <c r="L97" s="215">
        <v>0</v>
      </c>
      <c r="M97" s="215">
        <v>0</v>
      </c>
      <c r="N97" s="215">
        <v>0</v>
      </c>
      <c r="O97" s="215">
        <v>0</v>
      </c>
      <c r="P97" s="215">
        <v>0</v>
      </c>
      <c r="Q97" s="215">
        <v>0</v>
      </c>
    </row>
    <row r="98" spans="1:18" x14ac:dyDescent="0.25">
      <c r="A98" s="245" t="str">
        <f>IFERROR(VLOOKUP($C98,Account_Mapping!$A:$C,2,0),"")</f>
        <v>REV_Other</v>
      </c>
      <c r="B98" s="248">
        <f>IFERROR(VLOOKUP($C98,Account_Mapping!$A:$C,3,0),"")</f>
        <v>0</v>
      </c>
      <c r="C98" s="285" t="s">
        <v>855</v>
      </c>
      <c r="D98" s="228"/>
      <c r="E98" s="215">
        <v>0</v>
      </c>
      <c r="F98" s="215">
        <v>0</v>
      </c>
      <c r="G98" s="215">
        <v>0</v>
      </c>
      <c r="H98" s="215">
        <v>0</v>
      </c>
      <c r="I98" s="215">
        <v>0</v>
      </c>
      <c r="J98" s="215">
        <v>0</v>
      </c>
      <c r="K98" s="215">
        <v>0</v>
      </c>
      <c r="L98" s="215">
        <v>0</v>
      </c>
      <c r="M98" s="215">
        <v>0</v>
      </c>
      <c r="N98" s="215">
        <v>0</v>
      </c>
      <c r="O98" s="215">
        <v>0</v>
      </c>
      <c r="P98" s="215">
        <v>0</v>
      </c>
      <c r="Q98" s="215">
        <v>0</v>
      </c>
    </row>
    <row r="99" spans="1:18" x14ac:dyDescent="0.25">
      <c r="A99" s="245" t="str">
        <f>IFERROR(VLOOKUP($C99,Account_Mapping!$A:$C,2,0),"")</f>
        <v>REV_Other</v>
      </c>
      <c r="B99" s="248">
        <f>IFERROR(VLOOKUP($C99,Account_Mapping!$A:$C,3,0),"")</f>
        <v>0</v>
      </c>
      <c r="C99" s="285" t="s">
        <v>856</v>
      </c>
      <c r="D99" s="228"/>
      <c r="E99" s="215">
        <v>0</v>
      </c>
      <c r="F99" s="215">
        <v>0</v>
      </c>
      <c r="G99" s="215">
        <v>0</v>
      </c>
      <c r="H99" s="215">
        <v>0</v>
      </c>
      <c r="I99" s="215">
        <v>0</v>
      </c>
      <c r="J99" s="215">
        <v>0</v>
      </c>
      <c r="K99" s="215">
        <v>0</v>
      </c>
      <c r="L99" s="215">
        <v>0</v>
      </c>
      <c r="M99" s="215">
        <v>0</v>
      </c>
      <c r="N99" s="215">
        <v>0</v>
      </c>
      <c r="O99" s="215">
        <v>0</v>
      </c>
      <c r="P99" s="215">
        <v>0</v>
      </c>
      <c r="Q99" s="215">
        <v>0</v>
      </c>
    </row>
    <row r="100" spans="1:18" x14ac:dyDescent="0.25">
      <c r="A100" s="245" t="str">
        <f>IFERROR(VLOOKUP($C100,Account_Mapping!$A:$C,2,0),"")</f>
        <v>REV_Other</v>
      </c>
      <c r="B100" s="248" t="str">
        <f>IFERROR(VLOOKUP($C100,Account_Mapping!$A:$C,3,0),"")</f>
        <v>REV_Cont_Allow</v>
      </c>
      <c r="C100" s="285" t="s">
        <v>857</v>
      </c>
      <c r="D100" s="228"/>
      <c r="E100" s="215">
        <v>0</v>
      </c>
      <c r="F100" s="215">
        <v>0</v>
      </c>
      <c r="G100" s="215">
        <v>0</v>
      </c>
      <c r="H100" s="215">
        <v>0</v>
      </c>
      <c r="I100" s="215">
        <v>0</v>
      </c>
      <c r="J100" s="215">
        <v>0</v>
      </c>
      <c r="K100" s="215">
        <v>0</v>
      </c>
      <c r="L100" s="215">
        <v>0</v>
      </c>
      <c r="M100" s="215">
        <v>0</v>
      </c>
      <c r="N100" s="215">
        <v>0</v>
      </c>
      <c r="O100" s="215">
        <v>0</v>
      </c>
      <c r="P100" s="215">
        <v>0</v>
      </c>
      <c r="Q100" s="215">
        <v>0</v>
      </c>
    </row>
    <row r="101" spans="1:18" x14ac:dyDescent="0.25">
      <c r="A101" s="245" t="str">
        <f>IFERROR(VLOOKUP($C101,Account_Mapping!$A:$C,2,0),"")</f>
        <v>REV_Other</v>
      </c>
      <c r="B101" s="248" t="str">
        <f>IFERROR(VLOOKUP($C101,Account_Mapping!$A:$C,3,0),"")</f>
        <v>REV_Ancillary</v>
      </c>
      <c r="C101" s="285" t="s">
        <v>858</v>
      </c>
      <c r="D101" s="228"/>
      <c r="E101" s="215">
        <v>0</v>
      </c>
      <c r="F101" s="215">
        <v>0</v>
      </c>
      <c r="G101" s="215">
        <v>0</v>
      </c>
      <c r="H101" s="215">
        <v>0</v>
      </c>
      <c r="I101" s="215">
        <v>0</v>
      </c>
      <c r="J101" s="215">
        <v>0</v>
      </c>
      <c r="K101" s="215">
        <v>0</v>
      </c>
      <c r="L101" s="215">
        <v>0</v>
      </c>
      <c r="M101" s="215">
        <v>0</v>
      </c>
      <c r="N101" s="215">
        <v>0</v>
      </c>
      <c r="O101" s="215">
        <v>0</v>
      </c>
      <c r="P101" s="215">
        <v>0</v>
      </c>
      <c r="Q101" s="215">
        <v>0</v>
      </c>
    </row>
    <row r="102" spans="1:18" x14ac:dyDescent="0.25">
      <c r="A102" s="245" t="str">
        <f>IFERROR(VLOOKUP($C102,Account_Mapping!$A:$C,2,0),"")</f>
        <v>REV_Other</v>
      </c>
      <c r="B102" s="248">
        <f>IFERROR(VLOOKUP($C102,Account_Mapping!$A:$C,3,0),"")</f>
        <v>0</v>
      </c>
      <c r="C102" s="285" t="s">
        <v>859</v>
      </c>
      <c r="D102" s="228"/>
      <c r="E102" s="215">
        <v>0</v>
      </c>
      <c r="F102" s="215">
        <v>0</v>
      </c>
      <c r="G102" s="215">
        <v>0</v>
      </c>
      <c r="H102" s="215">
        <v>0</v>
      </c>
      <c r="I102" s="215">
        <v>0</v>
      </c>
      <c r="J102" s="215">
        <v>0</v>
      </c>
      <c r="K102" s="215">
        <v>0</v>
      </c>
      <c r="L102" s="215">
        <v>0</v>
      </c>
      <c r="M102" s="215">
        <v>0</v>
      </c>
      <c r="N102" s="215">
        <v>0</v>
      </c>
      <c r="O102" s="215">
        <v>0</v>
      </c>
      <c r="P102" s="215">
        <v>0</v>
      </c>
      <c r="Q102" s="215">
        <v>0</v>
      </c>
    </row>
    <row r="103" spans="1:18" x14ac:dyDescent="0.25">
      <c r="A103" s="245" t="str">
        <f>IFERROR(VLOOKUP($C103,Account_Mapping!$A:$C,2,0),"")</f>
        <v>REV_Other</v>
      </c>
      <c r="B103" s="248">
        <f>IFERROR(VLOOKUP($C103,Account_Mapping!$A:$C,3,0),"")</f>
        <v>0</v>
      </c>
      <c r="C103" s="285" t="s">
        <v>860</v>
      </c>
      <c r="D103" s="228"/>
      <c r="E103" s="215">
        <v>0</v>
      </c>
      <c r="F103" s="215">
        <v>0</v>
      </c>
      <c r="G103" s="215">
        <v>0</v>
      </c>
      <c r="H103" s="215">
        <v>0</v>
      </c>
      <c r="I103" s="215">
        <v>0</v>
      </c>
      <c r="J103" s="215">
        <v>0</v>
      </c>
      <c r="K103" s="215">
        <v>0</v>
      </c>
      <c r="L103" s="215">
        <v>0</v>
      </c>
      <c r="M103" s="215">
        <v>0</v>
      </c>
      <c r="N103" s="215">
        <v>0</v>
      </c>
      <c r="O103" s="215">
        <v>0</v>
      </c>
      <c r="P103" s="215">
        <v>0</v>
      </c>
      <c r="Q103" s="215">
        <v>0</v>
      </c>
    </row>
    <row r="104" spans="1:18" x14ac:dyDescent="0.25">
      <c r="A104" s="245" t="str">
        <f>IFERROR(VLOOKUP($C104,Account_Mapping!$A:$C,2,0),"")</f>
        <v>REV_Other</v>
      </c>
      <c r="B104" s="248">
        <f>IFERROR(VLOOKUP($C104,Account_Mapping!$A:$C,3,0),"")</f>
        <v>0</v>
      </c>
      <c r="C104" s="285" t="s">
        <v>861</v>
      </c>
      <c r="D104" s="228"/>
      <c r="E104" s="215">
        <v>0</v>
      </c>
      <c r="F104" s="215">
        <v>0</v>
      </c>
      <c r="G104" s="215">
        <v>0</v>
      </c>
      <c r="H104" s="215">
        <v>0</v>
      </c>
      <c r="I104" s="215">
        <v>0</v>
      </c>
      <c r="J104" s="215">
        <v>0</v>
      </c>
      <c r="K104" s="215">
        <v>0</v>
      </c>
      <c r="L104" s="215">
        <v>0</v>
      </c>
      <c r="M104" s="215">
        <v>0</v>
      </c>
      <c r="N104" s="215">
        <v>0</v>
      </c>
      <c r="O104" s="215">
        <v>0</v>
      </c>
      <c r="P104" s="215">
        <v>0</v>
      </c>
      <c r="Q104" s="215">
        <v>0</v>
      </c>
    </row>
    <row r="105" spans="1:18" x14ac:dyDescent="0.25">
      <c r="A105" s="245" t="str">
        <f>IFERROR(VLOOKUP($C105,Account_Mapping!$A:$C,2,0),"")</f>
        <v>REV_Other</v>
      </c>
      <c r="B105" s="248">
        <f>IFERROR(VLOOKUP($C105,Account_Mapping!$A:$C,3,0),"")</f>
        <v>0</v>
      </c>
      <c r="C105" s="285" t="s">
        <v>862</v>
      </c>
      <c r="D105" s="228"/>
      <c r="E105" s="215">
        <v>0</v>
      </c>
      <c r="F105" s="215">
        <v>0</v>
      </c>
      <c r="G105" s="215">
        <v>0</v>
      </c>
      <c r="H105" s="215">
        <v>0</v>
      </c>
      <c r="I105" s="215">
        <v>0</v>
      </c>
      <c r="J105" s="215">
        <v>0</v>
      </c>
      <c r="K105" s="215">
        <v>0</v>
      </c>
      <c r="L105" s="215">
        <v>0</v>
      </c>
      <c r="M105" s="215">
        <v>0</v>
      </c>
      <c r="N105" s="215">
        <v>0</v>
      </c>
      <c r="O105" s="215">
        <v>0</v>
      </c>
      <c r="P105" s="215">
        <v>0</v>
      </c>
      <c r="Q105" s="215">
        <v>0</v>
      </c>
    </row>
    <row r="106" spans="1:18" x14ac:dyDescent="0.25">
      <c r="A106" s="245" t="str">
        <f>IFERROR(VLOOKUP($C106,Account_Mapping!$A:$C,2,0),"")</f>
        <v>REV_Veterans</v>
      </c>
      <c r="B106" s="248">
        <f>IFERROR(VLOOKUP($C106,Account_Mapping!$A:$C,3,0),"")</f>
        <v>0</v>
      </c>
      <c r="C106" s="285" t="s">
        <v>863</v>
      </c>
      <c r="D106" s="228"/>
      <c r="E106" s="215">
        <v>63171.37</v>
      </c>
      <c r="F106" s="215">
        <v>50922</v>
      </c>
      <c r="G106" s="215">
        <v>64501.919999999998</v>
      </c>
      <c r="H106" s="215">
        <v>91738.38</v>
      </c>
      <c r="I106" s="215">
        <v>84208.66</v>
      </c>
      <c r="J106" s="215">
        <v>74775.58</v>
      </c>
      <c r="K106" s="215">
        <v>0</v>
      </c>
      <c r="L106" s="215">
        <v>0</v>
      </c>
      <c r="M106" s="215">
        <v>0</v>
      </c>
      <c r="N106" s="215">
        <v>0</v>
      </c>
      <c r="O106" s="215">
        <v>0</v>
      </c>
      <c r="P106" s="215">
        <v>0</v>
      </c>
      <c r="Q106" s="215">
        <v>429317.91</v>
      </c>
    </row>
    <row r="107" spans="1:18" x14ac:dyDescent="0.25">
      <c r="A107" s="245" t="str">
        <f>IFERROR(VLOOKUP($C107,Account_Mapping!$A:$C,2,0),"")</f>
        <v>REV_Veterans</v>
      </c>
      <c r="B107" s="248">
        <f>IFERROR(VLOOKUP($C107,Account_Mapping!$A:$C,3,0),"")</f>
        <v>0</v>
      </c>
      <c r="C107" s="285" t="s">
        <v>864</v>
      </c>
      <c r="D107" s="228"/>
      <c r="E107" s="215">
        <v>0</v>
      </c>
      <c r="F107" s="215">
        <v>0</v>
      </c>
      <c r="G107" s="215">
        <v>0</v>
      </c>
      <c r="H107" s="215">
        <v>0</v>
      </c>
      <c r="I107" s="215">
        <v>0</v>
      </c>
      <c r="J107" s="215">
        <v>0</v>
      </c>
      <c r="K107" s="215">
        <v>0</v>
      </c>
      <c r="L107" s="215">
        <v>0</v>
      </c>
      <c r="M107" s="215">
        <v>0</v>
      </c>
      <c r="N107" s="215">
        <v>0</v>
      </c>
      <c r="O107" s="215">
        <v>0</v>
      </c>
      <c r="P107" s="215">
        <v>0</v>
      </c>
      <c r="Q107" s="215">
        <v>0</v>
      </c>
    </row>
    <row r="108" spans="1:18" x14ac:dyDescent="0.25">
      <c r="A108" s="245" t="str">
        <f>IFERROR(VLOOKUP($C108,Account_Mapping!$A:$C,2,0),"")</f>
        <v>REV_Veterans</v>
      </c>
      <c r="B108" s="248">
        <f>IFERROR(VLOOKUP($C108,Account_Mapping!$A:$C,3,0),"")</f>
        <v>0</v>
      </c>
      <c r="C108" s="285" t="s">
        <v>865</v>
      </c>
      <c r="D108" s="228"/>
      <c r="E108" s="215">
        <v>0</v>
      </c>
      <c r="F108" s="215">
        <v>0</v>
      </c>
      <c r="G108" s="215">
        <v>12176.72</v>
      </c>
      <c r="H108" s="215">
        <v>1713.62</v>
      </c>
      <c r="I108" s="215">
        <v>1778.66</v>
      </c>
      <c r="J108" s="215">
        <v>0</v>
      </c>
      <c r="K108" s="215">
        <v>0</v>
      </c>
      <c r="L108" s="215">
        <v>0</v>
      </c>
      <c r="M108" s="215">
        <v>0</v>
      </c>
      <c r="N108" s="215">
        <v>0</v>
      </c>
      <c r="O108" s="215">
        <v>0</v>
      </c>
      <c r="P108" s="215">
        <v>0</v>
      </c>
      <c r="Q108" s="215">
        <v>15669</v>
      </c>
    </row>
    <row r="109" spans="1:18" x14ac:dyDescent="0.25">
      <c r="A109" s="245" t="str">
        <f>IFERROR(VLOOKUP($C109,Account_Mapping!$A:$C,2,0),"")</f>
        <v>REV_Veterans</v>
      </c>
      <c r="B109" s="248">
        <f>IFERROR(VLOOKUP($C109,Account_Mapping!$A:$C,3,0),"")</f>
        <v>0</v>
      </c>
      <c r="C109" s="285" t="s">
        <v>866</v>
      </c>
      <c r="D109" s="228"/>
      <c r="E109" s="229">
        <v>287.08</v>
      </c>
      <c r="F109" s="229">
        <v>143.54</v>
      </c>
      <c r="G109" s="229">
        <v>0</v>
      </c>
      <c r="H109" s="229">
        <v>143.54</v>
      </c>
      <c r="I109" s="229">
        <v>0</v>
      </c>
      <c r="J109" s="229">
        <v>0</v>
      </c>
      <c r="K109" s="229">
        <v>0</v>
      </c>
      <c r="L109" s="229">
        <v>0</v>
      </c>
      <c r="M109" s="229">
        <v>0</v>
      </c>
      <c r="N109" s="229">
        <v>0</v>
      </c>
      <c r="O109" s="229">
        <v>0</v>
      </c>
      <c r="P109" s="229">
        <v>0</v>
      </c>
      <c r="Q109" s="229">
        <v>574.16</v>
      </c>
      <c r="R109" s="224"/>
    </row>
    <row r="110" spans="1:18" x14ac:dyDescent="0.25">
      <c r="A110" s="245" t="str">
        <f>IFERROR(VLOOKUP($C110,Account_Mapping!$A:$C,2,0),"")</f>
        <v>REV_Other</v>
      </c>
      <c r="B110" s="248">
        <f>IFERROR(VLOOKUP($C110,Account_Mapping!$A:$C,3,0),"")</f>
        <v>0</v>
      </c>
      <c r="C110" s="285" t="s">
        <v>867</v>
      </c>
      <c r="E110" s="215">
        <v>0</v>
      </c>
      <c r="F110" s="215">
        <v>0</v>
      </c>
      <c r="G110" s="215">
        <v>0</v>
      </c>
      <c r="H110" s="215">
        <v>0</v>
      </c>
      <c r="I110" s="215">
        <v>0</v>
      </c>
      <c r="J110" s="215">
        <v>0</v>
      </c>
      <c r="K110" s="215">
        <v>0</v>
      </c>
      <c r="L110" s="215">
        <v>0</v>
      </c>
      <c r="M110" s="215">
        <v>0</v>
      </c>
      <c r="N110" s="215">
        <v>0</v>
      </c>
      <c r="O110" s="215">
        <v>0</v>
      </c>
      <c r="P110" s="215">
        <v>0</v>
      </c>
      <c r="Q110" s="215">
        <v>0</v>
      </c>
    </row>
    <row r="111" spans="1:18" x14ac:dyDescent="0.25">
      <c r="A111" s="245" t="str">
        <f>IFERROR(VLOOKUP($C111,Account_Mapping!$A:$C,2,0),"")</f>
        <v/>
      </c>
      <c r="B111" s="248" t="str">
        <f>IFERROR(VLOOKUP($C111,Account_Mapping!$A:$C,3,0),"")</f>
        <v/>
      </c>
      <c r="C111" s="285" t="s">
        <v>868</v>
      </c>
      <c r="E111" s="215">
        <v>213148.53</v>
      </c>
      <c r="F111" s="215">
        <v>217645.53000000003</v>
      </c>
      <c r="G111" s="215">
        <v>238566.33</v>
      </c>
      <c r="H111" s="215">
        <v>254251.1</v>
      </c>
      <c r="I111" s="215">
        <v>257914.81</v>
      </c>
      <c r="J111" s="215">
        <v>243450.28999999998</v>
      </c>
      <c r="K111" s="215">
        <v>0</v>
      </c>
      <c r="L111" s="215">
        <v>0</v>
      </c>
      <c r="M111" s="215">
        <v>0</v>
      </c>
      <c r="N111" s="215">
        <v>0</v>
      </c>
      <c r="O111" s="215">
        <v>0</v>
      </c>
      <c r="P111" s="215">
        <v>0</v>
      </c>
      <c r="Q111" s="215">
        <v>1424976.5899999999</v>
      </c>
    </row>
    <row r="112" spans="1:18" x14ac:dyDescent="0.25">
      <c r="A112" s="245" t="str">
        <f>IFERROR(VLOOKUP($C112,Account_Mapping!$A:$C,2,0),"")</f>
        <v/>
      </c>
      <c r="B112" s="248" t="str">
        <f>IFERROR(VLOOKUP($C112,Account_Mapping!$A:$C,3,0),"")</f>
        <v/>
      </c>
      <c r="C112" s="285" t="s">
        <v>789</v>
      </c>
      <c r="D112" s="215"/>
      <c r="E112" s="215"/>
      <c r="F112" s="215"/>
      <c r="G112" s="215"/>
      <c r="H112" s="215"/>
      <c r="I112" s="215"/>
      <c r="J112" s="215"/>
      <c r="K112" s="215"/>
      <c r="L112" s="215"/>
      <c r="M112" s="215"/>
      <c r="N112" s="215"/>
      <c r="O112" s="215"/>
      <c r="P112" s="215"/>
      <c r="Q112" s="215"/>
    </row>
    <row r="113" spans="1:17" x14ac:dyDescent="0.25">
      <c r="A113" s="245" t="str">
        <f>IFERROR(VLOOKUP($C113,Account_Mapping!$A:$C,2,0),"")</f>
        <v/>
      </c>
      <c r="B113" s="248" t="str">
        <f>IFERROR(VLOOKUP($C113,Account_Mapping!$A:$C,3,0),"")</f>
        <v/>
      </c>
      <c r="C113" s="285" t="s">
        <v>869</v>
      </c>
      <c r="D113" s="215"/>
      <c r="E113" s="215"/>
      <c r="F113" s="215"/>
      <c r="G113" s="215"/>
      <c r="H113" s="215"/>
      <c r="I113" s="215"/>
      <c r="J113" s="215"/>
      <c r="K113" s="215"/>
      <c r="L113" s="215"/>
      <c r="M113" s="215"/>
      <c r="N113" s="215"/>
      <c r="O113" s="215"/>
      <c r="P113" s="215"/>
      <c r="Q113" s="215"/>
    </row>
    <row r="114" spans="1:17" x14ac:dyDescent="0.25">
      <c r="A114" s="245" t="str">
        <f>IFERROR(VLOOKUP($C114,Account_Mapping!$A:$C,2,0),"")</f>
        <v>Rev_Medicare_B</v>
      </c>
      <c r="B114" s="248" t="str">
        <f>IFERROR(VLOOKUP($C114,Account_Mapping!$A:$C,3,0),"")</f>
        <v>REV_Ancillary</v>
      </c>
      <c r="C114" s="285" t="s">
        <v>870</v>
      </c>
      <c r="D114" s="215"/>
      <c r="E114" s="215">
        <v>333.77</v>
      </c>
      <c r="F114" s="215">
        <v>298.68</v>
      </c>
      <c r="G114" s="215">
        <v>843.89</v>
      </c>
      <c r="H114" s="215">
        <v>4488.76</v>
      </c>
      <c r="I114" s="215">
        <v>5052.97</v>
      </c>
      <c r="J114" s="215">
        <v>1576.18</v>
      </c>
      <c r="K114" s="215">
        <v>0</v>
      </c>
      <c r="L114" s="215">
        <v>0</v>
      </c>
      <c r="M114" s="215">
        <v>0</v>
      </c>
      <c r="N114" s="215">
        <v>0</v>
      </c>
      <c r="O114" s="215">
        <v>0</v>
      </c>
      <c r="P114" s="215">
        <v>0</v>
      </c>
      <c r="Q114" s="215">
        <v>12594.25</v>
      </c>
    </row>
    <row r="115" spans="1:17" x14ac:dyDescent="0.25">
      <c r="A115" s="245" t="str">
        <f>IFERROR(VLOOKUP($C115,Account_Mapping!$A:$C,2,0),"")</f>
        <v>Rev_Medicare_B</v>
      </c>
      <c r="B115" s="248" t="str">
        <f>IFERROR(VLOOKUP($C115,Account_Mapping!$A:$C,3,0),"")</f>
        <v>REV_Ancillary</v>
      </c>
      <c r="C115" s="285" t="s">
        <v>871</v>
      </c>
      <c r="D115" s="215"/>
      <c r="E115" s="215">
        <v>0</v>
      </c>
      <c r="F115" s="215">
        <v>0</v>
      </c>
      <c r="G115" s="215">
        <v>0</v>
      </c>
      <c r="H115" s="215">
        <v>2217.19</v>
      </c>
      <c r="I115" s="215">
        <v>1075.06</v>
      </c>
      <c r="J115" s="215">
        <v>952.33</v>
      </c>
      <c r="K115" s="215">
        <v>0</v>
      </c>
      <c r="L115" s="215">
        <v>0</v>
      </c>
      <c r="M115" s="215">
        <v>0</v>
      </c>
      <c r="N115" s="215">
        <v>0</v>
      </c>
      <c r="O115" s="215">
        <v>0</v>
      </c>
      <c r="P115" s="215">
        <v>0</v>
      </c>
      <c r="Q115" s="215">
        <v>4244.58</v>
      </c>
    </row>
    <row r="116" spans="1:17" x14ac:dyDescent="0.25">
      <c r="A116" s="245" t="str">
        <f>IFERROR(VLOOKUP($C116,Account_Mapping!$A:$C,2,0),"")</f>
        <v>Rev_Medicare_B</v>
      </c>
      <c r="B116" s="248" t="str">
        <f>IFERROR(VLOOKUP($C116,Account_Mapping!$A:$C,3,0),"")</f>
        <v>REV_Ancillary</v>
      </c>
      <c r="C116" s="285" t="s">
        <v>872</v>
      </c>
      <c r="D116" s="215"/>
      <c r="E116" s="215">
        <v>0</v>
      </c>
      <c r="F116" s="215">
        <v>0</v>
      </c>
      <c r="G116" s="215">
        <v>0</v>
      </c>
      <c r="H116" s="215">
        <v>1212.7</v>
      </c>
      <c r="I116" s="215">
        <v>0</v>
      </c>
      <c r="J116" s="215">
        <v>0</v>
      </c>
      <c r="K116" s="215">
        <v>0</v>
      </c>
      <c r="L116" s="215">
        <v>0</v>
      </c>
      <c r="M116" s="215">
        <v>0</v>
      </c>
      <c r="N116" s="215">
        <v>0</v>
      </c>
      <c r="O116" s="215">
        <v>0</v>
      </c>
      <c r="P116" s="215">
        <v>0</v>
      </c>
      <c r="Q116" s="215">
        <v>1212.7</v>
      </c>
    </row>
    <row r="117" spans="1:17" x14ac:dyDescent="0.25">
      <c r="A117" s="245" t="str">
        <f>IFERROR(VLOOKUP($C117,Account_Mapping!$A:$C,2,0),"")</f>
        <v>Rev_Medicare_B</v>
      </c>
      <c r="B117" s="248" t="str">
        <f>IFERROR(VLOOKUP($C117,Account_Mapping!$A:$C,3,0),"")</f>
        <v>REV_Ancillary</v>
      </c>
      <c r="C117" s="285" t="s">
        <v>1270</v>
      </c>
      <c r="D117" s="215"/>
      <c r="E117" s="215">
        <v>0</v>
      </c>
      <c r="F117" s="215">
        <v>0</v>
      </c>
      <c r="G117" s="215">
        <v>0</v>
      </c>
      <c r="H117" s="215">
        <v>0</v>
      </c>
      <c r="I117" s="215">
        <v>0</v>
      </c>
      <c r="J117" s="215">
        <v>0</v>
      </c>
      <c r="K117" s="215">
        <v>0</v>
      </c>
      <c r="L117" s="215">
        <v>0</v>
      </c>
      <c r="M117" s="215">
        <v>0</v>
      </c>
      <c r="N117" s="215">
        <v>0</v>
      </c>
      <c r="O117" s="215">
        <v>0</v>
      </c>
      <c r="P117" s="215">
        <v>0</v>
      </c>
      <c r="Q117" s="215">
        <v>0</v>
      </c>
    </row>
    <row r="118" spans="1:17" x14ac:dyDescent="0.25">
      <c r="A118" s="245" t="str">
        <f>IFERROR(VLOOKUP($C118,Account_Mapping!$A:$C,2,0),"")</f>
        <v>Rev_Medicare_B</v>
      </c>
      <c r="B118" s="248" t="str">
        <f>IFERROR(VLOOKUP($C118,Account_Mapping!$A:$C,3,0),"")</f>
        <v>REV_Ancillary</v>
      </c>
      <c r="C118" s="285" t="s">
        <v>874</v>
      </c>
      <c r="D118" s="215"/>
      <c r="E118" s="215">
        <v>0</v>
      </c>
      <c r="F118" s="215">
        <v>0</v>
      </c>
      <c r="G118" s="215">
        <v>0</v>
      </c>
      <c r="H118" s="215">
        <v>0</v>
      </c>
      <c r="I118" s="215">
        <v>0</v>
      </c>
      <c r="J118" s="215">
        <v>0</v>
      </c>
      <c r="K118" s="215">
        <v>0</v>
      </c>
      <c r="L118" s="215">
        <v>0</v>
      </c>
      <c r="M118" s="215">
        <v>0</v>
      </c>
      <c r="N118" s="215">
        <v>0</v>
      </c>
      <c r="O118" s="215">
        <v>0</v>
      </c>
      <c r="P118" s="215">
        <v>0</v>
      </c>
      <c r="Q118" s="215">
        <v>0</v>
      </c>
    </row>
    <row r="119" spans="1:17" x14ac:dyDescent="0.25">
      <c r="A119" s="245" t="str">
        <f>IFERROR(VLOOKUP($C119,Account_Mapping!$A:$C,2,0),"")</f>
        <v>Rev_Medicare_B</v>
      </c>
      <c r="B119" s="248" t="str">
        <f>IFERROR(VLOOKUP($C119,Account_Mapping!$A:$C,3,0),"")</f>
        <v>REV_Ancillary</v>
      </c>
      <c r="C119" s="285" t="s">
        <v>875</v>
      </c>
      <c r="D119" s="215"/>
      <c r="E119" s="215">
        <v>0</v>
      </c>
      <c r="F119" s="215">
        <v>0</v>
      </c>
      <c r="G119" s="215">
        <v>0</v>
      </c>
      <c r="H119" s="215">
        <v>0</v>
      </c>
      <c r="I119" s="215">
        <v>0</v>
      </c>
      <c r="J119" s="215">
        <v>0</v>
      </c>
      <c r="K119" s="215">
        <v>0</v>
      </c>
      <c r="L119" s="215">
        <v>0</v>
      </c>
      <c r="M119" s="215">
        <v>0</v>
      </c>
      <c r="N119" s="215">
        <v>0</v>
      </c>
      <c r="O119" s="215">
        <v>0</v>
      </c>
      <c r="P119" s="215">
        <v>0</v>
      </c>
      <c r="Q119" s="215">
        <v>0</v>
      </c>
    </row>
    <row r="120" spans="1:17" x14ac:dyDescent="0.25">
      <c r="A120" s="245" t="str">
        <f>IFERROR(VLOOKUP($C120,Account_Mapping!$A:$C,2,0),"")</f>
        <v>Rev_Medicare_B</v>
      </c>
      <c r="B120" s="248" t="str">
        <f>IFERROR(VLOOKUP($C120,Account_Mapping!$A:$C,3,0),"")</f>
        <v>REV_Ancillary</v>
      </c>
      <c r="C120" s="285" t="s">
        <v>876</v>
      </c>
      <c r="D120" s="215"/>
      <c r="E120" s="215">
        <v>0</v>
      </c>
      <c r="F120" s="215">
        <v>0</v>
      </c>
      <c r="G120" s="215">
        <v>0</v>
      </c>
      <c r="H120" s="215">
        <v>0</v>
      </c>
      <c r="I120" s="215">
        <v>0</v>
      </c>
      <c r="J120" s="215">
        <v>0</v>
      </c>
      <c r="K120" s="215">
        <v>0</v>
      </c>
      <c r="L120" s="215">
        <v>0</v>
      </c>
      <c r="M120" s="215">
        <v>0</v>
      </c>
      <c r="N120" s="215">
        <v>0</v>
      </c>
      <c r="O120" s="215">
        <v>0</v>
      </c>
      <c r="P120" s="215">
        <v>0</v>
      </c>
      <c r="Q120" s="215">
        <v>0</v>
      </c>
    </row>
    <row r="121" spans="1:17" x14ac:dyDescent="0.25">
      <c r="A121" s="245" t="str">
        <f>IFERROR(VLOOKUP($C121,Account_Mapping!$A:$C,2,0),"")</f>
        <v>Rev_Medicare_B</v>
      </c>
      <c r="B121" s="248" t="str">
        <f>IFERROR(VLOOKUP($C121,Account_Mapping!$A:$C,3,0),"")</f>
        <v>REV_Ancillary</v>
      </c>
      <c r="C121" s="285" t="s">
        <v>877</v>
      </c>
      <c r="D121" s="215"/>
      <c r="E121" s="215">
        <v>0</v>
      </c>
      <c r="F121" s="215">
        <v>0</v>
      </c>
      <c r="G121" s="215">
        <v>0</v>
      </c>
      <c r="H121" s="215">
        <v>0</v>
      </c>
      <c r="I121" s="215">
        <v>0</v>
      </c>
      <c r="J121" s="215">
        <v>0</v>
      </c>
      <c r="K121" s="215">
        <v>0</v>
      </c>
      <c r="L121" s="215">
        <v>0</v>
      </c>
      <c r="M121" s="215">
        <v>0</v>
      </c>
      <c r="N121" s="215">
        <v>0</v>
      </c>
      <c r="O121" s="215">
        <v>0</v>
      </c>
      <c r="P121" s="215">
        <v>0</v>
      </c>
      <c r="Q121" s="215">
        <v>0</v>
      </c>
    </row>
    <row r="122" spans="1:17" x14ac:dyDescent="0.25">
      <c r="A122" s="245" t="str">
        <f>IFERROR(VLOOKUP($C122,Account_Mapping!$A:$C,2,0),"")</f>
        <v>Rev_Medicare_B</v>
      </c>
      <c r="B122" s="248" t="str">
        <f>IFERROR(VLOOKUP($C122,Account_Mapping!$A:$C,3,0),"")</f>
        <v>REV_Cont_Allow</v>
      </c>
      <c r="C122" s="285" t="s">
        <v>878</v>
      </c>
      <c r="D122" s="215"/>
      <c r="E122" s="215">
        <v>-141.94999999999999</v>
      </c>
      <c r="F122" s="215">
        <v>-128.66999999999999</v>
      </c>
      <c r="G122" s="215">
        <v>-407.48</v>
      </c>
      <c r="H122" s="215">
        <v>-3714.89</v>
      </c>
      <c r="I122" s="215">
        <v>-3057.86</v>
      </c>
      <c r="J122" s="215">
        <v>-1243.23</v>
      </c>
      <c r="K122" s="215">
        <v>0</v>
      </c>
      <c r="L122" s="215">
        <v>0</v>
      </c>
      <c r="M122" s="215">
        <v>0</v>
      </c>
      <c r="N122" s="215">
        <v>0</v>
      </c>
      <c r="O122" s="215">
        <v>0</v>
      </c>
      <c r="P122" s="215">
        <v>0</v>
      </c>
      <c r="Q122" s="215">
        <v>-8694.08</v>
      </c>
    </row>
    <row r="123" spans="1:17" x14ac:dyDescent="0.25">
      <c r="A123" s="245" t="str">
        <f>IFERROR(VLOOKUP($C123,Account_Mapping!$A:$C,2,0),"")</f>
        <v>Rev_Medicare_B</v>
      </c>
      <c r="B123" s="248" t="str">
        <f>IFERROR(VLOOKUP($C123,Account_Mapping!$A:$C,3,0),"")</f>
        <v>REV_Cont_Allow</v>
      </c>
      <c r="C123" s="285" t="s">
        <v>879</v>
      </c>
      <c r="D123" s="215"/>
      <c r="E123" s="215">
        <v>0.04</v>
      </c>
      <c r="F123" s="215">
        <v>-18.87</v>
      </c>
      <c r="G123" s="215">
        <v>-4.6399999999999997</v>
      </c>
      <c r="H123" s="215">
        <v>0</v>
      </c>
      <c r="I123" s="215">
        <v>31.92</v>
      </c>
      <c r="J123" s="215">
        <v>10.19</v>
      </c>
      <c r="K123" s="215">
        <v>0</v>
      </c>
      <c r="L123" s="215">
        <v>0</v>
      </c>
      <c r="M123" s="215">
        <v>0</v>
      </c>
      <c r="N123" s="215">
        <v>0</v>
      </c>
      <c r="O123" s="215">
        <v>0</v>
      </c>
      <c r="P123" s="215">
        <v>0</v>
      </c>
      <c r="Q123" s="215">
        <v>18.64</v>
      </c>
    </row>
    <row r="124" spans="1:17" x14ac:dyDescent="0.25">
      <c r="A124" s="245" t="str">
        <f>IFERROR(VLOOKUP($C124,Account_Mapping!$A:$C,2,0),"")</f>
        <v>Rev_Medicare_B</v>
      </c>
      <c r="B124" s="248">
        <f>IFERROR(VLOOKUP($C124,Account_Mapping!$A:$C,3,0),"")</f>
        <v>0</v>
      </c>
      <c r="C124" s="285" t="s">
        <v>880</v>
      </c>
      <c r="D124" s="215"/>
      <c r="E124" s="215">
        <v>0</v>
      </c>
      <c r="F124" s="215">
        <v>0</v>
      </c>
      <c r="G124" s="215">
        <v>0</v>
      </c>
      <c r="H124" s="215">
        <v>0</v>
      </c>
      <c r="I124" s="215">
        <v>-32.74</v>
      </c>
      <c r="J124" s="215">
        <v>-23.86</v>
      </c>
      <c r="K124" s="215">
        <v>0</v>
      </c>
      <c r="L124" s="215">
        <v>0</v>
      </c>
      <c r="M124" s="215">
        <v>0</v>
      </c>
      <c r="N124" s="215">
        <v>0</v>
      </c>
      <c r="O124" s="215">
        <v>0</v>
      </c>
      <c r="P124" s="215">
        <v>0</v>
      </c>
      <c r="Q124" s="215">
        <v>-56.6</v>
      </c>
    </row>
    <row r="125" spans="1:17" x14ac:dyDescent="0.25">
      <c r="A125" s="245" t="str">
        <f>IFERROR(VLOOKUP($C125,Account_Mapping!$A:$C,2,0),"")</f>
        <v>Rev_Medicare_B</v>
      </c>
      <c r="B125" s="248" t="str">
        <f>IFERROR(VLOOKUP($C125,Account_Mapping!$A:$C,3,0),"")</f>
        <v>REV_Ancillary</v>
      </c>
      <c r="C125" s="285" t="s">
        <v>881</v>
      </c>
      <c r="D125" s="215"/>
      <c r="E125" s="215">
        <v>0</v>
      </c>
      <c r="F125" s="215">
        <v>0</v>
      </c>
      <c r="G125" s="215">
        <v>0</v>
      </c>
      <c r="H125" s="215">
        <v>0</v>
      </c>
      <c r="I125" s="215">
        <v>0</v>
      </c>
      <c r="J125" s="215">
        <v>0</v>
      </c>
      <c r="K125" s="215">
        <v>0</v>
      </c>
      <c r="L125" s="215">
        <v>0</v>
      </c>
      <c r="M125" s="215">
        <v>0</v>
      </c>
      <c r="N125" s="215">
        <v>0</v>
      </c>
      <c r="O125" s="215">
        <v>0</v>
      </c>
      <c r="P125" s="215">
        <v>0</v>
      </c>
      <c r="Q125" s="215">
        <v>0</v>
      </c>
    </row>
    <row r="126" spans="1:17" x14ac:dyDescent="0.25">
      <c r="A126" s="245" t="str">
        <f>IFERROR(VLOOKUP($C126,Account_Mapping!$A:$C,2,0),"")</f>
        <v>Rev_Medicare_B</v>
      </c>
      <c r="B126" s="248" t="str">
        <f>IFERROR(VLOOKUP($C126,Account_Mapping!$A:$C,3,0),"")</f>
        <v>REV_Ancillary</v>
      </c>
      <c r="C126" s="285" t="s">
        <v>1271</v>
      </c>
      <c r="D126" s="215"/>
      <c r="E126" s="215">
        <v>0</v>
      </c>
      <c r="F126" s="215">
        <v>0</v>
      </c>
      <c r="G126" s="215">
        <v>0</v>
      </c>
      <c r="H126" s="215">
        <v>0</v>
      </c>
      <c r="I126" s="215">
        <v>0</v>
      </c>
      <c r="J126" s="215">
        <v>0</v>
      </c>
      <c r="K126" s="215">
        <v>0</v>
      </c>
      <c r="L126" s="215">
        <v>0</v>
      </c>
      <c r="M126" s="215">
        <v>0</v>
      </c>
      <c r="N126" s="215">
        <v>0</v>
      </c>
      <c r="O126" s="215">
        <v>0</v>
      </c>
      <c r="P126" s="215">
        <v>0</v>
      </c>
      <c r="Q126" s="215">
        <v>0</v>
      </c>
    </row>
    <row r="127" spans="1:17" x14ac:dyDescent="0.25">
      <c r="A127" s="245" t="str">
        <f>IFERROR(VLOOKUP($C127,Account_Mapping!$A:$C,2,0),"")</f>
        <v>Rev_Medicare_B</v>
      </c>
      <c r="B127" s="248" t="str">
        <f>IFERROR(VLOOKUP($C127,Account_Mapping!$A:$C,3,0),"")</f>
        <v>REV_Ancillary</v>
      </c>
      <c r="C127" s="285" t="s">
        <v>1265</v>
      </c>
      <c r="D127" s="215"/>
      <c r="E127" s="215">
        <v>0</v>
      </c>
      <c r="F127" s="215">
        <v>0</v>
      </c>
      <c r="G127" s="215">
        <v>0</v>
      </c>
      <c r="H127" s="215">
        <v>0</v>
      </c>
      <c r="I127" s="215">
        <v>0</v>
      </c>
      <c r="J127" s="215">
        <v>0</v>
      </c>
      <c r="K127" s="215">
        <v>0</v>
      </c>
      <c r="L127" s="215">
        <v>0</v>
      </c>
      <c r="M127" s="215">
        <v>0</v>
      </c>
      <c r="N127" s="215">
        <v>0</v>
      </c>
      <c r="O127" s="215">
        <v>0</v>
      </c>
      <c r="P127" s="215">
        <v>0</v>
      </c>
      <c r="Q127" s="215">
        <v>0</v>
      </c>
    </row>
    <row r="128" spans="1:17" x14ac:dyDescent="0.25">
      <c r="A128" s="245" t="str">
        <f>IFERROR(VLOOKUP($C128,Account_Mapping!$A:$C,2,0),"")</f>
        <v>Rev_Medicare_B</v>
      </c>
      <c r="B128" s="248" t="str">
        <f>IFERROR(VLOOKUP($C128,Account_Mapping!$A:$C,3,0),"")</f>
        <v>REV_Ancillary</v>
      </c>
      <c r="C128" s="285" t="s">
        <v>1266</v>
      </c>
      <c r="D128" s="215"/>
      <c r="E128" s="215">
        <v>0</v>
      </c>
      <c r="F128" s="215">
        <v>0</v>
      </c>
      <c r="G128" s="215">
        <v>121.35</v>
      </c>
      <c r="H128" s="215">
        <v>0</v>
      </c>
      <c r="I128" s="215">
        <v>0</v>
      </c>
      <c r="J128" s="215">
        <v>0</v>
      </c>
      <c r="K128" s="215">
        <v>0</v>
      </c>
      <c r="L128" s="215">
        <v>0</v>
      </c>
      <c r="M128" s="215">
        <v>0</v>
      </c>
      <c r="N128" s="215">
        <v>0</v>
      </c>
      <c r="O128" s="215">
        <v>0</v>
      </c>
      <c r="P128" s="215">
        <v>0</v>
      </c>
      <c r="Q128" s="215">
        <v>121.35</v>
      </c>
    </row>
    <row r="129" spans="1:18" x14ac:dyDescent="0.25">
      <c r="A129" s="245" t="str">
        <f>IFERROR(VLOOKUP($C129,Account_Mapping!$A:$C,2,0),"")</f>
        <v>Rev_Medicare_B</v>
      </c>
      <c r="B129" s="248" t="str">
        <f>IFERROR(VLOOKUP($C129,Account_Mapping!$A:$C,3,0),"")</f>
        <v>REV_Ancillary</v>
      </c>
      <c r="C129" s="285" t="s">
        <v>1267</v>
      </c>
      <c r="D129" s="215"/>
      <c r="E129" s="215">
        <v>-521.22</v>
      </c>
      <c r="F129" s="215">
        <v>-1600.95</v>
      </c>
      <c r="G129" s="215">
        <v>-766.98</v>
      </c>
      <c r="H129" s="215">
        <v>0</v>
      </c>
      <c r="I129" s="215">
        <v>0</v>
      </c>
      <c r="J129" s="215">
        <v>0</v>
      </c>
      <c r="K129" s="215">
        <v>0</v>
      </c>
      <c r="L129" s="215">
        <v>0</v>
      </c>
      <c r="M129" s="215">
        <v>0</v>
      </c>
      <c r="N129" s="215">
        <v>0</v>
      </c>
      <c r="O129" s="215">
        <v>0</v>
      </c>
      <c r="P129" s="215">
        <v>0</v>
      </c>
      <c r="Q129" s="215">
        <v>-2889.15</v>
      </c>
    </row>
    <row r="130" spans="1:18" x14ac:dyDescent="0.25">
      <c r="A130" s="245" t="str">
        <f>IFERROR(VLOOKUP($C130,Account_Mapping!$A:$C,2,0),"")</f>
        <v>REV_Private</v>
      </c>
      <c r="B130" s="248" t="str">
        <f>IFERROR(VLOOKUP($C130,Account_Mapping!$A:$C,3,0),"")</f>
        <v>REV_Ancillary</v>
      </c>
      <c r="C130" s="285" t="s">
        <v>886</v>
      </c>
      <c r="D130" s="215"/>
      <c r="E130" s="215">
        <v>0</v>
      </c>
      <c r="F130" s="215">
        <v>0</v>
      </c>
      <c r="G130" s="215">
        <v>2038.99</v>
      </c>
      <c r="H130" s="215">
        <v>1609.76</v>
      </c>
      <c r="I130" s="215">
        <v>394.11</v>
      </c>
      <c r="J130" s="215">
        <v>2494.44</v>
      </c>
      <c r="K130" s="215">
        <v>0</v>
      </c>
      <c r="L130" s="215">
        <v>0</v>
      </c>
      <c r="M130" s="215">
        <v>0</v>
      </c>
      <c r="N130" s="215">
        <v>0</v>
      </c>
      <c r="O130" s="215">
        <v>0</v>
      </c>
      <c r="P130" s="215">
        <v>0</v>
      </c>
      <c r="Q130" s="215">
        <v>6537.3</v>
      </c>
    </row>
    <row r="131" spans="1:18" x14ac:dyDescent="0.25">
      <c r="A131" s="245" t="str">
        <f>IFERROR(VLOOKUP($C131,Account_Mapping!$A:$C,2,0),"")</f>
        <v>REV_Private</v>
      </c>
      <c r="B131" s="248" t="str">
        <f>IFERROR(VLOOKUP($C131,Account_Mapping!$A:$C,3,0),"")</f>
        <v>REV_Ancillary</v>
      </c>
      <c r="C131" s="285" t="s">
        <v>887</v>
      </c>
      <c r="E131" s="229">
        <v>0</v>
      </c>
      <c r="F131" s="229">
        <v>0</v>
      </c>
      <c r="G131" s="229">
        <v>699.96</v>
      </c>
      <c r="H131" s="229">
        <v>0</v>
      </c>
      <c r="I131" s="229">
        <v>299.57</v>
      </c>
      <c r="J131" s="229">
        <v>1500.6</v>
      </c>
      <c r="K131" s="229">
        <v>0</v>
      </c>
      <c r="L131" s="229">
        <v>0</v>
      </c>
      <c r="M131" s="229">
        <v>0</v>
      </c>
      <c r="N131" s="229">
        <v>0</v>
      </c>
      <c r="O131" s="229">
        <v>0</v>
      </c>
      <c r="P131" s="229">
        <v>0</v>
      </c>
      <c r="Q131" s="229">
        <v>2500.13</v>
      </c>
      <c r="R131" s="224"/>
    </row>
    <row r="132" spans="1:18" x14ac:dyDescent="0.25">
      <c r="A132" s="245" t="str">
        <f>IFERROR(VLOOKUP($C132,Account_Mapping!$A:$C,2,0),"")</f>
        <v>REV_Private</v>
      </c>
      <c r="B132" s="248" t="str">
        <f>IFERROR(VLOOKUP($C132,Account_Mapping!$A:$C,3,0),"")</f>
        <v>REV_Ancillary</v>
      </c>
      <c r="C132" s="285" t="s">
        <v>888</v>
      </c>
      <c r="E132" s="215">
        <v>0</v>
      </c>
      <c r="F132" s="215">
        <v>0</v>
      </c>
      <c r="G132" s="215">
        <v>0</v>
      </c>
      <c r="H132" s="215">
        <v>0</v>
      </c>
      <c r="I132" s="215">
        <v>0</v>
      </c>
      <c r="J132" s="215">
        <v>0</v>
      </c>
      <c r="K132" s="215">
        <v>0</v>
      </c>
      <c r="L132" s="215">
        <v>0</v>
      </c>
      <c r="M132" s="215">
        <v>0</v>
      </c>
      <c r="N132" s="215">
        <v>0</v>
      </c>
      <c r="O132" s="215">
        <v>0</v>
      </c>
      <c r="P132" s="215">
        <v>0</v>
      </c>
      <c r="Q132" s="215">
        <v>0</v>
      </c>
    </row>
    <row r="133" spans="1:18" x14ac:dyDescent="0.25">
      <c r="A133" s="245" t="str">
        <f>IFERROR(VLOOKUP($C133,Account_Mapping!$A:$C,2,0),"")</f>
        <v/>
      </c>
      <c r="B133" s="248" t="str">
        <f>IFERROR(VLOOKUP($C133,Account_Mapping!$A:$C,3,0),"")</f>
        <v/>
      </c>
      <c r="C133" s="285" t="s">
        <v>889</v>
      </c>
      <c r="E133" s="215">
        <v>-329.36</v>
      </c>
      <c r="F133" s="215">
        <v>-1449.81</v>
      </c>
      <c r="G133" s="215">
        <v>2525.09</v>
      </c>
      <c r="H133" s="215">
        <v>5813.52</v>
      </c>
      <c r="I133" s="215">
        <v>3763.0300000000011</v>
      </c>
      <c r="J133" s="215">
        <v>5266.65</v>
      </c>
      <c r="K133" s="215">
        <v>0</v>
      </c>
      <c r="L133" s="215">
        <v>0</v>
      </c>
      <c r="M133" s="215">
        <v>0</v>
      </c>
      <c r="N133" s="215">
        <v>0</v>
      </c>
      <c r="O133" s="215">
        <v>0</v>
      </c>
      <c r="P133" s="215">
        <v>0</v>
      </c>
      <c r="Q133" s="215">
        <v>15589.120000000003</v>
      </c>
    </row>
    <row r="134" spans="1:18" x14ac:dyDescent="0.25">
      <c r="A134" s="245" t="str">
        <f>IFERROR(VLOOKUP($C134,Account_Mapping!$A:$C,2,0),"")</f>
        <v/>
      </c>
      <c r="B134" s="248" t="str">
        <f>IFERROR(VLOOKUP($C134,Account_Mapping!$A:$C,3,0),"")</f>
        <v/>
      </c>
      <c r="C134" s="285" t="s">
        <v>789</v>
      </c>
      <c r="D134" s="215"/>
      <c r="E134" s="215"/>
      <c r="F134" s="215"/>
      <c r="G134" s="215"/>
      <c r="H134" s="215"/>
      <c r="I134" s="215"/>
      <c r="J134" s="215"/>
      <c r="K134" s="215"/>
      <c r="L134" s="215"/>
      <c r="M134" s="215"/>
      <c r="N134" s="215"/>
      <c r="O134" s="215"/>
      <c r="P134" s="215"/>
      <c r="Q134" s="215"/>
    </row>
    <row r="135" spans="1:18" x14ac:dyDescent="0.25">
      <c r="A135" s="245" t="str">
        <f>IFERROR(VLOOKUP($C135,Account_Mapping!$A:$C,2,0),"")</f>
        <v/>
      </c>
      <c r="B135" s="248" t="str">
        <f>IFERROR(VLOOKUP($C135,Account_Mapping!$A:$C,3,0),"")</f>
        <v/>
      </c>
      <c r="C135" s="285" t="s">
        <v>890</v>
      </c>
      <c r="D135" s="215"/>
      <c r="E135" s="215"/>
      <c r="F135" s="215"/>
      <c r="G135" s="215"/>
      <c r="H135" s="215"/>
      <c r="I135" s="215"/>
      <c r="J135" s="215"/>
      <c r="K135" s="215"/>
      <c r="L135" s="215"/>
      <c r="M135" s="215"/>
      <c r="N135" s="215"/>
      <c r="O135" s="215"/>
      <c r="P135" s="215"/>
      <c r="Q135" s="215"/>
    </row>
    <row r="136" spans="1:18" x14ac:dyDescent="0.25">
      <c r="A136" s="245" t="str">
        <f>IFERROR(VLOOKUP($C136,Account_Mapping!$A:$C,2,0),"")</f>
        <v>REV_Other</v>
      </c>
      <c r="B136" s="248" t="str">
        <f>IFERROR(VLOOKUP($C136,Account_Mapping!$A:$C,3,0),"")</f>
        <v>REV_Ancillary</v>
      </c>
      <c r="C136" s="285" t="s">
        <v>891</v>
      </c>
      <c r="D136" s="215"/>
      <c r="E136" s="215">
        <v>0</v>
      </c>
      <c r="F136" s="215">
        <v>0</v>
      </c>
      <c r="G136" s="215">
        <v>0</v>
      </c>
      <c r="H136" s="215">
        <v>0</v>
      </c>
      <c r="I136" s="215">
        <v>0</v>
      </c>
      <c r="J136" s="215">
        <v>0</v>
      </c>
      <c r="K136" s="215">
        <v>0</v>
      </c>
      <c r="L136" s="215">
        <v>0</v>
      </c>
      <c r="M136" s="215">
        <v>0</v>
      </c>
      <c r="N136" s="215">
        <v>0</v>
      </c>
      <c r="O136" s="215">
        <v>0</v>
      </c>
      <c r="P136" s="215">
        <v>0</v>
      </c>
      <c r="Q136" s="215">
        <v>0</v>
      </c>
    </row>
    <row r="137" spans="1:18" x14ac:dyDescent="0.25">
      <c r="A137" s="245" t="str">
        <f>IFERROR(VLOOKUP($C137,Account_Mapping!$A:$C,2,0),"")</f>
        <v>REV_Other</v>
      </c>
      <c r="B137" s="248" t="str">
        <f>IFERROR(VLOOKUP($C137,Account_Mapping!$A:$C,3,0),"")</f>
        <v>REV_Ancillary</v>
      </c>
      <c r="C137" s="285" t="s">
        <v>892</v>
      </c>
      <c r="D137" s="215"/>
      <c r="E137" s="215">
        <v>0</v>
      </c>
      <c r="F137" s="215">
        <v>0</v>
      </c>
      <c r="G137" s="215">
        <v>0</v>
      </c>
      <c r="H137" s="215">
        <v>0</v>
      </c>
      <c r="I137" s="215">
        <v>0</v>
      </c>
      <c r="J137" s="215">
        <v>0</v>
      </c>
      <c r="K137" s="215">
        <v>0</v>
      </c>
      <c r="L137" s="215">
        <v>0</v>
      </c>
      <c r="M137" s="215">
        <v>0</v>
      </c>
      <c r="N137" s="215">
        <v>0</v>
      </c>
      <c r="O137" s="215">
        <v>0</v>
      </c>
      <c r="P137" s="215">
        <v>0</v>
      </c>
      <c r="Q137" s="215">
        <v>0</v>
      </c>
    </row>
    <row r="138" spans="1:18" x14ac:dyDescent="0.25">
      <c r="A138" s="245" t="str">
        <f>IFERROR(VLOOKUP($C138,Account_Mapping!$A:$C,2,0),"")</f>
        <v>REV_Other</v>
      </c>
      <c r="B138" s="248" t="str">
        <f>IFERROR(VLOOKUP($C138,Account_Mapping!$A:$C,3,0),"")</f>
        <v>REV_Ancillary</v>
      </c>
      <c r="C138" s="285" t="s">
        <v>893</v>
      </c>
      <c r="D138" s="215"/>
      <c r="E138" s="215">
        <v>236</v>
      </c>
      <c r="F138" s="215">
        <v>200</v>
      </c>
      <c r="G138" s="215">
        <v>136</v>
      </c>
      <c r="H138" s="215">
        <v>128</v>
      </c>
      <c r="I138" s="215">
        <v>64</v>
      </c>
      <c r="J138" s="215">
        <v>96</v>
      </c>
      <c r="K138" s="215">
        <v>0</v>
      </c>
      <c r="L138" s="215">
        <v>0</v>
      </c>
      <c r="M138" s="215">
        <v>0</v>
      </c>
      <c r="N138" s="215">
        <v>0</v>
      </c>
      <c r="O138" s="215">
        <v>0</v>
      </c>
      <c r="P138" s="215">
        <v>0</v>
      </c>
      <c r="Q138" s="215">
        <v>860</v>
      </c>
    </row>
    <row r="139" spans="1:18" x14ac:dyDescent="0.25">
      <c r="A139" s="245" t="str">
        <f>IFERROR(VLOOKUP($C139,Account_Mapping!$A:$C,2,0),"")</f>
        <v>REV_Other</v>
      </c>
      <c r="B139" s="248" t="str">
        <f>IFERROR(VLOOKUP($C139,Account_Mapping!$A:$C,3,0),"")</f>
        <v>REV_Ancillary</v>
      </c>
      <c r="C139" s="285" t="s">
        <v>894</v>
      </c>
      <c r="D139" s="215"/>
      <c r="E139" s="215">
        <v>0</v>
      </c>
      <c r="F139" s="215">
        <v>0</v>
      </c>
      <c r="G139" s="215">
        <v>0</v>
      </c>
      <c r="H139" s="215">
        <v>0</v>
      </c>
      <c r="I139" s="215">
        <v>0</v>
      </c>
      <c r="J139" s="215">
        <v>0</v>
      </c>
      <c r="K139" s="215">
        <v>0</v>
      </c>
      <c r="L139" s="215">
        <v>0</v>
      </c>
      <c r="M139" s="215">
        <v>0</v>
      </c>
      <c r="N139" s="215">
        <v>0</v>
      </c>
      <c r="O139" s="215">
        <v>0</v>
      </c>
      <c r="P139" s="215">
        <v>0</v>
      </c>
      <c r="Q139" s="215">
        <v>0</v>
      </c>
    </row>
    <row r="140" spans="1:18" x14ac:dyDescent="0.25">
      <c r="A140" s="245" t="str">
        <f>IFERROR(VLOOKUP($C140,Account_Mapping!$A:$C,2,0),"")</f>
        <v>REV_Other</v>
      </c>
      <c r="B140" s="248" t="str">
        <f>IFERROR(VLOOKUP($C140,Account_Mapping!$A:$C,3,0),"")</f>
        <v>REV_Ancillary</v>
      </c>
      <c r="C140" s="285" t="s">
        <v>895</v>
      </c>
      <c r="D140" s="215"/>
      <c r="E140" s="215">
        <v>0</v>
      </c>
      <c r="F140" s="215">
        <v>0</v>
      </c>
      <c r="G140" s="215">
        <v>0</v>
      </c>
      <c r="H140" s="215">
        <v>536.26</v>
      </c>
      <c r="I140" s="215">
        <v>0</v>
      </c>
      <c r="J140" s="215">
        <v>0</v>
      </c>
      <c r="K140" s="215">
        <v>0</v>
      </c>
      <c r="L140" s="215">
        <v>0</v>
      </c>
      <c r="M140" s="215">
        <v>0</v>
      </c>
      <c r="N140" s="215">
        <v>0</v>
      </c>
      <c r="O140" s="215">
        <v>0</v>
      </c>
      <c r="P140" s="215">
        <v>0</v>
      </c>
      <c r="Q140" s="215">
        <v>536.26</v>
      </c>
    </row>
    <row r="141" spans="1:18" x14ac:dyDescent="0.25">
      <c r="A141" s="245" t="str">
        <f>IFERROR(VLOOKUP($C141,Account_Mapping!$A:$C,2,0),"")</f>
        <v>REV_Other</v>
      </c>
      <c r="B141" s="248" t="str">
        <f>IFERROR(VLOOKUP($C141,Account_Mapping!$A:$C,3,0),"")</f>
        <v>REV_Ancillary</v>
      </c>
      <c r="C141" s="285" t="s">
        <v>896</v>
      </c>
      <c r="D141" s="215"/>
      <c r="E141" s="215">
        <v>0</v>
      </c>
      <c r="F141" s="215">
        <v>0</v>
      </c>
      <c r="G141" s="215">
        <v>0</v>
      </c>
      <c r="H141" s="215">
        <v>0</v>
      </c>
      <c r="I141" s="215">
        <v>0</v>
      </c>
      <c r="J141" s="215">
        <v>0</v>
      </c>
      <c r="K141" s="215">
        <v>0</v>
      </c>
      <c r="L141" s="215">
        <v>0</v>
      </c>
      <c r="M141" s="215">
        <v>0</v>
      </c>
      <c r="N141" s="215">
        <v>0</v>
      </c>
      <c r="O141" s="215">
        <v>0</v>
      </c>
      <c r="P141" s="215">
        <v>0</v>
      </c>
      <c r="Q141" s="215">
        <v>0</v>
      </c>
    </row>
    <row r="142" spans="1:18" x14ac:dyDescent="0.25">
      <c r="A142" s="245" t="str">
        <f>IFERROR(VLOOKUP($C142,Account_Mapping!$A:$C,2,0),"")</f>
        <v>T_BAD_DEBT</v>
      </c>
      <c r="B142" s="248">
        <f>IFERROR(VLOOKUP($C142,Account_Mapping!$A:$C,3,0),"")</f>
        <v>0</v>
      </c>
      <c r="C142" s="285" t="s">
        <v>897</v>
      </c>
      <c r="D142" s="215"/>
      <c r="E142" s="215">
        <v>-293.33</v>
      </c>
      <c r="F142" s="215">
        <v>-293.33</v>
      </c>
      <c r="G142" s="215">
        <v>-293.33</v>
      </c>
      <c r="H142" s="215">
        <v>-293.33</v>
      </c>
      <c r="I142" s="215">
        <v>-293.33</v>
      </c>
      <c r="J142" s="215">
        <v>-293.33</v>
      </c>
      <c r="K142" s="215">
        <v>0</v>
      </c>
      <c r="L142" s="215">
        <v>0</v>
      </c>
      <c r="M142" s="215">
        <v>0</v>
      </c>
      <c r="N142" s="215">
        <v>0</v>
      </c>
      <c r="O142" s="215">
        <v>0</v>
      </c>
      <c r="P142" s="215">
        <v>0</v>
      </c>
      <c r="Q142" s="215">
        <v>-1759.9799999999998</v>
      </c>
    </row>
    <row r="143" spans="1:18" x14ac:dyDescent="0.25">
      <c r="A143" s="245" t="str">
        <f>IFERROR(VLOOKUP($C143,Account_Mapping!$A:$C,2,0),"")</f>
        <v>T_BAD_DEBT</v>
      </c>
      <c r="B143" s="248">
        <f>IFERROR(VLOOKUP($C143,Account_Mapping!$A:$C,3,0),"")</f>
        <v>0</v>
      </c>
      <c r="C143" s="285" t="s">
        <v>1278</v>
      </c>
      <c r="D143" s="215"/>
      <c r="E143" s="215">
        <v>0</v>
      </c>
      <c r="F143" s="215">
        <v>0</v>
      </c>
      <c r="G143" s="215">
        <v>0</v>
      </c>
      <c r="H143" s="215">
        <v>0</v>
      </c>
      <c r="I143" s="215">
        <v>0</v>
      </c>
      <c r="J143" s="215">
        <v>0</v>
      </c>
      <c r="K143" s="215">
        <v>0</v>
      </c>
      <c r="L143" s="215">
        <v>0</v>
      </c>
      <c r="M143" s="215">
        <v>0</v>
      </c>
      <c r="N143" s="215">
        <v>0</v>
      </c>
      <c r="O143" s="215">
        <v>0</v>
      </c>
      <c r="P143" s="215">
        <v>0</v>
      </c>
      <c r="Q143" s="215">
        <v>0</v>
      </c>
    </row>
    <row r="144" spans="1:18" x14ac:dyDescent="0.25">
      <c r="A144" s="245" t="str">
        <f>IFERROR(VLOOKUP($C144,Account_Mapping!$A:$C,2,0),"")</f>
        <v>T_BAD_DEBT</v>
      </c>
      <c r="B144" s="248">
        <f>IFERROR(VLOOKUP($C144,Account_Mapping!$A:$C,3,0),"")</f>
        <v>0</v>
      </c>
      <c r="C144" s="285" t="s">
        <v>899</v>
      </c>
      <c r="D144" s="215"/>
      <c r="E144" s="215">
        <v>0</v>
      </c>
      <c r="F144" s="215">
        <v>0</v>
      </c>
      <c r="G144" s="215">
        <v>0</v>
      </c>
      <c r="H144" s="215">
        <v>0</v>
      </c>
      <c r="I144" s="215">
        <v>0</v>
      </c>
      <c r="J144" s="215">
        <v>0</v>
      </c>
      <c r="K144" s="215">
        <v>0</v>
      </c>
      <c r="L144" s="215">
        <v>0</v>
      </c>
      <c r="M144" s="215">
        <v>0</v>
      </c>
      <c r="N144" s="215">
        <v>0</v>
      </c>
      <c r="O144" s="215">
        <v>0</v>
      </c>
      <c r="P144" s="215">
        <v>0</v>
      </c>
      <c r="Q144" s="215">
        <v>0</v>
      </c>
    </row>
    <row r="145" spans="1:18" x14ac:dyDescent="0.25">
      <c r="A145" s="245" t="str">
        <f>IFERROR(VLOOKUP($C145,Account_Mapping!$A:$C,2,0),"")</f>
        <v>REV_Other</v>
      </c>
      <c r="B145" s="248">
        <f>IFERROR(VLOOKUP($C145,Account_Mapping!$A:$C,3,0),"")</f>
        <v>0</v>
      </c>
      <c r="C145" s="285" t="s">
        <v>900</v>
      </c>
      <c r="D145" s="215"/>
      <c r="E145" s="215">
        <v>0</v>
      </c>
      <c r="F145" s="215">
        <v>5742.78</v>
      </c>
      <c r="G145" s="215">
        <v>-5742.78</v>
      </c>
      <c r="H145" s="215">
        <v>0</v>
      </c>
      <c r="I145" s="215">
        <v>0</v>
      </c>
      <c r="J145" s="215">
        <v>0</v>
      </c>
      <c r="K145" s="215">
        <v>0</v>
      </c>
      <c r="L145" s="215">
        <v>0</v>
      </c>
      <c r="M145" s="215">
        <v>0</v>
      </c>
      <c r="N145" s="215">
        <v>0</v>
      </c>
      <c r="O145" s="215">
        <v>0</v>
      </c>
      <c r="P145" s="215">
        <v>0</v>
      </c>
      <c r="Q145" s="215">
        <v>0</v>
      </c>
    </row>
    <row r="146" spans="1:18" x14ac:dyDescent="0.25">
      <c r="A146" s="245" t="str">
        <f>IFERROR(VLOOKUP($C146,Account_Mapping!$A:$C,2,0),"")</f>
        <v>REV_Other</v>
      </c>
      <c r="B146" s="248" t="str">
        <f>IFERROR(VLOOKUP($C146,Account_Mapping!$A:$C,3,0),"")</f>
        <v>REV_Ancillary</v>
      </c>
      <c r="C146" s="285" t="s">
        <v>901</v>
      </c>
      <c r="E146" s="229">
        <v>0</v>
      </c>
      <c r="F146" s="229">
        <v>0</v>
      </c>
      <c r="G146" s="229">
        <v>0</v>
      </c>
      <c r="H146" s="229">
        <v>0</v>
      </c>
      <c r="I146" s="229">
        <v>0</v>
      </c>
      <c r="J146" s="229">
        <v>0</v>
      </c>
      <c r="K146" s="229">
        <v>0</v>
      </c>
      <c r="L146" s="229">
        <v>0</v>
      </c>
      <c r="M146" s="229">
        <v>0</v>
      </c>
      <c r="N146" s="229">
        <v>0</v>
      </c>
      <c r="O146" s="229">
        <v>0</v>
      </c>
      <c r="P146" s="229">
        <v>0</v>
      </c>
      <c r="Q146" s="229">
        <v>0</v>
      </c>
      <c r="R146" s="224"/>
    </row>
    <row r="147" spans="1:18" x14ac:dyDescent="0.25">
      <c r="A147" s="245" t="str">
        <f>IFERROR(VLOOKUP($C147,Account_Mapping!$A:$C,2,0),"")</f>
        <v>REV_Other</v>
      </c>
      <c r="B147" s="248">
        <f>IFERROR(VLOOKUP($C147,Account_Mapping!$A:$C,3,0),"")</f>
        <v>0</v>
      </c>
      <c r="C147" s="285" t="s">
        <v>1282</v>
      </c>
      <c r="E147" s="215">
        <v>0</v>
      </c>
      <c r="F147" s="215">
        <v>0</v>
      </c>
      <c r="G147" s="215">
        <v>0</v>
      </c>
      <c r="H147" s="215">
        <v>0</v>
      </c>
      <c r="I147" s="215">
        <v>0</v>
      </c>
      <c r="J147" s="215">
        <v>0</v>
      </c>
      <c r="K147" s="215">
        <v>0</v>
      </c>
      <c r="L147" s="215">
        <v>0</v>
      </c>
      <c r="M147" s="215">
        <v>0</v>
      </c>
      <c r="N147" s="215">
        <v>0</v>
      </c>
      <c r="O147" s="215">
        <v>0</v>
      </c>
      <c r="P147" s="215">
        <v>0</v>
      </c>
      <c r="Q147" s="215">
        <v>0</v>
      </c>
    </row>
    <row r="148" spans="1:18" ht="18.75" thickBot="1" x14ac:dyDescent="0.3">
      <c r="A148" s="245" t="str">
        <f>IFERROR(VLOOKUP($C148,Account_Mapping!$A:$C,2,0),"")</f>
        <v/>
      </c>
      <c r="B148" s="248" t="str">
        <f>IFERROR(VLOOKUP($C148,Account_Mapping!$A:$C,3,0),"")</f>
        <v/>
      </c>
      <c r="C148" s="287" t="s">
        <v>903</v>
      </c>
      <c r="D148" s="287"/>
      <c r="E148" s="227">
        <v>-57.329999999999984</v>
      </c>
      <c r="F148" s="227">
        <v>5649.45</v>
      </c>
      <c r="G148" s="227">
        <v>-5900.11</v>
      </c>
      <c r="H148" s="227">
        <v>370.93</v>
      </c>
      <c r="I148" s="227">
        <v>-229.32999999999998</v>
      </c>
      <c r="J148" s="227">
        <v>-197.32999999999998</v>
      </c>
      <c r="K148" s="227">
        <v>0</v>
      </c>
      <c r="L148" s="227">
        <v>0</v>
      </c>
      <c r="M148" s="227">
        <v>0</v>
      </c>
      <c r="N148" s="227">
        <v>0</v>
      </c>
      <c r="O148" s="227">
        <v>0</v>
      </c>
      <c r="P148" s="227">
        <v>0</v>
      </c>
      <c r="Q148" s="227">
        <v>-363.7199999999998</v>
      </c>
      <c r="R148" s="226"/>
    </row>
    <row r="149" spans="1:18" ht="18.75" thickTop="1" x14ac:dyDescent="0.25">
      <c r="A149" s="245" t="str">
        <f>IFERROR(VLOOKUP($C149,Account_Mapping!$A:$C,2,0),"")</f>
        <v/>
      </c>
      <c r="B149" s="248" t="str">
        <f>IFERROR(VLOOKUP($C149,Account_Mapping!$A:$C,3,0),"")</f>
        <v/>
      </c>
      <c r="C149" s="285" t="s">
        <v>789</v>
      </c>
      <c r="E149" s="215"/>
      <c r="F149" s="215"/>
      <c r="G149" s="215"/>
      <c r="H149" s="215"/>
      <c r="I149" s="215"/>
      <c r="J149" s="216"/>
      <c r="K149" s="215"/>
      <c r="L149" s="215"/>
      <c r="M149" s="215"/>
      <c r="N149" s="215"/>
      <c r="O149" s="215"/>
      <c r="P149" s="215"/>
      <c r="Q149" s="215"/>
    </row>
    <row r="150" spans="1:18" x14ac:dyDescent="0.25">
      <c r="A150" s="245" t="str">
        <f>IFERROR(VLOOKUP($C150,Account_Mapping!$A:$C,2,0),"")</f>
        <v/>
      </c>
      <c r="B150" s="248" t="str">
        <f>IFERROR(VLOOKUP($C150,Account_Mapping!$A:$C,3,0),"")</f>
        <v/>
      </c>
      <c r="C150" s="285" t="s">
        <v>794</v>
      </c>
      <c r="E150" s="215">
        <v>212761.84</v>
      </c>
      <c r="F150" s="215">
        <v>221845.17000000004</v>
      </c>
      <c r="G150" s="215">
        <v>235191.31</v>
      </c>
      <c r="H150" s="215">
        <v>260435.55000000002</v>
      </c>
      <c r="I150" s="215">
        <v>261448.51</v>
      </c>
      <c r="J150" s="217">
        <v>248519.61</v>
      </c>
      <c r="K150" s="215">
        <v>0</v>
      </c>
      <c r="L150" s="215">
        <v>0</v>
      </c>
      <c r="M150" s="215">
        <v>0</v>
      </c>
      <c r="N150" s="215">
        <v>0</v>
      </c>
      <c r="O150" s="215">
        <v>0</v>
      </c>
      <c r="P150" s="215">
        <v>0</v>
      </c>
      <c r="Q150" s="215">
        <v>1440201.9899999998</v>
      </c>
    </row>
    <row r="151" spans="1:18" x14ac:dyDescent="0.25">
      <c r="A151" s="245" t="str">
        <f>IFERROR(VLOOKUP($C151,Account_Mapping!$A:$C,2,0),"")</f>
        <v/>
      </c>
      <c r="B151" s="248" t="str">
        <f>IFERROR(VLOOKUP($C151,Account_Mapping!$A:$C,3,0),"")</f>
        <v/>
      </c>
      <c r="D151" s="286"/>
      <c r="E151" s="215"/>
      <c r="F151" s="215"/>
      <c r="G151" s="215"/>
      <c r="H151" s="215"/>
      <c r="I151" s="215"/>
      <c r="J151" s="218" t="s">
        <v>1194</v>
      </c>
      <c r="K151" s="215"/>
      <c r="L151" s="215"/>
      <c r="M151" s="215"/>
      <c r="N151" s="215"/>
      <c r="O151" s="215"/>
      <c r="P151" s="215"/>
      <c r="Q151" s="215"/>
    </row>
    <row r="152" spans="1:18" x14ac:dyDescent="0.25">
      <c r="A152" s="245" t="str">
        <f>IFERROR(VLOOKUP($C152,Account_Mapping!$A:$C,2,0),"")</f>
        <v/>
      </c>
      <c r="B152" s="248" t="str">
        <f>IFERROR(VLOOKUP($C152,Account_Mapping!$A:$C,3,0),"")</f>
        <v/>
      </c>
      <c r="D152" s="286"/>
      <c r="E152" s="215"/>
      <c r="F152" s="215"/>
      <c r="G152" s="215"/>
      <c r="H152" s="215"/>
      <c r="I152" s="215"/>
      <c r="J152" s="216" t="s">
        <v>904</v>
      </c>
      <c r="K152" s="215"/>
      <c r="L152" s="215"/>
      <c r="M152" s="215"/>
      <c r="N152" s="215"/>
      <c r="O152" s="215"/>
      <c r="P152" s="215"/>
      <c r="Q152" s="215"/>
    </row>
    <row r="153" spans="1:18" x14ac:dyDescent="0.25">
      <c r="A153" s="245" t="str">
        <f>IFERROR(VLOOKUP($C153,Account_Mapping!$A:$C,2,0),"")</f>
        <v/>
      </c>
      <c r="B153" s="248" t="str">
        <f>IFERROR(VLOOKUP($C153,Account_Mapping!$A:$C,3,0),"")</f>
        <v/>
      </c>
      <c r="E153" s="219"/>
      <c r="F153" s="219"/>
      <c r="G153" s="219"/>
      <c r="H153" s="219"/>
      <c r="I153" s="219"/>
      <c r="J153" s="219">
        <v>2022</v>
      </c>
      <c r="K153" s="219"/>
      <c r="L153" s="219"/>
      <c r="M153" s="219"/>
      <c r="N153" s="219"/>
      <c r="O153" s="219"/>
      <c r="P153" s="219"/>
      <c r="Q153" s="219"/>
    </row>
    <row r="154" spans="1:18" x14ac:dyDescent="0.25">
      <c r="A154" s="245" t="str">
        <f>IFERROR(VLOOKUP($C154,Account_Mapping!$A:$C,2,0),"")</f>
        <v/>
      </c>
      <c r="B154" s="248" t="str">
        <f>IFERROR(VLOOKUP($C154,Account_Mapping!$A:$C,3,0),"")</f>
        <v/>
      </c>
      <c r="E154" s="215"/>
      <c r="F154" s="215"/>
      <c r="G154" s="215"/>
      <c r="H154" s="215"/>
      <c r="I154" s="215"/>
      <c r="J154" s="215"/>
      <c r="K154" s="215"/>
      <c r="L154" s="215"/>
      <c r="M154" s="215"/>
      <c r="N154" s="215"/>
      <c r="O154" s="215"/>
      <c r="P154" s="215"/>
      <c r="Q154" s="215"/>
    </row>
    <row r="155" spans="1:18" x14ac:dyDescent="0.25">
      <c r="A155" s="245" t="str">
        <f>IFERROR(VLOOKUP($C155,Account_Mapping!$A:$C,2,0),"")</f>
        <v/>
      </c>
      <c r="B155" s="248" t="str">
        <f>IFERROR(VLOOKUP($C155,Account_Mapping!$A:$C,3,0),"")</f>
        <v/>
      </c>
      <c r="D155" s="215"/>
      <c r="E155" s="215" t="s">
        <v>761</v>
      </c>
      <c r="F155" s="215" t="s">
        <v>762</v>
      </c>
      <c r="G155" s="215" t="s">
        <v>763</v>
      </c>
      <c r="H155" s="215" t="s">
        <v>764</v>
      </c>
      <c r="I155" s="215" t="s">
        <v>185</v>
      </c>
      <c r="J155" s="215" t="s">
        <v>765</v>
      </c>
      <c r="K155" s="215" t="s">
        <v>766</v>
      </c>
      <c r="L155" s="215" t="s">
        <v>767</v>
      </c>
      <c r="M155" s="215" t="s">
        <v>768</v>
      </c>
      <c r="N155" s="215" t="s">
        <v>769</v>
      </c>
      <c r="O155" s="215" t="s">
        <v>770</v>
      </c>
      <c r="P155" s="215" t="s">
        <v>771</v>
      </c>
      <c r="Q155" s="215" t="s">
        <v>772</v>
      </c>
    </row>
    <row r="156" spans="1:18" x14ac:dyDescent="0.25">
      <c r="A156" s="245" t="str">
        <f>IFERROR(VLOOKUP($C156,Account_Mapping!$A:$C,2,0),"")</f>
        <v/>
      </c>
      <c r="B156" s="248" t="str">
        <f>IFERROR(VLOOKUP($C156,Account_Mapping!$A:$C,3,0),"")</f>
        <v/>
      </c>
      <c r="C156" s="285" t="s">
        <v>905</v>
      </c>
      <c r="D156" s="215"/>
      <c r="E156" s="215"/>
      <c r="F156" s="215"/>
      <c r="G156" s="215"/>
      <c r="H156" s="215"/>
      <c r="I156" s="215"/>
      <c r="J156" s="215"/>
      <c r="K156" s="215"/>
      <c r="L156" s="215"/>
      <c r="M156" s="215"/>
      <c r="N156" s="215"/>
      <c r="O156" s="215"/>
      <c r="P156" s="215"/>
      <c r="Q156" s="215"/>
    </row>
    <row r="157" spans="1:18" x14ac:dyDescent="0.25">
      <c r="A157" s="245" t="str">
        <f>IFERROR(VLOOKUP($C157,Account_Mapping!$A:$C,2,0),"")</f>
        <v>T_gen_Admin_other</v>
      </c>
      <c r="B157" s="248" t="str">
        <f>IFERROR(VLOOKUP($C157,Account_Mapping!$A:$C,3,0),"")</f>
        <v>T_Other_NN_Labor</v>
      </c>
      <c r="C157" s="285" t="s">
        <v>906</v>
      </c>
      <c r="D157" s="215"/>
      <c r="E157" s="215">
        <v>1200</v>
      </c>
      <c r="F157" s="215">
        <v>1200</v>
      </c>
      <c r="G157" s="215">
        <v>0</v>
      </c>
      <c r="H157" s="215">
        <v>1200</v>
      </c>
      <c r="I157" s="215">
        <v>2400</v>
      </c>
      <c r="J157" s="215">
        <v>1200</v>
      </c>
      <c r="K157" s="215">
        <v>0</v>
      </c>
      <c r="L157" s="215">
        <v>0</v>
      </c>
      <c r="M157" s="215">
        <v>0</v>
      </c>
      <c r="N157" s="215">
        <v>0</v>
      </c>
      <c r="O157" s="215">
        <v>0</v>
      </c>
      <c r="P157" s="215">
        <v>0</v>
      </c>
      <c r="Q157" s="215">
        <v>7200</v>
      </c>
    </row>
    <row r="158" spans="1:18" x14ac:dyDescent="0.25">
      <c r="A158" s="245" t="str">
        <f>IFERROR(VLOOKUP($C158,Account_Mapping!$A:$C,2,0),"")</f>
        <v>T_Nursing</v>
      </c>
      <c r="B158" s="248">
        <f>IFERROR(VLOOKUP($C158,Account_Mapping!$A:$C,3,0),"")</f>
        <v>0</v>
      </c>
      <c r="C158" s="285" t="s">
        <v>907</v>
      </c>
      <c r="D158" s="215"/>
      <c r="E158" s="215">
        <v>0</v>
      </c>
      <c r="F158" s="215">
        <v>0</v>
      </c>
      <c r="G158" s="215">
        <v>0</v>
      </c>
      <c r="H158" s="215">
        <v>0</v>
      </c>
      <c r="I158" s="215">
        <v>0</v>
      </c>
      <c r="J158" s="215">
        <v>0</v>
      </c>
      <c r="K158" s="215">
        <v>0</v>
      </c>
      <c r="L158" s="215">
        <v>0</v>
      </c>
      <c r="M158" s="215">
        <v>0</v>
      </c>
      <c r="N158" s="215">
        <v>0</v>
      </c>
      <c r="O158" s="215">
        <v>0</v>
      </c>
      <c r="P158" s="215">
        <v>0</v>
      </c>
      <c r="Q158" s="215">
        <v>0</v>
      </c>
    </row>
    <row r="159" spans="1:18" x14ac:dyDescent="0.25">
      <c r="A159" s="245" t="str">
        <f>IFERROR(VLOOKUP($C159,Account_Mapping!$A:$C,2,0),"")</f>
        <v>T_EXPENSES</v>
      </c>
      <c r="B159" s="248">
        <f>IFERROR(VLOOKUP($C159,Account_Mapping!$A:$C,3,0),"")</f>
        <v>0</v>
      </c>
      <c r="C159" s="285" t="s">
        <v>908</v>
      </c>
      <c r="D159" s="215"/>
      <c r="E159" s="215">
        <v>0</v>
      </c>
      <c r="F159" s="215">
        <v>0</v>
      </c>
      <c r="G159" s="215">
        <v>0</v>
      </c>
      <c r="H159" s="215">
        <v>0</v>
      </c>
      <c r="I159" s="215">
        <v>0</v>
      </c>
      <c r="J159" s="215">
        <v>0</v>
      </c>
      <c r="K159" s="215">
        <v>0</v>
      </c>
      <c r="L159" s="215">
        <v>0</v>
      </c>
      <c r="M159" s="215">
        <v>0</v>
      </c>
      <c r="N159" s="215">
        <v>0</v>
      </c>
      <c r="O159" s="215">
        <v>0</v>
      </c>
      <c r="P159" s="215">
        <v>0</v>
      </c>
      <c r="Q159" s="215">
        <v>0</v>
      </c>
    </row>
    <row r="160" spans="1:18" x14ac:dyDescent="0.25">
      <c r="A160" s="245" t="str">
        <f>IFERROR(VLOOKUP($C160,Account_Mapping!$A:$C,2,0),"")</f>
        <v>T_EXPENSES</v>
      </c>
      <c r="B160" s="248">
        <f>IFERROR(VLOOKUP($C160,Account_Mapping!$A:$C,3,0),"")</f>
        <v>0</v>
      </c>
      <c r="C160" s="285" t="s">
        <v>909</v>
      </c>
      <c r="D160" s="215"/>
      <c r="E160" s="215">
        <v>0</v>
      </c>
      <c r="F160" s="215">
        <v>0</v>
      </c>
      <c r="G160" s="215">
        <v>0</v>
      </c>
      <c r="H160" s="215">
        <v>0</v>
      </c>
      <c r="I160" s="215">
        <v>0</v>
      </c>
      <c r="J160" s="215">
        <v>0</v>
      </c>
      <c r="K160" s="215">
        <v>0</v>
      </c>
      <c r="L160" s="215">
        <v>0</v>
      </c>
      <c r="M160" s="215">
        <v>0</v>
      </c>
      <c r="N160" s="215">
        <v>0</v>
      </c>
      <c r="O160" s="215">
        <v>0</v>
      </c>
      <c r="P160" s="215">
        <v>0</v>
      </c>
      <c r="Q160" s="215">
        <v>0</v>
      </c>
    </row>
    <row r="161" spans="1:17" x14ac:dyDescent="0.25">
      <c r="A161" s="245" t="str">
        <f>IFERROR(VLOOKUP($C161,Account_Mapping!$A:$C,2,0),"")</f>
        <v>T_gen_Admin_other</v>
      </c>
      <c r="B161" s="248">
        <f>IFERROR(VLOOKUP($C161,Account_Mapping!$A:$C,3,0),"")</f>
        <v>0</v>
      </c>
      <c r="C161" s="285" t="s">
        <v>910</v>
      </c>
      <c r="D161" s="215"/>
      <c r="E161" s="215">
        <v>0</v>
      </c>
      <c r="F161" s="215">
        <v>0</v>
      </c>
      <c r="G161" s="215">
        <v>0</v>
      </c>
      <c r="H161" s="215">
        <v>0</v>
      </c>
      <c r="I161" s="215">
        <v>0</v>
      </c>
      <c r="J161" s="215">
        <v>0</v>
      </c>
      <c r="K161" s="215">
        <v>0</v>
      </c>
      <c r="L161" s="215">
        <v>0</v>
      </c>
      <c r="M161" s="215">
        <v>0</v>
      </c>
      <c r="N161" s="215">
        <v>0</v>
      </c>
      <c r="O161" s="215">
        <v>0</v>
      </c>
      <c r="P161" s="215">
        <v>0</v>
      </c>
      <c r="Q161" s="215">
        <v>0</v>
      </c>
    </row>
    <row r="162" spans="1:17" x14ac:dyDescent="0.25">
      <c r="A162" s="245" t="str">
        <f>IFERROR(VLOOKUP($C162,Account_Mapping!$A:$C,2,0),"")</f>
        <v>T_Ancillary_Pharmacy</v>
      </c>
      <c r="B162" s="248">
        <f>IFERROR(VLOOKUP($C162,Account_Mapping!$A:$C,3,0),"")</f>
        <v>0</v>
      </c>
      <c r="C162" s="285" t="s">
        <v>911</v>
      </c>
      <c r="D162" s="215"/>
      <c r="E162" s="215">
        <v>287</v>
      </c>
      <c r="F162" s="215">
        <v>297.5</v>
      </c>
      <c r="G162" s="215">
        <v>364</v>
      </c>
      <c r="H162" s="215">
        <v>343</v>
      </c>
      <c r="I162" s="215">
        <v>322</v>
      </c>
      <c r="J162" s="215">
        <v>383</v>
      </c>
      <c r="K162" s="215">
        <v>0</v>
      </c>
      <c r="L162" s="215">
        <v>0</v>
      </c>
      <c r="M162" s="215">
        <v>0</v>
      </c>
      <c r="N162" s="215">
        <v>0</v>
      </c>
      <c r="O162" s="215">
        <v>0</v>
      </c>
      <c r="P162" s="215">
        <v>0</v>
      </c>
      <c r="Q162" s="215">
        <v>1996.5</v>
      </c>
    </row>
    <row r="163" spans="1:17" x14ac:dyDescent="0.25">
      <c r="A163" s="245" t="str">
        <f>IFERROR(VLOOKUP($C163,Account_Mapping!$A:$C,2,0),"")</f>
        <v>T_Nursing</v>
      </c>
      <c r="B163" s="248" t="str">
        <f>IFERROR(VLOOKUP($C163,Account_Mapping!$A:$C,3,0),"")</f>
        <v>T_Nursing_Labor</v>
      </c>
      <c r="C163" s="285" t="s">
        <v>912</v>
      </c>
      <c r="D163" s="215"/>
      <c r="E163" s="215">
        <v>0</v>
      </c>
      <c r="F163" s="215">
        <v>0</v>
      </c>
      <c r="G163" s="215">
        <v>0</v>
      </c>
      <c r="H163" s="215">
        <v>0</v>
      </c>
      <c r="I163" s="215">
        <v>0</v>
      </c>
      <c r="J163" s="215">
        <v>0</v>
      </c>
      <c r="K163" s="215">
        <v>0</v>
      </c>
      <c r="L163" s="215">
        <v>0</v>
      </c>
      <c r="M163" s="215">
        <v>0</v>
      </c>
      <c r="N163" s="215">
        <v>0</v>
      </c>
      <c r="O163" s="215">
        <v>0</v>
      </c>
      <c r="P163" s="215">
        <v>0</v>
      </c>
      <c r="Q163" s="215">
        <v>0</v>
      </c>
    </row>
    <row r="164" spans="1:17" x14ac:dyDescent="0.25">
      <c r="A164" s="245" t="str">
        <f>IFERROR(VLOOKUP($C164,Account_Mapping!$A:$C,2,0),"")</f>
        <v>T_Nursing</v>
      </c>
      <c r="B164" s="248" t="str">
        <f>IFERROR(VLOOKUP($C164,Account_Mapping!$A:$C,3,0),"")</f>
        <v>T_Nursing_Labor</v>
      </c>
      <c r="C164" s="285" t="s">
        <v>913</v>
      </c>
      <c r="D164" s="215"/>
      <c r="E164" s="215">
        <v>0</v>
      </c>
      <c r="F164" s="215">
        <v>0</v>
      </c>
      <c r="G164" s="215">
        <v>0</v>
      </c>
      <c r="H164" s="215">
        <v>0</v>
      </c>
      <c r="I164" s="215">
        <v>0</v>
      </c>
      <c r="J164" s="215">
        <v>0</v>
      </c>
      <c r="K164" s="215">
        <v>0</v>
      </c>
      <c r="L164" s="215">
        <v>0</v>
      </c>
      <c r="M164" s="215">
        <v>0</v>
      </c>
      <c r="N164" s="215">
        <v>0</v>
      </c>
      <c r="O164" s="215">
        <v>0</v>
      </c>
      <c r="P164" s="215">
        <v>0</v>
      </c>
      <c r="Q164" s="215">
        <v>0</v>
      </c>
    </row>
    <row r="165" spans="1:17" x14ac:dyDescent="0.25">
      <c r="A165" s="245" t="str">
        <f>IFERROR(VLOOKUP($C165,Account_Mapping!$A:$C,2,0),"")</f>
        <v>T_Nursing</v>
      </c>
      <c r="B165" s="248" t="str">
        <f>IFERROR(VLOOKUP($C165,Account_Mapping!$A:$C,3,0),"")</f>
        <v>T_Nursing_Labor</v>
      </c>
      <c r="C165" s="285" t="s">
        <v>914</v>
      </c>
      <c r="D165" s="215"/>
      <c r="E165" s="215">
        <v>0</v>
      </c>
      <c r="F165" s="215">
        <v>0</v>
      </c>
      <c r="G165" s="215">
        <v>0</v>
      </c>
      <c r="H165" s="215">
        <v>0</v>
      </c>
      <c r="I165" s="215">
        <v>0</v>
      </c>
      <c r="J165" s="215">
        <v>0</v>
      </c>
      <c r="K165" s="215">
        <v>0</v>
      </c>
      <c r="L165" s="215">
        <v>0</v>
      </c>
      <c r="M165" s="215">
        <v>0</v>
      </c>
      <c r="N165" s="215">
        <v>0</v>
      </c>
      <c r="O165" s="215">
        <v>0</v>
      </c>
      <c r="P165" s="215">
        <v>0</v>
      </c>
      <c r="Q165" s="215">
        <v>0</v>
      </c>
    </row>
    <row r="166" spans="1:17" x14ac:dyDescent="0.25">
      <c r="A166" s="245" t="str">
        <f>IFERROR(VLOOKUP($C166,Account_Mapping!$A:$C,2,0),"")</f>
        <v>T_Nursing</v>
      </c>
      <c r="B166" s="248" t="str">
        <f>IFERROR(VLOOKUP($C166,Account_Mapping!$A:$C,3,0),"")</f>
        <v>T_Nursing_Labor</v>
      </c>
      <c r="C166" s="285" t="s">
        <v>915</v>
      </c>
      <c r="D166" s="215"/>
      <c r="E166" s="215">
        <v>0</v>
      </c>
      <c r="F166" s="215">
        <v>0</v>
      </c>
      <c r="G166" s="215">
        <v>0</v>
      </c>
      <c r="H166" s="215">
        <v>0</v>
      </c>
      <c r="I166" s="215">
        <v>0</v>
      </c>
      <c r="J166" s="215">
        <v>0</v>
      </c>
      <c r="K166" s="215">
        <v>0</v>
      </c>
      <c r="L166" s="215">
        <v>0</v>
      </c>
      <c r="M166" s="215">
        <v>0</v>
      </c>
      <c r="N166" s="215">
        <v>0</v>
      </c>
      <c r="O166" s="215">
        <v>0</v>
      </c>
      <c r="P166" s="215">
        <v>0</v>
      </c>
      <c r="Q166" s="215">
        <v>0</v>
      </c>
    </row>
    <row r="167" spans="1:17" x14ac:dyDescent="0.25">
      <c r="A167" s="245" t="str">
        <f>IFERROR(VLOOKUP($C167,Account_Mapping!$A:$C,2,0),"")</f>
        <v>T_EXPENSES</v>
      </c>
      <c r="B167" s="248" t="str">
        <f>IFERROR(VLOOKUP($C167,Account_Mapping!$A:$C,3,0),"")</f>
        <v>T_Other_NN_Labor</v>
      </c>
      <c r="C167" s="285" t="s">
        <v>916</v>
      </c>
      <c r="D167" s="215"/>
      <c r="E167" s="215">
        <v>2574.66</v>
      </c>
      <c r="F167" s="215">
        <v>2163.5</v>
      </c>
      <c r="G167" s="215">
        <v>2379.23</v>
      </c>
      <c r="H167" s="215">
        <v>1820.95</v>
      </c>
      <c r="I167" s="215">
        <v>2528.85</v>
      </c>
      <c r="J167" s="215">
        <v>2291.62</v>
      </c>
      <c r="K167" s="215">
        <v>0</v>
      </c>
      <c r="L167" s="215">
        <v>0</v>
      </c>
      <c r="M167" s="215">
        <v>0</v>
      </c>
      <c r="N167" s="215">
        <v>0</v>
      </c>
      <c r="O167" s="215">
        <v>0</v>
      </c>
      <c r="P167" s="215">
        <v>0</v>
      </c>
      <c r="Q167" s="215">
        <v>13758.810000000001</v>
      </c>
    </row>
    <row r="168" spans="1:17" x14ac:dyDescent="0.25">
      <c r="A168" s="245" t="str">
        <f>IFERROR(VLOOKUP($C168,Account_Mapping!$A:$C,2,0),"")</f>
        <v>T_EXPENSES</v>
      </c>
      <c r="B168" s="248">
        <f>IFERROR(VLOOKUP($C168,Account_Mapping!$A:$C,3,0),"")</f>
        <v>0</v>
      </c>
      <c r="C168" s="285" t="s">
        <v>917</v>
      </c>
      <c r="D168" s="215"/>
      <c r="E168" s="215">
        <v>36.799999999999997</v>
      </c>
      <c r="F168" s="215">
        <v>60.02</v>
      </c>
      <c r="G168" s="215">
        <v>0</v>
      </c>
      <c r="H168" s="215">
        <v>39.119999999999997</v>
      </c>
      <c r="I168" s="215">
        <v>55.2</v>
      </c>
      <c r="J168" s="215">
        <v>35.03</v>
      </c>
      <c r="K168" s="215">
        <v>0</v>
      </c>
      <c r="L168" s="215">
        <v>0</v>
      </c>
      <c r="M168" s="215">
        <v>0</v>
      </c>
      <c r="N168" s="215">
        <v>0</v>
      </c>
      <c r="O168" s="215">
        <v>0</v>
      </c>
      <c r="P168" s="215">
        <v>0</v>
      </c>
      <c r="Q168" s="215">
        <v>226.17</v>
      </c>
    </row>
    <row r="169" spans="1:17" x14ac:dyDescent="0.25">
      <c r="A169" s="245" t="str">
        <f>IFERROR(VLOOKUP($C169,Account_Mapping!$A:$C,2,0),"")</f>
        <v>T_Marketing</v>
      </c>
      <c r="B169" s="248">
        <f>IFERROR(VLOOKUP($C169,Account_Mapping!$A:$C,3,0),"")</f>
        <v>0</v>
      </c>
      <c r="C169" s="285" t="s">
        <v>918</v>
      </c>
      <c r="D169" s="215"/>
      <c r="E169" s="215">
        <v>52.46</v>
      </c>
      <c r="F169" s="215">
        <v>0</v>
      </c>
      <c r="G169" s="215">
        <v>52.65</v>
      </c>
      <c r="H169" s="215">
        <v>0</v>
      </c>
      <c r="I169" s="215">
        <v>46.66</v>
      </c>
      <c r="J169" s="215">
        <v>0</v>
      </c>
      <c r="K169" s="215">
        <v>0</v>
      </c>
      <c r="L169" s="215">
        <v>0</v>
      </c>
      <c r="M169" s="215">
        <v>0</v>
      </c>
      <c r="N169" s="215">
        <v>0</v>
      </c>
      <c r="O169" s="215">
        <v>0</v>
      </c>
      <c r="P169" s="215">
        <v>0</v>
      </c>
      <c r="Q169" s="215">
        <v>151.76999999999998</v>
      </c>
    </row>
    <row r="170" spans="1:17" x14ac:dyDescent="0.25">
      <c r="A170" s="245" t="str">
        <f>IFERROR(VLOOKUP($C170,Account_Mapping!$A:$C,2,0),"")</f>
        <v>T_gen_Admin_other</v>
      </c>
      <c r="B170" s="248">
        <f>IFERROR(VLOOKUP($C170,Account_Mapping!$A:$C,3,0),"")</f>
        <v>0</v>
      </c>
      <c r="C170" s="285" t="s">
        <v>919</v>
      </c>
      <c r="D170" s="215"/>
      <c r="E170" s="215">
        <v>0</v>
      </c>
      <c r="F170" s="215">
        <v>0</v>
      </c>
      <c r="G170" s="215">
        <v>0</v>
      </c>
      <c r="H170" s="215">
        <v>0</v>
      </c>
      <c r="I170" s="215">
        <v>0</v>
      </c>
      <c r="J170" s="215">
        <v>0</v>
      </c>
      <c r="K170" s="215">
        <v>0</v>
      </c>
      <c r="L170" s="215">
        <v>0</v>
      </c>
      <c r="M170" s="215">
        <v>0</v>
      </c>
      <c r="N170" s="215">
        <v>0</v>
      </c>
      <c r="O170" s="215">
        <v>0</v>
      </c>
      <c r="P170" s="215">
        <v>0</v>
      </c>
      <c r="Q170" s="215">
        <v>0</v>
      </c>
    </row>
    <row r="171" spans="1:17" x14ac:dyDescent="0.25">
      <c r="A171" s="245" t="str">
        <f>IFERROR(VLOOKUP($C171,Account_Mapping!$A:$C,2,0),"")</f>
        <v>T_gen_Admin_other</v>
      </c>
      <c r="B171" s="248">
        <f>IFERROR(VLOOKUP($C171,Account_Mapping!$A:$C,3,0),"")</f>
        <v>0</v>
      </c>
      <c r="C171" s="285" t="s">
        <v>920</v>
      </c>
      <c r="D171" s="215"/>
      <c r="E171" s="215">
        <v>0</v>
      </c>
      <c r="F171" s="215">
        <v>0</v>
      </c>
      <c r="G171" s="215">
        <v>0</v>
      </c>
      <c r="H171" s="215">
        <v>0</v>
      </c>
      <c r="I171" s="215">
        <v>0</v>
      </c>
      <c r="J171" s="215">
        <v>0</v>
      </c>
      <c r="K171" s="215">
        <v>0</v>
      </c>
      <c r="L171" s="215">
        <v>0</v>
      </c>
      <c r="M171" s="215">
        <v>0</v>
      </c>
      <c r="N171" s="215">
        <v>0</v>
      </c>
      <c r="O171" s="215">
        <v>0</v>
      </c>
      <c r="P171" s="215">
        <v>0</v>
      </c>
      <c r="Q171" s="215">
        <v>0</v>
      </c>
    </row>
    <row r="172" spans="1:17" x14ac:dyDescent="0.25">
      <c r="A172" s="245" t="str">
        <f>IFERROR(VLOOKUP($C172,Account_Mapping!$A:$C,2,0),"")</f>
        <v>T_gen_Admin_other</v>
      </c>
      <c r="B172" s="248">
        <f>IFERROR(VLOOKUP($C172,Account_Mapping!$A:$C,3,0),"")</f>
        <v>0</v>
      </c>
      <c r="C172" s="285" t="s">
        <v>921</v>
      </c>
      <c r="D172" s="215"/>
      <c r="E172" s="215">
        <v>0</v>
      </c>
      <c r="F172" s="215">
        <v>0</v>
      </c>
      <c r="G172" s="215">
        <v>0</v>
      </c>
      <c r="H172" s="215">
        <v>0</v>
      </c>
      <c r="I172" s="215">
        <v>0</v>
      </c>
      <c r="J172" s="215">
        <v>0</v>
      </c>
      <c r="K172" s="215">
        <v>0</v>
      </c>
      <c r="L172" s="215">
        <v>0</v>
      </c>
      <c r="M172" s="215">
        <v>0</v>
      </c>
      <c r="N172" s="215">
        <v>0</v>
      </c>
      <c r="O172" s="215">
        <v>0</v>
      </c>
      <c r="P172" s="215">
        <v>0</v>
      </c>
      <c r="Q172" s="215">
        <v>0</v>
      </c>
    </row>
    <row r="173" spans="1:17" x14ac:dyDescent="0.25">
      <c r="A173" s="245" t="str">
        <f>IFERROR(VLOOKUP($C173,Account_Mapping!$A:$C,2,0),"")</f>
        <v>T_gen_Admin_other</v>
      </c>
      <c r="B173" s="248">
        <f>IFERROR(VLOOKUP($C173,Account_Mapping!$A:$C,3,0),"")</f>
        <v>0</v>
      </c>
      <c r="C173" s="285" t="s">
        <v>922</v>
      </c>
      <c r="D173" s="215"/>
      <c r="E173" s="215">
        <v>0</v>
      </c>
      <c r="F173" s="215">
        <v>0</v>
      </c>
      <c r="G173" s="215">
        <v>232</v>
      </c>
      <c r="H173" s="215">
        <v>116</v>
      </c>
      <c r="I173" s="215">
        <v>0</v>
      </c>
      <c r="J173" s="215">
        <v>0</v>
      </c>
      <c r="K173" s="215">
        <v>0</v>
      </c>
      <c r="L173" s="215">
        <v>0</v>
      </c>
      <c r="M173" s="215">
        <v>0</v>
      </c>
      <c r="N173" s="215">
        <v>0</v>
      </c>
      <c r="O173" s="215">
        <v>0</v>
      </c>
      <c r="P173" s="215">
        <v>0</v>
      </c>
      <c r="Q173" s="215">
        <v>348</v>
      </c>
    </row>
    <row r="174" spans="1:17" x14ac:dyDescent="0.25">
      <c r="A174" s="245" t="str">
        <f>IFERROR(VLOOKUP($C174,Account_Mapping!$A:$C,2,0),"")</f>
        <v>T_gen_Admin_other</v>
      </c>
      <c r="B174" s="248">
        <f>IFERROR(VLOOKUP($C174,Account_Mapping!$A:$C,3,0),"")</f>
        <v>0</v>
      </c>
      <c r="C174" s="285" t="s">
        <v>923</v>
      </c>
      <c r="D174" s="215"/>
      <c r="E174" s="215">
        <v>0</v>
      </c>
      <c r="F174" s="215">
        <v>0</v>
      </c>
      <c r="G174" s="215">
        <v>0</v>
      </c>
      <c r="H174" s="215">
        <v>0</v>
      </c>
      <c r="I174" s="215">
        <v>0</v>
      </c>
      <c r="J174" s="215">
        <v>0</v>
      </c>
      <c r="K174" s="215">
        <v>0</v>
      </c>
      <c r="L174" s="215">
        <v>0</v>
      </c>
      <c r="M174" s="215">
        <v>0</v>
      </c>
      <c r="N174" s="215">
        <v>0</v>
      </c>
      <c r="O174" s="215">
        <v>0</v>
      </c>
      <c r="P174" s="215">
        <v>0</v>
      </c>
      <c r="Q174" s="215">
        <v>0</v>
      </c>
    </row>
    <row r="175" spans="1:17" x14ac:dyDescent="0.25">
      <c r="A175" s="245" t="str">
        <f>IFERROR(VLOOKUP($C175,Account_Mapping!$A:$C,2,0),"")</f>
        <v>T_gen_Admin_other</v>
      </c>
      <c r="B175" s="248">
        <f>IFERROR(VLOOKUP($C175,Account_Mapping!$A:$C,3,0),"")</f>
        <v>0</v>
      </c>
      <c r="C175" s="285" t="s">
        <v>924</v>
      </c>
      <c r="D175" s="215"/>
      <c r="E175" s="215">
        <v>0</v>
      </c>
      <c r="F175" s="215">
        <v>0</v>
      </c>
      <c r="G175" s="215">
        <v>0</v>
      </c>
      <c r="H175" s="215">
        <v>348</v>
      </c>
      <c r="I175" s="215">
        <v>0</v>
      </c>
      <c r="J175" s="215">
        <v>0</v>
      </c>
      <c r="K175" s="215">
        <v>0</v>
      </c>
      <c r="L175" s="215">
        <v>0</v>
      </c>
      <c r="M175" s="215">
        <v>0</v>
      </c>
      <c r="N175" s="215">
        <v>0</v>
      </c>
      <c r="O175" s="215">
        <v>0</v>
      </c>
      <c r="P175" s="215">
        <v>0</v>
      </c>
      <c r="Q175" s="215">
        <v>348</v>
      </c>
    </row>
    <row r="176" spans="1:17" x14ac:dyDescent="0.25">
      <c r="A176" s="245" t="str">
        <f>IFERROR(VLOOKUP($C176,Account_Mapping!$A:$C,2,0),"")</f>
        <v>T_gen_Admin_other</v>
      </c>
      <c r="B176" s="248">
        <f>IFERROR(VLOOKUP($C176,Account_Mapping!$A:$C,3,0),"")</f>
        <v>0</v>
      </c>
      <c r="C176" s="285" t="s">
        <v>925</v>
      </c>
      <c r="D176" s="215"/>
      <c r="E176" s="215">
        <v>7.17</v>
      </c>
      <c r="F176" s="215">
        <v>0</v>
      </c>
      <c r="G176" s="215">
        <v>0</v>
      </c>
      <c r="H176" s="215">
        <v>0</v>
      </c>
      <c r="I176" s="215">
        <v>0</v>
      </c>
      <c r="J176" s="215">
        <v>0</v>
      </c>
      <c r="K176" s="215">
        <v>0</v>
      </c>
      <c r="L176" s="215">
        <v>0</v>
      </c>
      <c r="M176" s="215">
        <v>0</v>
      </c>
      <c r="N176" s="215">
        <v>0</v>
      </c>
      <c r="O176" s="215">
        <v>0</v>
      </c>
      <c r="P176" s="215">
        <v>0</v>
      </c>
      <c r="Q176" s="215">
        <v>7.17</v>
      </c>
    </row>
    <row r="177" spans="1:17" x14ac:dyDescent="0.25">
      <c r="A177" s="245" t="str">
        <f>IFERROR(VLOOKUP($C177,Account_Mapping!$A:$C,2,0),"")</f>
        <v>T_gen_Admin_other</v>
      </c>
      <c r="B177" s="248">
        <f>IFERROR(VLOOKUP($C177,Account_Mapping!$A:$C,3,0),"")</f>
        <v>0</v>
      </c>
      <c r="C177" s="285" t="s">
        <v>926</v>
      </c>
      <c r="D177" s="215"/>
      <c r="E177" s="215">
        <v>0</v>
      </c>
      <c r="F177" s="215">
        <v>0</v>
      </c>
      <c r="G177" s="215">
        <v>0</v>
      </c>
      <c r="H177" s="215">
        <v>0</v>
      </c>
      <c r="I177" s="215">
        <v>0</v>
      </c>
      <c r="J177" s="215">
        <v>0</v>
      </c>
      <c r="K177" s="215">
        <v>0</v>
      </c>
      <c r="L177" s="215">
        <v>0</v>
      </c>
      <c r="M177" s="215">
        <v>0</v>
      </c>
      <c r="N177" s="215">
        <v>0</v>
      </c>
      <c r="O177" s="215">
        <v>0</v>
      </c>
      <c r="P177" s="215">
        <v>0</v>
      </c>
      <c r="Q177" s="215">
        <v>0</v>
      </c>
    </row>
    <row r="178" spans="1:17" x14ac:dyDescent="0.25">
      <c r="A178" s="245" t="str">
        <f>IFERROR(VLOOKUP($C178,Account_Mapping!$A:$C,2,0),"")</f>
        <v>T_EXPENSES</v>
      </c>
      <c r="B178" s="248" t="str">
        <f>IFERROR(VLOOKUP($C178,Account_Mapping!$A:$C,3,0),"")</f>
        <v>T_Other_NN_Labor</v>
      </c>
      <c r="C178" s="285" t="s">
        <v>927</v>
      </c>
      <c r="D178" s="215"/>
      <c r="E178" s="215">
        <v>2397.17</v>
      </c>
      <c r="F178" s="215">
        <v>1840.57</v>
      </c>
      <c r="G178" s="215">
        <v>2828.7</v>
      </c>
      <c r="H178" s="215">
        <v>1767.34</v>
      </c>
      <c r="I178" s="215">
        <v>2824.44</v>
      </c>
      <c r="J178" s="215">
        <v>2805.09</v>
      </c>
      <c r="K178" s="215">
        <v>0</v>
      </c>
      <c r="L178" s="215">
        <v>0</v>
      </c>
      <c r="M178" s="215">
        <v>0</v>
      </c>
      <c r="N178" s="215">
        <v>0</v>
      </c>
      <c r="O178" s="215">
        <v>0</v>
      </c>
      <c r="P178" s="215">
        <v>0</v>
      </c>
      <c r="Q178" s="215">
        <v>14463.31</v>
      </c>
    </row>
    <row r="179" spans="1:17" x14ac:dyDescent="0.25">
      <c r="A179" s="245" t="str">
        <f>IFERROR(VLOOKUP($C179,Account_Mapping!$A:$C,2,0),"")</f>
        <v>T_EXPENSES</v>
      </c>
      <c r="B179" s="248">
        <f>IFERROR(VLOOKUP($C179,Account_Mapping!$A:$C,3,0),"")</f>
        <v>0</v>
      </c>
      <c r="C179" s="285" t="s">
        <v>928</v>
      </c>
      <c r="D179" s="215"/>
      <c r="E179" s="215">
        <v>0</v>
      </c>
      <c r="F179" s="215">
        <v>0</v>
      </c>
      <c r="G179" s="215">
        <v>0</v>
      </c>
      <c r="H179" s="215">
        <v>0</v>
      </c>
      <c r="I179" s="215">
        <v>0</v>
      </c>
      <c r="J179" s="215">
        <v>0</v>
      </c>
      <c r="K179" s="215">
        <v>0</v>
      </c>
      <c r="L179" s="215">
        <v>0</v>
      </c>
      <c r="M179" s="215">
        <v>0</v>
      </c>
      <c r="N179" s="215">
        <v>0</v>
      </c>
      <c r="O179" s="215">
        <v>0</v>
      </c>
      <c r="P179" s="215">
        <v>0</v>
      </c>
      <c r="Q179" s="215">
        <v>0</v>
      </c>
    </row>
    <row r="180" spans="1:17" x14ac:dyDescent="0.25">
      <c r="A180" s="245" t="str">
        <f>IFERROR(VLOOKUP($C180,Account_Mapping!$A:$C,2,0),"")</f>
        <v>T_gen_Admin_other</v>
      </c>
      <c r="B180" s="248">
        <f>IFERROR(VLOOKUP($C180,Account_Mapping!$A:$C,3,0),"")</f>
        <v>0</v>
      </c>
      <c r="C180" s="285" t="s">
        <v>929</v>
      </c>
      <c r="D180" s="215"/>
      <c r="E180" s="215">
        <v>0</v>
      </c>
      <c r="F180" s="215">
        <v>0</v>
      </c>
      <c r="G180" s="215">
        <v>0</v>
      </c>
      <c r="H180" s="215">
        <v>0</v>
      </c>
      <c r="I180" s="215">
        <v>0</v>
      </c>
      <c r="J180" s="215">
        <v>0</v>
      </c>
      <c r="K180" s="215">
        <v>0</v>
      </c>
      <c r="L180" s="215">
        <v>0</v>
      </c>
      <c r="M180" s="215">
        <v>0</v>
      </c>
      <c r="N180" s="215">
        <v>0</v>
      </c>
      <c r="O180" s="215">
        <v>0</v>
      </c>
      <c r="P180" s="215">
        <v>0</v>
      </c>
      <c r="Q180" s="215">
        <v>0</v>
      </c>
    </row>
    <row r="181" spans="1:17" x14ac:dyDescent="0.25">
      <c r="A181" s="245" t="str">
        <f>IFERROR(VLOOKUP($C181,Account_Mapping!$A:$C,2,0),"")</f>
        <v>T_gen_Admin_other</v>
      </c>
      <c r="B181" s="248">
        <f>IFERROR(VLOOKUP($C181,Account_Mapping!$A:$C,3,0),"")</f>
        <v>0</v>
      </c>
      <c r="C181" s="285" t="s">
        <v>930</v>
      </c>
      <c r="D181" s="215"/>
      <c r="E181" s="215">
        <v>0</v>
      </c>
      <c r="F181" s="215">
        <v>0</v>
      </c>
      <c r="G181" s="215">
        <v>0</v>
      </c>
      <c r="H181" s="215">
        <v>0</v>
      </c>
      <c r="I181" s="215">
        <v>0</v>
      </c>
      <c r="J181" s="215">
        <v>0</v>
      </c>
      <c r="K181" s="215">
        <v>0</v>
      </c>
      <c r="L181" s="215">
        <v>0</v>
      </c>
      <c r="M181" s="215">
        <v>0</v>
      </c>
      <c r="N181" s="215">
        <v>0</v>
      </c>
      <c r="O181" s="215">
        <v>0</v>
      </c>
      <c r="P181" s="215">
        <v>0</v>
      </c>
      <c r="Q181" s="215">
        <v>0</v>
      </c>
    </row>
    <row r="182" spans="1:17" x14ac:dyDescent="0.25">
      <c r="A182" s="245" t="str">
        <f>IFERROR(VLOOKUP($C182,Account_Mapping!$A:$C,2,0),"")</f>
        <v>T_gen_Admin_other</v>
      </c>
      <c r="B182" s="248">
        <f>IFERROR(VLOOKUP($C182,Account_Mapping!$A:$C,3,0),"")</f>
        <v>0</v>
      </c>
      <c r="C182" s="285" t="s">
        <v>931</v>
      </c>
      <c r="D182" s="215"/>
      <c r="E182" s="215">
        <v>0</v>
      </c>
      <c r="F182" s="215">
        <v>0</v>
      </c>
      <c r="G182" s="215">
        <v>0</v>
      </c>
      <c r="H182" s="215">
        <v>0</v>
      </c>
      <c r="I182" s="215">
        <v>0</v>
      </c>
      <c r="J182" s="215">
        <v>0</v>
      </c>
      <c r="K182" s="215">
        <v>0</v>
      </c>
      <c r="L182" s="215">
        <v>0</v>
      </c>
      <c r="M182" s="215">
        <v>0</v>
      </c>
      <c r="N182" s="215">
        <v>0</v>
      </c>
      <c r="O182" s="215">
        <v>0</v>
      </c>
      <c r="P182" s="215">
        <v>0</v>
      </c>
      <c r="Q182" s="215">
        <v>0</v>
      </c>
    </row>
    <row r="183" spans="1:17" x14ac:dyDescent="0.25">
      <c r="A183" s="245" t="str">
        <f>IFERROR(VLOOKUP($C183,Account_Mapping!$A:$C,2,0),"")</f>
        <v>T_gen_Admin_other</v>
      </c>
      <c r="B183" s="248">
        <f>IFERROR(VLOOKUP($C183,Account_Mapping!$A:$C,3,0),"")</f>
        <v>0</v>
      </c>
      <c r="C183" s="285" t="s">
        <v>932</v>
      </c>
      <c r="D183" s="215"/>
      <c r="E183" s="215">
        <v>0</v>
      </c>
      <c r="F183" s="215">
        <v>0</v>
      </c>
      <c r="G183" s="215">
        <v>0</v>
      </c>
      <c r="H183" s="215">
        <v>650</v>
      </c>
      <c r="I183" s="215">
        <v>0</v>
      </c>
      <c r="J183" s="215">
        <v>0</v>
      </c>
      <c r="K183" s="215">
        <v>0</v>
      </c>
      <c r="L183" s="215">
        <v>0</v>
      </c>
      <c r="M183" s="215">
        <v>0</v>
      </c>
      <c r="N183" s="215">
        <v>0</v>
      </c>
      <c r="O183" s="215">
        <v>0</v>
      </c>
      <c r="P183" s="215">
        <v>0</v>
      </c>
      <c r="Q183" s="215">
        <v>650</v>
      </c>
    </row>
    <row r="184" spans="1:17" x14ac:dyDescent="0.25">
      <c r="A184" s="245" t="str">
        <f>IFERROR(VLOOKUP($C184,Account_Mapping!$A:$C,2,0),"")</f>
        <v>T_gen_Admin_other</v>
      </c>
      <c r="B184" s="248">
        <f>IFERROR(VLOOKUP($C184,Account_Mapping!$A:$C,3,0),"")</f>
        <v>0</v>
      </c>
      <c r="C184" s="285" t="s">
        <v>933</v>
      </c>
      <c r="D184" s="215"/>
      <c r="E184" s="215">
        <v>0</v>
      </c>
      <c r="F184" s="215">
        <v>0</v>
      </c>
      <c r="G184" s="215">
        <v>0</v>
      </c>
      <c r="H184" s="215">
        <v>0</v>
      </c>
      <c r="I184" s="215">
        <v>0</v>
      </c>
      <c r="J184" s="215">
        <v>0</v>
      </c>
      <c r="K184" s="215">
        <v>0</v>
      </c>
      <c r="L184" s="215">
        <v>0</v>
      </c>
      <c r="M184" s="215">
        <v>0</v>
      </c>
      <c r="N184" s="215">
        <v>0</v>
      </c>
      <c r="O184" s="215">
        <v>0</v>
      </c>
      <c r="P184" s="215">
        <v>0</v>
      </c>
      <c r="Q184" s="215">
        <v>0</v>
      </c>
    </row>
    <row r="185" spans="1:17" x14ac:dyDescent="0.25">
      <c r="A185" s="245" t="str">
        <f>IFERROR(VLOOKUP($C185,Account_Mapping!$A:$C,2,0),"")</f>
        <v>T_gen_Admin_other</v>
      </c>
      <c r="B185" s="248">
        <f>IFERROR(VLOOKUP($C185,Account_Mapping!$A:$C,3,0),"")</f>
        <v>0</v>
      </c>
      <c r="C185" s="285" t="s">
        <v>934</v>
      </c>
      <c r="D185" s="215"/>
      <c r="E185" s="215">
        <v>0</v>
      </c>
      <c r="F185" s="215">
        <v>0</v>
      </c>
      <c r="G185" s="215">
        <v>0</v>
      </c>
      <c r="H185" s="215">
        <v>0</v>
      </c>
      <c r="I185" s="215">
        <v>0</v>
      </c>
      <c r="J185" s="215">
        <v>0</v>
      </c>
      <c r="K185" s="215">
        <v>0</v>
      </c>
      <c r="L185" s="215">
        <v>0</v>
      </c>
      <c r="M185" s="215">
        <v>0</v>
      </c>
      <c r="N185" s="215">
        <v>0</v>
      </c>
      <c r="O185" s="215">
        <v>0</v>
      </c>
      <c r="P185" s="215">
        <v>0</v>
      </c>
      <c r="Q185" s="215">
        <v>0</v>
      </c>
    </row>
    <row r="186" spans="1:17" x14ac:dyDescent="0.25">
      <c r="A186" s="245" t="str">
        <f>IFERROR(VLOOKUP($C186,Account_Mapping!$A:$C,2,0),"")</f>
        <v>T_gen_Admin_other</v>
      </c>
      <c r="B186" s="248">
        <f>IFERROR(VLOOKUP($C186,Account_Mapping!$A:$C,3,0),"")</f>
        <v>0</v>
      </c>
      <c r="C186" s="285" t="s">
        <v>935</v>
      </c>
      <c r="D186" s="215"/>
      <c r="E186" s="215">
        <v>36.26</v>
      </c>
      <c r="F186" s="215">
        <v>36.26</v>
      </c>
      <c r="G186" s="215">
        <v>35.630000000000003</v>
      </c>
      <c r="H186" s="215">
        <v>35.630000000000003</v>
      </c>
      <c r="I186" s="215">
        <v>35.630000000000003</v>
      </c>
      <c r="J186" s="215">
        <v>35.630000000000003</v>
      </c>
      <c r="K186" s="215">
        <v>0</v>
      </c>
      <c r="L186" s="215">
        <v>0</v>
      </c>
      <c r="M186" s="215">
        <v>0</v>
      </c>
      <c r="N186" s="215">
        <v>0</v>
      </c>
      <c r="O186" s="215">
        <v>0</v>
      </c>
      <c r="P186" s="215">
        <v>0</v>
      </c>
      <c r="Q186" s="215">
        <v>215.04</v>
      </c>
    </row>
    <row r="187" spans="1:17" x14ac:dyDescent="0.25">
      <c r="A187" s="245" t="str">
        <f>IFERROR(VLOOKUP($C187,Account_Mapping!$A:$C,2,0),"")</f>
        <v>T_gen_Admin_other</v>
      </c>
      <c r="B187" s="248">
        <f>IFERROR(VLOOKUP($C187,Account_Mapping!$A:$C,3,0),"")</f>
        <v>0</v>
      </c>
      <c r="C187" s="285" t="s">
        <v>936</v>
      </c>
      <c r="D187" s="215"/>
      <c r="E187" s="215">
        <v>0</v>
      </c>
      <c r="F187" s="215">
        <v>0</v>
      </c>
      <c r="G187" s="215">
        <v>0</v>
      </c>
      <c r="H187" s="215">
        <v>0</v>
      </c>
      <c r="I187" s="215">
        <v>0</v>
      </c>
      <c r="J187" s="215">
        <v>0</v>
      </c>
      <c r="K187" s="215">
        <v>0</v>
      </c>
      <c r="L187" s="215">
        <v>0</v>
      </c>
      <c r="M187" s="215">
        <v>0</v>
      </c>
      <c r="N187" s="215">
        <v>0</v>
      </c>
      <c r="O187" s="215">
        <v>0</v>
      </c>
      <c r="P187" s="215">
        <v>0</v>
      </c>
      <c r="Q187" s="215">
        <v>0</v>
      </c>
    </row>
    <row r="188" spans="1:17" x14ac:dyDescent="0.25">
      <c r="A188" s="245" t="str">
        <f>IFERROR(VLOOKUP($C188,Account_Mapping!$A:$C,2,0),"")</f>
        <v>T_gen_Admin_other</v>
      </c>
      <c r="B188" s="248" t="str">
        <f>IFERROR(VLOOKUP($C188,Account_Mapping!$A:$C,3,0),"")</f>
        <v>T_Other_NN_Labor</v>
      </c>
      <c r="C188" s="285" t="s">
        <v>937</v>
      </c>
      <c r="D188" s="215"/>
      <c r="E188" s="215">
        <v>6058.24</v>
      </c>
      <c r="F188" s="215">
        <v>6058.24</v>
      </c>
      <c r="G188" s="215">
        <v>6058.24</v>
      </c>
      <c r="H188" s="215">
        <v>6058.24</v>
      </c>
      <c r="I188" s="215">
        <v>6058.24</v>
      </c>
      <c r="J188" s="215">
        <v>6058.24</v>
      </c>
      <c r="K188" s="215">
        <v>0</v>
      </c>
      <c r="L188" s="215">
        <v>0</v>
      </c>
      <c r="M188" s="215">
        <v>0</v>
      </c>
      <c r="N188" s="215">
        <v>0</v>
      </c>
      <c r="O188" s="215">
        <v>0</v>
      </c>
      <c r="P188" s="215">
        <v>0</v>
      </c>
      <c r="Q188" s="215">
        <v>36349.439999999995</v>
      </c>
    </row>
    <row r="189" spans="1:17" x14ac:dyDescent="0.25">
      <c r="A189" s="245" t="str">
        <f>IFERROR(VLOOKUP($C189,Account_Mapping!$A:$C,2,0),"")</f>
        <v>T_Nursing</v>
      </c>
      <c r="B189" s="248" t="str">
        <f>IFERROR(VLOOKUP($C189,Account_Mapping!$A:$C,3,0),"")</f>
        <v>T_Nursing_Labor</v>
      </c>
      <c r="C189" s="285" t="s">
        <v>938</v>
      </c>
      <c r="D189" s="215"/>
      <c r="E189" s="215">
        <v>0</v>
      </c>
      <c r="F189" s="215">
        <v>0</v>
      </c>
      <c r="G189" s="215">
        <v>0</v>
      </c>
      <c r="H189" s="215">
        <v>0</v>
      </c>
      <c r="I189" s="215">
        <v>0</v>
      </c>
      <c r="J189" s="215">
        <v>0</v>
      </c>
      <c r="K189" s="215">
        <v>0</v>
      </c>
      <c r="L189" s="215">
        <v>0</v>
      </c>
      <c r="M189" s="215">
        <v>0</v>
      </c>
      <c r="N189" s="215">
        <v>0</v>
      </c>
      <c r="O189" s="215">
        <v>0</v>
      </c>
      <c r="P189" s="215">
        <v>0</v>
      </c>
      <c r="Q189" s="215">
        <v>0</v>
      </c>
    </row>
    <row r="190" spans="1:17" x14ac:dyDescent="0.25">
      <c r="A190" s="245" t="str">
        <f>IFERROR(VLOOKUP($C190,Account_Mapping!$A:$C,2,0),"")</f>
        <v>T_Nursing</v>
      </c>
      <c r="B190" s="248" t="str">
        <f>IFERROR(VLOOKUP($C190,Account_Mapping!$A:$C,3,0),"")</f>
        <v>T_Nursing_Labor</v>
      </c>
      <c r="C190" s="285" t="s">
        <v>939</v>
      </c>
      <c r="D190" s="215"/>
      <c r="E190" s="215">
        <v>0</v>
      </c>
      <c r="F190" s="215">
        <v>0</v>
      </c>
      <c r="G190" s="215">
        <v>0</v>
      </c>
      <c r="H190" s="215">
        <v>0</v>
      </c>
      <c r="I190" s="215">
        <v>0</v>
      </c>
      <c r="J190" s="215">
        <v>0</v>
      </c>
      <c r="K190" s="215">
        <v>0</v>
      </c>
      <c r="L190" s="215">
        <v>0</v>
      </c>
      <c r="M190" s="215">
        <v>0</v>
      </c>
      <c r="N190" s="215">
        <v>0</v>
      </c>
      <c r="O190" s="215">
        <v>0</v>
      </c>
      <c r="P190" s="215">
        <v>0</v>
      </c>
      <c r="Q190" s="215">
        <v>0</v>
      </c>
    </row>
    <row r="191" spans="1:17" x14ac:dyDescent="0.25">
      <c r="A191" s="245" t="str">
        <f>IFERROR(VLOOKUP($C191,Account_Mapping!$A:$C,2,0),"")</f>
        <v>T_gen_Admin_other</v>
      </c>
      <c r="B191" s="248" t="str">
        <f>IFERROR(VLOOKUP($C191,Account_Mapping!$A:$C,3,0),"")</f>
        <v>T_Other_NN_Labor</v>
      </c>
      <c r="C191" s="285" t="s">
        <v>940</v>
      </c>
      <c r="D191" s="215"/>
      <c r="E191" s="215">
        <v>0</v>
      </c>
      <c r="F191" s="215">
        <v>0</v>
      </c>
      <c r="G191" s="215">
        <v>0</v>
      </c>
      <c r="H191" s="215">
        <v>0</v>
      </c>
      <c r="I191" s="215">
        <v>0</v>
      </c>
      <c r="J191" s="215">
        <v>0</v>
      </c>
      <c r="K191" s="215">
        <v>0</v>
      </c>
      <c r="L191" s="215">
        <v>0</v>
      </c>
      <c r="M191" s="215">
        <v>0</v>
      </c>
      <c r="N191" s="215">
        <v>0</v>
      </c>
      <c r="O191" s="215">
        <v>0</v>
      </c>
      <c r="P191" s="215">
        <v>0</v>
      </c>
      <c r="Q191" s="215">
        <v>0</v>
      </c>
    </row>
    <row r="192" spans="1:17" x14ac:dyDescent="0.25">
      <c r="A192" s="245" t="str">
        <f>IFERROR(VLOOKUP($C192,Account_Mapping!$A:$C,2,0),"")</f>
        <v>T_Nursing</v>
      </c>
      <c r="B192" s="248" t="str">
        <f>IFERROR(VLOOKUP($C192,Account_Mapping!$A:$C,3,0),"")</f>
        <v>T_Nursing_Labor</v>
      </c>
      <c r="C192" s="285" t="s">
        <v>941</v>
      </c>
      <c r="D192" s="215"/>
      <c r="E192" s="215">
        <v>10274.94</v>
      </c>
      <c r="F192" s="215">
        <v>10226.67</v>
      </c>
      <c r="G192" s="215">
        <v>11800.67</v>
      </c>
      <c r="H192" s="215">
        <v>8834.01</v>
      </c>
      <c r="I192" s="215">
        <v>7779.56</v>
      </c>
      <c r="J192" s="215">
        <v>11241.43</v>
      </c>
      <c r="K192" s="215">
        <v>0</v>
      </c>
      <c r="L192" s="215">
        <v>0</v>
      </c>
      <c r="M192" s="215">
        <v>0</v>
      </c>
      <c r="N192" s="215">
        <v>0</v>
      </c>
      <c r="O192" s="215">
        <v>0</v>
      </c>
      <c r="P192" s="215">
        <v>0</v>
      </c>
      <c r="Q192" s="215">
        <v>60157.279999999999</v>
      </c>
    </row>
    <row r="193" spans="1:17" x14ac:dyDescent="0.25">
      <c r="A193" s="245" t="str">
        <f>IFERROR(VLOOKUP($C193,Account_Mapping!$A:$C,2,0),"")</f>
        <v>T_Nursing</v>
      </c>
      <c r="B193" s="248" t="str">
        <f>IFERROR(VLOOKUP($C193,Account_Mapping!$A:$C,3,0),"")</f>
        <v>T_Nursing_Labor</v>
      </c>
      <c r="C193" s="285" t="s">
        <v>1272</v>
      </c>
      <c r="D193" s="215"/>
      <c r="E193" s="215">
        <v>7110.74</v>
      </c>
      <c r="F193" s="215">
        <v>5580.3</v>
      </c>
      <c r="G193" s="215">
        <v>6074.06</v>
      </c>
      <c r="H193" s="215">
        <v>5521.24</v>
      </c>
      <c r="I193" s="215">
        <v>5756.37</v>
      </c>
      <c r="J193" s="215">
        <v>5237.18</v>
      </c>
      <c r="K193" s="215">
        <v>0</v>
      </c>
      <c r="L193" s="215">
        <v>0</v>
      </c>
      <c r="M193" s="215">
        <v>0</v>
      </c>
      <c r="N193" s="215">
        <v>0</v>
      </c>
      <c r="O193" s="215">
        <v>0</v>
      </c>
      <c r="P193" s="215">
        <v>0</v>
      </c>
      <c r="Q193" s="215">
        <v>35279.89</v>
      </c>
    </row>
    <row r="194" spans="1:17" x14ac:dyDescent="0.25">
      <c r="A194" s="245" t="str">
        <f>IFERROR(VLOOKUP($C194,Account_Mapping!$A:$C,2,0),"")</f>
        <v>T_Nursing</v>
      </c>
      <c r="B194" s="248" t="str">
        <f>IFERROR(VLOOKUP($C194,Account_Mapping!$A:$C,3,0),"")</f>
        <v>T_Nursing_Labor</v>
      </c>
      <c r="C194" s="285" t="s">
        <v>943</v>
      </c>
      <c r="D194" s="215"/>
      <c r="E194" s="215">
        <v>7039.51</v>
      </c>
      <c r="F194" s="215">
        <v>6333.08</v>
      </c>
      <c r="G194" s="215">
        <v>10408.52</v>
      </c>
      <c r="H194" s="215">
        <v>10379.629999999999</v>
      </c>
      <c r="I194" s="215">
        <v>15825.24</v>
      </c>
      <c r="J194" s="215">
        <v>12234.91</v>
      </c>
      <c r="K194" s="215">
        <v>0</v>
      </c>
      <c r="L194" s="215">
        <v>0</v>
      </c>
      <c r="M194" s="215">
        <v>0</v>
      </c>
      <c r="N194" s="215">
        <v>0</v>
      </c>
      <c r="O194" s="215">
        <v>0</v>
      </c>
      <c r="P194" s="215">
        <v>0</v>
      </c>
      <c r="Q194" s="215">
        <v>62220.89</v>
      </c>
    </row>
    <row r="195" spans="1:17" x14ac:dyDescent="0.25">
      <c r="A195" s="245" t="str">
        <f>IFERROR(VLOOKUP($C195,Account_Mapping!$A:$C,2,0),"")</f>
        <v>T_Nursing</v>
      </c>
      <c r="B195" s="248" t="str">
        <f>IFERROR(VLOOKUP($C195,Account_Mapping!$A:$C,3,0),"")</f>
        <v>T_Nursing_Labor</v>
      </c>
      <c r="C195" s="285" t="s">
        <v>1273</v>
      </c>
      <c r="D195" s="215"/>
      <c r="E195" s="215">
        <v>0</v>
      </c>
      <c r="F195" s="215">
        <v>0</v>
      </c>
      <c r="G195" s="215">
        <v>0</v>
      </c>
      <c r="H195" s="215">
        <v>0</v>
      </c>
      <c r="I195" s="215">
        <v>0</v>
      </c>
      <c r="J195" s="215">
        <v>0</v>
      </c>
      <c r="K195" s="215">
        <v>0</v>
      </c>
      <c r="L195" s="215">
        <v>0</v>
      </c>
      <c r="M195" s="215">
        <v>0</v>
      </c>
      <c r="N195" s="215">
        <v>0</v>
      </c>
      <c r="O195" s="215">
        <v>0</v>
      </c>
      <c r="P195" s="215">
        <v>0</v>
      </c>
      <c r="Q195" s="215">
        <v>0</v>
      </c>
    </row>
    <row r="196" spans="1:17" x14ac:dyDescent="0.25">
      <c r="A196" s="245" t="str">
        <f>IFERROR(VLOOKUP($C196,Account_Mapping!$A:$C,2,0),"")</f>
        <v>T_Nursing</v>
      </c>
      <c r="B196" s="248" t="str">
        <f>IFERROR(VLOOKUP($C196,Account_Mapping!$A:$C,3,0),"")</f>
        <v>T_Nursing_Labor</v>
      </c>
      <c r="C196" s="285" t="s">
        <v>945</v>
      </c>
      <c r="D196" s="215"/>
      <c r="E196" s="215">
        <v>14109.34</v>
      </c>
      <c r="F196" s="215">
        <v>11405.4</v>
      </c>
      <c r="G196" s="215">
        <v>13279.16</v>
      </c>
      <c r="H196" s="215">
        <v>15787.62</v>
      </c>
      <c r="I196" s="215">
        <v>16122.72</v>
      </c>
      <c r="J196" s="215">
        <v>19089.060000000001</v>
      </c>
      <c r="K196" s="215">
        <v>0</v>
      </c>
      <c r="L196" s="215">
        <v>0</v>
      </c>
      <c r="M196" s="215">
        <v>0</v>
      </c>
      <c r="N196" s="215">
        <v>0</v>
      </c>
      <c r="O196" s="215">
        <v>0</v>
      </c>
      <c r="P196" s="215">
        <v>0</v>
      </c>
      <c r="Q196" s="215">
        <v>89793.299999999988</v>
      </c>
    </row>
    <row r="197" spans="1:17" x14ac:dyDescent="0.25">
      <c r="A197" s="245" t="str">
        <f>IFERROR(VLOOKUP($C197,Account_Mapping!$A:$C,2,0),"")</f>
        <v>T_Nursing</v>
      </c>
      <c r="B197" s="248" t="str">
        <f>IFERROR(VLOOKUP($C197,Account_Mapping!$A:$C,3,0),"")</f>
        <v>T_Nursing_Labor</v>
      </c>
      <c r="C197" s="285" t="s">
        <v>946</v>
      </c>
      <c r="D197" s="215"/>
      <c r="E197" s="215">
        <v>0</v>
      </c>
      <c r="F197" s="215">
        <v>0</v>
      </c>
      <c r="G197" s="215">
        <v>0</v>
      </c>
      <c r="H197" s="215">
        <v>0</v>
      </c>
      <c r="I197" s="215">
        <v>0</v>
      </c>
      <c r="J197" s="215">
        <v>0</v>
      </c>
      <c r="K197" s="215">
        <v>0</v>
      </c>
      <c r="L197" s="215">
        <v>0</v>
      </c>
      <c r="M197" s="215">
        <v>0</v>
      </c>
      <c r="N197" s="215">
        <v>0</v>
      </c>
      <c r="O197" s="215">
        <v>0</v>
      </c>
      <c r="P197" s="215">
        <v>0</v>
      </c>
      <c r="Q197" s="215">
        <v>0</v>
      </c>
    </row>
    <row r="198" spans="1:17" x14ac:dyDescent="0.25">
      <c r="A198" s="245" t="str">
        <f>IFERROR(VLOOKUP($C198,Account_Mapping!$A:$C,2,0),"")</f>
        <v>T_Nursing</v>
      </c>
      <c r="B198" s="248" t="str">
        <f>IFERROR(VLOOKUP($C198,Account_Mapping!$A:$C,3,0),"")</f>
        <v>T_Nursing_Labor</v>
      </c>
      <c r="C198" s="285" t="s">
        <v>947</v>
      </c>
      <c r="D198" s="215"/>
      <c r="E198" s="215">
        <v>0</v>
      </c>
      <c r="F198" s="215">
        <v>0</v>
      </c>
      <c r="G198" s="215">
        <v>0</v>
      </c>
      <c r="H198" s="215">
        <v>0</v>
      </c>
      <c r="I198" s="215">
        <v>0</v>
      </c>
      <c r="J198" s="215">
        <v>0</v>
      </c>
      <c r="K198" s="215">
        <v>0</v>
      </c>
      <c r="L198" s="215">
        <v>0</v>
      </c>
      <c r="M198" s="215">
        <v>0</v>
      </c>
      <c r="N198" s="215">
        <v>0</v>
      </c>
      <c r="O198" s="215">
        <v>0</v>
      </c>
      <c r="P198" s="215">
        <v>0</v>
      </c>
      <c r="Q198" s="215">
        <v>0</v>
      </c>
    </row>
    <row r="199" spans="1:17" x14ac:dyDescent="0.25">
      <c r="A199" s="245" t="str">
        <f>IFERROR(VLOOKUP($C199,Account_Mapping!$A:$C,2,0),"")</f>
        <v>T_EXPENSES</v>
      </c>
      <c r="B199" s="248">
        <f>IFERROR(VLOOKUP($C199,Account_Mapping!$A:$C,3,0),"")</f>
        <v>0</v>
      </c>
      <c r="C199" s="285" t="s">
        <v>948</v>
      </c>
      <c r="D199" s="215"/>
      <c r="E199" s="215">
        <v>0</v>
      </c>
      <c r="F199" s="215">
        <v>0</v>
      </c>
      <c r="G199" s="215">
        <v>0</v>
      </c>
      <c r="H199" s="215">
        <v>0</v>
      </c>
      <c r="I199" s="215">
        <v>0</v>
      </c>
      <c r="J199" s="215">
        <v>0</v>
      </c>
      <c r="K199" s="215">
        <v>0</v>
      </c>
      <c r="L199" s="215">
        <v>0</v>
      </c>
      <c r="M199" s="215">
        <v>0</v>
      </c>
      <c r="N199" s="215">
        <v>0</v>
      </c>
      <c r="O199" s="215">
        <v>0</v>
      </c>
      <c r="P199" s="215">
        <v>0</v>
      </c>
      <c r="Q199" s="215">
        <v>0</v>
      </c>
    </row>
    <row r="200" spans="1:17" x14ac:dyDescent="0.25">
      <c r="A200" s="245" t="str">
        <f>IFERROR(VLOOKUP($C200,Account_Mapping!$A:$C,2,0),"")</f>
        <v>T_Nursing</v>
      </c>
      <c r="B200" s="248" t="str">
        <f>IFERROR(VLOOKUP($C200,Account_Mapping!$A:$C,3,0),"")</f>
        <v>T_Nursing_Labor</v>
      </c>
      <c r="C200" s="285" t="s">
        <v>949</v>
      </c>
      <c r="D200" s="215"/>
      <c r="E200" s="215">
        <v>8451.9699999999993</v>
      </c>
      <c r="F200" s="215">
        <v>10456.620000000001</v>
      </c>
      <c r="G200" s="215">
        <v>13518.64</v>
      </c>
      <c r="H200" s="215">
        <v>12055.92</v>
      </c>
      <c r="I200" s="215">
        <v>12806.12</v>
      </c>
      <c r="J200" s="215">
        <v>8319.99</v>
      </c>
      <c r="K200" s="215">
        <v>0</v>
      </c>
      <c r="L200" s="215">
        <v>0</v>
      </c>
      <c r="M200" s="215">
        <v>0</v>
      </c>
      <c r="N200" s="215">
        <v>0</v>
      </c>
      <c r="O200" s="215">
        <v>0</v>
      </c>
      <c r="P200" s="215">
        <v>0</v>
      </c>
      <c r="Q200" s="215">
        <v>65609.260000000009</v>
      </c>
    </row>
    <row r="201" spans="1:17" x14ac:dyDescent="0.25">
      <c r="A201" s="245" t="str">
        <f>IFERROR(VLOOKUP($C201,Account_Mapping!$A:$C,2,0),"")</f>
        <v>T_gen_Admin_other</v>
      </c>
      <c r="B201" s="248" t="str">
        <f>IFERROR(VLOOKUP($C201,Account_Mapping!$A:$C,3,0),"")</f>
        <v>T_Other_NN_Labor</v>
      </c>
      <c r="C201" s="285" t="s">
        <v>950</v>
      </c>
      <c r="D201" s="215"/>
      <c r="E201" s="215">
        <v>0</v>
      </c>
      <c r="F201" s="215">
        <v>0</v>
      </c>
      <c r="G201" s="215">
        <v>0</v>
      </c>
      <c r="H201" s="215">
        <v>0</v>
      </c>
      <c r="I201" s="215">
        <v>0</v>
      </c>
      <c r="J201" s="215">
        <v>0</v>
      </c>
      <c r="K201" s="215">
        <v>0</v>
      </c>
      <c r="L201" s="215">
        <v>0</v>
      </c>
      <c r="M201" s="215">
        <v>0</v>
      </c>
      <c r="N201" s="215">
        <v>0</v>
      </c>
      <c r="O201" s="215">
        <v>0</v>
      </c>
      <c r="P201" s="215">
        <v>0</v>
      </c>
      <c r="Q201" s="215">
        <v>0</v>
      </c>
    </row>
    <row r="202" spans="1:17" x14ac:dyDescent="0.25">
      <c r="A202" s="245" t="str">
        <f>IFERROR(VLOOKUP($C202,Account_Mapping!$A:$C,2,0),"")</f>
        <v>T_Nursing</v>
      </c>
      <c r="B202" s="248" t="str">
        <f>IFERROR(VLOOKUP($C202,Account_Mapping!$A:$C,3,0),"")</f>
        <v>T_Nursing_Labor</v>
      </c>
      <c r="C202" s="285" t="s">
        <v>951</v>
      </c>
      <c r="D202" s="215"/>
      <c r="E202" s="215">
        <v>2406.8200000000002</v>
      </c>
      <c r="F202" s="215">
        <v>1979.3</v>
      </c>
      <c r="G202" s="215">
        <v>2371.59</v>
      </c>
      <c r="H202" s="215">
        <v>2004.74</v>
      </c>
      <c r="I202" s="215">
        <v>2623.98</v>
      </c>
      <c r="J202" s="215">
        <v>2449.6999999999998</v>
      </c>
      <c r="K202" s="215">
        <v>0</v>
      </c>
      <c r="L202" s="215">
        <v>0</v>
      </c>
      <c r="M202" s="215">
        <v>0</v>
      </c>
      <c r="N202" s="215">
        <v>0</v>
      </c>
      <c r="O202" s="215">
        <v>0</v>
      </c>
      <c r="P202" s="215">
        <v>0</v>
      </c>
      <c r="Q202" s="215">
        <v>13836.130000000001</v>
      </c>
    </row>
    <row r="203" spans="1:17" x14ac:dyDescent="0.25">
      <c r="A203" s="245" t="str">
        <f>IFERROR(VLOOKUP($C203,Account_Mapping!$A:$C,2,0),"")</f>
        <v>T_Nursing</v>
      </c>
      <c r="B203" s="248" t="str">
        <f>IFERROR(VLOOKUP($C203,Account_Mapping!$A:$C,3,0),"")</f>
        <v>T_Nursing_Labor</v>
      </c>
      <c r="C203" s="285" t="s">
        <v>952</v>
      </c>
      <c r="D203" s="215"/>
      <c r="E203" s="215">
        <v>0</v>
      </c>
      <c r="F203" s="215">
        <v>0</v>
      </c>
      <c r="G203" s="215">
        <v>0</v>
      </c>
      <c r="H203" s="215">
        <v>0</v>
      </c>
      <c r="I203" s="215">
        <v>0</v>
      </c>
      <c r="J203" s="215">
        <v>0</v>
      </c>
      <c r="K203" s="215">
        <v>0</v>
      </c>
      <c r="L203" s="215">
        <v>0</v>
      </c>
      <c r="M203" s="215">
        <v>0</v>
      </c>
      <c r="N203" s="215">
        <v>0</v>
      </c>
      <c r="O203" s="215">
        <v>0</v>
      </c>
      <c r="P203" s="215">
        <v>0</v>
      </c>
      <c r="Q203" s="215">
        <v>0</v>
      </c>
    </row>
    <row r="204" spans="1:17" x14ac:dyDescent="0.25">
      <c r="A204" s="245" t="str">
        <f>IFERROR(VLOOKUP($C204,Account_Mapping!$A:$C,2,0),"")</f>
        <v>T_Nursing</v>
      </c>
      <c r="B204" s="248">
        <f>IFERROR(VLOOKUP($C204,Account_Mapping!$A:$C,3,0),"")</f>
        <v>0</v>
      </c>
      <c r="C204" s="285" t="s">
        <v>953</v>
      </c>
      <c r="D204" s="215"/>
      <c r="E204" s="215">
        <v>1985.99</v>
      </c>
      <c r="F204" s="215">
        <v>2373.38</v>
      </c>
      <c r="G204" s="215">
        <v>2296.7199999999998</v>
      </c>
      <c r="H204" s="215">
        <v>1913.87</v>
      </c>
      <c r="I204" s="215">
        <v>350.38</v>
      </c>
      <c r="J204" s="215">
        <v>3468.6</v>
      </c>
      <c r="K204" s="215">
        <v>0</v>
      </c>
      <c r="L204" s="215">
        <v>0</v>
      </c>
      <c r="M204" s="215">
        <v>0</v>
      </c>
      <c r="N204" s="215">
        <v>0</v>
      </c>
      <c r="O204" s="215">
        <v>0</v>
      </c>
      <c r="P204" s="215">
        <v>0</v>
      </c>
      <c r="Q204" s="215">
        <v>12388.939999999999</v>
      </c>
    </row>
    <row r="205" spans="1:17" x14ac:dyDescent="0.25">
      <c r="A205" s="245" t="str">
        <f>IFERROR(VLOOKUP($C205,Account_Mapping!$A:$C,2,0),"")</f>
        <v>T_EXPENSES</v>
      </c>
      <c r="B205" s="248">
        <f>IFERROR(VLOOKUP($C205,Account_Mapping!$A:$C,3,0),"")</f>
        <v>0</v>
      </c>
      <c r="C205" s="285" t="s">
        <v>954</v>
      </c>
      <c r="D205" s="215"/>
      <c r="E205" s="215">
        <v>434.79</v>
      </c>
      <c r="F205" s="215">
        <v>240.78</v>
      </c>
      <c r="G205" s="215">
        <v>0</v>
      </c>
      <c r="H205" s="215">
        <v>430.87</v>
      </c>
      <c r="I205" s="215">
        <v>0</v>
      </c>
      <c r="J205" s="215">
        <v>204.52</v>
      </c>
      <c r="K205" s="215">
        <v>0</v>
      </c>
      <c r="L205" s="215">
        <v>0</v>
      </c>
      <c r="M205" s="215">
        <v>0</v>
      </c>
      <c r="N205" s="215">
        <v>0</v>
      </c>
      <c r="O205" s="215">
        <v>0</v>
      </c>
      <c r="P205" s="215">
        <v>0</v>
      </c>
      <c r="Q205" s="215">
        <v>1310.96</v>
      </c>
    </row>
    <row r="206" spans="1:17" x14ac:dyDescent="0.25">
      <c r="A206" s="245" t="str">
        <f>IFERROR(VLOOKUP($C206,Account_Mapping!$A:$C,2,0),"")</f>
        <v>T_EXPENSES</v>
      </c>
      <c r="B206" s="248">
        <f>IFERROR(VLOOKUP($C206,Account_Mapping!$A:$C,3,0),"")</f>
        <v>0</v>
      </c>
      <c r="C206" s="285" t="s">
        <v>955</v>
      </c>
      <c r="D206" s="215"/>
      <c r="E206" s="215">
        <v>497.34</v>
      </c>
      <c r="F206" s="215">
        <v>0</v>
      </c>
      <c r="G206" s="215">
        <v>0</v>
      </c>
      <c r="H206" s="215">
        <v>0</v>
      </c>
      <c r="I206" s="215">
        <v>0</v>
      </c>
      <c r="J206" s="215">
        <v>368.7</v>
      </c>
      <c r="K206" s="215">
        <v>0</v>
      </c>
      <c r="L206" s="215">
        <v>0</v>
      </c>
      <c r="M206" s="215">
        <v>0</v>
      </c>
      <c r="N206" s="215">
        <v>0</v>
      </c>
      <c r="O206" s="215">
        <v>0</v>
      </c>
      <c r="P206" s="215">
        <v>0</v>
      </c>
      <c r="Q206" s="215">
        <v>866.04</v>
      </c>
    </row>
    <row r="207" spans="1:17" x14ac:dyDescent="0.25">
      <c r="A207" s="245" t="str">
        <f>IFERROR(VLOOKUP($C207,Account_Mapping!$A:$C,2,0),"")</f>
        <v>T_Ancillary_Other</v>
      </c>
      <c r="B207" s="248">
        <f>IFERROR(VLOOKUP($C207,Account_Mapping!$A:$C,3,0),"")</f>
        <v>0</v>
      </c>
      <c r="C207" s="285" t="s">
        <v>956</v>
      </c>
      <c r="D207" s="215"/>
      <c r="E207" s="215">
        <v>434.5</v>
      </c>
      <c r="F207" s="215">
        <v>0</v>
      </c>
      <c r="G207" s="215">
        <v>704.02</v>
      </c>
      <c r="H207" s="215">
        <v>621.5</v>
      </c>
      <c r="I207" s="215">
        <v>1671</v>
      </c>
      <c r="J207" s="215">
        <v>1428.58</v>
      </c>
      <c r="K207" s="215">
        <v>0</v>
      </c>
      <c r="L207" s="215">
        <v>0</v>
      </c>
      <c r="M207" s="215">
        <v>0</v>
      </c>
      <c r="N207" s="215">
        <v>0</v>
      </c>
      <c r="O207" s="215">
        <v>0</v>
      </c>
      <c r="P207" s="215">
        <v>0</v>
      </c>
      <c r="Q207" s="215">
        <v>4859.6000000000004</v>
      </c>
    </row>
    <row r="208" spans="1:17" x14ac:dyDescent="0.25">
      <c r="A208" s="245" t="str">
        <f>IFERROR(VLOOKUP($C208,Account_Mapping!$A:$C,2,0),"")</f>
        <v>T_Nursing</v>
      </c>
      <c r="B208" s="248">
        <f>IFERROR(VLOOKUP($C208,Account_Mapping!$A:$C,3,0),"")</f>
        <v>0</v>
      </c>
      <c r="C208" s="285" t="s">
        <v>957</v>
      </c>
      <c r="D208" s="215"/>
      <c r="E208" s="215">
        <v>0</v>
      </c>
      <c r="F208" s="215">
        <v>0</v>
      </c>
      <c r="G208" s="215">
        <v>0</v>
      </c>
      <c r="H208" s="215">
        <v>0</v>
      </c>
      <c r="I208" s="215">
        <v>0</v>
      </c>
      <c r="J208" s="215">
        <v>0</v>
      </c>
      <c r="K208" s="215">
        <v>0</v>
      </c>
      <c r="L208" s="215">
        <v>0</v>
      </c>
      <c r="M208" s="215">
        <v>0</v>
      </c>
      <c r="N208" s="215">
        <v>0</v>
      </c>
      <c r="O208" s="215">
        <v>0</v>
      </c>
      <c r="P208" s="215">
        <v>0</v>
      </c>
      <c r="Q208" s="215">
        <v>0</v>
      </c>
    </row>
    <row r="209" spans="1:17" x14ac:dyDescent="0.25">
      <c r="A209" s="245" t="str">
        <f>IFERROR(VLOOKUP($C209,Account_Mapping!$A:$C,2,0),"")</f>
        <v>T_Ancillary_Pharmacy</v>
      </c>
      <c r="B209" s="248">
        <f>IFERROR(VLOOKUP($C209,Account_Mapping!$A:$C,3,0),"")</f>
        <v>0</v>
      </c>
      <c r="C209" s="285" t="s">
        <v>958</v>
      </c>
      <c r="D209" s="215"/>
      <c r="E209" s="215">
        <v>82.07</v>
      </c>
      <c r="F209" s="215">
        <v>754.64</v>
      </c>
      <c r="G209" s="215">
        <v>473.16</v>
      </c>
      <c r="H209" s="215">
        <v>503.67</v>
      </c>
      <c r="I209" s="215">
        <v>-36.950000000000003</v>
      </c>
      <c r="J209" s="215">
        <v>-273.62</v>
      </c>
      <c r="K209" s="215">
        <v>0</v>
      </c>
      <c r="L209" s="215">
        <v>0</v>
      </c>
      <c r="M209" s="215">
        <v>0</v>
      </c>
      <c r="N209" s="215">
        <v>0</v>
      </c>
      <c r="O209" s="215">
        <v>0</v>
      </c>
      <c r="P209" s="215">
        <v>0</v>
      </c>
      <c r="Q209" s="215">
        <v>1502.9700000000003</v>
      </c>
    </row>
    <row r="210" spans="1:17" x14ac:dyDescent="0.25">
      <c r="A210" s="245" t="str">
        <f>IFERROR(VLOOKUP($C210,Account_Mapping!$A:$C,2,0),"")</f>
        <v>T_EXPENSES</v>
      </c>
      <c r="B210" s="248">
        <f>IFERROR(VLOOKUP($C210,Account_Mapping!$A:$C,3,0),"")</f>
        <v>0</v>
      </c>
      <c r="C210" s="285" t="s">
        <v>959</v>
      </c>
      <c r="D210" s="215"/>
      <c r="E210" s="215">
        <v>0</v>
      </c>
      <c r="F210" s="215">
        <v>0</v>
      </c>
      <c r="G210" s="215">
        <v>0</v>
      </c>
      <c r="H210" s="215">
        <v>0</v>
      </c>
      <c r="I210" s="215">
        <v>0</v>
      </c>
      <c r="J210" s="215">
        <v>198.86</v>
      </c>
      <c r="K210" s="215">
        <v>0</v>
      </c>
      <c r="L210" s="215">
        <v>0</v>
      </c>
      <c r="M210" s="215">
        <v>0</v>
      </c>
      <c r="N210" s="215">
        <v>0</v>
      </c>
      <c r="O210" s="215">
        <v>0</v>
      </c>
      <c r="P210" s="215">
        <v>0</v>
      </c>
      <c r="Q210" s="215">
        <v>198.86</v>
      </c>
    </row>
    <row r="211" spans="1:17" x14ac:dyDescent="0.25">
      <c r="A211" s="245" t="str">
        <f>IFERROR(VLOOKUP($C211,Account_Mapping!$A:$C,2,0),"")</f>
        <v>T_Nursing</v>
      </c>
      <c r="B211" s="248" t="str">
        <f>IFERROR(VLOOKUP($C211,Account_Mapping!$A:$C,3,0),"")</f>
        <v>T_N_Contract_Labor</v>
      </c>
      <c r="C211" s="285" t="s">
        <v>960</v>
      </c>
      <c r="D211" s="215"/>
      <c r="E211" s="215">
        <v>0</v>
      </c>
      <c r="F211" s="215">
        <v>0</v>
      </c>
      <c r="G211" s="215">
        <v>0</v>
      </c>
      <c r="H211" s="215">
        <v>0</v>
      </c>
      <c r="I211" s="215">
        <v>0</v>
      </c>
      <c r="J211" s="215">
        <v>0</v>
      </c>
      <c r="K211" s="215">
        <v>0</v>
      </c>
      <c r="L211" s="215">
        <v>0</v>
      </c>
      <c r="M211" s="215">
        <v>0</v>
      </c>
      <c r="N211" s="215">
        <v>0</v>
      </c>
      <c r="O211" s="215">
        <v>0</v>
      </c>
      <c r="P211" s="215">
        <v>0</v>
      </c>
      <c r="Q211" s="215">
        <v>0</v>
      </c>
    </row>
    <row r="212" spans="1:17" x14ac:dyDescent="0.25">
      <c r="A212" s="245" t="str">
        <f>IFERROR(VLOOKUP($C212,Account_Mapping!$A:$C,2,0),"")</f>
        <v>T_Nursing</v>
      </c>
      <c r="B212" s="248">
        <f>IFERROR(VLOOKUP($C212,Account_Mapping!$A:$C,3,0),"")</f>
        <v>0</v>
      </c>
      <c r="C212" s="285" t="s">
        <v>961</v>
      </c>
      <c r="D212" s="215"/>
      <c r="E212" s="215">
        <v>400.58</v>
      </c>
      <c r="F212" s="215">
        <v>277.77999999999997</v>
      </c>
      <c r="G212" s="215">
        <v>404.93</v>
      </c>
      <c r="H212" s="215">
        <v>297.42</v>
      </c>
      <c r="I212" s="215">
        <v>0</v>
      </c>
      <c r="J212" s="215">
        <v>1349.5</v>
      </c>
      <c r="K212" s="215">
        <v>0</v>
      </c>
      <c r="L212" s="215">
        <v>0</v>
      </c>
      <c r="M212" s="215">
        <v>0</v>
      </c>
      <c r="N212" s="215">
        <v>0</v>
      </c>
      <c r="O212" s="215">
        <v>0</v>
      </c>
      <c r="P212" s="215">
        <v>0</v>
      </c>
      <c r="Q212" s="215">
        <v>2730.21</v>
      </c>
    </row>
    <row r="213" spans="1:17" x14ac:dyDescent="0.25">
      <c r="A213" s="245" t="str">
        <f>IFERROR(VLOOKUP($C213,Account_Mapping!$A:$C,2,0),"")</f>
        <v>T_gen_Admin_other</v>
      </c>
      <c r="B213" s="248">
        <f>IFERROR(VLOOKUP($C213,Account_Mapping!$A:$C,3,0),"")</f>
        <v>0</v>
      </c>
      <c r="C213" s="285" t="s">
        <v>962</v>
      </c>
      <c r="D213" s="215"/>
      <c r="E213" s="215">
        <v>0</v>
      </c>
      <c r="F213" s="215">
        <v>280</v>
      </c>
      <c r="G213" s="215">
        <v>869.34</v>
      </c>
      <c r="H213" s="215">
        <v>270</v>
      </c>
      <c r="I213" s="215">
        <v>0</v>
      </c>
      <c r="J213" s="215">
        <v>188.67</v>
      </c>
      <c r="K213" s="215">
        <v>0</v>
      </c>
      <c r="L213" s="215">
        <v>0</v>
      </c>
      <c r="M213" s="215">
        <v>0</v>
      </c>
      <c r="N213" s="215">
        <v>0</v>
      </c>
      <c r="O213" s="215">
        <v>0</v>
      </c>
      <c r="P213" s="215">
        <v>0</v>
      </c>
      <c r="Q213" s="215">
        <v>1608.0100000000002</v>
      </c>
    </row>
    <row r="214" spans="1:17" x14ac:dyDescent="0.25">
      <c r="A214" s="245" t="str">
        <f>IFERROR(VLOOKUP($C214,Account_Mapping!$A:$C,2,0),"")</f>
        <v>T_gen_Admin_other</v>
      </c>
      <c r="B214" s="248">
        <f>IFERROR(VLOOKUP($C214,Account_Mapping!$A:$C,3,0),"")</f>
        <v>0</v>
      </c>
      <c r="C214" s="285" t="s">
        <v>1284</v>
      </c>
      <c r="D214" s="215"/>
      <c r="E214" s="215">
        <v>0</v>
      </c>
      <c r="F214" s="215">
        <v>0</v>
      </c>
      <c r="G214" s="215">
        <v>0</v>
      </c>
      <c r="H214" s="215">
        <v>0</v>
      </c>
      <c r="I214" s="215">
        <v>0</v>
      </c>
      <c r="J214" s="215">
        <v>24</v>
      </c>
      <c r="K214" s="215">
        <v>0</v>
      </c>
      <c r="L214" s="215">
        <v>0</v>
      </c>
      <c r="M214" s="215">
        <v>0</v>
      </c>
      <c r="N214" s="215">
        <v>0</v>
      </c>
      <c r="O214" s="215">
        <v>0</v>
      </c>
      <c r="P214" s="215">
        <v>0</v>
      </c>
      <c r="Q214" s="215">
        <v>24</v>
      </c>
    </row>
    <row r="215" spans="1:17" x14ac:dyDescent="0.25">
      <c r="A215" s="245" t="str">
        <f>IFERROR(VLOOKUP($C215,Account_Mapping!$A:$C,2,0),"")</f>
        <v>T_Ancillary_Pharmacy</v>
      </c>
      <c r="B215" s="248">
        <f>IFERROR(VLOOKUP($C215,Account_Mapping!$A:$C,3,0),"")</f>
        <v>0</v>
      </c>
      <c r="C215" s="285" t="s">
        <v>964</v>
      </c>
      <c r="D215" s="215"/>
      <c r="E215" s="215">
        <v>0</v>
      </c>
      <c r="F215" s="215">
        <v>0</v>
      </c>
      <c r="G215" s="215">
        <v>0</v>
      </c>
      <c r="H215" s="215">
        <v>0</v>
      </c>
      <c r="I215" s="215">
        <v>0</v>
      </c>
      <c r="J215" s="215">
        <v>-7.85</v>
      </c>
      <c r="K215" s="215">
        <v>0</v>
      </c>
      <c r="L215" s="215">
        <v>0</v>
      </c>
      <c r="M215" s="215">
        <v>0</v>
      </c>
      <c r="N215" s="215">
        <v>0</v>
      </c>
      <c r="O215" s="215">
        <v>0</v>
      </c>
      <c r="P215" s="215">
        <v>0</v>
      </c>
      <c r="Q215" s="215">
        <v>-7.85</v>
      </c>
    </row>
    <row r="216" spans="1:17" x14ac:dyDescent="0.25">
      <c r="A216" s="245" t="str">
        <f>IFERROR(VLOOKUP($C216,Account_Mapping!$A:$C,2,0),"")</f>
        <v>T_gen_Admin_other</v>
      </c>
      <c r="B216" s="248">
        <f>IFERROR(VLOOKUP($C216,Account_Mapping!$A:$C,3,0),"")</f>
        <v>0</v>
      </c>
      <c r="C216" s="285" t="s">
        <v>965</v>
      </c>
      <c r="D216" s="215"/>
      <c r="E216" s="215">
        <v>0</v>
      </c>
      <c r="F216" s="215">
        <v>0</v>
      </c>
      <c r="G216" s="215">
        <v>0</v>
      </c>
      <c r="H216" s="215">
        <v>0</v>
      </c>
      <c r="I216" s="215">
        <v>0</v>
      </c>
      <c r="J216" s="215">
        <v>0</v>
      </c>
      <c r="K216" s="215">
        <v>0</v>
      </c>
      <c r="L216" s="215">
        <v>0</v>
      </c>
      <c r="M216" s="215">
        <v>0</v>
      </c>
      <c r="N216" s="215">
        <v>0</v>
      </c>
      <c r="O216" s="215">
        <v>0</v>
      </c>
      <c r="P216" s="215">
        <v>0</v>
      </c>
      <c r="Q216" s="215">
        <v>0</v>
      </c>
    </row>
    <row r="217" spans="1:17" x14ac:dyDescent="0.25">
      <c r="A217" s="245" t="str">
        <f>IFERROR(VLOOKUP($C217,Account_Mapping!$A:$C,2,0),"")</f>
        <v>T_Ancillary_Therapy</v>
      </c>
      <c r="B217" s="248">
        <f>IFERROR(VLOOKUP($C217,Account_Mapping!$A:$C,3,0),"")</f>
        <v>0</v>
      </c>
      <c r="C217" s="285" t="s">
        <v>966</v>
      </c>
      <c r="D217" s="215"/>
      <c r="E217" s="215">
        <v>0</v>
      </c>
      <c r="F217" s="215">
        <v>0</v>
      </c>
      <c r="G217" s="215">
        <v>0</v>
      </c>
      <c r="H217" s="215">
        <v>0</v>
      </c>
      <c r="I217" s="215">
        <v>0</v>
      </c>
      <c r="J217" s="215">
        <v>0</v>
      </c>
      <c r="K217" s="215">
        <v>0</v>
      </c>
      <c r="L217" s="215">
        <v>0</v>
      </c>
      <c r="M217" s="215">
        <v>0</v>
      </c>
      <c r="N217" s="215">
        <v>0</v>
      </c>
      <c r="O217" s="215">
        <v>0</v>
      </c>
      <c r="P217" s="215">
        <v>0</v>
      </c>
      <c r="Q217" s="215">
        <v>0</v>
      </c>
    </row>
    <row r="218" spans="1:17" x14ac:dyDescent="0.25">
      <c r="A218" s="245" t="str">
        <f>IFERROR(VLOOKUP($C218,Account_Mapping!$A:$C,2,0),"")</f>
        <v>T_Ancillary_Other</v>
      </c>
      <c r="B218" s="248">
        <f>IFERROR(VLOOKUP($C218,Account_Mapping!$A:$C,3,0),"")</f>
        <v>0</v>
      </c>
      <c r="C218" s="285" t="s">
        <v>967</v>
      </c>
      <c r="D218" s="215"/>
      <c r="E218" s="215">
        <v>0</v>
      </c>
      <c r="F218" s="215">
        <v>0</v>
      </c>
      <c r="G218" s="215">
        <v>0</v>
      </c>
      <c r="H218" s="215">
        <v>0</v>
      </c>
      <c r="I218" s="215">
        <v>0</v>
      </c>
      <c r="J218" s="215">
        <v>0</v>
      </c>
      <c r="K218" s="215">
        <v>0</v>
      </c>
      <c r="L218" s="215">
        <v>0</v>
      </c>
      <c r="M218" s="215">
        <v>0</v>
      </c>
      <c r="N218" s="215">
        <v>0</v>
      </c>
      <c r="O218" s="215">
        <v>0</v>
      </c>
      <c r="P218" s="215">
        <v>0</v>
      </c>
      <c r="Q218" s="215">
        <v>0</v>
      </c>
    </row>
    <row r="219" spans="1:17" x14ac:dyDescent="0.25">
      <c r="A219" s="245" t="str">
        <f>IFERROR(VLOOKUP($C219,Account_Mapping!$A:$C,2,0),"")</f>
        <v>T_Ancillary_Other</v>
      </c>
      <c r="B219" s="248">
        <f>IFERROR(VLOOKUP($C219,Account_Mapping!$A:$C,3,0),"")</f>
        <v>0</v>
      </c>
      <c r="C219" s="285" t="s">
        <v>968</v>
      </c>
      <c r="D219" s="215"/>
      <c r="E219" s="215">
        <v>0</v>
      </c>
      <c r="F219" s="215">
        <v>0</v>
      </c>
      <c r="G219" s="215">
        <v>0</v>
      </c>
      <c r="H219" s="215">
        <v>0</v>
      </c>
      <c r="I219" s="215">
        <v>0</v>
      </c>
      <c r="J219" s="215">
        <v>0</v>
      </c>
      <c r="K219" s="215">
        <v>0</v>
      </c>
      <c r="L219" s="215">
        <v>0</v>
      </c>
      <c r="M219" s="215">
        <v>0</v>
      </c>
      <c r="N219" s="215">
        <v>0</v>
      </c>
      <c r="O219" s="215">
        <v>0</v>
      </c>
      <c r="P219" s="215">
        <v>0</v>
      </c>
      <c r="Q219" s="215">
        <v>0</v>
      </c>
    </row>
    <row r="220" spans="1:17" x14ac:dyDescent="0.25">
      <c r="A220" s="245" t="str">
        <f>IFERROR(VLOOKUP($C220,Account_Mapping!$A:$C,2,0),"")</f>
        <v>T_Ancillary_Other</v>
      </c>
      <c r="B220" s="248">
        <f>IFERROR(VLOOKUP($C220,Account_Mapping!$A:$C,3,0),"")</f>
        <v>0</v>
      </c>
      <c r="C220" s="285" t="s">
        <v>969</v>
      </c>
      <c r="D220" s="215"/>
      <c r="E220" s="215">
        <v>0</v>
      </c>
      <c r="F220" s="215">
        <v>0</v>
      </c>
      <c r="G220" s="215">
        <v>0</v>
      </c>
      <c r="H220" s="215">
        <v>0</v>
      </c>
      <c r="I220" s="215">
        <v>0</v>
      </c>
      <c r="J220" s="215">
        <v>0</v>
      </c>
      <c r="K220" s="215">
        <v>0</v>
      </c>
      <c r="L220" s="215">
        <v>0</v>
      </c>
      <c r="M220" s="215">
        <v>0</v>
      </c>
      <c r="N220" s="215">
        <v>0</v>
      </c>
      <c r="O220" s="215">
        <v>0</v>
      </c>
      <c r="P220" s="215">
        <v>0</v>
      </c>
      <c r="Q220" s="215">
        <v>0</v>
      </c>
    </row>
    <row r="221" spans="1:17" x14ac:dyDescent="0.25">
      <c r="A221" s="245" t="str">
        <f>IFERROR(VLOOKUP($C221,Account_Mapping!$A:$C,2,0),"")</f>
        <v>T_gen_Admin_other</v>
      </c>
      <c r="B221" s="248">
        <f>IFERROR(VLOOKUP($C221,Account_Mapping!$A:$C,3,0),"")</f>
        <v>0</v>
      </c>
      <c r="C221" s="285" t="s">
        <v>970</v>
      </c>
      <c r="D221" s="215"/>
      <c r="E221" s="215">
        <v>0</v>
      </c>
      <c r="F221" s="215">
        <v>212</v>
      </c>
      <c r="G221" s="215">
        <v>0</v>
      </c>
      <c r="H221" s="215">
        <v>106</v>
      </c>
      <c r="I221" s="215">
        <v>741.94</v>
      </c>
      <c r="J221" s="215">
        <v>1609.6</v>
      </c>
      <c r="K221" s="215">
        <v>0</v>
      </c>
      <c r="L221" s="215">
        <v>0</v>
      </c>
      <c r="M221" s="215">
        <v>0</v>
      </c>
      <c r="N221" s="215">
        <v>0</v>
      </c>
      <c r="O221" s="215">
        <v>0</v>
      </c>
      <c r="P221" s="215">
        <v>0</v>
      </c>
      <c r="Q221" s="215">
        <v>2669.54</v>
      </c>
    </row>
    <row r="222" spans="1:17" x14ac:dyDescent="0.25">
      <c r="A222" s="245" t="str">
        <f>IFERROR(VLOOKUP($C222,Account_Mapping!$A:$C,2,0),"")</f>
        <v>T_Insurance</v>
      </c>
      <c r="B222" s="248">
        <f>IFERROR(VLOOKUP($C222,Account_Mapping!$A:$C,3,0),"")</f>
        <v>0</v>
      </c>
      <c r="C222" s="285" t="s">
        <v>971</v>
      </c>
      <c r="D222" s="215"/>
      <c r="E222" s="215">
        <v>0</v>
      </c>
      <c r="F222" s="215">
        <v>0</v>
      </c>
      <c r="G222" s="215">
        <v>0</v>
      </c>
      <c r="H222" s="215">
        <v>0</v>
      </c>
      <c r="I222" s="215">
        <v>0</v>
      </c>
      <c r="J222" s="215">
        <v>0</v>
      </c>
      <c r="K222" s="215">
        <v>0</v>
      </c>
      <c r="L222" s="215">
        <v>0</v>
      </c>
      <c r="M222" s="215">
        <v>0</v>
      </c>
      <c r="N222" s="215">
        <v>0</v>
      </c>
      <c r="O222" s="215">
        <v>0</v>
      </c>
      <c r="P222" s="215">
        <v>0</v>
      </c>
      <c r="Q222" s="215">
        <v>0</v>
      </c>
    </row>
    <row r="223" spans="1:17" x14ac:dyDescent="0.25">
      <c r="A223" s="245" t="str">
        <f>IFERROR(VLOOKUP($C223,Account_Mapping!$A:$C,2,0),"")</f>
        <v>T_gen_Admin_other</v>
      </c>
      <c r="B223" s="248">
        <f>IFERROR(VLOOKUP($C223,Account_Mapping!$A:$C,3,0),"")</f>
        <v>0</v>
      </c>
      <c r="C223" s="285" t="s">
        <v>972</v>
      </c>
      <c r="D223" s="215"/>
      <c r="E223" s="215">
        <v>0</v>
      </c>
      <c r="F223" s="215">
        <v>0</v>
      </c>
      <c r="G223" s="215">
        <v>0</v>
      </c>
      <c r="H223" s="215">
        <v>0</v>
      </c>
      <c r="I223" s="215">
        <v>0</v>
      </c>
      <c r="J223" s="215">
        <v>0</v>
      </c>
      <c r="K223" s="215">
        <v>0</v>
      </c>
      <c r="L223" s="215">
        <v>0</v>
      </c>
      <c r="M223" s="215">
        <v>0</v>
      </c>
      <c r="N223" s="215">
        <v>0</v>
      </c>
      <c r="O223" s="215">
        <v>0</v>
      </c>
      <c r="P223" s="215">
        <v>0</v>
      </c>
      <c r="Q223" s="215">
        <v>0</v>
      </c>
    </row>
    <row r="224" spans="1:17" x14ac:dyDescent="0.25">
      <c r="A224" s="245" t="str">
        <f>IFERROR(VLOOKUP($C224,Account_Mapping!$A:$C,2,0),"")</f>
        <v>T_gen_Admin_other</v>
      </c>
      <c r="B224" s="248">
        <f>IFERROR(VLOOKUP($C224,Account_Mapping!$A:$C,3,0),"")</f>
        <v>0</v>
      </c>
      <c r="C224" s="285" t="s">
        <v>973</v>
      </c>
      <c r="D224" s="215"/>
      <c r="E224" s="215">
        <v>0</v>
      </c>
      <c r="F224" s="215">
        <v>0</v>
      </c>
      <c r="G224" s="215">
        <v>0</v>
      </c>
      <c r="H224" s="215">
        <v>0</v>
      </c>
      <c r="I224" s="215">
        <v>0</v>
      </c>
      <c r="J224" s="215">
        <v>0</v>
      </c>
      <c r="K224" s="215">
        <v>0</v>
      </c>
      <c r="L224" s="215">
        <v>0</v>
      </c>
      <c r="M224" s="215">
        <v>0</v>
      </c>
      <c r="N224" s="215">
        <v>0</v>
      </c>
      <c r="O224" s="215">
        <v>0</v>
      </c>
      <c r="P224" s="215">
        <v>0</v>
      </c>
      <c r="Q224" s="215">
        <v>0</v>
      </c>
    </row>
    <row r="225" spans="1:17" x14ac:dyDescent="0.25">
      <c r="A225" s="245" t="str">
        <f>IFERROR(VLOOKUP($C225,Account_Mapping!$A:$C,2,0),"")</f>
        <v>T_gen_Admin_other</v>
      </c>
      <c r="B225" s="248">
        <f>IFERROR(VLOOKUP($C225,Account_Mapping!$A:$C,3,0),"")</f>
        <v>0</v>
      </c>
      <c r="C225" s="285" t="s">
        <v>974</v>
      </c>
      <c r="D225" s="215"/>
      <c r="E225" s="215">
        <v>780</v>
      </c>
      <c r="F225" s="215">
        <v>0</v>
      </c>
      <c r="G225" s="215">
        <v>318</v>
      </c>
      <c r="H225" s="215">
        <v>106</v>
      </c>
      <c r="I225" s="215">
        <v>96.06</v>
      </c>
      <c r="J225" s="215">
        <v>416</v>
      </c>
      <c r="K225" s="215">
        <v>0</v>
      </c>
      <c r="L225" s="215">
        <v>0</v>
      </c>
      <c r="M225" s="215">
        <v>0</v>
      </c>
      <c r="N225" s="215">
        <v>0</v>
      </c>
      <c r="O225" s="215">
        <v>0</v>
      </c>
      <c r="P225" s="215">
        <v>0</v>
      </c>
      <c r="Q225" s="215">
        <v>1716.06</v>
      </c>
    </row>
    <row r="226" spans="1:17" x14ac:dyDescent="0.25">
      <c r="A226" s="245" t="str">
        <f>IFERROR(VLOOKUP($C226,Account_Mapping!$A:$C,2,0),"")</f>
        <v>T_gen_Admin_other</v>
      </c>
      <c r="B226" s="248">
        <f>IFERROR(VLOOKUP($C226,Account_Mapping!$A:$C,3,0),"")</f>
        <v>0</v>
      </c>
      <c r="C226" s="285" t="s">
        <v>975</v>
      </c>
      <c r="D226" s="215"/>
      <c r="E226" s="215">
        <v>0</v>
      </c>
      <c r="F226" s="215">
        <v>0</v>
      </c>
      <c r="G226" s="215">
        <v>0</v>
      </c>
      <c r="H226" s="215">
        <v>0</v>
      </c>
      <c r="I226" s="215">
        <v>0</v>
      </c>
      <c r="J226" s="215">
        <v>0</v>
      </c>
      <c r="K226" s="215">
        <v>0</v>
      </c>
      <c r="L226" s="215">
        <v>0</v>
      </c>
      <c r="M226" s="215">
        <v>0</v>
      </c>
      <c r="N226" s="215">
        <v>0</v>
      </c>
      <c r="O226" s="215">
        <v>0</v>
      </c>
      <c r="P226" s="215">
        <v>0</v>
      </c>
      <c r="Q226" s="215">
        <v>0</v>
      </c>
    </row>
    <row r="227" spans="1:17" x14ac:dyDescent="0.25">
      <c r="A227" s="245" t="str">
        <f>IFERROR(VLOOKUP($C227,Account_Mapping!$A:$C,2,0),"")</f>
        <v>T_gen_Admin_other</v>
      </c>
      <c r="B227" s="248">
        <f>IFERROR(VLOOKUP($C227,Account_Mapping!$A:$C,3,0),"")</f>
        <v>0</v>
      </c>
      <c r="C227" s="285" t="s">
        <v>976</v>
      </c>
      <c r="D227" s="215"/>
      <c r="E227" s="215">
        <v>1721.98</v>
      </c>
      <c r="F227" s="215">
        <v>1260.5999999999999</v>
      </c>
      <c r="G227" s="215">
        <v>1831.1</v>
      </c>
      <c r="H227" s="215">
        <v>1529.32</v>
      </c>
      <c r="I227" s="215">
        <v>2644.8</v>
      </c>
      <c r="J227" s="215">
        <v>2200.77</v>
      </c>
      <c r="K227" s="215">
        <v>0</v>
      </c>
      <c r="L227" s="215">
        <v>0</v>
      </c>
      <c r="M227" s="215">
        <v>0</v>
      </c>
      <c r="N227" s="215">
        <v>0</v>
      </c>
      <c r="O227" s="215">
        <v>0</v>
      </c>
      <c r="P227" s="215">
        <v>0</v>
      </c>
      <c r="Q227" s="215">
        <v>11188.57</v>
      </c>
    </row>
    <row r="228" spans="1:17" x14ac:dyDescent="0.25">
      <c r="A228" s="245" t="str">
        <f>IFERROR(VLOOKUP($C228,Account_Mapping!$A:$C,2,0),"")</f>
        <v>T_Insurance</v>
      </c>
      <c r="B228" s="248">
        <f>IFERROR(VLOOKUP($C228,Account_Mapping!$A:$C,3,0),"")</f>
        <v>0</v>
      </c>
      <c r="C228" s="285" t="s">
        <v>977</v>
      </c>
      <c r="D228" s="215"/>
      <c r="E228" s="215">
        <v>0</v>
      </c>
      <c r="F228" s="215">
        <v>0</v>
      </c>
      <c r="G228" s="215">
        <v>0</v>
      </c>
      <c r="H228" s="215">
        <v>0</v>
      </c>
      <c r="I228" s="215">
        <v>0</v>
      </c>
      <c r="J228" s="215">
        <v>0</v>
      </c>
      <c r="K228" s="215">
        <v>0</v>
      </c>
      <c r="L228" s="215">
        <v>0</v>
      </c>
      <c r="M228" s="215">
        <v>0</v>
      </c>
      <c r="N228" s="215">
        <v>0</v>
      </c>
      <c r="O228" s="215">
        <v>0</v>
      </c>
      <c r="P228" s="215">
        <v>0</v>
      </c>
      <c r="Q228" s="215">
        <v>0</v>
      </c>
    </row>
    <row r="229" spans="1:17" x14ac:dyDescent="0.25">
      <c r="A229" s="245" t="str">
        <f>IFERROR(VLOOKUP($C229,Account_Mapping!$A:$C,2,0),"")</f>
        <v>T_gen_Admin_other</v>
      </c>
      <c r="B229" s="248">
        <f>IFERROR(VLOOKUP($C229,Account_Mapping!$A:$C,3,0),"")</f>
        <v>0</v>
      </c>
      <c r="C229" s="285" t="s">
        <v>1280</v>
      </c>
      <c r="D229" s="215"/>
      <c r="E229" s="215">
        <v>0</v>
      </c>
      <c r="F229" s="215">
        <v>0</v>
      </c>
      <c r="G229" s="215">
        <v>0</v>
      </c>
      <c r="H229" s="215">
        <v>0</v>
      </c>
      <c r="I229" s="215">
        <v>0</v>
      </c>
      <c r="J229" s="215">
        <v>1557.37</v>
      </c>
      <c r="K229" s="215">
        <v>0</v>
      </c>
      <c r="L229" s="215">
        <v>0</v>
      </c>
      <c r="M229" s="215">
        <v>0</v>
      </c>
      <c r="N229" s="215">
        <v>0</v>
      </c>
      <c r="O229" s="215">
        <v>0</v>
      </c>
      <c r="P229" s="215">
        <v>0</v>
      </c>
      <c r="Q229" s="215">
        <v>1557.37</v>
      </c>
    </row>
    <row r="230" spans="1:17" x14ac:dyDescent="0.25">
      <c r="A230" s="245" t="str">
        <f>IFERROR(VLOOKUP($C230,Account_Mapping!$A:$C,2,0),"")</f>
        <v>T_gen_Admin_other</v>
      </c>
      <c r="B230" s="248">
        <f>IFERROR(VLOOKUP($C230,Account_Mapping!$A:$C,3,0),"")</f>
        <v>0</v>
      </c>
      <c r="C230" s="285" t="s">
        <v>979</v>
      </c>
      <c r="D230" s="215"/>
      <c r="E230" s="215">
        <v>0</v>
      </c>
      <c r="F230" s="215">
        <v>0</v>
      </c>
      <c r="G230" s="215">
        <v>0</v>
      </c>
      <c r="H230" s="215">
        <v>0</v>
      </c>
      <c r="I230" s="215">
        <v>0</v>
      </c>
      <c r="J230" s="215">
        <v>0</v>
      </c>
      <c r="K230" s="215">
        <v>0</v>
      </c>
      <c r="L230" s="215">
        <v>0</v>
      </c>
      <c r="M230" s="215">
        <v>0</v>
      </c>
      <c r="N230" s="215">
        <v>0</v>
      </c>
      <c r="O230" s="215">
        <v>0</v>
      </c>
      <c r="P230" s="215">
        <v>0</v>
      </c>
      <c r="Q230" s="215">
        <v>0</v>
      </c>
    </row>
    <row r="231" spans="1:17" x14ac:dyDescent="0.25">
      <c r="A231" s="245" t="str">
        <f>IFERROR(VLOOKUP($C231,Account_Mapping!$A:$C,2,0),"")</f>
        <v>T_gen_Admin_other</v>
      </c>
      <c r="B231" s="248">
        <f>IFERROR(VLOOKUP($C231,Account_Mapping!$A:$C,3,0),"")</f>
        <v>0</v>
      </c>
      <c r="C231" s="285" t="s">
        <v>980</v>
      </c>
      <c r="D231" s="215"/>
      <c r="E231" s="215">
        <v>0</v>
      </c>
      <c r="F231" s="215">
        <v>0</v>
      </c>
      <c r="G231" s="215">
        <v>0</v>
      </c>
      <c r="H231" s="215">
        <v>0</v>
      </c>
      <c r="I231" s="215">
        <v>0</v>
      </c>
      <c r="J231" s="215">
        <v>0</v>
      </c>
      <c r="K231" s="215">
        <v>0</v>
      </c>
      <c r="L231" s="215">
        <v>0</v>
      </c>
      <c r="M231" s="215">
        <v>0</v>
      </c>
      <c r="N231" s="215">
        <v>0</v>
      </c>
      <c r="O231" s="215">
        <v>0</v>
      </c>
      <c r="P231" s="215">
        <v>0</v>
      </c>
      <c r="Q231" s="215">
        <v>0</v>
      </c>
    </row>
    <row r="232" spans="1:17" x14ac:dyDescent="0.25">
      <c r="A232" s="245" t="str">
        <f>IFERROR(VLOOKUP($C232,Account_Mapping!$A:$C,2,0),"")</f>
        <v>T_gen_Admin_other</v>
      </c>
      <c r="B232" s="248">
        <f>IFERROR(VLOOKUP($C232,Account_Mapping!$A:$C,3,0),"")</f>
        <v>0</v>
      </c>
      <c r="C232" s="285" t="s">
        <v>981</v>
      </c>
      <c r="D232" s="215"/>
      <c r="E232" s="215">
        <v>0</v>
      </c>
      <c r="F232" s="215">
        <v>0</v>
      </c>
      <c r="G232" s="215">
        <v>0</v>
      </c>
      <c r="H232" s="215">
        <v>0</v>
      </c>
      <c r="I232" s="215">
        <v>0</v>
      </c>
      <c r="J232" s="215">
        <v>0</v>
      </c>
      <c r="K232" s="215">
        <v>0</v>
      </c>
      <c r="L232" s="215">
        <v>0</v>
      </c>
      <c r="M232" s="215">
        <v>0</v>
      </c>
      <c r="N232" s="215">
        <v>0</v>
      </c>
      <c r="O232" s="215">
        <v>0</v>
      </c>
      <c r="P232" s="215">
        <v>0</v>
      </c>
      <c r="Q232" s="215">
        <v>0</v>
      </c>
    </row>
    <row r="233" spans="1:17" x14ac:dyDescent="0.25">
      <c r="A233" s="245" t="str">
        <f>IFERROR(VLOOKUP($C233,Account_Mapping!$A:$C,2,0),"")</f>
        <v>T_EXPENSES</v>
      </c>
      <c r="B233" s="248" t="str">
        <f>IFERROR(VLOOKUP($C233,Account_Mapping!$A:$C,3,0),"")</f>
        <v>T_Other_NN_Labor</v>
      </c>
      <c r="C233" s="285" t="s">
        <v>982</v>
      </c>
      <c r="D233" s="215"/>
      <c r="E233" s="215">
        <v>0</v>
      </c>
      <c r="F233" s="215">
        <v>0</v>
      </c>
      <c r="G233" s="215">
        <v>0</v>
      </c>
      <c r="H233" s="215">
        <v>0</v>
      </c>
      <c r="I233" s="215">
        <v>0</v>
      </c>
      <c r="J233" s="215">
        <v>0</v>
      </c>
      <c r="K233" s="215">
        <v>0</v>
      </c>
      <c r="L233" s="215">
        <v>0</v>
      </c>
      <c r="M233" s="215">
        <v>0</v>
      </c>
      <c r="N233" s="215">
        <v>0</v>
      </c>
      <c r="O233" s="215">
        <v>0</v>
      </c>
      <c r="P233" s="215">
        <v>0</v>
      </c>
      <c r="Q233" s="215">
        <v>0</v>
      </c>
    </row>
    <row r="234" spans="1:17" x14ac:dyDescent="0.25">
      <c r="A234" s="245" t="str">
        <f>IFERROR(VLOOKUP($C234,Account_Mapping!$A:$C,2,0),"")</f>
        <v>T_gen_Admin_other</v>
      </c>
      <c r="B234" s="248" t="str">
        <f>IFERROR(VLOOKUP($C234,Account_Mapping!$A:$C,3,0),"")</f>
        <v>T_Other_NN_Labor</v>
      </c>
      <c r="C234" s="285" t="s">
        <v>983</v>
      </c>
      <c r="D234" s="215"/>
      <c r="E234" s="215">
        <v>0</v>
      </c>
      <c r="F234" s="215">
        <v>0</v>
      </c>
      <c r="G234" s="215">
        <v>0</v>
      </c>
      <c r="H234" s="215">
        <v>0</v>
      </c>
      <c r="I234" s="215">
        <v>0</v>
      </c>
      <c r="J234" s="215">
        <v>0</v>
      </c>
      <c r="K234" s="215">
        <v>0</v>
      </c>
      <c r="L234" s="215">
        <v>0</v>
      </c>
      <c r="M234" s="215">
        <v>0</v>
      </c>
      <c r="N234" s="215">
        <v>0</v>
      </c>
      <c r="O234" s="215">
        <v>0</v>
      </c>
      <c r="P234" s="215">
        <v>0</v>
      </c>
      <c r="Q234" s="215">
        <v>0</v>
      </c>
    </row>
    <row r="235" spans="1:17" x14ac:dyDescent="0.25">
      <c r="A235" s="245" t="str">
        <f>IFERROR(VLOOKUP($C235,Account_Mapping!$A:$C,2,0),"")</f>
        <v>T_EXPENSES</v>
      </c>
      <c r="B235" s="248">
        <f>IFERROR(VLOOKUP($C235,Account_Mapping!$A:$C,3,0),"")</f>
        <v>0</v>
      </c>
      <c r="C235" s="285" t="s">
        <v>984</v>
      </c>
      <c r="D235" s="215"/>
      <c r="E235" s="215">
        <v>0</v>
      </c>
      <c r="F235" s="215">
        <v>0</v>
      </c>
      <c r="G235" s="215">
        <v>0</v>
      </c>
      <c r="H235" s="215">
        <v>0</v>
      </c>
      <c r="I235" s="215">
        <v>0</v>
      </c>
      <c r="J235" s="215">
        <v>0</v>
      </c>
      <c r="K235" s="215">
        <v>0</v>
      </c>
      <c r="L235" s="215">
        <v>0</v>
      </c>
      <c r="M235" s="215">
        <v>0</v>
      </c>
      <c r="N235" s="215">
        <v>0</v>
      </c>
      <c r="O235" s="215">
        <v>0</v>
      </c>
      <c r="P235" s="215">
        <v>0</v>
      </c>
      <c r="Q235" s="215">
        <v>0</v>
      </c>
    </row>
    <row r="236" spans="1:17" x14ac:dyDescent="0.25">
      <c r="A236" s="245" t="str">
        <f>IFERROR(VLOOKUP($C236,Account_Mapping!$A:$C,2,0),"")</f>
        <v>T_gen_Admin_other</v>
      </c>
      <c r="B236" s="248">
        <f>IFERROR(VLOOKUP($C236,Account_Mapping!$A:$C,3,0),"")</f>
        <v>0</v>
      </c>
      <c r="C236" s="285" t="s">
        <v>985</v>
      </c>
      <c r="D236" s="215"/>
      <c r="E236" s="215">
        <v>0</v>
      </c>
      <c r="F236" s="215">
        <v>0</v>
      </c>
      <c r="G236" s="215">
        <v>0</v>
      </c>
      <c r="H236" s="215">
        <v>0</v>
      </c>
      <c r="I236" s="215">
        <v>0</v>
      </c>
      <c r="J236" s="215">
        <v>0</v>
      </c>
      <c r="K236" s="215">
        <v>0</v>
      </c>
      <c r="L236" s="215">
        <v>0</v>
      </c>
      <c r="M236" s="215">
        <v>0</v>
      </c>
      <c r="N236" s="215">
        <v>0</v>
      </c>
      <c r="O236" s="215">
        <v>0</v>
      </c>
      <c r="P236" s="215">
        <v>0</v>
      </c>
      <c r="Q236" s="215">
        <v>0</v>
      </c>
    </row>
    <row r="237" spans="1:17" x14ac:dyDescent="0.25">
      <c r="A237" s="245" t="str">
        <f>IFERROR(VLOOKUP($C237,Account_Mapping!$A:$C,2,0),"")</f>
        <v>T_gen_Admin_other</v>
      </c>
      <c r="B237" s="248">
        <f>IFERROR(VLOOKUP($C237,Account_Mapping!$A:$C,3,0),"")</f>
        <v>0</v>
      </c>
      <c r="C237" s="285" t="s">
        <v>986</v>
      </c>
      <c r="D237" s="215"/>
      <c r="E237" s="215">
        <v>0</v>
      </c>
      <c r="F237" s="215">
        <v>0</v>
      </c>
      <c r="G237" s="215">
        <v>0</v>
      </c>
      <c r="H237" s="215">
        <v>0</v>
      </c>
      <c r="I237" s="215">
        <v>0</v>
      </c>
      <c r="J237" s="215">
        <v>0</v>
      </c>
      <c r="K237" s="215">
        <v>0</v>
      </c>
      <c r="L237" s="215">
        <v>0</v>
      </c>
      <c r="M237" s="215">
        <v>0</v>
      </c>
      <c r="N237" s="215">
        <v>0</v>
      </c>
      <c r="O237" s="215">
        <v>0</v>
      </c>
      <c r="P237" s="215">
        <v>0</v>
      </c>
      <c r="Q237" s="215">
        <v>0</v>
      </c>
    </row>
    <row r="238" spans="1:17" x14ac:dyDescent="0.25">
      <c r="A238" s="245" t="str">
        <f>IFERROR(VLOOKUP($C238,Account_Mapping!$A:$C,2,0),"")</f>
        <v>T_gen_Admin_other</v>
      </c>
      <c r="B238" s="248">
        <f>IFERROR(VLOOKUP($C238,Account_Mapping!$A:$C,3,0),"")</f>
        <v>0</v>
      </c>
      <c r="C238" s="285" t="s">
        <v>987</v>
      </c>
      <c r="D238" s="215"/>
      <c r="E238" s="215">
        <v>0</v>
      </c>
      <c r="F238" s="215">
        <v>0</v>
      </c>
      <c r="G238" s="215">
        <v>0</v>
      </c>
      <c r="H238" s="215">
        <v>0</v>
      </c>
      <c r="I238" s="215">
        <v>0</v>
      </c>
      <c r="J238" s="215">
        <v>0</v>
      </c>
      <c r="K238" s="215">
        <v>0</v>
      </c>
      <c r="L238" s="215">
        <v>0</v>
      </c>
      <c r="M238" s="215">
        <v>0</v>
      </c>
      <c r="N238" s="215">
        <v>0</v>
      </c>
      <c r="O238" s="215">
        <v>0</v>
      </c>
      <c r="P238" s="215">
        <v>0</v>
      </c>
      <c r="Q238" s="215">
        <v>0</v>
      </c>
    </row>
    <row r="239" spans="1:17" x14ac:dyDescent="0.25">
      <c r="A239" s="245" t="str">
        <f>IFERROR(VLOOKUP($C239,Account_Mapping!$A:$C,2,0),"")</f>
        <v>T_gen_Admin_other</v>
      </c>
      <c r="B239" s="248">
        <f>IFERROR(VLOOKUP($C239,Account_Mapping!$A:$C,3,0),"")</f>
        <v>0</v>
      </c>
      <c r="C239" s="285" t="s">
        <v>988</v>
      </c>
      <c r="D239" s="215"/>
      <c r="E239" s="215">
        <v>0</v>
      </c>
      <c r="F239" s="215">
        <v>0</v>
      </c>
      <c r="G239" s="215">
        <v>0</v>
      </c>
      <c r="H239" s="215">
        <v>0</v>
      </c>
      <c r="I239" s="215">
        <v>0</v>
      </c>
      <c r="J239" s="215">
        <v>0</v>
      </c>
      <c r="K239" s="215">
        <v>0</v>
      </c>
      <c r="L239" s="215">
        <v>0</v>
      </c>
      <c r="M239" s="215">
        <v>0</v>
      </c>
      <c r="N239" s="215">
        <v>0</v>
      </c>
      <c r="O239" s="215">
        <v>0</v>
      </c>
      <c r="P239" s="215">
        <v>0</v>
      </c>
      <c r="Q239" s="215">
        <v>0</v>
      </c>
    </row>
    <row r="240" spans="1:17" x14ac:dyDescent="0.25">
      <c r="A240" s="245" t="str">
        <f>IFERROR(VLOOKUP($C240,Account_Mapping!$A:$C,2,0),"")</f>
        <v>T_gen_Admin_other</v>
      </c>
      <c r="B240" s="248">
        <f>IFERROR(VLOOKUP($C240,Account_Mapping!$A:$C,3,0),"")</f>
        <v>0</v>
      </c>
      <c r="C240" s="285" t="s">
        <v>989</v>
      </c>
      <c r="D240" s="215"/>
      <c r="E240" s="215">
        <v>0</v>
      </c>
      <c r="F240" s="215">
        <v>0</v>
      </c>
      <c r="G240" s="215">
        <v>0</v>
      </c>
      <c r="H240" s="215">
        <v>0</v>
      </c>
      <c r="I240" s="215">
        <v>0</v>
      </c>
      <c r="J240" s="215">
        <v>0</v>
      </c>
      <c r="K240" s="215">
        <v>0</v>
      </c>
      <c r="L240" s="215">
        <v>0</v>
      </c>
      <c r="M240" s="215">
        <v>0</v>
      </c>
      <c r="N240" s="215">
        <v>0</v>
      </c>
      <c r="O240" s="215">
        <v>0</v>
      </c>
      <c r="P240" s="215">
        <v>0</v>
      </c>
      <c r="Q240" s="215">
        <v>0</v>
      </c>
    </row>
    <row r="241" spans="1:18" x14ac:dyDescent="0.25">
      <c r="A241" s="245" t="str">
        <f>IFERROR(VLOOKUP($C241,Account_Mapping!$A:$C,2,0),"")</f>
        <v>T_gen_Admin_other</v>
      </c>
      <c r="B241" s="248">
        <f>IFERROR(VLOOKUP($C241,Account_Mapping!$A:$C,3,0),"")</f>
        <v>0</v>
      </c>
      <c r="C241" s="285" t="s">
        <v>990</v>
      </c>
      <c r="D241" s="215"/>
      <c r="E241" s="215">
        <v>0</v>
      </c>
      <c r="F241" s="215">
        <v>0</v>
      </c>
      <c r="G241" s="215">
        <v>0</v>
      </c>
      <c r="H241" s="215">
        <v>0</v>
      </c>
      <c r="I241" s="215">
        <v>0</v>
      </c>
      <c r="J241" s="215">
        <v>0</v>
      </c>
      <c r="K241" s="215">
        <v>0</v>
      </c>
      <c r="L241" s="215">
        <v>0</v>
      </c>
      <c r="M241" s="215">
        <v>0</v>
      </c>
      <c r="N241" s="215">
        <v>0</v>
      </c>
      <c r="O241" s="215">
        <v>0</v>
      </c>
      <c r="P241" s="215">
        <v>0</v>
      </c>
      <c r="Q241" s="215">
        <v>0</v>
      </c>
    </row>
    <row r="242" spans="1:18" x14ac:dyDescent="0.25">
      <c r="A242" s="245" t="str">
        <f>IFERROR(VLOOKUP($C242,Account_Mapping!$A:$C,2,0),"")</f>
        <v>T_gen_Admin_other</v>
      </c>
      <c r="B242" s="248">
        <f>IFERROR(VLOOKUP($C242,Account_Mapping!$A:$C,3,0),"")</f>
        <v>0</v>
      </c>
      <c r="C242" s="285" t="s">
        <v>991</v>
      </c>
      <c r="E242" s="229">
        <v>0</v>
      </c>
      <c r="F242" s="229">
        <v>0</v>
      </c>
      <c r="G242" s="229">
        <v>0</v>
      </c>
      <c r="H242" s="229">
        <v>0</v>
      </c>
      <c r="I242" s="229">
        <v>0</v>
      </c>
      <c r="J242" s="229">
        <v>0</v>
      </c>
      <c r="K242" s="229">
        <v>0</v>
      </c>
      <c r="L242" s="229">
        <v>0</v>
      </c>
      <c r="M242" s="229">
        <v>0</v>
      </c>
      <c r="N242" s="229">
        <v>0</v>
      </c>
      <c r="O242" s="229">
        <v>0</v>
      </c>
      <c r="P242" s="229">
        <v>0</v>
      </c>
      <c r="Q242" s="229">
        <v>0</v>
      </c>
      <c r="R242" s="224"/>
    </row>
    <row r="243" spans="1:18" x14ac:dyDescent="0.25">
      <c r="A243" s="245" t="str">
        <f>IFERROR(VLOOKUP($C243,Account_Mapping!$A:$C,2,0),"")</f>
        <v>T_gen_Admin_other</v>
      </c>
      <c r="B243" s="248">
        <f>IFERROR(VLOOKUP($C243,Account_Mapping!$A:$C,3,0),"")</f>
        <v>0</v>
      </c>
      <c r="C243" s="285" t="s">
        <v>992</v>
      </c>
      <c r="E243" s="230">
        <v>0</v>
      </c>
      <c r="F243" s="230">
        <v>0</v>
      </c>
      <c r="G243" s="230">
        <v>0</v>
      </c>
      <c r="H243" s="230">
        <v>0</v>
      </c>
      <c r="I243" s="230">
        <v>0</v>
      </c>
      <c r="J243" s="230">
        <v>0</v>
      </c>
      <c r="K243" s="230">
        <v>0</v>
      </c>
      <c r="L243" s="230">
        <v>0</v>
      </c>
      <c r="M243" s="230">
        <v>0</v>
      </c>
      <c r="N243" s="230">
        <v>0</v>
      </c>
      <c r="O243" s="230">
        <v>0</v>
      </c>
      <c r="P243" s="230">
        <v>0</v>
      </c>
      <c r="Q243" s="230">
        <v>0</v>
      </c>
    </row>
    <row r="244" spans="1:18" x14ac:dyDescent="0.25">
      <c r="A244" s="245" t="str">
        <f>IFERROR(VLOOKUP($C244,Account_Mapping!$A:$C,2,0),"")</f>
        <v/>
      </c>
      <c r="B244" s="248" t="str">
        <f>IFERROR(VLOOKUP($C244,Account_Mapping!$A:$C,3,0),"")</f>
        <v/>
      </c>
      <c r="C244" s="285" t="s">
        <v>993</v>
      </c>
      <c r="E244" s="215">
        <v>68380.33</v>
      </c>
      <c r="F244" s="215">
        <v>63036.639999999999</v>
      </c>
      <c r="G244" s="215">
        <v>76300.36</v>
      </c>
      <c r="H244" s="215">
        <v>72740.09</v>
      </c>
      <c r="I244" s="215">
        <v>80652.240000000005</v>
      </c>
      <c r="J244" s="215">
        <v>84114.580000000016</v>
      </c>
      <c r="K244" s="215">
        <v>0</v>
      </c>
      <c r="L244" s="215">
        <v>0</v>
      </c>
      <c r="M244" s="215">
        <v>0</v>
      </c>
      <c r="N244" s="215">
        <v>0</v>
      </c>
      <c r="O244" s="215">
        <v>0</v>
      </c>
      <c r="P244" s="215">
        <v>0</v>
      </c>
      <c r="Q244" s="215">
        <v>445224.24</v>
      </c>
    </row>
    <row r="245" spans="1:18" x14ac:dyDescent="0.25">
      <c r="A245" s="245" t="str">
        <f>IFERROR(VLOOKUP($C245,Account_Mapping!$A:$C,2,0),"")</f>
        <v/>
      </c>
      <c r="B245" s="248" t="str">
        <f>IFERROR(VLOOKUP($C245,Account_Mapping!$A:$C,3,0),"")</f>
        <v/>
      </c>
      <c r="D245" s="215"/>
      <c r="E245" s="215"/>
      <c r="F245" s="215"/>
      <c r="G245" s="215"/>
      <c r="H245" s="215"/>
      <c r="I245" s="215"/>
      <c r="J245" s="215"/>
      <c r="K245" s="215"/>
      <c r="L245" s="215"/>
      <c r="M245" s="215"/>
      <c r="N245" s="215"/>
      <c r="O245" s="215"/>
      <c r="P245" s="215"/>
      <c r="Q245" s="215"/>
    </row>
    <row r="246" spans="1:18" x14ac:dyDescent="0.25">
      <c r="A246" s="245" t="str">
        <f>IFERROR(VLOOKUP($C246,Account_Mapping!$A:$C,2,0),"")</f>
        <v/>
      </c>
      <c r="B246" s="248" t="str">
        <f>IFERROR(VLOOKUP($C246,Account_Mapping!$A:$C,3,0),"")</f>
        <v/>
      </c>
      <c r="C246" s="285" t="s">
        <v>665</v>
      </c>
      <c r="D246" s="215"/>
      <c r="E246" s="215"/>
      <c r="F246" s="215"/>
      <c r="G246" s="215"/>
      <c r="H246" s="215"/>
      <c r="I246" s="215"/>
      <c r="J246" s="215"/>
      <c r="K246" s="215"/>
      <c r="L246" s="215"/>
      <c r="M246" s="215"/>
      <c r="N246" s="215"/>
      <c r="O246" s="215"/>
      <c r="P246" s="215"/>
      <c r="Q246" s="215"/>
    </row>
    <row r="247" spans="1:18" x14ac:dyDescent="0.25">
      <c r="A247" s="245" t="str">
        <f>IFERROR(VLOOKUP($C247,Account_Mapping!$A:$C,2,0),"")</f>
        <v>T_Dietary_Other</v>
      </c>
      <c r="B247" s="248" t="str">
        <f>IFERROR(VLOOKUP($C247,Account_Mapping!$A:$C,3,0),"")</f>
        <v>T_Other_NN_Labor</v>
      </c>
      <c r="C247" s="285" t="s">
        <v>994</v>
      </c>
      <c r="D247" s="215"/>
      <c r="E247" s="215">
        <v>12582.83</v>
      </c>
      <c r="F247" s="215">
        <v>10343.450000000001</v>
      </c>
      <c r="G247" s="215">
        <v>11911.48</v>
      </c>
      <c r="H247" s="215">
        <v>10338.92</v>
      </c>
      <c r="I247" s="215">
        <v>11580.1</v>
      </c>
      <c r="J247" s="215">
        <v>9754.19</v>
      </c>
      <c r="K247" s="215">
        <v>0</v>
      </c>
      <c r="L247" s="215">
        <v>0</v>
      </c>
      <c r="M247" s="215">
        <v>0</v>
      </c>
      <c r="N247" s="215">
        <v>0</v>
      </c>
      <c r="O247" s="215">
        <v>0</v>
      </c>
      <c r="P247" s="215">
        <v>0</v>
      </c>
      <c r="Q247" s="215">
        <v>66510.969999999987</v>
      </c>
    </row>
    <row r="248" spans="1:18" x14ac:dyDescent="0.25">
      <c r="A248" s="245" t="str">
        <f>IFERROR(VLOOKUP($C248,Account_Mapping!$A:$C,2,0),"")</f>
        <v>T_Dietary_Other</v>
      </c>
      <c r="B248" s="248">
        <f>IFERROR(VLOOKUP($C248,Account_Mapping!$A:$C,3,0),"")</f>
        <v>0</v>
      </c>
      <c r="C248" s="285" t="s">
        <v>995</v>
      </c>
      <c r="D248" s="215"/>
      <c r="E248" s="215">
        <v>765.3</v>
      </c>
      <c r="F248" s="215">
        <v>480</v>
      </c>
      <c r="G248" s="215">
        <v>639.03</v>
      </c>
      <c r="H248" s="215">
        <v>549.03</v>
      </c>
      <c r="I248" s="215">
        <v>120</v>
      </c>
      <c r="J248" s="215">
        <v>978.06</v>
      </c>
      <c r="K248" s="215">
        <v>0</v>
      </c>
      <c r="L248" s="215">
        <v>0</v>
      </c>
      <c r="M248" s="215">
        <v>0</v>
      </c>
      <c r="N248" s="215">
        <v>0</v>
      </c>
      <c r="O248" s="215">
        <v>0</v>
      </c>
      <c r="P248" s="215">
        <v>0</v>
      </c>
      <c r="Q248" s="215">
        <v>3531.4199999999996</v>
      </c>
    </row>
    <row r="249" spans="1:18" x14ac:dyDescent="0.25">
      <c r="A249" s="245" t="str">
        <f>IFERROR(VLOOKUP($C249,Account_Mapping!$A:$C,2,0),"")</f>
        <v>T_Dietary_Other</v>
      </c>
      <c r="B249" s="248">
        <f>IFERROR(VLOOKUP($C249,Account_Mapping!$A:$C,3,0),"")</f>
        <v>0</v>
      </c>
      <c r="C249" s="285" t="s">
        <v>996</v>
      </c>
      <c r="D249" s="215"/>
      <c r="E249" s="215">
        <v>593.59</v>
      </c>
      <c r="F249" s="215">
        <v>1294.3800000000001</v>
      </c>
      <c r="G249" s="215">
        <v>372.11</v>
      </c>
      <c r="H249" s="215">
        <v>615.28</v>
      </c>
      <c r="I249" s="215">
        <v>646.25</v>
      </c>
      <c r="J249" s="215">
        <v>924.59</v>
      </c>
      <c r="K249" s="215">
        <v>0</v>
      </c>
      <c r="L249" s="215">
        <v>0</v>
      </c>
      <c r="M249" s="215">
        <v>0</v>
      </c>
      <c r="N249" s="215">
        <v>0</v>
      </c>
      <c r="O249" s="215">
        <v>0</v>
      </c>
      <c r="P249" s="215">
        <v>0</v>
      </c>
      <c r="Q249" s="215">
        <v>4446.2000000000007</v>
      </c>
    </row>
    <row r="250" spans="1:18" x14ac:dyDescent="0.25">
      <c r="A250" s="245" t="str">
        <f>IFERROR(VLOOKUP($C250,Account_Mapping!$A:$C,2,0),"")</f>
        <v>T_Dietary_Other</v>
      </c>
      <c r="B250" s="248">
        <f>IFERROR(VLOOKUP($C250,Account_Mapping!$A:$C,3,0),"")</f>
        <v>0</v>
      </c>
      <c r="C250" s="285" t="s">
        <v>997</v>
      </c>
      <c r="D250" s="215"/>
      <c r="E250" s="215">
        <v>556.65</v>
      </c>
      <c r="F250" s="215">
        <v>315.58</v>
      </c>
      <c r="G250" s="215">
        <v>550.09</v>
      </c>
      <c r="H250" s="215">
        <v>369.96</v>
      </c>
      <c r="I250" s="215">
        <v>591.52</v>
      </c>
      <c r="J250" s="215">
        <v>439.35</v>
      </c>
      <c r="K250" s="215">
        <v>0</v>
      </c>
      <c r="L250" s="215">
        <v>0</v>
      </c>
      <c r="M250" s="215">
        <v>0</v>
      </c>
      <c r="N250" s="215">
        <v>0</v>
      </c>
      <c r="O250" s="215">
        <v>0</v>
      </c>
      <c r="P250" s="215">
        <v>0</v>
      </c>
      <c r="Q250" s="215">
        <v>2823.15</v>
      </c>
    </row>
    <row r="251" spans="1:18" x14ac:dyDescent="0.25">
      <c r="A251" s="245" t="str">
        <f>IFERROR(VLOOKUP($C251,Account_Mapping!$A:$C,2,0),"")</f>
        <v>T_Dietary_Raw</v>
      </c>
      <c r="B251" s="248">
        <f>IFERROR(VLOOKUP($C251,Account_Mapping!$A:$C,3,0),"")</f>
        <v>0</v>
      </c>
      <c r="C251" s="285" t="s">
        <v>998</v>
      </c>
      <c r="D251" s="215"/>
      <c r="E251" s="215">
        <v>9047.27</v>
      </c>
      <c r="F251" s="215">
        <v>9933.7199999999993</v>
      </c>
      <c r="G251" s="215">
        <v>11868.33</v>
      </c>
      <c r="H251" s="215">
        <v>8929.26</v>
      </c>
      <c r="I251" s="215">
        <v>11443.77</v>
      </c>
      <c r="J251" s="215">
        <v>13102.68</v>
      </c>
      <c r="K251" s="215">
        <v>0</v>
      </c>
      <c r="L251" s="215">
        <v>0</v>
      </c>
      <c r="M251" s="215">
        <v>0</v>
      </c>
      <c r="N251" s="215">
        <v>0</v>
      </c>
      <c r="O251" s="215">
        <v>0</v>
      </c>
      <c r="P251" s="215">
        <v>0</v>
      </c>
      <c r="Q251" s="215">
        <v>64325.030000000006</v>
      </c>
    </row>
    <row r="252" spans="1:18" x14ac:dyDescent="0.25">
      <c r="A252" s="245" t="str">
        <f>IFERROR(VLOOKUP($C252,Account_Mapping!$A:$C,2,0),"")</f>
        <v>T_Dietary_Other</v>
      </c>
      <c r="B252" s="248">
        <f>IFERROR(VLOOKUP($C252,Account_Mapping!$A:$C,3,0),"")</f>
        <v>0</v>
      </c>
      <c r="C252" s="285" t="s">
        <v>999</v>
      </c>
      <c r="D252" s="215"/>
      <c r="E252" s="215">
        <v>0</v>
      </c>
      <c r="F252" s="215">
        <v>0</v>
      </c>
      <c r="G252" s="215">
        <v>0</v>
      </c>
      <c r="H252" s="215">
        <v>0</v>
      </c>
      <c r="I252" s="215">
        <v>0</v>
      </c>
      <c r="J252" s="215">
        <v>0</v>
      </c>
      <c r="K252" s="215">
        <v>0</v>
      </c>
      <c r="L252" s="215">
        <v>0</v>
      </c>
      <c r="M252" s="215">
        <v>0</v>
      </c>
      <c r="N252" s="215">
        <v>0</v>
      </c>
      <c r="O252" s="215">
        <v>0</v>
      </c>
      <c r="P252" s="215">
        <v>0</v>
      </c>
      <c r="Q252" s="215">
        <v>0</v>
      </c>
    </row>
    <row r="253" spans="1:18" x14ac:dyDescent="0.25">
      <c r="A253" s="245" t="str">
        <f>IFERROR(VLOOKUP($C253,Account_Mapping!$A:$C,2,0),"")</f>
        <v>T_Dietary_Other</v>
      </c>
      <c r="B253" s="248">
        <f>IFERROR(VLOOKUP($C253,Account_Mapping!$A:$C,3,0),"")</f>
        <v>0</v>
      </c>
      <c r="C253" s="285" t="s">
        <v>1000</v>
      </c>
      <c r="D253" s="215"/>
      <c r="E253" s="215">
        <v>321.24</v>
      </c>
      <c r="F253" s="215">
        <v>194.17</v>
      </c>
      <c r="G253" s="215">
        <v>584.64</v>
      </c>
      <c r="H253" s="215">
        <v>713.97</v>
      </c>
      <c r="I253" s="215">
        <v>580.42999999999995</v>
      </c>
      <c r="J253" s="215">
        <v>-129.47</v>
      </c>
      <c r="K253" s="215">
        <v>0</v>
      </c>
      <c r="L253" s="215">
        <v>0</v>
      </c>
      <c r="M253" s="215">
        <v>0</v>
      </c>
      <c r="N253" s="215">
        <v>0</v>
      </c>
      <c r="O253" s="215">
        <v>0</v>
      </c>
      <c r="P253" s="215">
        <v>0</v>
      </c>
      <c r="Q253" s="215">
        <v>2264.98</v>
      </c>
    </row>
    <row r="254" spans="1:18" x14ac:dyDescent="0.25">
      <c r="A254" s="245" t="str">
        <f>IFERROR(VLOOKUP($C254,Account_Mapping!$A:$C,2,0),"")</f>
        <v>T_gen_Admin_other</v>
      </c>
      <c r="B254" s="248">
        <f>IFERROR(VLOOKUP($C254,Account_Mapping!$A:$C,3,0),"")</f>
        <v>0</v>
      </c>
      <c r="C254" s="285" t="s">
        <v>1001</v>
      </c>
      <c r="D254" s="215"/>
      <c r="E254" s="215">
        <v>0</v>
      </c>
      <c r="F254" s="215">
        <v>0</v>
      </c>
      <c r="G254" s="215">
        <v>0</v>
      </c>
      <c r="H254" s="215">
        <v>0</v>
      </c>
      <c r="I254" s="215">
        <v>0</v>
      </c>
      <c r="J254" s="215">
        <v>0</v>
      </c>
      <c r="K254" s="215">
        <v>0</v>
      </c>
      <c r="L254" s="215">
        <v>0</v>
      </c>
      <c r="M254" s="215">
        <v>0</v>
      </c>
      <c r="N254" s="215">
        <v>0</v>
      </c>
      <c r="O254" s="215">
        <v>0</v>
      </c>
      <c r="P254" s="215">
        <v>0</v>
      </c>
      <c r="Q254" s="215">
        <v>0</v>
      </c>
    </row>
    <row r="255" spans="1:18" x14ac:dyDescent="0.25">
      <c r="A255" s="245" t="str">
        <f>IFERROR(VLOOKUP($C255,Account_Mapping!$A:$C,2,0),"")</f>
        <v>T_gen_Admin_other</v>
      </c>
      <c r="B255" s="248">
        <f>IFERROR(VLOOKUP($C255,Account_Mapping!$A:$C,3,0),"")</f>
        <v>0</v>
      </c>
      <c r="C255" s="285" t="s">
        <v>1002</v>
      </c>
      <c r="D255" s="215"/>
      <c r="E255" s="215">
        <v>0</v>
      </c>
      <c r="F255" s="215">
        <v>0</v>
      </c>
      <c r="G255" s="215">
        <v>0</v>
      </c>
      <c r="H255" s="215">
        <v>0</v>
      </c>
      <c r="I255" s="215">
        <v>0</v>
      </c>
      <c r="J255" s="215">
        <v>0</v>
      </c>
      <c r="K255" s="215">
        <v>0</v>
      </c>
      <c r="L255" s="215">
        <v>0</v>
      </c>
      <c r="M255" s="215">
        <v>0</v>
      </c>
      <c r="N255" s="215">
        <v>0</v>
      </c>
      <c r="O255" s="215">
        <v>0</v>
      </c>
      <c r="P255" s="215">
        <v>0</v>
      </c>
      <c r="Q255" s="215">
        <v>0</v>
      </c>
    </row>
    <row r="256" spans="1:18" x14ac:dyDescent="0.25">
      <c r="A256" s="245" t="str">
        <f>IFERROR(VLOOKUP($C256,Account_Mapping!$A:$C,2,0),"")</f>
        <v>T_gen_Admin_other</v>
      </c>
      <c r="B256" s="248">
        <f>IFERROR(VLOOKUP($C256,Account_Mapping!$A:$C,3,0),"")</f>
        <v>0</v>
      </c>
      <c r="C256" s="285" t="s">
        <v>1003</v>
      </c>
      <c r="D256" s="215"/>
      <c r="E256" s="215">
        <v>0</v>
      </c>
      <c r="F256" s="215">
        <v>0</v>
      </c>
      <c r="G256" s="215">
        <v>0</v>
      </c>
      <c r="H256" s="215">
        <v>0</v>
      </c>
      <c r="I256" s="215">
        <v>0</v>
      </c>
      <c r="J256" s="215">
        <v>0</v>
      </c>
      <c r="K256" s="215">
        <v>0</v>
      </c>
      <c r="L256" s="215">
        <v>0</v>
      </c>
      <c r="M256" s="215">
        <v>0</v>
      </c>
      <c r="N256" s="215">
        <v>0</v>
      </c>
      <c r="O256" s="215">
        <v>0</v>
      </c>
      <c r="P256" s="215">
        <v>0</v>
      </c>
      <c r="Q256" s="215">
        <v>0</v>
      </c>
    </row>
    <row r="257" spans="1:18" x14ac:dyDescent="0.25">
      <c r="A257" s="245" t="str">
        <f>IFERROR(VLOOKUP($C257,Account_Mapping!$A:$C,2,0),"")</f>
        <v>T_gen_Admin_other</v>
      </c>
      <c r="B257" s="248">
        <f>IFERROR(VLOOKUP($C257,Account_Mapping!$A:$C,3,0),"")</f>
        <v>0</v>
      </c>
      <c r="C257" s="285" t="s">
        <v>1004</v>
      </c>
      <c r="D257" s="215"/>
      <c r="E257" s="215">
        <v>0</v>
      </c>
      <c r="F257" s="215">
        <v>0</v>
      </c>
      <c r="G257" s="215">
        <v>0</v>
      </c>
      <c r="H257" s="215">
        <v>0</v>
      </c>
      <c r="I257" s="215">
        <v>0</v>
      </c>
      <c r="J257" s="215">
        <v>0</v>
      </c>
      <c r="K257" s="215">
        <v>0</v>
      </c>
      <c r="L257" s="215">
        <v>0</v>
      </c>
      <c r="M257" s="215">
        <v>0</v>
      </c>
      <c r="N257" s="215">
        <v>0</v>
      </c>
      <c r="O257" s="215">
        <v>0</v>
      </c>
      <c r="P257" s="215">
        <v>0</v>
      </c>
      <c r="Q257" s="215">
        <v>0</v>
      </c>
    </row>
    <row r="258" spans="1:18" x14ac:dyDescent="0.25">
      <c r="A258" s="245" t="str">
        <f>IFERROR(VLOOKUP($C258,Account_Mapping!$A:$C,2,0),"")</f>
        <v>T_gen_Admin_other</v>
      </c>
      <c r="B258" s="248">
        <f>IFERROR(VLOOKUP($C258,Account_Mapping!$A:$C,3,0),"")</f>
        <v>0</v>
      </c>
      <c r="C258" s="285" t="s">
        <v>1005</v>
      </c>
      <c r="D258" s="215"/>
      <c r="E258" s="215">
        <v>0</v>
      </c>
      <c r="F258" s="215">
        <v>0</v>
      </c>
      <c r="G258" s="215">
        <v>0</v>
      </c>
      <c r="H258" s="215">
        <v>0</v>
      </c>
      <c r="I258" s="215">
        <v>0</v>
      </c>
      <c r="J258" s="215">
        <v>0</v>
      </c>
      <c r="K258" s="215">
        <v>0</v>
      </c>
      <c r="L258" s="215">
        <v>0</v>
      </c>
      <c r="M258" s="215">
        <v>0</v>
      </c>
      <c r="N258" s="215">
        <v>0</v>
      </c>
      <c r="O258" s="215">
        <v>0</v>
      </c>
      <c r="P258" s="215">
        <v>0</v>
      </c>
      <c r="Q258" s="215">
        <v>0</v>
      </c>
    </row>
    <row r="259" spans="1:18" x14ac:dyDescent="0.25">
      <c r="A259" s="245" t="str">
        <f>IFERROR(VLOOKUP($C259,Account_Mapping!$A:$C,2,0),"")</f>
        <v>T_gen_Admin_other</v>
      </c>
      <c r="B259" s="248">
        <f>IFERROR(VLOOKUP($C259,Account_Mapping!$A:$C,3,0),"")</f>
        <v>0</v>
      </c>
      <c r="C259" s="285" t="s">
        <v>1006</v>
      </c>
      <c r="D259" s="215"/>
      <c r="E259" s="215">
        <v>410.06</v>
      </c>
      <c r="F259" s="215">
        <v>0</v>
      </c>
      <c r="G259" s="215">
        <v>0</v>
      </c>
      <c r="H259" s="215">
        <v>0</v>
      </c>
      <c r="I259" s="215">
        <v>0</v>
      </c>
      <c r="J259" s="215">
        <v>0</v>
      </c>
      <c r="K259" s="215">
        <v>0</v>
      </c>
      <c r="L259" s="215">
        <v>0</v>
      </c>
      <c r="M259" s="215">
        <v>0</v>
      </c>
      <c r="N259" s="215">
        <v>0</v>
      </c>
      <c r="O259" s="215">
        <v>0</v>
      </c>
      <c r="P259" s="215">
        <v>0</v>
      </c>
      <c r="Q259" s="215">
        <v>410.06</v>
      </c>
    </row>
    <row r="260" spans="1:18" x14ac:dyDescent="0.25">
      <c r="A260" s="245" t="str">
        <f>IFERROR(VLOOKUP($C260,Account_Mapping!$A:$C,2,0),"")</f>
        <v>T_gen_Admin_other</v>
      </c>
      <c r="B260" s="248">
        <f>IFERROR(VLOOKUP($C260,Account_Mapping!$A:$C,3,0),"")</f>
        <v>0</v>
      </c>
      <c r="C260" s="285" t="s">
        <v>1007</v>
      </c>
      <c r="E260" s="229">
        <v>25.16</v>
      </c>
      <c r="F260" s="229">
        <v>-111.23</v>
      </c>
      <c r="G260" s="229">
        <v>73.930000000000007</v>
      </c>
      <c r="H260" s="229">
        <v>73.650000000000006</v>
      </c>
      <c r="I260" s="229">
        <v>143.86000000000001</v>
      </c>
      <c r="J260" s="229">
        <v>207.7</v>
      </c>
      <c r="K260" s="229">
        <v>0</v>
      </c>
      <c r="L260" s="229">
        <v>0</v>
      </c>
      <c r="M260" s="229">
        <v>0</v>
      </c>
      <c r="N260" s="229">
        <v>0</v>
      </c>
      <c r="O260" s="229">
        <v>0</v>
      </c>
      <c r="P260" s="229">
        <v>0</v>
      </c>
      <c r="Q260" s="229">
        <v>413.07</v>
      </c>
      <c r="R260" s="224"/>
    </row>
    <row r="261" spans="1:18" x14ac:dyDescent="0.25">
      <c r="A261" s="245" t="str">
        <f>IFERROR(VLOOKUP($C261,Account_Mapping!$A:$C,2,0),"")</f>
        <v>T_gen_Admin_other</v>
      </c>
      <c r="B261" s="248">
        <f>IFERROR(VLOOKUP($C261,Account_Mapping!$A:$C,3,0),"")</f>
        <v>0</v>
      </c>
      <c r="C261" s="285" t="s">
        <v>1008</v>
      </c>
      <c r="E261" s="221">
        <v>0</v>
      </c>
      <c r="F261" s="221">
        <v>0</v>
      </c>
      <c r="G261" s="221">
        <v>0</v>
      </c>
      <c r="H261" s="221">
        <v>0</v>
      </c>
      <c r="I261" s="221">
        <v>0</v>
      </c>
      <c r="J261" s="221">
        <v>0</v>
      </c>
      <c r="K261" s="221">
        <v>0</v>
      </c>
      <c r="L261" s="221">
        <v>0</v>
      </c>
      <c r="M261" s="221">
        <v>0</v>
      </c>
      <c r="N261" s="221">
        <v>0</v>
      </c>
      <c r="O261" s="221">
        <v>0</v>
      </c>
      <c r="P261" s="221">
        <v>0</v>
      </c>
      <c r="Q261" s="221">
        <v>0</v>
      </c>
    </row>
    <row r="262" spans="1:18" x14ac:dyDescent="0.25">
      <c r="A262" s="245" t="str">
        <f>IFERROR(VLOOKUP($C262,Account_Mapping!$A:$C,2,0),"")</f>
        <v/>
      </c>
      <c r="B262" s="248" t="str">
        <f>IFERROR(VLOOKUP($C262,Account_Mapping!$A:$C,3,0),"")</f>
        <v/>
      </c>
      <c r="C262" s="285" t="s">
        <v>1009</v>
      </c>
      <c r="E262" s="215">
        <v>24302.100000000002</v>
      </c>
      <c r="F262" s="215">
        <v>22450.07</v>
      </c>
      <c r="G262" s="215">
        <v>25999.61</v>
      </c>
      <c r="H262" s="215">
        <v>21590.070000000003</v>
      </c>
      <c r="I262" s="215">
        <v>25105.93</v>
      </c>
      <c r="J262" s="215">
        <v>25277.100000000002</v>
      </c>
      <c r="K262" s="215">
        <v>0</v>
      </c>
      <c r="L262" s="215">
        <v>0</v>
      </c>
      <c r="M262" s="215">
        <v>0</v>
      </c>
      <c r="N262" s="215">
        <v>0</v>
      </c>
      <c r="O262" s="215">
        <v>0</v>
      </c>
      <c r="P262" s="215">
        <v>0</v>
      </c>
      <c r="Q262" s="215">
        <v>144724.88</v>
      </c>
    </row>
    <row r="263" spans="1:18" x14ac:dyDescent="0.25">
      <c r="A263" s="245" t="str">
        <f>IFERROR(VLOOKUP($C263,Account_Mapping!$A:$C,2,0),"")</f>
        <v/>
      </c>
      <c r="B263" s="248" t="str">
        <f>IFERROR(VLOOKUP($C263,Account_Mapping!$A:$C,3,0),"")</f>
        <v/>
      </c>
      <c r="D263" s="215"/>
      <c r="E263" s="215"/>
      <c r="F263" s="215"/>
      <c r="G263" s="215"/>
      <c r="H263" s="215"/>
      <c r="I263" s="215"/>
      <c r="J263" s="215"/>
      <c r="K263" s="215"/>
      <c r="L263" s="215"/>
      <c r="M263" s="215"/>
      <c r="N263" s="215"/>
      <c r="O263" s="215"/>
      <c r="P263" s="215"/>
      <c r="Q263" s="215"/>
    </row>
    <row r="264" spans="1:18" x14ac:dyDescent="0.25">
      <c r="A264" s="245" t="str">
        <f>IFERROR(VLOOKUP($C264,Account_Mapping!$A:$C,2,0),"")</f>
        <v/>
      </c>
      <c r="B264" s="248" t="str">
        <f>IFERROR(VLOOKUP($C264,Account_Mapping!$A:$C,3,0),"")</f>
        <v/>
      </c>
      <c r="C264" s="285" t="s">
        <v>869</v>
      </c>
      <c r="D264" s="215"/>
      <c r="E264" s="215"/>
      <c r="F264" s="215"/>
      <c r="G264" s="215"/>
      <c r="H264" s="215"/>
      <c r="I264" s="215"/>
      <c r="J264" s="215"/>
      <c r="K264" s="215"/>
      <c r="L264" s="215"/>
      <c r="M264" s="215"/>
      <c r="N264" s="215"/>
      <c r="O264" s="215"/>
      <c r="P264" s="215"/>
      <c r="Q264" s="215"/>
    </row>
    <row r="265" spans="1:18" x14ac:dyDescent="0.25">
      <c r="A265" s="245" t="str">
        <f>IFERROR(VLOOKUP($C265,Account_Mapping!$A:$C,2,0),"")</f>
        <v>T_gen_Admin_other</v>
      </c>
      <c r="B265" s="248">
        <f>IFERROR(VLOOKUP($C265,Account_Mapping!$A:$C,3,0),"")</f>
        <v>0</v>
      </c>
      <c r="C265" s="285" t="s">
        <v>1010</v>
      </c>
      <c r="D265" s="215"/>
      <c r="E265" s="215">
        <v>2252</v>
      </c>
      <c r="F265" s="215">
        <v>2196</v>
      </c>
      <c r="G265" s="215">
        <v>2462</v>
      </c>
      <c r="H265" s="215">
        <v>2690</v>
      </c>
      <c r="I265" s="215">
        <v>2658</v>
      </c>
      <c r="J265" s="215">
        <v>1917</v>
      </c>
      <c r="K265" s="215">
        <v>0</v>
      </c>
      <c r="L265" s="215">
        <v>0</v>
      </c>
      <c r="M265" s="215">
        <v>0</v>
      </c>
      <c r="N265" s="215">
        <v>0</v>
      </c>
      <c r="O265" s="215">
        <v>0</v>
      </c>
      <c r="P265" s="215">
        <v>0</v>
      </c>
      <c r="Q265" s="215">
        <v>14175</v>
      </c>
    </row>
    <row r="266" spans="1:18" x14ac:dyDescent="0.25">
      <c r="A266" s="245" t="str">
        <f>IFERROR(VLOOKUP($C266,Account_Mapping!$A:$C,2,0),"")</f>
        <v>T_EXPENSES</v>
      </c>
      <c r="B266" s="248">
        <f>IFERROR(VLOOKUP($C266,Account_Mapping!$A:$C,3,0),"")</f>
        <v>0</v>
      </c>
      <c r="C266" s="285" t="s">
        <v>1011</v>
      </c>
      <c r="D266" s="215"/>
      <c r="E266" s="215">
        <v>0</v>
      </c>
      <c r="F266" s="215">
        <v>0</v>
      </c>
      <c r="G266" s="215">
        <v>0</v>
      </c>
      <c r="H266" s="215">
        <v>0</v>
      </c>
      <c r="I266" s="215">
        <v>0</v>
      </c>
      <c r="J266" s="215">
        <v>0</v>
      </c>
      <c r="K266" s="215">
        <v>0</v>
      </c>
      <c r="L266" s="215">
        <v>0</v>
      </c>
      <c r="M266" s="215">
        <v>0</v>
      </c>
      <c r="N266" s="215">
        <v>0</v>
      </c>
      <c r="O266" s="215">
        <v>0</v>
      </c>
      <c r="P266" s="215">
        <v>0</v>
      </c>
      <c r="Q266" s="215">
        <v>0</v>
      </c>
    </row>
    <row r="267" spans="1:18" x14ac:dyDescent="0.25">
      <c r="A267" s="245" t="str">
        <f>IFERROR(VLOOKUP($C267,Account_Mapping!$A:$C,2,0),"")</f>
        <v>T_Ancillary_Therapy</v>
      </c>
      <c r="B267" s="248">
        <f>IFERROR(VLOOKUP($C267,Account_Mapping!$A:$C,3,0),"")</f>
        <v>0</v>
      </c>
      <c r="C267" s="285" t="s">
        <v>1012</v>
      </c>
      <c r="D267" s="215"/>
      <c r="E267" s="215">
        <v>1656.19</v>
      </c>
      <c r="F267" s="215">
        <v>4020.09</v>
      </c>
      <c r="G267" s="215">
        <v>1500.47</v>
      </c>
      <c r="H267" s="215">
        <v>1136.29</v>
      </c>
      <c r="I267" s="215">
        <v>3018.44</v>
      </c>
      <c r="J267" s="215">
        <v>2121.1999999999998</v>
      </c>
      <c r="K267" s="215">
        <v>0</v>
      </c>
      <c r="L267" s="215">
        <v>0</v>
      </c>
      <c r="M267" s="215">
        <v>0</v>
      </c>
      <c r="N267" s="215">
        <v>0</v>
      </c>
      <c r="O267" s="215">
        <v>0</v>
      </c>
      <c r="P267" s="215">
        <v>0</v>
      </c>
      <c r="Q267" s="215">
        <v>13452.68</v>
      </c>
    </row>
    <row r="268" spans="1:18" x14ac:dyDescent="0.25">
      <c r="A268" s="245" t="str">
        <f>IFERROR(VLOOKUP($C268,Account_Mapping!$A:$C,2,0),"")</f>
        <v>T_Ancillary_Therapy</v>
      </c>
      <c r="B268" s="248" t="str">
        <f>IFERROR(VLOOKUP($C268,Account_Mapping!$A:$C,3,0),"")</f>
        <v>T_Other_NN_Labor</v>
      </c>
      <c r="C268" s="285" t="s">
        <v>1013</v>
      </c>
      <c r="D268" s="215"/>
      <c r="E268" s="215">
        <v>0</v>
      </c>
      <c r="F268" s="215">
        <v>0</v>
      </c>
      <c r="G268" s="215">
        <v>0</v>
      </c>
      <c r="H268" s="215">
        <v>0</v>
      </c>
      <c r="I268" s="215">
        <v>0</v>
      </c>
      <c r="J268" s="215">
        <v>0</v>
      </c>
      <c r="K268" s="215">
        <v>0</v>
      </c>
      <c r="L268" s="215">
        <v>0</v>
      </c>
      <c r="M268" s="215">
        <v>0</v>
      </c>
      <c r="N268" s="215">
        <v>0</v>
      </c>
      <c r="O268" s="215">
        <v>0</v>
      </c>
      <c r="P268" s="215">
        <v>0</v>
      </c>
      <c r="Q268" s="215">
        <v>0</v>
      </c>
    </row>
    <row r="269" spans="1:18" x14ac:dyDescent="0.25">
      <c r="A269" s="245" t="str">
        <f>IFERROR(VLOOKUP($C269,Account_Mapping!$A:$C,2,0),"")</f>
        <v>T_Ancillary_Therapy</v>
      </c>
      <c r="B269" s="248">
        <f>IFERROR(VLOOKUP($C269,Account_Mapping!$A:$C,3,0),"")</f>
        <v>0</v>
      </c>
      <c r="C269" s="285" t="s">
        <v>1014</v>
      </c>
      <c r="D269" s="215"/>
      <c r="E269" s="215">
        <v>0</v>
      </c>
      <c r="F269" s="215">
        <v>0</v>
      </c>
      <c r="G269" s="215">
        <v>0</v>
      </c>
      <c r="H269" s="215">
        <v>433.52</v>
      </c>
      <c r="I269" s="215">
        <v>30.95</v>
      </c>
      <c r="J269" s="215">
        <v>0</v>
      </c>
      <c r="K269" s="215">
        <v>0</v>
      </c>
      <c r="L269" s="215">
        <v>0</v>
      </c>
      <c r="M269" s="215">
        <v>0</v>
      </c>
      <c r="N269" s="215">
        <v>0</v>
      </c>
      <c r="O269" s="215">
        <v>0</v>
      </c>
      <c r="P269" s="215">
        <v>0</v>
      </c>
      <c r="Q269" s="215">
        <v>464.46999999999997</v>
      </c>
    </row>
    <row r="270" spans="1:18" x14ac:dyDescent="0.25">
      <c r="A270" s="245" t="str">
        <f>IFERROR(VLOOKUP($C270,Account_Mapping!$A:$C,2,0),"")</f>
        <v>T_Ancillary_Therapy</v>
      </c>
      <c r="B270" s="248" t="str">
        <f>IFERROR(VLOOKUP($C270,Account_Mapping!$A:$C,3,0),"")</f>
        <v>T_Other_NN_Labor</v>
      </c>
      <c r="C270" s="285" t="s">
        <v>1015</v>
      </c>
      <c r="D270" s="215"/>
      <c r="E270" s="215">
        <v>0</v>
      </c>
      <c r="F270" s="215">
        <v>0</v>
      </c>
      <c r="G270" s="215">
        <v>0</v>
      </c>
      <c r="H270" s="215">
        <v>0</v>
      </c>
      <c r="I270" s="215">
        <v>0</v>
      </c>
      <c r="J270" s="215">
        <v>0</v>
      </c>
      <c r="K270" s="215">
        <v>0</v>
      </c>
      <c r="L270" s="215">
        <v>0</v>
      </c>
      <c r="M270" s="215">
        <v>0</v>
      </c>
      <c r="N270" s="215">
        <v>0</v>
      </c>
      <c r="O270" s="215">
        <v>0</v>
      </c>
      <c r="P270" s="215">
        <v>0</v>
      </c>
      <c r="Q270" s="215">
        <v>0</v>
      </c>
    </row>
    <row r="271" spans="1:18" x14ac:dyDescent="0.25">
      <c r="A271" s="245" t="str">
        <f>IFERROR(VLOOKUP($C271,Account_Mapping!$A:$C,2,0),"")</f>
        <v>T_Ancillary_Therapy</v>
      </c>
      <c r="B271" s="248">
        <f>IFERROR(VLOOKUP($C271,Account_Mapping!$A:$C,3,0),"")</f>
        <v>0</v>
      </c>
      <c r="C271" s="285" t="s">
        <v>1016</v>
      </c>
      <c r="D271" s="215"/>
      <c r="E271" s="215">
        <v>0</v>
      </c>
      <c r="F271" s="215">
        <v>0</v>
      </c>
      <c r="G271" s="215">
        <v>0</v>
      </c>
      <c r="H271" s="215">
        <v>322.43</v>
      </c>
      <c r="I271" s="215">
        <v>0</v>
      </c>
      <c r="J271" s="215">
        <v>59.14</v>
      </c>
      <c r="K271" s="215">
        <v>0</v>
      </c>
      <c r="L271" s="215">
        <v>0</v>
      </c>
      <c r="M271" s="215">
        <v>0</v>
      </c>
      <c r="N271" s="215">
        <v>0</v>
      </c>
      <c r="O271" s="215">
        <v>0</v>
      </c>
      <c r="P271" s="215">
        <v>0</v>
      </c>
      <c r="Q271" s="215">
        <v>381.57</v>
      </c>
    </row>
    <row r="272" spans="1:18" x14ac:dyDescent="0.25">
      <c r="A272" s="245" t="str">
        <f>IFERROR(VLOOKUP($C272,Account_Mapping!$A:$C,2,0),"")</f>
        <v>T_Ancillary_Therapy</v>
      </c>
      <c r="B272" s="248">
        <f>IFERROR(VLOOKUP($C272,Account_Mapping!$A:$C,3,0),"")</f>
        <v>0</v>
      </c>
      <c r="C272" s="285" t="s">
        <v>1017</v>
      </c>
      <c r="D272" s="215"/>
      <c r="E272" s="215">
        <v>1965.74</v>
      </c>
      <c r="F272" s="215">
        <v>3453.43</v>
      </c>
      <c r="G272" s="215">
        <v>2110.7800000000002</v>
      </c>
      <c r="H272" s="215">
        <v>1249.95</v>
      </c>
      <c r="I272" s="215">
        <v>3229.81</v>
      </c>
      <c r="J272" s="215">
        <v>2166.62</v>
      </c>
      <c r="K272" s="215">
        <v>0</v>
      </c>
      <c r="L272" s="215">
        <v>0</v>
      </c>
      <c r="M272" s="215">
        <v>0</v>
      </c>
      <c r="N272" s="215">
        <v>0</v>
      </c>
      <c r="O272" s="215">
        <v>0</v>
      </c>
      <c r="P272" s="215">
        <v>0</v>
      </c>
      <c r="Q272" s="215">
        <v>14176.330000000002</v>
      </c>
    </row>
    <row r="273" spans="1:17" x14ac:dyDescent="0.25">
      <c r="A273" s="245" t="str">
        <f>IFERROR(VLOOKUP($C273,Account_Mapping!$A:$C,2,0),"")</f>
        <v>T_Ancillary_Therapy</v>
      </c>
      <c r="B273" s="248" t="str">
        <f>IFERROR(VLOOKUP($C273,Account_Mapping!$A:$C,3,0),"")</f>
        <v>T_Other_NN_Labor</v>
      </c>
      <c r="C273" s="285" t="s">
        <v>1018</v>
      </c>
      <c r="D273" s="215"/>
      <c r="E273" s="215">
        <v>0</v>
      </c>
      <c r="F273" s="215">
        <v>0</v>
      </c>
      <c r="G273" s="215">
        <v>0</v>
      </c>
      <c r="H273" s="215">
        <v>0</v>
      </c>
      <c r="I273" s="215">
        <v>0</v>
      </c>
      <c r="J273" s="215">
        <v>0</v>
      </c>
      <c r="K273" s="215">
        <v>0</v>
      </c>
      <c r="L273" s="215">
        <v>0</v>
      </c>
      <c r="M273" s="215">
        <v>0</v>
      </c>
      <c r="N273" s="215">
        <v>0</v>
      </c>
      <c r="O273" s="215">
        <v>0</v>
      </c>
      <c r="P273" s="215">
        <v>0</v>
      </c>
      <c r="Q273" s="215">
        <v>0</v>
      </c>
    </row>
    <row r="274" spans="1:17" x14ac:dyDescent="0.25">
      <c r="A274" s="245" t="str">
        <f>IFERROR(VLOOKUP($C274,Account_Mapping!$A:$C,2,0),"")</f>
        <v>T_Ancillary_Therapy</v>
      </c>
      <c r="B274" s="248">
        <f>IFERROR(VLOOKUP($C274,Account_Mapping!$A:$C,3,0),"")</f>
        <v>0</v>
      </c>
      <c r="C274" s="285" t="s">
        <v>1019</v>
      </c>
      <c r="D274" s="215"/>
      <c r="E274" s="215">
        <v>0</v>
      </c>
      <c r="F274" s="215">
        <v>0</v>
      </c>
      <c r="G274" s="215">
        <v>0</v>
      </c>
      <c r="H274" s="215">
        <v>0</v>
      </c>
      <c r="I274" s="215">
        <v>0</v>
      </c>
      <c r="J274" s="215">
        <v>0</v>
      </c>
      <c r="K274" s="215">
        <v>0</v>
      </c>
      <c r="L274" s="215">
        <v>0</v>
      </c>
      <c r="M274" s="215">
        <v>0</v>
      </c>
      <c r="N274" s="215">
        <v>0</v>
      </c>
      <c r="O274" s="215">
        <v>0</v>
      </c>
      <c r="P274" s="215">
        <v>0</v>
      </c>
      <c r="Q274" s="215">
        <v>0</v>
      </c>
    </row>
    <row r="275" spans="1:17" x14ac:dyDescent="0.25">
      <c r="A275" s="245" t="str">
        <f>IFERROR(VLOOKUP($C275,Account_Mapping!$A:$C,2,0),"")</f>
        <v>T_Ancillary_Therapy</v>
      </c>
      <c r="B275" s="248">
        <f>IFERROR(VLOOKUP($C275,Account_Mapping!$A:$C,3,0),"")</f>
        <v>0</v>
      </c>
      <c r="C275" s="285" t="s">
        <v>1020</v>
      </c>
      <c r="D275" s="215"/>
      <c r="E275" s="215">
        <v>0</v>
      </c>
      <c r="F275" s="215">
        <v>0</v>
      </c>
      <c r="G275" s="215">
        <v>0</v>
      </c>
      <c r="H275" s="215">
        <v>162.91999999999999</v>
      </c>
      <c r="I275" s="215">
        <v>0</v>
      </c>
      <c r="J275" s="215">
        <v>0</v>
      </c>
      <c r="K275" s="215">
        <v>0</v>
      </c>
      <c r="L275" s="215">
        <v>0</v>
      </c>
      <c r="M275" s="215">
        <v>0</v>
      </c>
      <c r="N275" s="215">
        <v>0</v>
      </c>
      <c r="O275" s="215">
        <v>0</v>
      </c>
      <c r="P275" s="215">
        <v>0</v>
      </c>
      <c r="Q275" s="215">
        <v>162.91999999999999</v>
      </c>
    </row>
    <row r="276" spans="1:17" x14ac:dyDescent="0.25">
      <c r="A276" s="245" t="str">
        <f>IFERROR(VLOOKUP($C276,Account_Mapping!$A:$C,2,0),"")</f>
        <v>T_Ancillary_Pharmacy</v>
      </c>
      <c r="B276" s="248">
        <f>IFERROR(VLOOKUP($C276,Account_Mapping!$A:$C,3,0),"")</f>
        <v>0</v>
      </c>
      <c r="C276" s="285" t="s">
        <v>1021</v>
      </c>
      <c r="D276" s="215"/>
      <c r="E276" s="215">
        <v>992.23</v>
      </c>
      <c r="F276" s="215">
        <v>2653.87</v>
      </c>
      <c r="G276" s="215">
        <v>677.92</v>
      </c>
      <c r="H276" s="215">
        <v>102.24</v>
      </c>
      <c r="I276" s="215">
        <v>4007.43</v>
      </c>
      <c r="J276" s="215">
        <v>2695.64</v>
      </c>
      <c r="K276" s="215">
        <v>0</v>
      </c>
      <c r="L276" s="215">
        <v>0</v>
      </c>
      <c r="M276" s="215">
        <v>0</v>
      </c>
      <c r="N276" s="215">
        <v>0</v>
      </c>
      <c r="O276" s="215">
        <v>0</v>
      </c>
      <c r="P276" s="215">
        <v>0</v>
      </c>
      <c r="Q276" s="215">
        <v>11129.329999999998</v>
      </c>
    </row>
    <row r="277" spans="1:17" x14ac:dyDescent="0.25">
      <c r="A277" s="245" t="str">
        <f>IFERROR(VLOOKUP($C277,Account_Mapping!$A:$C,2,0),"")</f>
        <v>T_Nursing</v>
      </c>
      <c r="B277" s="248">
        <f>IFERROR(VLOOKUP($C277,Account_Mapping!$A:$C,3,0),"")</f>
        <v>0</v>
      </c>
      <c r="C277" s="285" t="s">
        <v>1022</v>
      </c>
      <c r="D277" s="215"/>
      <c r="E277" s="215">
        <v>0</v>
      </c>
      <c r="F277" s="215">
        <v>0</v>
      </c>
      <c r="G277" s="215">
        <v>0</v>
      </c>
      <c r="H277" s="215">
        <v>0</v>
      </c>
      <c r="I277" s="215">
        <v>0</v>
      </c>
      <c r="J277" s="215">
        <v>0</v>
      </c>
      <c r="K277" s="215">
        <v>0</v>
      </c>
      <c r="L277" s="215">
        <v>0</v>
      </c>
      <c r="M277" s="215">
        <v>0</v>
      </c>
      <c r="N277" s="215">
        <v>0</v>
      </c>
      <c r="O277" s="215">
        <v>0</v>
      </c>
      <c r="P277" s="215">
        <v>0</v>
      </c>
      <c r="Q277" s="215">
        <v>0</v>
      </c>
    </row>
    <row r="278" spans="1:17" x14ac:dyDescent="0.25">
      <c r="A278" s="245" t="str">
        <f>IFERROR(VLOOKUP($C278,Account_Mapping!$A:$C,2,0),"")</f>
        <v>T_Ancillary_Therapy</v>
      </c>
      <c r="B278" s="248">
        <f>IFERROR(VLOOKUP($C278,Account_Mapping!$A:$C,3,0),"")</f>
        <v>0</v>
      </c>
      <c r="C278" s="285" t="s">
        <v>1023</v>
      </c>
      <c r="D278" s="215"/>
      <c r="E278" s="215">
        <v>0</v>
      </c>
      <c r="F278" s="215">
        <v>0</v>
      </c>
      <c r="G278" s="215">
        <v>0</v>
      </c>
      <c r="H278" s="215">
        <v>0</v>
      </c>
      <c r="I278" s="215">
        <v>0</v>
      </c>
      <c r="J278" s="215">
        <v>0</v>
      </c>
      <c r="K278" s="215">
        <v>0</v>
      </c>
      <c r="L278" s="215">
        <v>0</v>
      </c>
      <c r="M278" s="215">
        <v>0</v>
      </c>
      <c r="N278" s="215">
        <v>0</v>
      </c>
      <c r="O278" s="215">
        <v>0</v>
      </c>
      <c r="P278" s="215">
        <v>0</v>
      </c>
      <c r="Q278" s="215">
        <v>0</v>
      </c>
    </row>
    <row r="279" spans="1:17" x14ac:dyDescent="0.25">
      <c r="A279" s="245" t="str">
        <f>IFERROR(VLOOKUP($C279,Account_Mapping!$A:$C,2,0),"")</f>
        <v>T_Ancillary_Therapy</v>
      </c>
      <c r="B279" s="248">
        <f>IFERROR(VLOOKUP($C279,Account_Mapping!$A:$C,3,0),"")</f>
        <v>0</v>
      </c>
      <c r="C279" s="285" t="s">
        <v>1024</v>
      </c>
      <c r="D279" s="215"/>
      <c r="E279" s="215">
        <v>67.52</v>
      </c>
      <c r="F279" s="215">
        <v>278.29000000000002</v>
      </c>
      <c r="G279" s="215">
        <v>0</v>
      </c>
      <c r="H279" s="215">
        <v>232.55</v>
      </c>
      <c r="I279" s="215">
        <v>450.59</v>
      </c>
      <c r="J279" s="215">
        <v>0</v>
      </c>
      <c r="K279" s="215">
        <v>0</v>
      </c>
      <c r="L279" s="215">
        <v>0</v>
      </c>
      <c r="M279" s="215">
        <v>0</v>
      </c>
      <c r="N279" s="215">
        <v>0</v>
      </c>
      <c r="O279" s="215">
        <v>0</v>
      </c>
      <c r="P279" s="215">
        <v>0</v>
      </c>
      <c r="Q279" s="215">
        <v>1028.95</v>
      </c>
    </row>
    <row r="280" spans="1:17" x14ac:dyDescent="0.25">
      <c r="A280" s="245" t="str">
        <f>IFERROR(VLOOKUP($C280,Account_Mapping!$A:$C,2,0),"")</f>
        <v>T_Ancillary_Therapy</v>
      </c>
      <c r="B280" s="248" t="str">
        <f>IFERROR(VLOOKUP($C280,Account_Mapping!$A:$C,3,0),"")</f>
        <v>T_Other_NN_Labor</v>
      </c>
      <c r="C280" s="285" t="s">
        <v>1025</v>
      </c>
      <c r="D280" s="215"/>
      <c r="E280" s="215">
        <v>0</v>
      </c>
      <c r="F280" s="215">
        <v>0</v>
      </c>
      <c r="G280" s="215">
        <v>0</v>
      </c>
      <c r="H280" s="215">
        <v>0</v>
      </c>
      <c r="I280" s="215">
        <v>0</v>
      </c>
      <c r="J280" s="215">
        <v>0</v>
      </c>
      <c r="K280" s="215">
        <v>0</v>
      </c>
      <c r="L280" s="215">
        <v>0</v>
      </c>
      <c r="M280" s="215">
        <v>0</v>
      </c>
      <c r="N280" s="215">
        <v>0</v>
      </c>
      <c r="O280" s="215">
        <v>0</v>
      </c>
      <c r="P280" s="215">
        <v>0</v>
      </c>
      <c r="Q280" s="215">
        <v>0</v>
      </c>
    </row>
    <row r="281" spans="1:17" x14ac:dyDescent="0.25">
      <c r="A281" s="245" t="str">
        <f>IFERROR(VLOOKUP($C281,Account_Mapping!$A:$C,2,0),"")</f>
        <v>T_Ancillary_Therapy</v>
      </c>
      <c r="B281" s="248">
        <f>IFERROR(VLOOKUP($C281,Account_Mapping!$A:$C,3,0),"")</f>
        <v>0</v>
      </c>
      <c r="C281" s="285" t="s">
        <v>1026</v>
      </c>
      <c r="D281" s="215"/>
      <c r="E281" s="215">
        <v>0</v>
      </c>
      <c r="F281" s="215">
        <v>0</v>
      </c>
      <c r="G281" s="215">
        <v>0</v>
      </c>
      <c r="H281" s="215">
        <v>0</v>
      </c>
      <c r="I281" s="215">
        <v>0</v>
      </c>
      <c r="J281" s="215">
        <v>0</v>
      </c>
      <c r="K281" s="215">
        <v>0</v>
      </c>
      <c r="L281" s="215">
        <v>0</v>
      </c>
      <c r="M281" s="215">
        <v>0</v>
      </c>
      <c r="N281" s="215">
        <v>0</v>
      </c>
      <c r="O281" s="215">
        <v>0</v>
      </c>
      <c r="P281" s="215">
        <v>0</v>
      </c>
      <c r="Q281" s="215">
        <v>0</v>
      </c>
    </row>
    <row r="282" spans="1:17" x14ac:dyDescent="0.25">
      <c r="A282" s="245" t="str">
        <f>IFERROR(VLOOKUP($C282,Account_Mapping!$A:$C,2,0),"")</f>
        <v>T_Ancillary_Therapy</v>
      </c>
      <c r="B282" s="248">
        <f>IFERROR(VLOOKUP($C282,Account_Mapping!$A:$C,3,0),"")</f>
        <v>0</v>
      </c>
      <c r="C282" s="285" t="s">
        <v>1027</v>
      </c>
      <c r="D282" s="215"/>
      <c r="E282" s="215">
        <v>0</v>
      </c>
      <c r="F282" s="215">
        <v>0</v>
      </c>
      <c r="G282" s="215">
        <v>0</v>
      </c>
      <c r="H282" s="215">
        <v>0</v>
      </c>
      <c r="I282" s="215">
        <v>0</v>
      </c>
      <c r="J282" s="215">
        <v>0</v>
      </c>
      <c r="K282" s="215">
        <v>0</v>
      </c>
      <c r="L282" s="215">
        <v>0</v>
      </c>
      <c r="M282" s="215">
        <v>0</v>
      </c>
      <c r="N282" s="215">
        <v>0</v>
      </c>
      <c r="O282" s="215">
        <v>0</v>
      </c>
      <c r="P282" s="215">
        <v>0</v>
      </c>
      <c r="Q282" s="215">
        <v>0</v>
      </c>
    </row>
    <row r="283" spans="1:17" x14ac:dyDescent="0.25">
      <c r="A283" s="245" t="str">
        <f>IFERROR(VLOOKUP($C283,Account_Mapping!$A:$C,2,0),"")</f>
        <v>T_Ancillary_Other</v>
      </c>
      <c r="B283" s="248">
        <f>IFERROR(VLOOKUP($C283,Account_Mapping!$A:$C,3,0),"")</f>
        <v>0</v>
      </c>
      <c r="C283" s="285" t="s">
        <v>1028</v>
      </c>
      <c r="D283" s="215"/>
      <c r="E283" s="215">
        <v>0</v>
      </c>
      <c r="F283" s="215">
        <v>239.33</v>
      </c>
      <c r="G283" s="215">
        <v>0</v>
      </c>
      <c r="H283" s="215">
        <v>92.09</v>
      </c>
      <c r="I283" s="215">
        <v>1194.32</v>
      </c>
      <c r="J283" s="215">
        <v>64.599999999999994</v>
      </c>
      <c r="K283" s="215">
        <v>0</v>
      </c>
      <c r="L283" s="215">
        <v>0</v>
      </c>
      <c r="M283" s="215">
        <v>0</v>
      </c>
      <c r="N283" s="215">
        <v>0</v>
      </c>
      <c r="O283" s="215">
        <v>0</v>
      </c>
      <c r="P283" s="215">
        <v>0</v>
      </c>
      <c r="Q283" s="215">
        <v>1590.34</v>
      </c>
    </row>
    <row r="284" spans="1:17" x14ac:dyDescent="0.25">
      <c r="A284" s="245" t="str">
        <f>IFERROR(VLOOKUP($C284,Account_Mapping!$A:$C,2,0),"")</f>
        <v>T_Ancillary_Other</v>
      </c>
      <c r="B284" s="248">
        <f>IFERROR(VLOOKUP($C284,Account_Mapping!$A:$C,3,0),"")</f>
        <v>0</v>
      </c>
      <c r="C284" s="285" t="s">
        <v>1029</v>
      </c>
      <c r="D284" s="215"/>
      <c r="E284" s="215">
        <v>0</v>
      </c>
      <c r="F284" s="215">
        <v>0</v>
      </c>
      <c r="G284" s="215">
        <v>0</v>
      </c>
      <c r="H284" s="215">
        <v>0</v>
      </c>
      <c r="I284" s="215">
        <v>0</v>
      </c>
      <c r="J284" s="215">
        <v>274.5</v>
      </c>
      <c r="K284" s="215">
        <v>0</v>
      </c>
      <c r="L284" s="215">
        <v>0</v>
      </c>
      <c r="M284" s="215">
        <v>0</v>
      </c>
      <c r="N284" s="215">
        <v>0</v>
      </c>
      <c r="O284" s="215">
        <v>0</v>
      </c>
      <c r="P284" s="215">
        <v>0</v>
      </c>
      <c r="Q284" s="215">
        <v>274.5</v>
      </c>
    </row>
    <row r="285" spans="1:17" x14ac:dyDescent="0.25">
      <c r="A285" s="245" t="str">
        <f>IFERROR(VLOOKUP($C285,Account_Mapping!$A:$C,2,0),"")</f>
        <v>T_Ancillary_Therapy</v>
      </c>
      <c r="B285" s="248">
        <f>IFERROR(VLOOKUP($C285,Account_Mapping!$A:$C,3,0),"")</f>
        <v>0</v>
      </c>
      <c r="C285" s="285" t="s">
        <v>1030</v>
      </c>
      <c r="D285" s="215"/>
      <c r="E285" s="215">
        <v>0</v>
      </c>
      <c r="F285" s="215">
        <v>0</v>
      </c>
      <c r="G285" s="215">
        <v>0</v>
      </c>
      <c r="H285" s="215">
        <v>0</v>
      </c>
      <c r="I285" s="215">
        <v>0</v>
      </c>
      <c r="J285" s="215">
        <v>0</v>
      </c>
      <c r="K285" s="215">
        <v>0</v>
      </c>
      <c r="L285" s="215">
        <v>0</v>
      </c>
      <c r="M285" s="215">
        <v>0</v>
      </c>
      <c r="N285" s="215">
        <v>0</v>
      </c>
      <c r="O285" s="215">
        <v>0</v>
      </c>
      <c r="P285" s="215">
        <v>0</v>
      </c>
      <c r="Q285" s="215">
        <v>0</v>
      </c>
    </row>
    <row r="286" spans="1:17" x14ac:dyDescent="0.25">
      <c r="A286" s="245" t="str">
        <f>IFERROR(VLOOKUP($C286,Account_Mapping!$A:$C,2,0),"")</f>
        <v>T_Ancillary_Therapy</v>
      </c>
      <c r="B286" s="248">
        <f>IFERROR(VLOOKUP($C286,Account_Mapping!$A:$C,3,0),"")</f>
        <v>0</v>
      </c>
      <c r="C286" s="285" t="s">
        <v>1031</v>
      </c>
      <c r="D286" s="215"/>
      <c r="E286" s="215">
        <v>0</v>
      </c>
      <c r="F286" s="215">
        <v>0</v>
      </c>
      <c r="G286" s="215">
        <v>0</v>
      </c>
      <c r="H286" s="215">
        <v>0</v>
      </c>
      <c r="I286" s="215">
        <v>0</v>
      </c>
      <c r="J286" s="215">
        <v>0</v>
      </c>
      <c r="K286" s="215">
        <v>0</v>
      </c>
      <c r="L286" s="215">
        <v>0</v>
      </c>
      <c r="M286" s="215">
        <v>0</v>
      </c>
      <c r="N286" s="215">
        <v>0</v>
      </c>
      <c r="O286" s="215">
        <v>0</v>
      </c>
      <c r="P286" s="215">
        <v>0</v>
      </c>
      <c r="Q286" s="215">
        <v>0</v>
      </c>
    </row>
    <row r="287" spans="1:17" x14ac:dyDescent="0.25">
      <c r="A287" s="245" t="str">
        <f>IFERROR(VLOOKUP($C287,Account_Mapping!$A:$C,2,0),"")</f>
        <v>T_Ancillary_Other</v>
      </c>
      <c r="B287" s="248">
        <f>IFERROR(VLOOKUP($C287,Account_Mapping!$A:$C,3,0),"")</f>
        <v>0</v>
      </c>
      <c r="C287" s="285" t="s">
        <v>1032</v>
      </c>
      <c r="D287" s="215"/>
      <c r="E287" s="215">
        <v>0</v>
      </c>
      <c r="F287" s="215">
        <v>0</v>
      </c>
      <c r="G287" s="215">
        <v>0</v>
      </c>
      <c r="H287" s="215">
        <v>0</v>
      </c>
      <c r="I287" s="215">
        <v>0</v>
      </c>
      <c r="J287" s="215">
        <v>0</v>
      </c>
      <c r="K287" s="215">
        <v>0</v>
      </c>
      <c r="L287" s="215">
        <v>0</v>
      </c>
      <c r="M287" s="215">
        <v>0</v>
      </c>
      <c r="N287" s="215">
        <v>0</v>
      </c>
      <c r="O287" s="215">
        <v>0</v>
      </c>
      <c r="P287" s="215">
        <v>0</v>
      </c>
      <c r="Q287" s="215">
        <v>0</v>
      </c>
    </row>
    <row r="288" spans="1:17" x14ac:dyDescent="0.25">
      <c r="A288" s="245" t="str">
        <f>IFERROR(VLOOKUP($C288,Account_Mapping!$A:$C,2,0),"")</f>
        <v>T_EXPENSES</v>
      </c>
      <c r="B288" s="248">
        <f>IFERROR(VLOOKUP($C288,Account_Mapping!$A:$C,3,0),"")</f>
        <v>0</v>
      </c>
      <c r="C288" s="285" t="s">
        <v>1033</v>
      </c>
      <c r="D288" s="215"/>
      <c r="E288" s="215">
        <v>0</v>
      </c>
      <c r="F288" s="215">
        <v>0</v>
      </c>
      <c r="G288" s="215">
        <v>0</v>
      </c>
      <c r="H288" s="215">
        <v>0</v>
      </c>
      <c r="I288" s="215">
        <v>0</v>
      </c>
      <c r="J288" s="215">
        <v>0</v>
      </c>
      <c r="K288" s="215">
        <v>0</v>
      </c>
      <c r="L288" s="215">
        <v>0</v>
      </c>
      <c r="M288" s="215">
        <v>0</v>
      </c>
      <c r="N288" s="215">
        <v>0</v>
      </c>
      <c r="O288" s="215">
        <v>0</v>
      </c>
      <c r="P288" s="215">
        <v>0</v>
      </c>
      <c r="Q288" s="215">
        <v>0</v>
      </c>
    </row>
    <row r="289" spans="1:17" x14ac:dyDescent="0.25">
      <c r="A289" s="245" t="str">
        <f>IFERROR(VLOOKUP($C289,Account_Mapping!$A:$C,2,0),"")</f>
        <v>T_EXPENSES</v>
      </c>
      <c r="B289" s="248">
        <f>IFERROR(VLOOKUP($C289,Account_Mapping!$A:$C,3,0),"")</f>
        <v>0</v>
      </c>
      <c r="C289" s="285" t="s">
        <v>1034</v>
      </c>
      <c r="D289" s="215"/>
      <c r="E289" s="215">
        <v>9823.2099999999991</v>
      </c>
      <c r="F289" s="215">
        <v>8015.36</v>
      </c>
      <c r="G289" s="215">
        <v>13556.34</v>
      </c>
      <c r="H289" s="215">
        <v>16182.6</v>
      </c>
      <c r="I289" s="215">
        <v>35040.080000000002</v>
      </c>
      <c r="J289" s="215">
        <v>9979.0400000000009</v>
      </c>
      <c r="K289" s="215">
        <v>0</v>
      </c>
      <c r="L289" s="215">
        <v>0</v>
      </c>
      <c r="M289" s="215">
        <v>0</v>
      </c>
      <c r="N289" s="215">
        <v>0</v>
      </c>
      <c r="O289" s="215">
        <v>0</v>
      </c>
      <c r="P289" s="215">
        <v>0</v>
      </c>
      <c r="Q289" s="215">
        <v>92596.63</v>
      </c>
    </row>
    <row r="290" spans="1:17" x14ac:dyDescent="0.25">
      <c r="A290" s="245" t="str">
        <f>IFERROR(VLOOKUP($C290,Account_Mapping!$A:$C,2,0),"")</f>
        <v>T_Ancillary_Pharmacy</v>
      </c>
      <c r="B290" s="248">
        <f>IFERROR(VLOOKUP($C290,Account_Mapping!$A:$C,3,0),"")</f>
        <v>0</v>
      </c>
      <c r="C290" s="285" t="s">
        <v>1035</v>
      </c>
      <c r="D290" s="215"/>
      <c r="E290" s="215">
        <v>171.29</v>
      </c>
      <c r="F290" s="215">
        <v>0</v>
      </c>
      <c r="G290" s="215">
        <v>169.6</v>
      </c>
      <c r="H290" s="215">
        <v>0</v>
      </c>
      <c r="I290" s="215">
        <v>0</v>
      </c>
      <c r="J290" s="215">
        <v>169.6</v>
      </c>
      <c r="K290" s="215">
        <v>0</v>
      </c>
      <c r="L290" s="215">
        <v>0</v>
      </c>
      <c r="M290" s="215">
        <v>0</v>
      </c>
      <c r="N290" s="215">
        <v>0</v>
      </c>
      <c r="O290" s="215">
        <v>0</v>
      </c>
      <c r="P290" s="215">
        <v>0</v>
      </c>
      <c r="Q290" s="215">
        <v>510.49</v>
      </c>
    </row>
    <row r="291" spans="1:17" x14ac:dyDescent="0.25">
      <c r="A291" s="245" t="str">
        <f>IFERROR(VLOOKUP($C291,Account_Mapping!$A:$C,2,0),"")</f>
        <v>T_Ancillary_Therapy</v>
      </c>
      <c r="B291" s="248">
        <f>IFERROR(VLOOKUP($C291,Account_Mapping!$A:$C,3,0),"")</f>
        <v>0</v>
      </c>
      <c r="C291" s="285" t="s">
        <v>1036</v>
      </c>
      <c r="D291" s="215"/>
      <c r="E291" s="215">
        <v>139.97999999999999</v>
      </c>
      <c r="F291" s="215">
        <v>130.65</v>
      </c>
      <c r="G291" s="215">
        <v>990.21</v>
      </c>
      <c r="H291" s="215">
        <v>1229.4100000000001</v>
      </c>
      <c r="I291" s="215">
        <v>2092.4699999999998</v>
      </c>
      <c r="J291" s="215">
        <v>1410.68</v>
      </c>
      <c r="K291" s="215">
        <v>0</v>
      </c>
      <c r="L291" s="215">
        <v>0</v>
      </c>
      <c r="M291" s="215">
        <v>0</v>
      </c>
      <c r="N291" s="215">
        <v>0</v>
      </c>
      <c r="O291" s="215">
        <v>0</v>
      </c>
      <c r="P291" s="215">
        <v>0</v>
      </c>
      <c r="Q291" s="215">
        <v>5993.4</v>
      </c>
    </row>
    <row r="292" spans="1:17" x14ac:dyDescent="0.25">
      <c r="A292" s="245" t="str">
        <f>IFERROR(VLOOKUP($C292,Account_Mapping!$A:$C,2,0),"")</f>
        <v>T_Ancillary_Therapy</v>
      </c>
      <c r="B292" s="248">
        <f>IFERROR(VLOOKUP($C292,Account_Mapping!$A:$C,3,0),"")</f>
        <v>0</v>
      </c>
      <c r="C292" s="285" t="s">
        <v>1037</v>
      </c>
      <c r="D292" s="215"/>
      <c r="E292" s="215">
        <v>0</v>
      </c>
      <c r="F292" s="215">
        <v>0</v>
      </c>
      <c r="G292" s="215">
        <v>0</v>
      </c>
      <c r="H292" s="215">
        <v>565.9</v>
      </c>
      <c r="I292" s="215">
        <v>0</v>
      </c>
      <c r="J292" s="215">
        <v>0</v>
      </c>
      <c r="K292" s="215">
        <v>0</v>
      </c>
      <c r="L292" s="215">
        <v>0</v>
      </c>
      <c r="M292" s="215">
        <v>0</v>
      </c>
      <c r="N292" s="215">
        <v>0</v>
      </c>
      <c r="O292" s="215">
        <v>0</v>
      </c>
      <c r="P292" s="215">
        <v>0</v>
      </c>
      <c r="Q292" s="215">
        <v>565.9</v>
      </c>
    </row>
    <row r="293" spans="1:17" x14ac:dyDescent="0.25">
      <c r="A293" s="245" t="str">
        <f>IFERROR(VLOOKUP($C293,Account_Mapping!$A:$C,2,0),"")</f>
        <v>T_Ancillary_Therapy</v>
      </c>
      <c r="B293" s="248">
        <f>IFERROR(VLOOKUP($C293,Account_Mapping!$A:$C,3,0),"")</f>
        <v>0</v>
      </c>
      <c r="C293" s="285" t="s">
        <v>1038</v>
      </c>
      <c r="D293" s="215"/>
      <c r="E293" s="215">
        <v>0</v>
      </c>
      <c r="F293" s="215">
        <v>0</v>
      </c>
      <c r="G293" s="215">
        <v>0</v>
      </c>
      <c r="H293" s="215">
        <v>1159.55</v>
      </c>
      <c r="I293" s="215">
        <v>441.49</v>
      </c>
      <c r="J293" s="215">
        <v>551.29</v>
      </c>
      <c r="K293" s="215">
        <v>0</v>
      </c>
      <c r="L293" s="215">
        <v>0</v>
      </c>
      <c r="M293" s="215">
        <v>0</v>
      </c>
      <c r="N293" s="215">
        <v>0</v>
      </c>
      <c r="O293" s="215">
        <v>0</v>
      </c>
      <c r="P293" s="215">
        <v>0</v>
      </c>
      <c r="Q293" s="215">
        <v>2152.33</v>
      </c>
    </row>
    <row r="294" spans="1:17" x14ac:dyDescent="0.25">
      <c r="A294" s="245" t="str">
        <f>IFERROR(VLOOKUP($C294,Account_Mapping!$A:$C,2,0),"")</f>
        <v>T_Ancillary_Other</v>
      </c>
      <c r="B294" s="248">
        <f>IFERROR(VLOOKUP($C294,Account_Mapping!$A:$C,3,0),"")</f>
        <v>0</v>
      </c>
      <c r="C294" s="285" t="s">
        <v>1039</v>
      </c>
      <c r="D294" s="215"/>
      <c r="E294" s="215">
        <v>0</v>
      </c>
      <c r="F294" s="215">
        <v>0</v>
      </c>
      <c r="G294" s="215">
        <v>0</v>
      </c>
      <c r="H294" s="215">
        <v>0</v>
      </c>
      <c r="I294" s="215">
        <v>0</v>
      </c>
      <c r="J294" s="215">
        <v>0</v>
      </c>
      <c r="K294" s="215">
        <v>0</v>
      </c>
      <c r="L294" s="215">
        <v>0</v>
      </c>
      <c r="M294" s="215">
        <v>0</v>
      </c>
      <c r="N294" s="215">
        <v>0</v>
      </c>
      <c r="O294" s="215">
        <v>0</v>
      </c>
      <c r="P294" s="215">
        <v>0</v>
      </c>
      <c r="Q294" s="215">
        <v>0</v>
      </c>
    </row>
    <row r="295" spans="1:17" x14ac:dyDescent="0.25">
      <c r="A295" s="245" t="str">
        <f>IFERROR(VLOOKUP($C295,Account_Mapping!$A:$C,2,0),"")</f>
        <v>T_Ancillary_Pharmacy</v>
      </c>
      <c r="B295" s="248">
        <f>IFERROR(VLOOKUP($C295,Account_Mapping!$A:$C,3,0),"")</f>
        <v>0</v>
      </c>
      <c r="C295" s="285" t="s">
        <v>1040</v>
      </c>
      <c r="D295" s="215"/>
      <c r="E295" s="215">
        <v>0</v>
      </c>
      <c r="F295" s="215">
        <v>0</v>
      </c>
      <c r="G295" s="215">
        <v>0</v>
      </c>
      <c r="H295" s="215">
        <v>0</v>
      </c>
      <c r="I295" s="215">
        <v>0</v>
      </c>
      <c r="J295" s="215">
        <v>0</v>
      </c>
      <c r="K295" s="215">
        <v>0</v>
      </c>
      <c r="L295" s="215">
        <v>0</v>
      </c>
      <c r="M295" s="215">
        <v>0</v>
      </c>
      <c r="N295" s="215">
        <v>0</v>
      </c>
      <c r="O295" s="215">
        <v>0</v>
      </c>
      <c r="P295" s="215">
        <v>0</v>
      </c>
      <c r="Q295" s="215">
        <v>0</v>
      </c>
    </row>
    <row r="296" spans="1:17" x14ac:dyDescent="0.25">
      <c r="A296" s="245" t="str">
        <f>IFERROR(VLOOKUP($C296,Account_Mapping!$A:$C,2,0),"")</f>
        <v>T_Ancillary_Other</v>
      </c>
      <c r="B296" s="248">
        <f>IFERROR(VLOOKUP($C296,Account_Mapping!$A:$C,3,0),"")</f>
        <v>0</v>
      </c>
      <c r="C296" s="285" t="s">
        <v>1041</v>
      </c>
      <c r="D296" s="215"/>
      <c r="E296" s="215">
        <v>199.94</v>
      </c>
      <c r="F296" s="215">
        <v>0</v>
      </c>
      <c r="G296" s="215">
        <v>0</v>
      </c>
      <c r="H296" s="215">
        <v>0</v>
      </c>
      <c r="I296" s="215">
        <v>88</v>
      </c>
      <c r="J296" s="215">
        <v>104.23</v>
      </c>
      <c r="K296" s="215">
        <v>0</v>
      </c>
      <c r="L296" s="215">
        <v>0</v>
      </c>
      <c r="M296" s="215">
        <v>0</v>
      </c>
      <c r="N296" s="215">
        <v>0</v>
      </c>
      <c r="O296" s="215">
        <v>0</v>
      </c>
      <c r="P296" s="215">
        <v>0</v>
      </c>
      <c r="Q296" s="215">
        <v>392.17</v>
      </c>
    </row>
    <row r="297" spans="1:17" x14ac:dyDescent="0.25">
      <c r="A297" s="245" t="str">
        <f>IFERROR(VLOOKUP($C297,Account_Mapping!$A:$C,2,0),"")</f>
        <v>T_Ancillary_Other</v>
      </c>
      <c r="B297" s="248">
        <f>IFERROR(VLOOKUP($C297,Account_Mapping!$A:$C,3,0),"")</f>
        <v>0</v>
      </c>
      <c r="C297" s="285" t="s">
        <v>1042</v>
      </c>
      <c r="D297" s="215"/>
      <c r="E297" s="215">
        <v>0</v>
      </c>
      <c r="F297" s="215">
        <v>0</v>
      </c>
      <c r="G297" s="215">
        <v>405</v>
      </c>
      <c r="H297" s="215">
        <v>0</v>
      </c>
      <c r="I297" s="215">
        <v>0</v>
      </c>
      <c r="J297" s="215">
        <v>0</v>
      </c>
      <c r="K297" s="215">
        <v>0</v>
      </c>
      <c r="L297" s="215">
        <v>0</v>
      </c>
      <c r="M297" s="215">
        <v>0</v>
      </c>
      <c r="N297" s="215">
        <v>0</v>
      </c>
      <c r="O297" s="215">
        <v>0</v>
      </c>
      <c r="P297" s="215">
        <v>0</v>
      </c>
      <c r="Q297" s="215">
        <v>405</v>
      </c>
    </row>
    <row r="298" spans="1:17" x14ac:dyDescent="0.25">
      <c r="A298" s="245" t="str">
        <f>IFERROR(VLOOKUP($C298,Account_Mapping!$A:$C,2,0),"")</f>
        <v>T_Ancillary_Therapy</v>
      </c>
      <c r="B298" s="248">
        <f>IFERROR(VLOOKUP($C298,Account_Mapping!$A:$C,3,0),"")</f>
        <v>0</v>
      </c>
      <c r="C298" s="285" t="s">
        <v>1043</v>
      </c>
      <c r="D298" s="215"/>
      <c r="E298" s="215">
        <v>0</v>
      </c>
      <c r="F298" s="215">
        <v>0</v>
      </c>
      <c r="G298" s="215">
        <v>0</v>
      </c>
      <c r="H298" s="215">
        <v>0</v>
      </c>
      <c r="I298" s="215">
        <v>0</v>
      </c>
      <c r="J298" s="215">
        <v>0</v>
      </c>
      <c r="K298" s="215">
        <v>0</v>
      </c>
      <c r="L298" s="215">
        <v>0</v>
      </c>
      <c r="M298" s="215">
        <v>0</v>
      </c>
      <c r="N298" s="215">
        <v>0</v>
      </c>
      <c r="O298" s="215">
        <v>0</v>
      </c>
      <c r="P298" s="215">
        <v>0</v>
      </c>
      <c r="Q298" s="215">
        <v>0</v>
      </c>
    </row>
    <row r="299" spans="1:17" x14ac:dyDescent="0.25">
      <c r="A299" s="245" t="str">
        <f>IFERROR(VLOOKUP($C299,Account_Mapping!$A:$C,2,0),"")</f>
        <v>T_Ancillary_Therapy</v>
      </c>
      <c r="B299" s="248">
        <f>IFERROR(VLOOKUP($C299,Account_Mapping!$A:$C,3,0),"")</f>
        <v>0</v>
      </c>
      <c r="C299" s="285" t="s">
        <v>1044</v>
      </c>
      <c r="D299" s="215"/>
      <c r="E299" s="215">
        <v>0</v>
      </c>
      <c r="F299" s="215">
        <v>0</v>
      </c>
      <c r="G299" s="215">
        <v>0</v>
      </c>
      <c r="H299" s="215">
        <v>0</v>
      </c>
      <c r="I299" s="215">
        <v>0</v>
      </c>
      <c r="J299" s="215">
        <v>0</v>
      </c>
      <c r="K299" s="215">
        <v>0</v>
      </c>
      <c r="L299" s="215">
        <v>0</v>
      </c>
      <c r="M299" s="215">
        <v>0</v>
      </c>
      <c r="N299" s="215">
        <v>0</v>
      </c>
      <c r="O299" s="215">
        <v>0</v>
      </c>
      <c r="P299" s="215">
        <v>0</v>
      </c>
      <c r="Q299" s="215">
        <v>0</v>
      </c>
    </row>
    <row r="300" spans="1:17" x14ac:dyDescent="0.25">
      <c r="A300" s="245" t="str">
        <f>IFERROR(VLOOKUP($C300,Account_Mapping!$A:$C,2,0),"")</f>
        <v>T_Ancillary_Therapy</v>
      </c>
      <c r="B300" s="248">
        <f>IFERROR(VLOOKUP($C300,Account_Mapping!$A:$C,3,0),"")</f>
        <v>0</v>
      </c>
      <c r="C300" s="285" t="s">
        <v>1045</v>
      </c>
      <c r="D300" s="215"/>
      <c r="E300" s="215">
        <v>0</v>
      </c>
      <c r="F300" s="215">
        <v>0</v>
      </c>
      <c r="G300" s="215">
        <v>0</v>
      </c>
      <c r="H300" s="215">
        <v>0</v>
      </c>
      <c r="I300" s="215">
        <v>0</v>
      </c>
      <c r="J300" s="215">
        <v>0</v>
      </c>
      <c r="K300" s="215">
        <v>0</v>
      </c>
      <c r="L300" s="215">
        <v>0</v>
      </c>
      <c r="M300" s="215">
        <v>0</v>
      </c>
      <c r="N300" s="215">
        <v>0</v>
      </c>
      <c r="O300" s="215">
        <v>0</v>
      </c>
      <c r="P300" s="215">
        <v>0</v>
      </c>
      <c r="Q300" s="215">
        <v>0</v>
      </c>
    </row>
    <row r="301" spans="1:17" x14ac:dyDescent="0.25">
      <c r="A301" s="245" t="str">
        <f>IFERROR(VLOOKUP($C301,Account_Mapping!$A:$C,2,0),"")</f>
        <v>T_Ancillary_Therapy</v>
      </c>
      <c r="B301" s="248">
        <f>IFERROR(VLOOKUP($C301,Account_Mapping!$A:$C,3,0),"")</f>
        <v>0</v>
      </c>
      <c r="C301" s="285" t="s">
        <v>1046</v>
      </c>
      <c r="D301" s="215"/>
      <c r="E301" s="215">
        <v>0</v>
      </c>
      <c r="F301" s="215">
        <v>0</v>
      </c>
      <c r="G301" s="215">
        <v>151.5</v>
      </c>
      <c r="H301" s="215">
        <v>-151.5</v>
      </c>
      <c r="I301" s="215">
        <v>0</v>
      </c>
      <c r="J301" s="215">
        <v>0</v>
      </c>
      <c r="K301" s="215">
        <v>0</v>
      </c>
      <c r="L301" s="215">
        <v>0</v>
      </c>
      <c r="M301" s="215">
        <v>0</v>
      </c>
      <c r="N301" s="215">
        <v>0</v>
      </c>
      <c r="O301" s="215">
        <v>0</v>
      </c>
      <c r="P301" s="215">
        <v>0</v>
      </c>
      <c r="Q301" s="215">
        <v>0</v>
      </c>
    </row>
    <row r="302" spans="1:17" x14ac:dyDescent="0.25">
      <c r="A302" s="245" t="str">
        <f>IFERROR(VLOOKUP($C302,Account_Mapping!$A:$C,2,0),"")</f>
        <v>T_Ancillary_Therapy</v>
      </c>
      <c r="B302" s="248">
        <f>IFERROR(VLOOKUP($C302,Account_Mapping!$A:$C,3,0),"")</f>
        <v>0</v>
      </c>
      <c r="C302" s="285" t="s">
        <v>1047</v>
      </c>
      <c r="D302" s="215"/>
      <c r="E302" s="215">
        <v>0</v>
      </c>
      <c r="F302" s="215">
        <v>0</v>
      </c>
      <c r="G302" s="215">
        <v>0</v>
      </c>
      <c r="H302" s="215">
        <v>0</v>
      </c>
      <c r="I302" s="215">
        <v>0</v>
      </c>
      <c r="J302" s="215">
        <v>0</v>
      </c>
      <c r="K302" s="215">
        <v>0</v>
      </c>
      <c r="L302" s="215">
        <v>0</v>
      </c>
      <c r="M302" s="215">
        <v>0</v>
      </c>
      <c r="N302" s="215">
        <v>0</v>
      </c>
      <c r="O302" s="215">
        <v>0</v>
      </c>
      <c r="P302" s="215">
        <v>0</v>
      </c>
      <c r="Q302" s="215">
        <v>0</v>
      </c>
    </row>
    <row r="303" spans="1:17" x14ac:dyDescent="0.25">
      <c r="A303" s="245" t="str">
        <f>IFERROR(VLOOKUP($C303,Account_Mapping!$A:$C,2,0),"")</f>
        <v>T_Ancillary_Therapy</v>
      </c>
      <c r="B303" s="248">
        <f>IFERROR(VLOOKUP($C303,Account_Mapping!$A:$C,3,0),"")</f>
        <v>0</v>
      </c>
      <c r="C303" s="285" t="s">
        <v>1048</v>
      </c>
      <c r="D303" s="215"/>
      <c r="E303" s="215">
        <v>0</v>
      </c>
      <c r="F303" s="215">
        <v>0</v>
      </c>
      <c r="G303" s="215">
        <v>200.99</v>
      </c>
      <c r="H303" s="215">
        <v>-200.99</v>
      </c>
      <c r="I303" s="215">
        <v>0</v>
      </c>
      <c r="J303" s="215">
        <v>0</v>
      </c>
      <c r="K303" s="215">
        <v>0</v>
      </c>
      <c r="L303" s="215">
        <v>0</v>
      </c>
      <c r="M303" s="215">
        <v>0</v>
      </c>
      <c r="N303" s="215">
        <v>0</v>
      </c>
      <c r="O303" s="215">
        <v>0</v>
      </c>
      <c r="P303" s="215">
        <v>0</v>
      </c>
      <c r="Q303" s="215">
        <v>0</v>
      </c>
    </row>
    <row r="304" spans="1:17" x14ac:dyDescent="0.25">
      <c r="A304" s="245" t="str">
        <f>IFERROR(VLOOKUP($C304,Account_Mapping!$A:$C,2,0),"")</f>
        <v>T_Ancillary_Therapy</v>
      </c>
      <c r="B304" s="248">
        <f>IFERROR(VLOOKUP($C304,Account_Mapping!$A:$C,3,0),"")</f>
        <v>0</v>
      </c>
      <c r="C304" s="285" t="s">
        <v>1274</v>
      </c>
      <c r="D304" s="215"/>
      <c r="E304" s="215">
        <v>0</v>
      </c>
      <c r="F304" s="215">
        <v>0</v>
      </c>
      <c r="G304" s="215">
        <v>0</v>
      </c>
      <c r="H304" s="215">
        <v>1152.4100000000001</v>
      </c>
      <c r="I304" s="215">
        <v>0</v>
      </c>
      <c r="J304" s="215">
        <v>348.45</v>
      </c>
      <c r="K304" s="215">
        <v>0</v>
      </c>
      <c r="L304" s="215">
        <v>0</v>
      </c>
      <c r="M304" s="215">
        <v>0</v>
      </c>
      <c r="N304" s="215">
        <v>0</v>
      </c>
      <c r="O304" s="215">
        <v>0</v>
      </c>
      <c r="P304" s="215">
        <v>0</v>
      </c>
      <c r="Q304" s="215">
        <v>1500.8600000000001</v>
      </c>
    </row>
    <row r="305" spans="1:18" x14ac:dyDescent="0.25">
      <c r="A305" s="245" t="str">
        <f>IFERROR(VLOOKUP($C305,Account_Mapping!$A:$C,2,0),"")</f>
        <v>T_Ancillary_Therapy</v>
      </c>
      <c r="B305" s="248">
        <f>IFERROR(VLOOKUP($C305,Account_Mapping!$A:$C,3,0),"")</f>
        <v>0</v>
      </c>
      <c r="C305" s="285" t="s">
        <v>1275</v>
      </c>
      <c r="D305" s="215"/>
      <c r="E305" s="215">
        <v>0</v>
      </c>
      <c r="F305" s="215">
        <v>0</v>
      </c>
      <c r="G305" s="215">
        <v>0</v>
      </c>
      <c r="H305" s="215">
        <v>0</v>
      </c>
      <c r="I305" s="215">
        <v>0</v>
      </c>
      <c r="J305" s="215">
        <v>0</v>
      </c>
      <c r="K305" s="215">
        <v>0</v>
      </c>
      <c r="L305" s="215">
        <v>0</v>
      </c>
      <c r="M305" s="215">
        <v>0</v>
      </c>
      <c r="N305" s="215">
        <v>0</v>
      </c>
      <c r="O305" s="215">
        <v>0</v>
      </c>
      <c r="P305" s="215">
        <v>0</v>
      </c>
      <c r="Q305" s="215">
        <v>0</v>
      </c>
    </row>
    <row r="306" spans="1:18" x14ac:dyDescent="0.25">
      <c r="A306" s="245" t="str">
        <f>IFERROR(VLOOKUP($C306,Account_Mapping!$A:$C,2,0),"")</f>
        <v>T_Ancillary_Therapy</v>
      </c>
      <c r="B306" s="248">
        <f>IFERROR(VLOOKUP($C306,Account_Mapping!$A:$C,3,0),"")</f>
        <v>0</v>
      </c>
      <c r="C306" s="285" t="s">
        <v>1276</v>
      </c>
      <c r="D306" s="215"/>
      <c r="E306" s="215">
        <v>0</v>
      </c>
      <c r="F306" s="215">
        <v>0</v>
      </c>
      <c r="G306" s="215">
        <v>0</v>
      </c>
      <c r="H306" s="215">
        <v>200.99</v>
      </c>
      <c r="I306" s="215">
        <v>0</v>
      </c>
      <c r="J306" s="215">
        <v>486.82</v>
      </c>
      <c r="K306" s="215">
        <v>0</v>
      </c>
      <c r="L306" s="215">
        <v>0</v>
      </c>
      <c r="M306" s="215">
        <v>0</v>
      </c>
      <c r="N306" s="215">
        <v>0</v>
      </c>
      <c r="O306" s="215">
        <v>0</v>
      </c>
      <c r="P306" s="215">
        <v>0</v>
      </c>
      <c r="Q306" s="215">
        <v>687.81</v>
      </c>
    </row>
    <row r="307" spans="1:18" x14ac:dyDescent="0.25">
      <c r="A307" s="245" t="str">
        <f>IFERROR(VLOOKUP($C307,Account_Mapping!$A:$C,2,0),"")</f>
        <v>T_gen_Admin_other</v>
      </c>
      <c r="B307" s="248">
        <f>IFERROR(VLOOKUP($C307,Account_Mapping!$A:$C,3,0),"")</f>
        <v>0</v>
      </c>
      <c r="C307" s="285" t="s">
        <v>1052</v>
      </c>
      <c r="D307" s="215"/>
      <c r="E307" s="215">
        <v>0</v>
      </c>
      <c r="F307" s="215">
        <v>0</v>
      </c>
      <c r="G307" s="215">
        <v>0</v>
      </c>
      <c r="H307" s="215">
        <v>0</v>
      </c>
      <c r="I307" s="215">
        <v>0</v>
      </c>
      <c r="J307" s="215">
        <v>0</v>
      </c>
      <c r="K307" s="215">
        <v>0</v>
      </c>
      <c r="L307" s="215">
        <v>0</v>
      </c>
      <c r="M307" s="215">
        <v>0</v>
      </c>
      <c r="N307" s="215">
        <v>0</v>
      </c>
      <c r="O307" s="215">
        <v>0</v>
      </c>
      <c r="P307" s="215">
        <v>0</v>
      </c>
      <c r="Q307" s="215">
        <v>0</v>
      </c>
    </row>
    <row r="308" spans="1:18" x14ac:dyDescent="0.25">
      <c r="A308" s="245" t="str">
        <f>IFERROR(VLOOKUP($C308,Account_Mapping!$A:$C,2,0),"")</f>
        <v>T_Ancillary_Pharmacy</v>
      </c>
      <c r="B308" s="248">
        <f>IFERROR(VLOOKUP($C308,Account_Mapping!$A:$C,3,0),"")</f>
        <v>0</v>
      </c>
      <c r="C308" s="285" t="s">
        <v>1053</v>
      </c>
      <c r="D308" s="215"/>
      <c r="E308" s="215">
        <v>0</v>
      </c>
      <c r="F308" s="215">
        <v>0</v>
      </c>
      <c r="G308" s="215">
        <v>0</v>
      </c>
      <c r="H308" s="215">
        <v>0</v>
      </c>
      <c r="I308" s="215">
        <v>0</v>
      </c>
      <c r="J308" s="215">
        <v>0</v>
      </c>
      <c r="K308" s="215">
        <v>0</v>
      </c>
      <c r="L308" s="215">
        <v>0</v>
      </c>
      <c r="M308" s="215">
        <v>0</v>
      </c>
      <c r="N308" s="215">
        <v>0</v>
      </c>
      <c r="O308" s="215">
        <v>0</v>
      </c>
      <c r="P308" s="215">
        <v>0</v>
      </c>
      <c r="Q308" s="215">
        <v>0</v>
      </c>
    </row>
    <row r="309" spans="1:18" x14ac:dyDescent="0.25">
      <c r="A309" s="245" t="str">
        <f>IFERROR(VLOOKUP($C309,Account_Mapping!$A:$C,2,0),"")</f>
        <v>T_EXPENSES</v>
      </c>
      <c r="B309" s="248">
        <f>IFERROR(VLOOKUP($C309,Account_Mapping!$A:$C,3,0),"")</f>
        <v>0</v>
      </c>
      <c r="C309" s="285" t="s">
        <v>1054</v>
      </c>
      <c r="D309" s="215"/>
      <c r="E309" s="215">
        <v>0</v>
      </c>
      <c r="F309" s="215">
        <v>0</v>
      </c>
      <c r="G309" s="215">
        <v>0</v>
      </c>
      <c r="H309" s="215">
        <v>0</v>
      </c>
      <c r="I309" s="215">
        <v>0</v>
      </c>
      <c r="J309" s="215">
        <v>0</v>
      </c>
      <c r="K309" s="215">
        <v>0</v>
      </c>
      <c r="L309" s="215">
        <v>0</v>
      </c>
      <c r="M309" s="215">
        <v>0</v>
      </c>
      <c r="N309" s="215">
        <v>0</v>
      </c>
      <c r="O309" s="215">
        <v>0</v>
      </c>
      <c r="P309" s="215">
        <v>0</v>
      </c>
      <c r="Q309" s="215">
        <v>0</v>
      </c>
    </row>
    <row r="310" spans="1:18" x14ac:dyDescent="0.25">
      <c r="A310" s="245" t="str">
        <f>IFERROR(VLOOKUP($C310,Account_Mapping!$A:$C,2,0),"")</f>
        <v>T_Ancillary_Therapy</v>
      </c>
      <c r="B310" s="248">
        <f>IFERROR(VLOOKUP($C310,Account_Mapping!$A:$C,3,0),"")</f>
        <v>0</v>
      </c>
      <c r="C310" s="285" t="s">
        <v>1055</v>
      </c>
      <c r="D310" s="215"/>
      <c r="E310" s="215">
        <v>0</v>
      </c>
      <c r="F310" s="215">
        <v>0</v>
      </c>
      <c r="G310" s="215">
        <v>40.4</v>
      </c>
      <c r="H310" s="215">
        <v>0</v>
      </c>
      <c r="I310" s="215">
        <v>0</v>
      </c>
      <c r="J310" s="215">
        <v>0</v>
      </c>
      <c r="K310" s="215">
        <v>0</v>
      </c>
      <c r="L310" s="215">
        <v>0</v>
      </c>
      <c r="M310" s="215">
        <v>0</v>
      </c>
      <c r="N310" s="215">
        <v>0</v>
      </c>
      <c r="O310" s="215">
        <v>0</v>
      </c>
      <c r="P310" s="215">
        <v>0</v>
      </c>
      <c r="Q310" s="215">
        <v>40.4</v>
      </c>
    </row>
    <row r="311" spans="1:18" x14ac:dyDescent="0.25">
      <c r="A311" s="245" t="str">
        <f>IFERROR(VLOOKUP($C311,Account_Mapping!$A:$C,2,0),"")</f>
        <v>T_Ancillary_Other</v>
      </c>
      <c r="B311" s="248">
        <f>IFERROR(VLOOKUP($C311,Account_Mapping!$A:$C,3,0),"")</f>
        <v>0</v>
      </c>
      <c r="C311" s="285" t="s">
        <v>1056</v>
      </c>
      <c r="D311" s="215"/>
      <c r="E311" s="215">
        <v>0</v>
      </c>
      <c r="F311" s="215">
        <v>0</v>
      </c>
      <c r="G311" s="215">
        <v>0</v>
      </c>
      <c r="H311" s="215">
        <v>0</v>
      </c>
      <c r="I311" s="215">
        <v>0</v>
      </c>
      <c r="J311" s="215">
        <v>0</v>
      </c>
      <c r="K311" s="215">
        <v>0</v>
      </c>
      <c r="L311" s="215">
        <v>0</v>
      </c>
      <c r="M311" s="215">
        <v>0</v>
      </c>
      <c r="N311" s="215">
        <v>0</v>
      </c>
      <c r="O311" s="215">
        <v>0</v>
      </c>
      <c r="P311" s="215">
        <v>0</v>
      </c>
      <c r="Q311" s="215">
        <v>0</v>
      </c>
    </row>
    <row r="312" spans="1:18" x14ac:dyDescent="0.25">
      <c r="A312" s="245" t="str">
        <f>IFERROR(VLOOKUP($C312,Account_Mapping!$A:$C,2,0),"")</f>
        <v>T_Ancillary_Other</v>
      </c>
      <c r="B312" s="248">
        <f>IFERROR(VLOOKUP($C312,Account_Mapping!$A:$C,3,0),"")</f>
        <v>0</v>
      </c>
      <c r="C312" s="285" t="s">
        <v>1057</v>
      </c>
      <c r="D312" s="215"/>
      <c r="E312" s="215">
        <v>0</v>
      </c>
      <c r="F312" s="215">
        <v>0</v>
      </c>
      <c r="G312" s="215">
        <v>0</v>
      </c>
      <c r="H312" s="215">
        <v>0</v>
      </c>
      <c r="I312" s="215">
        <v>0</v>
      </c>
      <c r="J312" s="215">
        <v>72</v>
      </c>
      <c r="K312" s="215">
        <v>0</v>
      </c>
      <c r="L312" s="215">
        <v>0</v>
      </c>
      <c r="M312" s="215">
        <v>0</v>
      </c>
      <c r="N312" s="215">
        <v>0</v>
      </c>
      <c r="O312" s="215">
        <v>0</v>
      </c>
      <c r="P312" s="215">
        <v>0</v>
      </c>
      <c r="Q312" s="215">
        <v>72</v>
      </c>
    </row>
    <row r="313" spans="1:18" x14ac:dyDescent="0.25">
      <c r="A313" s="245" t="str">
        <f>IFERROR(VLOOKUP($C313,Account_Mapping!$A:$C,2,0),"")</f>
        <v>T_Ancillary_Other</v>
      </c>
      <c r="B313" s="248">
        <f>IFERROR(VLOOKUP($C313,Account_Mapping!$A:$C,3,0),"")</f>
        <v>0</v>
      </c>
      <c r="C313" s="285" t="s">
        <v>1058</v>
      </c>
      <c r="D313" s="215"/>
      <c r="E313" s="215">
        <v>0</v>
      </c>
      <c r="F313" s="215">
        <v>0</v>
      </c>
      <c r="G313" s="215">
        <v>0</v>
      </c>
      <c r="H313" s="215">
        <v>0</v>
      </c>
      <c r="I313" s="215">
        <v>0</v>
      </c>
      <c r="J313" s="215">
        <v>0</v>
      </c>
      <c r="K313" s="215">
        <v>0</v>
      </c>
      <c r="L313" s="215">
        <v>0</v>
      </c>
      <c r="M313" s="215">
        <v>0</v>
      </c>
      <c r="N313" s="215">
        <v>0</v>
      </c>
      <c r="O313" s="215">
        <v>0</v>
      </c>
      <c r="P313" s="215">
        <v>0</v>
      </c>
      <c r="Q313" s="215">
        <v>0</v>
      </c>
    </row>
    <row r="314" spans="1:18" x14ac:dyDescent="0.25">
      <c r="A314" s="245" t="str">
        <f>IFERROR(VLOOKUP($C314,Account_Mapping!$A:$C,2,0),"")</f>
        <v>T_gen_Admin_other</v>
      </c>
      <c r="B314" s="248">
        <f>IFERROR(VLOOKUP($C314,Account_Mapping!$A:$C,3,0),"")</f>
        <v>0</v>
      </c>
      <c r="C314" s="285" t="s">
        <v>1059</v>
      </c>
      <c r="D314" s="215"/>
      <c r="E314" s="215">
        <v>0</v>
      </c>
      <c r="F314" s="215">
        <v>0</v>
      </c>
      <c r="G314" s="215">
        <v>0</v>
      </c>
      <c r="H314" s="215">
        <v>0</v>
      </c>
      <c r="I314" s="215">
        <v>0</v>
      </c>
      <c r="J314" s="215">
        <v>0</v>
      </c>
      <c r="K314" s="215">
        <v>0</v>
      </c>
      <c r="L314" s="215">
        <v>0</v>
      </c>
      <c r="M314" s="215">
        <v>0</v>
      </c>
      <c r="N314" s="215">
        <v>0</v>
      </c>
      <c r="O314" s="215">
        <v>0</v>
      </c>
      <c r="P314" s="215">
        <v>0</v>
      </c>
      <c r="Q314" s="215">
        <v>0</v>
      </c>
    </row>
    <row r="315" spans="1:18" x14ac:dyDescent="0.25">
      <c r="A315" s="245" t="str">
        <f>IFERROR(VLOOKUP($C315,Account_Mapping!$A:$C,2,0),"")</f>
        <v>T_gen_Admin_other</v>
      </c>
      <c r="B315" s="248">
        <f>IFERROR(VLOOKUP($C315,Account_Mapping!$A:$C,3,0),"")</f>
        <v>0</v>
      </c>
      <c r="C315" s="285" t="s">
        <v>1060</v>
      </c>
      <c r="D315" s="215"/>
      <c r="E315" s="215">
        <v>0</v>
      </c>
      <c r="F315" s="215">
        <v>0</v>
      </c>
      <c r="G315" s="215">
        <v>0</v>
      </c>
      <c r="H315" s="215">
        <v>0</v>
      </c>
      <c r="I315" s="215">
        <v>0</v>
      </c>
      <c r="J315" s="215">
        <v>0</v>
      </c>
      <c r="K315" s="215">
        <v>0</v>
      </c>
      <c r="L315" s="215">
        <v>0</v>
      </c>
      <c r="M315" s="215">
        <v>0</v>
      </c>
      <c r="N315" s="215">
        <v>0</v>
      </c>
      <c r="O315" s="215">
        <v>0</v>
      </c>
      <c r="P315" s="215">
        <v>0</v>
      </c>
      <c r="Q315" s="215">
        <v>0</v>
      </c>
    </row>
    <row r="316" spans="1:18" x14ac:dyDescent="0.25">
      <c r="A316" s="245" t="str">
        <f>IFERROR(VLOOKUP($C316,Account_Mapping!$A:$C,2,0),"")</f>
        <v>T_gen_Admin_other</v>
      </c>
      <c r="B316" s="248">
        <f>IFERROR(VLOOKUP($C316,Account_Mapping!$A:$C,3,0),"")</f>
        <v>0</v>
      </c>
      <c r="C316" s="285" t="s">
        <v>1061</v>
      </c>
      <c r="D316" s="215"/>
      <c r="E316" s="215">
        <v>0</v>
      </c>
      <c r="F316" s="215">
        <v>0</v>
      </c>
      <c r="G316" s="215">
        <v>0</v>
      </c>
      <c r="H316" s="215">
        <v>0</v>
      </c>
      <c r="I316" s="215">
        <v>0</v>
      </c>
      <c r="J316" s="215">
        <v>0</v>
      </c>
      <c r="K316" s="215">
        <v>0</v>
      </c>
      <c r="L316" s="215">
        <v>0</v>
      </c>
      <c r="M316" s="215">
        <v>0</v>
      </c>
      <c r="N316" s="215">
        <v>0</v>
      </c>
      <c r="O316" s="215">
        <v>0</v>
      </c>
      <c r="P316" s="215">
        <v>0</v>
      </c>
      <c r="Q316" s="215">
        <v>0</v>
      </c>
    </row>
    <row r="317" spans="1:18" x14ac:dyDescent="0.25">
      <c r="A317" s="245" t="str">
        <f>IFERROR(VLOOKUP($C317,Account_Mapping!$A:$C,2,0),"")</f>
        <v>T_gen_Admin_other</v>
      </c>
      <c r="B317" s="248">
        <f>IFERROR(VLOOKUP($C317,Account_Mapping!$A:$C,3,0),"")</f>
        <v>0</v>
      </c>
      <c r="C317" s="285" t="s">
        <v>1062</v>
      </c>
      <c r="D317" s="215"/>
      <c r="E317" s="215">
        <v>0</v>
      </c>
      <c r="F317" s="215">
        <v>0</v>
      </c>
      <c r="G317" s="215">
        <v>0</v>
      </c>
      <c r="H317" s="215">
        <v>0</v>
      </c>
      <c r="I317" s="215">
        <v>0</v>
      </c>
      <c r="J317" s="215">
        <v>0</v>
      </c>
      <c r="K317" s="215">
        <v>0</v>
      </c>
      <c r="L317" s="215">
        <v>0</v>
      </c>
      <c r="M317" s="215">
        <v>0</v>
      </c>
      <c r="N317" s="215">
        <v>0</v>
      </c>
      <c r="O317" s="215">
        <v>0</v>
      </c>
      <c r="P317" s="215">
        <v>0</v>
      </c>
      <c r="Q317" s="215">
        <v>0</v>
      </c>
    </row>
    <row r="318" spans="1:18" x14ac:dyDescent="0.25">
      <c r="A318" s="245" t="str">
        <f>IFERROR(VLOOKUP($C318,Account_Mapping!$A:$C,2,0),"")</f>
        <v>T_EXPENSES</v>
      </c>
      <c r="B318" s="248">
        <f>IFERROR(VLOOKUP($C318,Account_Mapping!$A:$C,3,0),"")</f>
        <v>0</v>
      </c>
      <c r="C318" s="285" t="s">
        <v>1063</v>
      </c>
      <c r="D318" s="215"/>
      <c r="E318" s="215">
        <v>0</v>
      </c>
      <c r="F318" s="215">
        <v>0</v>
      </c>
      <c r="G318" s="215">
        <v>0</v>
      </c>
      <c r="H318" s="215">
        <v>0</v>
      </c>
      <c r="I318" s="215">
        <v>0</v>
      </c>
      <c r="J318" s="215">
        <v>0</v>
      </c>
      <c r="K318" s="215">
        <v>0</v>
      </c>
      <c r="L318" s="215">
        <v>0</v>
      </c>
      <c r="M318" s="215">
        <v>0</v>
      </c>
      <c r="N318" s="215">
        <v>0</v>
      </c>
      <c r="O318" s="215">
        <v>0</v>
      </c>
      <c r="P318" s="215">
        <v>0</v>
      </c>
      <c r="Q318" s="215">
        <v>0</v>
      </c>
    </row>
    <row r="319" spans="1:18" x14ac:dyDescent="0.25">
      <c r="A319" s="245" t="str">
        <f>IFERROR(VLOOKUP($C319,Account_Mapping!$A:$C,2,0),"")</f>
        <v>T_gen_Admin_other</v>
      </c>
      <c r="B319" s="248">
        <f>IFERROR(VLOOKUP($C319,Account_Mapping!$A:$C,3,0),"")</f>
        <v>0</v>
      </c>
      <c r="C319" s="285" t="s">
        <v>1064</v>
      </c>
      <c r="E319" s="229">
        <v>0</v>
      </c>
      <c r="F319" s="229">
        <v>0</v>
      </c>
      <c r="G319" s="229">
        <v>0</v>
      </c>
      <c r="H319" s="229">
        <v>0</v>
      </c>
      <c r="I319" s="229">
        <v>0</v>
      </c>
      <c r="J319" s="229">
        <v>0</v>
      </c>
      <c r="K319" s="229">
        <v>0</v>
      </c>
      <c r="L319" s="229">
        <v>0</v>
      </c>
      <c r="M319" s="229">
        <v>0</v>
      </c>
      <c r="N319" s="229">
        <v>0</v>
      </c>
      <c r="O319" s="229">
        <v>0</v>
      </c>
      <c r="P319" s="229">
        <v>0</v>
      </c>
      <c r="Q319" s="229">
        <v>0</v>
      </c>
      <c r="R319" s="224"/>
    </row>
    <row r="320" spans="1:18" x14ac:dyDescent="0.25">
      <c r="A320" s="245" t="str">
        <f>IFERROR(VLOOKUP($C320,Account_Mapping!$A:$C,2,0),"")</f>
        <v>T_gen_Admin_other</v>
      </c>
      <c r="B320" s="248">
        <f>IFERROR(VLOOKUP($C320,Account_Mapping!$A:$C,3,0),"")</f>
        <v>0</v>
      </c>
      <c r="C320" s="285" t="s">
        <v>1065</v>
      </c>
      <c r="E320" s="221">
        <v>0</v>
      </c>
      <c r="F320" s="221">
        <v>0</v>
      </c>
      <c r="G320" s="221">
        <v>0</v>
      </c>
      <c r="H320" s="221">
        <v>0</v>
      </c>
      <c r="I320" s="221">
        <v>0</v>
      </c>
      <c r="J320" s="221">
        <v>0</v>
      </c>
      <c r="K320" s="221">
        <v>0</v>
      </c>
      <c r="L320" s="221">
        <v>0</v>
      </c>
      <c r="M320" s="221">
        <v>0</v>
      </c>
      <c r="N320" s="221">
        <v>0</v>
      </c>
      <c r="O320" s="221">
        <v>0</v>
      </c>
      <c r="P320" s="221">
        <v>0</v>
      </c>
      <c r="Q320" s="221">
        <v>0</v>
      </c>
    </row>
    <row r="321" spans="1:18" x14ac:dyDescent="0.25">
      <c r="A321" s="245" t="str">
        <f>IFERROR(VLOOKUP($C321,Account_Mapping!$A:$C,2,0),"")</f>
        <v/>
      </c>
      <c r="B321" s="248" t="str">
        <f>IFERROR(VLOOKUP($C321,Account_Mapping!$A:$C,3,0),"")</f>
        <v/>
      </c>
      <c r="C321" s="285" t="s">
        <v>889</v>
      </c>
      <c r="E321" s="215">
        <v>17268.099999999999</v>
      </c>
      <c r="F321" s="215">
        <v>20987.02</v>
      </c>
      <c r="G321" s="215">
        <v>22265.210000000003</v>
      </c>
      <c r="H321" s="215">
        <v>26560.36</v>
      </c>
      <c r="I321" s="215">
        <v>52251.58</v>
      </c>
      <c r="J321" s="215">
        <v>22420.81</v>
      </c>
      <c r="K321" s="215">
        <v>0</v>
      </c>
      <c r="L321" s="215">
        <v>0</v>
      </c>
      <c r="M321" s="215">
        <v>0</v>
      </c>
      <c r="N321" s="215">
        <v>0</v>
      </c>
      <c r="O321" s="215">
        <v>0</v>
      </c>
      <c r="P321" s="215">
        <v>0</v>
      </c>
      <c r="Q321" s="215">
        <v>161753.07999999996</v>
      </c>
    </row>
    <row r="322" spans="1:18" x14ac:dyDescent="0.25">
      <c r="A322" s="245" t="str">
        <f>IFERROR(VLOOKUP($C322,Account_Mapping!$A:$C,2,0),"")</f>
        <v/>
      </c>
      <c r="B322" s="248" t="str">
        <f>IFERROR(VLOOKUP($C322,Account_Mapping!$A:$C,3,0),"")</f>
        <v/>
      </c>
      <c r="D322" s="215"/>
      <c r="E322" s="215"/>
      <c r="F322" s="215"/>
      <c r="G322" s="215"/>
      <c r="H322" s="215"/>
      <c r="I322" s="215"/>
      <c r="J322" s="215"/>
      <c r="K322" s="215"/>
      <c r="L322" s="215"/>
      <c r="M322" s="215"/>
      <c r="N322" s="215"/>
      <c r="O322" s="215"/>
      <c r="P322" s="215"/>
      <c r="Q322" s="215"/>
    </row>
    <row r="323" spans="1:18" x14ac:dyDescent="0.25">
      <c r="A323" s="245" t="str">
        <f>IFERROR(VLOOKUP($C323,Account_Mapping!$A:$C,2,0),"")</f>
        <v/>
      </c>
      <c r="B323" s="248" t="str">
        <f>IFERROR(VLOOKUP($C323,Account_Mapping!$A:$C,3,0),"")</f>
        <v/>
      </c>
      <c r="C323" s="285" t="s">
        <v>1066</v>
      </c>
      <c r="D323" s="215"/>
      <c r="E323" s="215"/>
      <c r="F323" s="215"/>
      <c r="G323" s="215"/>
      <c r="H323" s="215"/>
      <c r="I323" s="215"/>
      <c r="J323" s="215"/>
      <c r="K323" s="215"/>
      <c r="L323" s="215"/>
      <c r="M323" s="215"/>
      <c r="N323" s="215"/>
      <c r="O323" s="215"/>
      <c r="P323" s="215"/>
      <c r="Q323" s="215"/>
    </row>
    <row r="324" spans="1:18" x14ac:dyDescent="0.25">
      <c r="A324" s="245" t="str">
        <f>IFERROR(VLOOKUP($C324,Account_Mapping!$A:$C,2,0),"")</f>
        <v>T_Houskeeping</v>
      </c>
      <c r="B324" s="248" t="str">
        <f>IFERROR(VLOOKUP($C324,Account_Mapping!$A:$C,3,0),"")</f>
        <v>T_Other_NN_Labor</v>
      </c>
      <c r="C324" s="285" t="s">
        <v>1067</v>
      </c>
      <c r="D324" s="215"/>
      <c r="E324" s="215">
        <v>1309.3499999999999</v>
      </c>
      <c r="F324" s="215">
        <v>270.95</v>
      </c>
      <c r="G324" s="215">
        <v>0</v>
      </c>
      <c r="H324" s="215">
        <v>0</v>
      </c>
      <c r="I324" s="215">
        <v>0</v>
      </c>
      <c r="J324" s="215">
        <v>0</v>
      </c>
      <c r="K324" s="215">
        <v>0</v>
      </c>
      <c r="L324" s="215">
        <v>0</v>
      </c>
      <c r="M324" s="215">
        <v>0</v>
      </c>
      <c r="N324" s="215">
        <v>0</v>
      </c>
      <c r="O324" s="215">
        <v>0</v>
      </c>
      <c r="P324" s="215">
        <v>0</v>
      </c>
      <c r="Q324" s="215">
        <v>1580.3</v>
      </c>
    </row>
    <row r="325" spans="1:18" x14ac:dyDescent="0.25">
      <c r="A325" s="245" t="str">
        <f>IFERROR(VLOOKUP($C325,Account_Mapping!$A:$C,2,0),"")</f>
        <v>T_Houskeeping</v>
      </c>
      <c r="B325" s="248">
        <f>IFERROR(VLOOKUP($C325,Account_Mapping!$A:$C,3,0),"")</f>
        <v>0</v>
      </c>
      <c r="C325" s="285" t="s">
        <v>1068</v>
      </c>
      <c r="D325" s="215"/>
      <c r="E325" s="215">
        <v>0</v>
      </c>
      <c r="F325" s="215">
        <v>0</v>
      </c>
      <c r="G325" s="215">
        <v>0</v>
      </c>
      <c r="H325" s="215">
        <v>0</v>
      </c>
      <c r="I325" s="215">
        <v>0</v>
      </c>
      <c r="J325" s="215">
        <v>0</v>
      </c>
      <c r="K325" s="215">
        <v>0</v>
      </c>
      <c r="L325" s="215">
        <v>0</v>
      </c>
      <c r="M325" s="215">
        <v>0</v>
      </c>
      <c r="N325" s="215">
        <v>0</v>
      </c>
      <c r="O325" s="215">
        <v>0</v>
      </c>
      <c r="P325" s="215">
        <v>0</v>
      </c>
      <c r="Q325" s="215">
        <v>0</v>
      </c>
    </row>
    <row r="326" spans="1:18" x14ac:dyDescent="0.25">
      <c r="A326" s="245" t="str">
        <f>IFERROR(VLOOKUP($C326,Account_Mapping!$A:$C,2,0),"")</f>
        <v>T_Houskeeping</v>
      </c>
      <c r="B326" s="248">
        <f>IFERROR(VLOOKUP($C326,Account_Mapping!$A:$C,3,0),"")</f>
        <v>0</v>
      </c>
      <c r="C326" s="285" t="s">
        <v>1069</v>
      </c>
      <c r="D326" s="215"/>
      <c r="E326" s="215">
        <v>0</v>
      </c>
      <c r="F326" s="215">
        <v>0</v>
      </c>
      <c r="G326" s="215">
        <v>0</v>
      </c>
      <c r="H326" s="215">
        <v>393.03</v>
      </c>
      <c r="I326" s="215">
        <v>470.25</v>
      </c>
      <c r="J326" s="215">
        <v>465.43</v>
      </c>
      <c r="K326" s="215">
        <v>0</v>
      </c>
      <c r="L326" s="215">
        <v>0</v>
      </c>
      <c r="M326" s="215">
        <v>0</v>
      </c>
      <c r="N326" s="215">
        <v>0</v>
      </c>
      <c r="O326" s="215">
        <v>0</v>
      </c>
      <c r="P326" s="215">
        <v>0</v>
      </c>
      <c r="Q326" s="215">
        <v>1328.71</v>
      </c>
    </row>
    <row r="327" spans="1:18" x14ac:dyDescent="0.25">
      <c r="A327" s="245" t="str">
        <f>IFERROR(VLOOKUP($C327,Account_Mapping!$A:$C,2,0),"")</f>
        <v>T_Houskeeping</v>
      </c>
      <c r="B327" s="248">
        <f>IFERROR(VLOOKUP($C327,Account_Mapping!$A:$C,3,0),"")</f>
        <v>0</v>
      </c>
      <c r="C327" s="285" t="s">
        <v>1070</v>
      </c>
      <c r="D327" s="215"/>
      <c r="E327" s="215">
        <v>683.52</v>
      </c>
      <c r="F327" s="215">
        <v>0</v>
      </c>
      <c r="G327" s="215">
        <v>762.88</v>
      </c>
      <c r="H327" s="215">
        <v>250</v>
      </c>
      <c r="I327" s="215">
        <v>300</v>
      </c>
      <c r="J327" s="215">
        <v>297</v>
      </c>
      <c r="K327" s="215">
        <v>0</v>
      </c>
      <c r="L327" s="215">
        <v>0</v>
      </c>
      <c r="M327" s="215">
        <v>0</v>
      </c>
      <c r="N327" s="215">
        <v>0</v>
      </c>
      <c r="O327" s="215">
        <v>0</v>
      </c>
      <c r="P327" s="215">
        <v>0</v>
      </c>
      <c r="Q327" s="215">
        <v>2293.4</v>
      </c>
    </row>
    <row r="328" spans="1:18" x14ac:dyDescent="0.25">
      <c r="A328" s="245" t="str">
        <f>IFERROR(VLOOKUP($C328,Account_Mapping!$A:$C,2,0),"")</f>
        <v>T_Houskeeping</v>
      </c>
      <c r="B328" s="248">
        <f>IFERROR(VLOOKUP($C328,Account_Mapping!$A:$C,3,0),"")</f>
        <v>0</v>
      </c>
      <c r="C328" s="285" t="s">
        <v>1071</v>
      </c>
      <c r="D328" s="215"/>
      <c r="E328" s="215">
        <v>193.09</v>
      </c>
      <c r="F328" s="215">
        <v>290.83999999999997</v>
      </c>
      <c r="G328" s="215">
        <v>46.67</v>
      </c>
      <c r="H328" s="215">
        <v>498</v>
      </c>
      <c r="I328" s="215">
        <v>215.35</v>
      </c>
      <c r="J328" s="215">
        <v>419.22</v>
      </c>
      <c r="K328" s="215">
        <v>0</v>
      </c>
      <c r="L328" s="215">
        <v>0</v>
      </c>
      <c r="M328" s="215">
        <v>0</v>
      </c>
      <c r="N328" s="215">
        <v>0</v>
      </c>
      <c r="O328" s="215">
        <v>0</v>
      </c>
      <c r="P328" s="215">
        <v>0</v>
      </c>
      <c r="Q328" s="215">
        <v>1663.1699999999998</v>
      </c>
    </row>
    <row r="329" spans="1:18" x14ac:dyDescent="0.25">
      <c r="A329" s="245" t="str">
        <f>IFERROR(VLOOKUP($C329,Account_Mapping!$A:$C,2,0),"")</f>
        <v>T_Houskeeping</v>
      </c>
      <c r="B329" s="248">
        <f>IFERROR(VLOOKUP($C329,Account_Mapping!$A:$C,3,0),"")</f>
        <v>0</v>
      </c>
      <c r="C329" s="285" t="s">
        <v>1072</v>
      </c>
      <c r="D329" s="215"/>
      <c r="E329" s="215">
        <v>0</v>
      </c>
      <c r="F329" s="215">
        <v>0</v>
      </c>
      <c r="G329" s="215">
        <v>0</v>
      </c>
      <c r="H329" s="215">
        <v>0</v>
      </c>
      <c r="I329" s="215">
        <v>0</v>
      </c>
      <c r="J329" s="215">
        <v>0</v>
      </c>
      <c r="K329" s="215">
        <v>0</v>
      </c>
      <c r="L329" s="215">
        <v>0</v>
      </c>
      <c r="M329" s="215">
        <v>0</v>
      </c>
      <c r="N329" s="215">
        <v>0</v>
      </c>
      <c r="O329" s="215">
        <v>0</v>
      </c>
      <c r="P329" s="215">
        <v>0</v>
      </c>
      <c r="Q329" s="215">
        <v>0</v>
      </c>
    </row>
    <row r="330" spans="1:18" x14ac:dyDescent="0.25">
      <c r="A330" s="245" t="str">
        <f>IFERROR(VLOOKUP($C330,Account_Mapping!$A:$C,2,0),"")</f>
        <v>T_gen_Admin_other</v>
      </c>
      <c r="B330" s="248">
        <f>IFERROR(VLOOKUP($C330,Account_Mapping!$A:$C,3,0),"")</f>
        <v>0</v>
      </c>
      <c r="C330" s="285" t="s">
        <v>1073</v>
      </c>
      <c r="D330" s="215"/>
      <c r="E330" s="215">
        <v>0</v>
      </c>
      <c r="F330" s="215">
        <v>0</v>
      </c>
      <c r="G330" s="215">
        <v>0</v>
      </c>
      <c r="H330" s="215">
        <v>0</v>
      </c>
      <c r="I330" s="215">
        <v>0</v>
      </c>
      <c r="J330" s="215">
        <v>0</v>
      </c>
      <c r="K330" s="215">
        <v>0</v>
      </c>
      <c r="L330" s="215">
        <v>0</v>
      </c>
      <c r="M330" s="215">
        <v>0</v>
      </c>
      <c r="N330" s="215">
        <v>0</v>
      </c>
      <c r="O330" s="215">
        <v>0</v>
      </c>
      <c r="P330" s="215">
        <v>0</v>
      </c>
      <c r="Q330" s="215">
        <v>0</v>
      </c>
    </row>
    <row r="331" spans="1:18" x14ac:dyDescent="0.25">
      <c r="A331" s="245" t="str">
        <f>IFERROR(VLOOKUP($C331,Account_Mapping!$A:$C,2,0),"")</f>
        <v>T_gen_Admin_other</v>
      </c>
      <c r="B331" s="248">
        <f>IFERROR(VLOOKUP($C331,Account_Mapping!$A:$C,3,0),"")</f>
        <v>0</v>
      </c>
      <c r="C331" s="285" t="s">
        <v>1074</v>
      </c>
      <c r="D331" s="215"/>
      <c r="E331" s="215">
        <v>0</v>
      </c>
      <c r="F331" s="215">
        <v>0</v>
      </c>
      <c r="G331" s="215">
        <v>0</v>
      </c>
      <c r="H331" s="215">
        <v>0</v>
      </c>
      <c r="I331" s="215">
        <v>0</v>
      </c>
      <c r="J331" s="215">
        <v>0</v>
      </c>
      <c r="K331" s="215">
        <v>0</v>
      </c>
      <c r="L331" s="215">
        <v>0</v>
      </c>
      <c r="M331" s="215">
        <v>0</v>
      </c>
      <c r="N331" s="215">
        <v>0</v>
      </c>
      <c r="O331" s="215">
        <v>0</v>
      </c>
      <c r="P331" s="215">
        <v>0</v>
      </c>
      <c r="Q331" s="215">
        <v>0</v>
      </c>
    </row>
    <row r="332" spans="1:18" x14ac:dyDescent="0.25">
      <c r="A332" s="245" t="str">
        <f>IFERROR(VLOOKUP($C332,Account_Mapping!$A:$C,2,0),"")</f>
        <v>T_gen_Admin_other</v>
      </c>
      <c r="B332" s="248">
        <f>IFERROR(VLOOKUP($C332,Account_Mapping!$A:$C,3,0),"")</f>
        <v>0</v>
      </c>
      <c r="C332" s="285" t="s">
        <v>1075</v>
      </c>
      <c r="D332" s="215"/>
      <c r="E332" s="215">
        <v>0</v>
      </c>
      <c r="F332" s="215">
        <v>0</v>
      </c>
      <c r="G332" s="215">
        <v>0</v>
      </c>
      <c r="H332" s="215">
        <v>0</v>
      </c>
      <c r="I332" s="215">
        <v>0</v>
      </c>
      <c r="J332" s="215">
        <v>0</v>
      </c>
      <c r="K332" s="215">
        <v>0</v>
      </c>
      <c r="L332" s="215">
        <v>0</v>
      </c>
      <c r="M332" s="215">
        <v>0</v>
      </c>
      <c r="N332" s="215">
        <v>0</v>
      </c>
      <c r="O332" s="215">
        <v>0</v>
      </c>
      <c r="P332" s="215">
        <v>0</v>
      </c>
      <c r="Q332" s="215">
        <v>0</v>
      </c>
    </row>
    <row r="333" spans="1:18" x14ac:dyDescent="0.25">
      <c r="A333" s="245" t="str">
        <f>IFERROR(VLOOKUP($C333,Account_Mapping!$A:$C,2,0),"")</f>
        <v>T_gen_Admin_other</v>
      </c>
      <c r="B333" s="248">
        <f>IFERROR(VLOOKUP($C333,Account_Mapping!$A:$C,3,0),"")</f>
        <v>0</v>
      </c>
      <c r="C333" s="285" t="s">
        <v>1076</v>
      </c>
      <c r="D333" s="215"/>
      <c r="E333" s="215">
        <v>0</v>
      </c>
      <c r="F333" s="215">
        <v>0</v>
      </c>
      <c r="G333" s="215">
        <v>0</v>
      </c>
      <c r="H333" s="215">
        <v>0</v>
      </c>
      <c r="I333" s="215">
        <v>0</v>
      </c>
      <c r="J333" s="215">
        <v>0</v>
      </c>
      <c r="K333" s="215">
        <v>0</v>
      </c>
      <c r="L333" s="215">
        <v>0</v>
      </c>
      <c r="M333" s="215">
        <v>0</v>
      </c>
      <c r="N333" s="215">
        <v>0</v>
      </c>
      <c r="O333" s="215">
        <v>0</v>
      </c>
      <c r="P333" s="215">
        <v>0</v>
      </c>
      <c r="Q333" s="215">
        <v>0</v>
      </c>
    </row>
    <row r="334" spans="1:18" x14ac:dyDescent="0.25">
      <c r="A334" s="245" t="str">
        <f>IFERROR(VLOOKUP($C334,Account_Mapping!$A:$C,2,0),"")</f>
        <v>T_gen_Admin_other</v>
      </c>
      <c r="B334" s="248">
        <f>IFERROR(VLOOKUP($C334,Account_Mapping!$A:$C,3,0),"")</f>
        <v>0</v>
      </c>
      <c r="C334" s="285" t="s">
        <v>1077</v>
      </c>
      <c r="D334" s="215"/>
      <c r="E334" s="215">
        <v>0</v>
      </c>
      <c r="F334" s="215">
        <v>0</v>
      </c>
      <c r="G334" s="215">
        <v>0</v>
      </c>
      <c r="H334" s="215">
        <v>0</v>
      </c>
      <c r="I334" s="215">
        <v>0</v>
      </c>
      <c r="J334" s="215">
        <v>0</v>
      </c>
      <c r="K334" s="215">
        <v>0</v>
      </c>
      <c r="L334" s="215">
        <v>0</v>
      </c>
      <c r="M334" s="215">
        <v>0</v>
      </c>
      <c r="N334" s="215">
        <v>0</v>
      </c>
      <c r="O334" s="215">
        <v>0</v>
      </c>
      <c r="P334" s="215">
        <v>0</v>
      </c>
      <c r="Q334" s="215">
        <v>0</v>
      </c>
    </row>
    <row r="335" spans="1:18" x14ac:dyDescent="0.25">
      <c r="A335" s="245" t="str">
        <f>IFERROR(VLOOKUP($C335,Account_Mapping!$A:$C,2,0),"")</f>
        <v>T_gen_Admin_other</v>
      </c>
      <c r="B335" s="248">
        <f>IFERROR(VLOOKUP($C335,Account_Mapping!$A:$C,3,0),"")</f>
        <v>0</v>
      </c>
      <c r="C335" s="285" t="s">
        <v>1078</v>
      </c>
      <c r="D335" s="215"/>
      <c r="E335" s="215">
        <v>0</v>
      </c>
      <c r="F335" s="215">
        <v>0</v>
      </c>
      <c r="G335" s="215">
        <v>0</v>
      </c>
      <c r="H335" s="215">
        <v>0</v>
      </c>
      <c r="I335" s="215">
        <v>0</v>
      </c>
      <c r="J335" s="215">
        <v>0</v>
      </c>
      <c r="K335" s="215">
        <v>0</v>
      </c>
      <c r="L335" s="215">
        <v>0</v>
      </c>
      <c r="M335" s="215">
        <v>0</v>
      </c>
      <c r="N335" s="215">
        <v>0</v>
      </c>
      <c r="O335" s="215">
        <v>0</v>
      </c>
      <c r="P335" s="215">
        <v>0</v>
      </c>
      <c r="Q335" s="215">
        <v>0</v>
      </c>
    </row>
    <row r="336" spans="1:18" x14ac:dyDescent="0.25">
      <c r="A336" s="245" t="str">
        <f>IFERROR(VLOOKUP($C336,Account_Mapping!$A:$C,2,0),"")</f>
        <v>T_gen_Admin_other</v>
      </c>
      <c r="B336" s="248">
        <f>IFERROR(VLOOKUP($C336,Account_Mapping!$A:$C,3,0),"")</f>
        <v>0</v>
      </c>
      <c r="C336" s="285" t="s">
        <v>1079</v>
      </c>
      <c r="E336" s="229">
        <v>0</v>
      </c>
      <c r="F336" s="229">
        <v>19</v>
      </c>
      <c r="G336" s="229">
        <v>237.5</v>
      </c>
      <c r="H336" s="229">
        <v>0</v>
      </c>
      <c r="I336" s="229">
        <v>0</v>
      </c>
      <c r="J336" s="229">
        <v>-237.5</v>
      </c>
      <c r="K336" s="229">
        <v>0</v>
      </c>
      <c r="L336" s="229">
        <v>0</v>
      </c>
      <c r="M336" s="229">
        <v>0</v>
      </c>
      <c r="N336" s="229">
        <v>0</v>
      </c>
      <c r="O336" s="229">
        <v>0</v>
      </c>
      <c r="P336" s="229">
        <v>0</v>
      </c>
      <c r="Q336" s="229">
        <v>19</v>
      </c>
      <c r="R336" s="224"/>
    </row>
    <row r="337" spans="1:18" x14ac:dyDescent="0.25">
      <c r="A337" s="245" t="str">
        <f>IFERROR(VLOOKUP($C337,Account_Mapping!$A:$C,2,0),"")</f>
        <v>T_gen_Admin_other</v>
      </c>
      <c r="B337" s="248">
        <f>IFERROR(VLOOKUP($C337,Account_Mapping!$A:$C,3,0),"")</f>
        <v>0</v>
      </c>
      <c r="C337" s="285" t="s">
        <v>1080</v>
      </c>
      <c r="E337" s="221">
        <v>0</v>
      </c>
      <c r="F337" s="221">
        <v>0</v>
      </c>
      <c r="G337" s="221">
        <v>0</v>
      </c>
      <c r="H337" s="221">
        <v>0</v>
      </c>
      <c r="I337" s="221">
        <v>0</v>
      </c>
      <c r="J337" s="221">
        <v>0</v>
      </c>
      <c r="K337" s="221">
        <v>0</v>
      </c>
      <c r="L337" s="221">
        <v>0</v>
      </c>
      <c r="M337" s="221">
        <v>0</v>
      </c>
      <c r="N337" s="221">
        <v>0</v>
      </c>
      <c r="O337" s="221">
        <v>0</v>
      </c>
      <c r="P337" s="221">
        <v>0</v>
      </c>
      <c r="Q337" s="221">
        <v>0</v>
      </c>
    </row>
    <row r="338" spans="1:18" x14ac:dyDescent="0.25">
      <c r="A338" s="245" t="str">
        <f>IFERROR(VLOOKUP($C338,Account_Mapping!$A:$C,2,0),"")</f>
        <v/>
      </c>
      <c r="B338" s="248" t="str">
        <f>IFERROR(VLOOKUP($C338,Account_Mapping!$A:$C,3,0),"")</f>
        <v/>
      </c>
      <c r="C338" s="285" t="s">
        <v>1081</v>
      </c>
      <c r="E338" s="215">
        <v>2185.96</v>
      </c>
      <c r="F338" s="215">
        <v>580.79</v>
      </c>
      <c r="G338" s="215">
        <v>1047.05</v>
      </c>
      <c r="H338" s="215">
        <v>1141.03</v>
      </c>
      <c r="I338" s="215">
        <v>985.6</v>
      </c>
      <c r="J338" s="215">
        <v>944.15000000000009</v>
      </c>
      <c r="K338" s="215">
        <v>0</v>
      </c>
      <c r="L338" s="215">
        <v>0</v>
      </c>
      <c r="M338" s="215">
        <v>0</v>
      </c>
      <c r="N338" s="215">
        <v>0</v>
      </c>
      <c r="O338" s="215">
        <v>0</v>
      </c>
      <c r="P338" s="215">
        <v>0</v>
      </c>
      <c r="Q338" s="215">
        <v>6884.58</v>
      </c>
    </row>
    <row r="339" spans="1:18" x14ac:dyDescent="0.25">
      <c r="A339" s="245" t="str">
        <f>IFERROR(VLOOKUP($C339,Account_Mapping!$A:$C,2,0),"")</f>
        <v/>
      </c>
      <c r="B339" s="248" t="str">
        <f>IFERROR(VLOOKUP($C339,Account_Mapping!$A:$C,3,0),"")</f>
        <v/>
      </c>
      <c r="D339" s="215"/>
      <c r="E339" s="215"/>
      <c r="F339" s="215"/>
      <c r="G339" s="215"/>
      <c r="H339" s="215"/>
      <c r="I339" s="215"/>
      <c r="J339" s="215"/>
      <c r="K339" s="215"/>
      <c r="L339" s="215"/>
      <c r="M339" s="215"/>
      <c r="N339" s="215"/>
      <c r="O339" s="215"/>
      <c r="P339" s="215"/>
      <c r="Q339" s="215"/>
    </row>
    <row r="340" spans="1:18" x14ac:dyDescent="0.25">
      <c r="A340" s="245" t="str">
        <f>IFERROR(VLOOKUP($C340,Account_Mapping!$A:$C,2,0),"")</f>
        <v/>
      </c>
      <c r="B340" s="248" t="str">
        <f>IFERROR(VLOOKUP($C340,Account_Mapping!$A:$C,3,0),"")</f>
        <v/>
      </c>
      <c r="C340" s="285" t="s">
        <v>1082</v>
      </c>
      <c r="D340" s="215"/>
      <c r="E340" s="215"/>
      <c r="F340" s="215"/>
      <c r="G340" s="215"/>
      <c r="H340" s="215"/>
      <c r="I340" s="215"/>
      <c r="J340" s="215"/>
      <c r="K340" s="215"/>
      <c r="L340" s="215"/>
      <c r="M340" s="215"/>
      <c r="N340" s="215"/>
      <c r="O340" s="215"/>
      <c r="P340" s="215"/>
      <c r="Q340" s="215"/>
    </row>
    <row r="341" spans="1:18" x14ac:dyDescent="0.25">
      <c r="A341" s="245" t="str">
        <f>IFERROR(VLOOKUP($C341,Account_Mapping!$A:$C,2,0),"")</f>
        <v>T_Houskeeping</v>
      </c>
      <c r="B341" s="248" t="str">
        <f>IFERROR(VLOOKUP($C341,Account_Mapping!$A:$C,3,0),"")</f>
        <v>T_Other_NN_Labor</v>
      </c>
      <c r="C341" s="285" t="s">
        <v>1083</v>
      </c>
      <c r="D341" s="215"/>
      <c r="E341" s="215">
        <v>5466</v>
      </c>
      <c r="F341" s="215">
        <v>6525.17</v>
      </c>
      <c r="G341" s="215">
        <v>7566.17</v>
      </c>
      <c r="H341" s="215">
        <v>7330.41</v>
      </c>
      <c r="I341" s="215">
        <v>7753.17</v>
      </c>
      <c r="J341" s="215">
        <v>7461.85</v>
      </c>
      <c r="K341" s="215">
        <v>0</v>
      </c>
      <c r="L341" s="215">
        <v>0</v>
      </c>
      <c r="M341" s="215">
        <v>0</v>
      </c>
      <c r="N341" s="215">
        <v>0</v>
      </c>
      <c r="O341" s="215">
        <v>0</v>
      </c>
      <c r="P341" s="215">
        <v>0</v>
      </c>
      <c r="Q341" s="215">
        <v>42102.77</v>
      </c>
    </row>
    <row r="342" spans="1:18" x14ac:dyDescent="0.25">
      <c r="A342" s="245" t="str">
        <f>IFERROR(VLOOKUP($C342,Account_Mapping!$A:$C,2,0),"")</f>
        <v>T_Houskeeping</v>
      </c>
      <c r="B342" s="248">
        <f>IFERROR(VLOOKUP($C342,Account_Mapping!$A:$C,3,0),"")</f>
        <v>0</v>
      </c>
      <c r="C342" s="285" t="s">
        <v>1084</v>
      </c>
      <c r="D342" s="215"/>
      <c r="E342" s="215">
        <v>511.87</v>
      </c>
      <c r="F342" s="215">
        <v>696.22</v>
      </c>
      <c r="G342" s="215">
        <v>693.45</v>
      </c>
      <c r="H342" s="215">
        <v>695.43</v>
      </c>
      <c r="I342" s="215">
        <v>457.53</v>
      </c>
      <c r="J342" s="215">
        <v>823.5</v>
      </c>
      <c r="K342" s="215">
        <v>0</v>
      </c>
      <c r="L342" s="215">
        <v>0</v>
      </c>
      <c r="M342" s="215">
        <v>0</v>
      </c>
      <c r="N342" s="215">
        <v>0</v>
      </c>
      <c r="O342" s="215">
        <v>0</v>
      </c>
      <c r="P342" s="215">
        <v>0</v>
      </c>
      <c r="Q342" s="215">
        <v>3878</v>
      </c>
    </row>
    <row r="343" spans="1:18" x14ac:dyDescent="0.25">
      <c r="A343" s="245" t="str">
        <f>IFERROR(VLOOKUP($C343,Account_Mapping!$A:$C,2,0),"")</f>
        <v>T_Houskeeping</v>
      </c>
      <c r="B343" s="248">
        <f>IFERROR(VLOOKUP($C343,Account_Mapping!$A:$C,3,0),"")</f>
        <v>0</v>
      </c>
      <c r="C343" s="285" t="s">
        <v>1085</v>
      </c>
      <c r="D343" s="215"/>
      <c r="E343" s="215">
        <v>1174.9000000000001</v>
      </c>
      <c r="F343" s="215">
        <v>0</v>
      </c>
      <c r="G343" s="215">
        <v>1268.23</v>
      </c>
      <c r="H343" s="215">
        <v>377</v>
      </c>
      <c r="I343" s="215">
        <v>450.2</v>
      </c>
      <c r="J343" s="215">
        <v>445.5</v>
      </c>
      <c r="K343" s="215">
        <v>0</v>
      </c>
      <c r="L343" s="215">
        <v>0</v>
      </c>
      <c r="M343" s="215">
        <v>0</v>
      </c>
      <c r="N343" s="215">
        <v>0</v>
      </c>
      <c r="O343" s="215">
        <v>0</v>
      </c>
      <c r="P343" s="215">
        <v>0</v>
      </c>
      <c r="Q343" s="215">
        <v>3715.83</v>
      </c>
    </row>
    <row r="344" spans="1:18" x14ac:dyDescent="0.25">
      <c r="A344" s="245" t="str">
        <f>IFERROR(VLOOKUP($C344,Account_Mapping!$A:$C,2,0),"")</f>
        <v>T_Houskeeping</v>
      </c>
      <c r="B344" s="248">
        <f>IFERROR(VLOOKUP($C344,Account_Mapping!$A:$C,3,0),"")</f>
        <v>0</v>
      </c>
      <c r="C344" s="285" t="s">
        <v>1086</v>
      </c>
      <c r="D344" s="215"/>
      <c r="E344" s="215">
        <v>26.58</v>
      </c>
      <c r="F344" s="215">
        <v>372.5</v>
      </c>
      <c r="G344" s="215">
        <v>448.96</v>
      </c>
      <c r="H344" s="215">
        <v>145.41999999999999</v>
      </c>
      <c r="I344" s="215">
        <v>167.08</v>
      </c>
      <c r="J344" s="215">
        <v>360.64</v>
      </c>
      <c r="K344" s="215">
        <v>0</v>
      </c>
      <c r="L344" s="215">
        <v>0</v>
      </c>
      <c r="M344" s="215">
        <v>0</v>
      </c>
      <c r="N344" s="215">
        <v>0</v>
      </c>
      <c r="O344" s="215">
        <v>0</v>
      </c>
      <c r="P344" s="215">
        <v>0</v>
      </c>
      <c r="Q344" s="215">
        <v>1521.1799999999998</v>
      </c>
    </row>
    <row r="345" spans="1:18" x14ac:dyDescent="0.25">
      <c r="A345" s="245" t="str">
        <f>IFERROR(VLOOKUP($C345,Account_Mapping!$A:$C,2,0),"")</f>
        <v>T_Houskeeping</v>
      </c>
      <c r="B345" s="248">
        <f>IFERROR(VLOOKUP($C345,Account_Mapping!$A:$C,3,0),"")</f>
        <v>0</v>
      </c>
      <c r="C345" s="285" t="s">
        <v>1087</v>
      </c>
      <c r="D345" s="215"/>
      <c r="E345" s="215">
        <v>0</v>
      </c>
      <c r="F345" s="215">
        <v>0</v>
      </c>
      <c r="G345" s="215">
        <v>0</v>
      </c>
      <c r="H345" s="215">
        <v>0</v>
      </c>
      <c r="I345" s="215">
        <v>0</v>
      </c>
      <c r="J345" s="215">
        <v>0</v>
      </c>
      <c r="K345" s="215">
        <v>0</v>
      </c>
      <c r="L345" s="215">
        <v>0</v>
      </c>
      <c r="M345" s="215">
        <v>0</v>
      </c>
      <c r="N345" s="215">
        <v>0</v>
      </c>
      <c r="O345" s="215">
        <v>0</v>
      </c>
      <c r="P345" s="215">
        <v>0</v>
      </c>
      <c r="Q345" s="215">
        <v>0</v>
      </c>
    </row>
    <row r="346" spans="1:18" x14ac:dyDescent="0.25">
      <c r="A346" s="245" t="str">
        <f>IFERROR(VLOOKUP($C346,Account_Mapping!$A:$C,2,0),"")</f>
        <v>T_gen_Admin_other</v>
      </c>
      <c r="B346" s="248">
        <f>IFERROR(VLOOKUP($C346,Account_Mapping!$A:$C,3,0),"")</f>
        <v>0</v>
      </c>
      <c r="C346" s="285" t="s">
        <v>1088</v>
      </c>
      <c r="D346" s="215"/>
      <c r="E346" s="215">
        <v>0</v>
      </c>
      <c r="F346" s="215">
        <v>0</v>
      </c>
      <c r="G346" s="215">
        <v>0</v>
      </c>
      <c r="H346" s="215">
        <v>0</v>
      </c>
      <c r="I346" s="215">
        <v>0</v>
      </c>
      <c r="J346" s="215">
        <v>0</v>
      </c>
      <c r="K346" s="215">
        <v>0</v>
      </c>
      <c r="L346" s="215">
        <v>0</v>
      </c>
      <c r="M346" s="215">
        <v>0</v>
      </c>
      <c r="N346" s="215">
        <v>0</v>
      </c>
      <c r="O346" s="215">
        <v>0</v>
      </c>
      <c r="P346" s="215">
        <v>0</v>
      </c>
      <c r="Q346" s="215">
        <v>0</v>
      </c>
    </row>
    <row r="347" spans="1:18" x14ac:dyDescent="0.25">
      <c r="A347" s="245" t="str">
        <f>IFERROR(VLOOKUP($C347,Account_Mapping!$A:$C,2,0),"")</f>
        <v>T_gen_Admin_other</v>
      </c>
      <c r="B347" s="248">
        <f>IFERROR(VLOOKUP($C347,Account_Mapping!$A:$C,3,0),"")</f>
        <v>0</v>
      </c>
      <c r="C347" s="285" t="s">
        <v>1089</v>
      </c>
      <c r="D347" s="215"/>
      <c r="E347" s="215">
        <v>0</v>
      </c>
      <c r="F347" s="215">
        <v>0</v>
      </c>
      <c r="G347" s="215">
        <v>0</v>
      </c>
      <c r="H347" s="215">
        <v>0</v>
      </c>
      <c r="I347" s="215">
        <v>0</v>
      </c>
      <c r="J347" s="215">
        <v>0</v>
      </c>
      <c r="K347" s="215">
        <v>0</v>
      </c>
      <c r="L347" s="215">
        <v>0</v>
      </c>
      <c r="M347" s="215">
        <v>0</v>
      </c>
      <c r="N347" s="215">
        <v>0</v>
      </c>
      <c r="O347" s="215">
        <v>0</v>
      </c>
      <c r="P347" s="215">
        <v>0</v>
      </c>
      <c r="Q347" s="215">
        <v>0</v>
      </c>
    </row>
    <row r="348" spans="1:18" x14ac:dyDescent="0.25">
      <c r="A348" s="245" t="str">
        <f>IFERROR(VLOOKUP($C348,Account_Mapping!$A:$C,2,0),"")</f>
        <v>T_gen_Admin_other</v>
      </c>
      <c r="B348" s="248">
        <f>IFERROR(VLOOKUP($C348,Account_Mapping!$A:$C,3,0),"")</f>
        <v>0</v>
      </c>
      <c r="C348" s="285" t="s">
        <v>1090</v>
      </c>
      <c r="D348" s="215"/>
      <c r="E348" s="215">
        <v>0</v>
      </c>
      <c r="F348" s="215">
        <v>0</v>
      </c>
      <c r="G348" s="215">
        <v>0</v>
      </c>
      <c r="H348" s="215">
        <v>0</v>
      </c>
      <c r="I348" s="215">
        <v>0</v>
      </c>
      <c r="J348" s="215">
        <v>0</v>
      </c>
      <c r="K348" s="215">
        <v>0</v>
      </c>
      <c r="L348" s="215">
        <v>0</v>
      </c>
      <c r="M348" s="215">
        <v>0</v>
      </c>
      <c r="N348" s="215">
        <v>0</v>
      </c>
      <c r="O348" s="215">
        <v>0</v>
      </c>
      <c r="P348" s="215">
        <v>0</v>
      </c>
      <c r="Q348" s="215">
        <v>0</v>
      </c>
    </row>
    <row r="349" spans="1:18" x14ac:dyDescent="0.25">
      <c r="A349" s="245" t="str">
        <f>IFERROR(VLOOKUP($C349,Account_Mapping!$A:$C,2,0),"")</f>
        <v>T_gen_Admin_other</v>
      </c>
      <c r="B349" s="248">
        <f>IFERROR(VLOOKUP($C349,Account_Mapping!$A:$C,3,0),"")</f>
        <v>0</v>
      </c>
      <c r="C349" s="285" t="s">
        <v>1091</v>
      </c>
      <c r="D349" s="215"/>
      <c r="E349" s="215">
        <v>1857.65</v>
      </c>
      <c r="F349" s="215">
        <v>48.6</v>
      </c>
      <c r="G349" s="215">
        <v>0</v>
      </c>
      <c r="H349" s="215">
        <v>0</v>
      </c>
      <c r="I349" s="215">
        <v>290.79000000000002</v>
      </c>
      <c r="J349" s="215">
        <v>0</v>
      </c>
      <c r="K349" s="215">
        <v>0</v>
      </c>
      <c r="L349" s="215">
        <v>0</v>
      </c>
      <c r="M349" s="215">
        <v>0</v>
      </c>
      <c r="N349" s="215">
        <v>0</v>
      </c>
      <c r="O349" s="215">
        <v>0</v>
      </c>
      <c r="P349" s="215">
        <v>0</v>
      </c>
      <c r="Q349" s="215">
        <v>2197.04</v>
      </c>
    </row>
    <row r="350" spans="1:18" x14ac:dyDescent="0.25">
      <c r="A350" s="245" t="str">
        <f>IFERROR(VLOOKUP($C350,Account_Mapping!$A:$C,2,0),"")</f>
        <v>T_gen_Admin_other</v>
      </c>
      <c r="B350" s="248">
        <f>IFERROR(VLOOKUP($C350,Account_Mapping!$A:$C,3,0),"")</f>
        <v>0</v>
      </c>
      <c r="C350" s="285" t="s">
        <v>1092</v>
      </c>
      <c r="D350" s="215"/>
      <c r="E350" s="215">
        <v>0</v>
      </c>
      <c r="F350" s="215">
        <v>0</v>
      </c>
      <c r="G350" s="215">
        <v>0</v>
      </c>
      <c r="H350" s="215">
        <v>0</v>
      </c>
      <c r="I350" s="215">
        <v>0</v>
      </c>
      <c r="J350" s="215">
        <v>0</v>
      </c>
      <c r="K350" s="215">
        <v>0</v>
      </c>
      <c r="L350" s="215">
        <v>0</v>
      </c>
      <c r="M350" s="215">
        <v>0</v>
      </c>
      <c r="N350" s="215">
        <v>0</v>
      </c>
      <c r="O350" s="215">
        <v>0</v>
      </c>
      <c r="P350" s="215">
        <v>0</v>
      </c>
      <c r="Q350" s="215">
        <v>0</v>
      </c>
    </row>
    <row r="351" spans="1:18" x14ac:dyDescent="0.25">
      <c r="A351" s="245" t="str">
        <f>IFERROR(VLOOKUP($C351,Account_Mapping!$A:$C,2,0),"")</f>
        <v>T_gen_Admin_other</v>
      </c>
      <c r="B351" s="248">
        <f>IFERROR(VLOOKUP($C351,Account_Mapping!$A:$C,3,0),"")</f>
        <v>0</v>
      </c>
      <c r="C351" s="285" t="s">
        <v>1093</v>
      </c>
      <c r="D351" s="215"/>
      <c r="E351" s="215">
        <v>744</v>
      </c>
      <c r="F351" s="215">
        <v>0</v>
      </c>
      <c r="G351" s="215">
        <v>0</v>
      </c>
      <c r="H351" s="215">
        <v>97.2</v>
      </c>
      <c r="I351" s="215">
        <v>91.13</v>
      </c>
      <c r="J351" s="215">
        <v>194.4</v>
      </c>
      <c r="K351" s="215">
        <v>0</v>
      </c>
      <c r="L351" s="215">
        <v>0</v>
      </c>
      <c r="M351" s="215">
        <v>0</v>
      </c>
      <c r="N351" s="215">
        <v>0</v>
      </c>
      <c r="O351" s="215">
        <v>0</v>
      </c>
      <c r="P351" s="215">
        <v>0</v>
      </c>
      <c r="Q351" s="215">
        <v>1126.73</v>
      </c>
    </row>
    <row r="352" spans="1:18" x14ac:dyDescent="0.25">
      <c r="A352" s="245" t="str">
        <f>IFERROR(VLOOKUP($C352,Account_Mapping!$A:$C,2,0),"")</f>
        <v>T_gen_Admin_other</v>
      </c>
      <c r="B352" s="248">
        <f>IFERROR(VLOOKUP($C352,Account_Mapping!$A:$C,3,0),"")</f>
        <v>0</v>
      </c>
      <c r="C352" s="285" t="s">
        <v>1094</v>
      </c>
      <c r="E352" s="229">
        <v>286.33999999999997</v>
      </c>
      <c r="F352" s="229">
        <v>274.01</v>
      </c>
      <c r="G352" s="229">
        <v>300.29000000000002</v>
      </c>
      <c r="H352" s="229">
        <v>273.99</v>
      </c>
      <c r="I352" s="229">
        <v>169.95</v>
      </c>
      <c r="J352" s="229">
        <v>152.27000000000001</v>
      </c>
      <c r="K352" s="229">
        <v>0</v>
      </c>
      <c r="L352" s="229">
        <v>0</v>
      </c>
      <c r="M352" s="229">
        <v>0</v>
      </c>
      <c r="N352" s="229">
        <v>0</v>
      </c>
      <c r="O352" s="229">
        <v>0</v>
      </c>
      <c r="P352" s="229">
        <v>0</v>
      </c>
      <c r="Q352" s="229">
        <v>1456.85</v>
      </c>
      <c r="R352" s="224"/>
    </row>
    <row r="353" spans="1:17" x14ac:dyDescent="0.25">
      <c r="A353" s="245" t="str">
        <f>IFERROR(VLOOKUP($C353,Account_Mapping!$A:$C,2,0),"")</f>
        <v>T_gen_Admin_other</v>
      </c>
      <c r="B353" s="248">
        <f>IFERROR(VLOOKUP($C353,Account_Mapping!$A:$C,3,0),"")</f>
        <v>0</v>
      </c>
      <c r="C353" s="285" t="s">
        <v>1095</v>
      </c>
      <c r="E353" s="215">
        <v>0</v>
      </c>
      <c r="F353" s="215">
        <v>0</v>
      </c>
      <c r="G353" s="215">
        <v>0</v>
      </c>
      <c r="H353" s="215">
        <v>0</v>
      </c>
      <c r="I353" s="215">
        <v>0</v>
      </c>
      <c r="J353" s="215">
        <v>0</v>
      </c>
      <c r="K353" s="215">
        <v>0</v>
      </c>
      <c r="L353" s="215">
        <v>0</v>
      </c>
      <c r="M353" s="215">
        <v>0</v>
      </c>
      <c r="N353" s="215">
        <v>0</v>
      </c>
      <c r="O353" s="215">
        <v>0</v>
      </c>
      <c r="P353" s="215">
        <v>0</v>
      </c>
      <c r="Q353" s="215">
        <v>0</v>
      </c>
    </row>
    <row r="354" spans="1:17" x14ac:dyDescent="0.25">
      <c r="A354" s="245" t="str">
        <f>IFERROR(VLOOKUP($C354,Account_Mapping!$A:$C,2,0),"")</f>
        <v/>
      </c>
      <c r="B354" s="248" t="str">
        <f>IFERROR(VLOOKUP($C354,Account_Mapping!$A:$C,3,0),"")</f>
        <v/>
      </c>
      <c r="C354" s="285" t="s">
        <v>1096</v>
      </c>
      <c r="E354" s="215">
        <v>10067.34</v>
      </c>
      <c r="F354" s="215">
        <v>7916.5000000000009</v>
      </c>
      <c r="G354" s="215">
        <v>10277.1</v>
      </c>
      <c r="H354" s="215">
        <v>8919.4500000000007</v>
      </c>
      <c r="I354" s="215">
        <v>9379.8500000000022</v>
      </c>
      <c r="J354" s="215">
        <v>9438.16</v>
      </c>
      <c r="K354" s="215">
        <v>0</v>
      </c>
      <c r="L354" s="215">
        <v>0</v>
      </c>
      <c r="M354" s="215">
        <v>0</v>
      </c>
      <c r="N354" s="215">
        <v>0</v>
      </c>
      <c r="O354" s="215">
        <v>0</v>
      </c>
      <c r="P354" s="215">
        <v>0</v>
      </c>
      <c r="Q354" s="215">
        <v>55998.400000000001</v>
      </c>
    </row>
    <row r="355" spans="1:17" x14ac:dyDescent="0.25">
      <c r="A355" s="245" t="str">
        <f>IFERROR(VLOOKUP($C355,Account_Mapping!$A:$C,2,0),"")</f>
        <v/>
      </c>
      <c r="B355" s="248" t="str">
        <f>IFERROR(VLOOKUP($C355,Account_Mapping!$A:$C,3,0),"")</f>
        <v/>
      </c>
      <c r="C355" s="285" t="s">
        <v>789</v>
      </c>
      <c r="E355" s="215"/>
      <c r="F355" s="215"/>
      <c r="G355" s="215"/>
      <c r="H355" s="215"/>
      <c r="I355" s="215"/>
      <c r="J355" s="215"/>
      <c r="K355" s="215"/>
      <c r="L355" s="215"/>
      <c r="M355" s="215"/>
      <c r="N355" s="215"/>
      <c r="O355" s="215"/>
      <c r="P355" s="215"/>
      <c r="Q355" s="215"/>
    </row>
    <row r="356" spans="1:17" x14ac:dyDescent="0.25">
      <c r="A356" s="245" t="str">
        <f>IFERROR(VLOOKUP($C356,Account_Mapping!$A:$C,2,0),"")</f>
        <v/>
      </c>
      <c r="B356" s="248" t="str">
        <f>IFERROR(VLOOKUP($C356,Account_Mapping!$A:$C,3,0),"")</f>
        <v/>
      </c>
      <c r="C356" s="285" t="s">
        <v>789</v>
      </c>
      <c r="D356" s="215"/>
      <c r="E356" s="215"/>
      <c r="F356" s="215"/>
      <c r="G356" s="215"/>
      <c r="H356" s="215"/>
      <c r="I356" s="215"/>
      <c r="J356" s="215"/>
      <c r="K356" s="215"/>
      <c r="L356" s="215"/>
      <c r="M356" s="215"/>
      <c r="N356" s="215"/>
      <c r="O356" s="215"/>
      <c r="P356" s="215"/>
      <c r="Q356" s="215"/>
    </row>
    <row r="357" spans="1:17" x14ac:dyDescent="0.25">
      <c r="A357" s="245" t="str">
        <f>IFERROR(VLOOKUP($C357,Account_Mapping!$A:$C,2,0),"")</f>
        <v/>
      </c>
      <c r="B357" s="248" t="str">
        <f>IFERROR(VLOOKUP($C357,Account_Mapping!$A:$C,3,0),"")</f>
        <v/>
      </c>
      <c r="C357" s="285" t="s">
        <v>1097</v>
      </c>
      <c r="D357" s="215"/>
      <c r="E357" s="215"/>
      <c r="F357" s="215"/>
      <c r="G357" s="215"/>
      <c r="H357" s="215"/>
      <c r="I357" s="215"/>
      <c r="J357" s="215"/>
      <c r="K357" s="215"/>
      <c r="L357" s="215"/>
      <c r="M357" s="215"/>
      <c r="N357" s="215"/>
      <c r="O357" s="215"/>
      <c r="P357" s="215"/>
      <c r="Q357" s="215"/>
    </row>
    <row r="358" spans="1:17" x14ac:dyDescent="0.25">
      <c r="A358" s="245" t="str">
        <f>IFERROR(VLOOKUP($C358,Account_Mapping!$A:$C,2,0),"")</f>
        <v>T_Maintenance</v>
      </c>
      <c r="B358" s="248" t="str">
        <f>IFERROR(VLOOKUP($C358,Account_Mapping!$A:$C,3,0),"")</f>
        <v>T_Other_NN_Labor</v>
      </c>
      <c r="C358" s="285" t="s">
        <v>1098</v>
      </c>
      <c r="D358" s="215"/>
      <c r="E358" s="215">
        <v>2661.05</v>
      </c>
      <c r="F358" s="215">
        <v>2071.38</v>
      </c>
      <c r="G358" s="215">
        <v>2237.41</v>
      </c>
      <c r="H358" s="215">
        <v>1732.13</v>
      </c>
      <c r="I358" s="215">
        <v>2328.88</v>
      </c>
      <c r="J358" s="215">
        <v>2035.4</v>
      </c>
      <c r="K358" s="215">
        <v>0</v>
      </c>
      <c r="L358" s="215">
        <v>0</v>
      </c>
      <c r="M358" s="215">
        <v>0</v>
      </c>
      <c r="N358" s="215">
        <v>0</v>
      </c>
      <c r="O358" s="215">
        <v>0</v>
      </c>
      <c r="P358" s="215">
        <v>0</v>
      </c>
      <c r="Q358" s="215">
        <v>13066.250000000002</v>
      </c>
    </row>
    <row r="359" spans="1:17" x14ac:dyDescent="0.25">
      <c r="A359" s="245" t="str">
        <f>IFERROR(VLOOKUP($C359,Account_Mapping!$A:$C,2,0),"")</f>
        <v>T_Maintenance</v>
      </c>
      <c r="B359" s="248">
        <f>IFERROR(VLOOKUP($C359,Account_Mapping!$A:$C,3,0),"")</f>
        <v>0</v>
      </c>
      <c r="C359" s="285" t="s">
        <v>1099</v>
      </c>
      <c r="D359" s="215"/>
      <c r="E359" s="215">
        <v>190.44</v>
      </c>
      <c r="F359" s="215">
        <v>148.66999999999999</v>
      </c>
      <c r="G359" s="215">
        <v>279.70999999999998</v>
      </c>
      <c r="H359" s="215">
        <v>56.49</v>
      </c>
      <c r="I359" s="215">
        <v>146.22</v>
      </c>
      <c r="J359" s="215">
        <v>60.4</v>
      </c>
      <c r="K359" s="215">
        <v>0</v>
      </c>
      <c r="L359" s="215">
        <v>0</v>
      </c>
      <c r="M359" s="215">
        <v>0</v>
      </c>
      <c r="N359" s="215">
        <v>0</v>
      </c>
      <c r="O359" s="215">
        <v>0</v>
      </c>
      <c r="P359" s="215">
        <v>0</v>
      </c>
      <c r="Q359" s="215">
        <v>881.93</v>
      </c>
    </row>
    <row r="360" spans="1:17" x14ac:dyDescent="0.25">
      <c r="A360" s="245" t="str">
        <f>IFERROR(VLOOKUP($C360,Account_Mapping!$A:$C,2,0),"")</f>
        <v>T_Maintenance</v>
      </c>
      <c r="B360" s="248">
        <f>IFERROR(VLOOKUP($C360,Account_Mapping!$A:$C,3,0),"")</f>
        <v>0</v>
      </c>
      <c r="C360" s="285" t="s">
        <v>1100</v>
      </c>
      <c r="D360" s="215"/>
      <c r="E360" s="215">
        <v>103.55</v>
      </c>
      <c r="F360" s="215">
        <v>86.18</v>
      </c>
      <c r="G360" s="215">
        <v>2514.2199999999998</v>
      </c>
      <c r="H360" s="215">
        <v>443.57</v>
      </c>
      <c r="I360" s="215">
        <v>0</v>
      </c>
      <c r="J360" s="215">
        <v>38.76</v>
      </c>
      <c r="K360" s="215">
        <v>0</v>
      </c>
      <c r="L360" s="215">
        <v>0</v>
      </c>
      <c r="M360" s="215">
        <v>0</v>
      </c>
      <c r="N360" s="215">
        <v>0</v>
      </c>
      <c r="O360" s="215">
        <v>0</v>
      </c>
      <c r="P360" s="215">
        <v>0</v>
      </c>
      <c r="Q360" s="215">
        <v>3186.28</v>
      </c>
    </row>
    <row r="361" spans="1:17" x14ac:dyDescent="0.25">
      <c r="A361" s="245" t="str">
        <f>IFERROR(VLOOKUP($C361,Account_Mapping!$A:$C,2,0),"")</f>
        <v>T_Maintenance</v>
      </c>
      <c r="B361" s="248">
        <f>IFERROR(VLOOKUP($C361,Account_Mapping!$A:$C,3,0),"")</f>
        <v>0</v>
      </c>
      <c r="C361" s="285" t="s">
        <v>1101</v>
      </c>
      <c r="D361" s="215"/>
      <c r="E361" s="215">
        <v>0</v>
      </c>
      <c r="F361" s="215">
        <v>0</v>
      </c>
      <c r="G361" s="215">
        <v>0</v>
      </c>
      <c r="H361" s="215">
        <v>0</v>
      </c>
      <c r="I361" s="215">
        <v>0</v>
      </c>
      <c r="J361" s="215">
        <v>0</v>
      </c>
      <c r="K361" s="215">
        <v>0</v>
      </c>
      <c r="L361" s="215">
        <v>0</v>
      </c>
      <c r="M361" s="215">
        <v>0</v>
      </c>
      <c r="N361" s="215">
        <v>0</v>
      </c>
      <c r="O361" s="215">
        <v>0</v>
      </c>
      <c r="P361" s="215">
        <v>0</v>
      </c>
      <c r="Q361" s="215">
        <v>0</v>
      </c>
    </row>
    <row r="362" spans="1:17" x14ac:dyDescent="0.25">
      <c r="A362" s="245" t="str">
        <f>IFERROR(VLOOKUP($C362,Account_Mapping!$A:$C,2,0),"")</f>
        <v>T_Maintenance</v>
      </c>
      <c r="B362" s="248">
        <f>IFERROR(VLOOKUP($C362,Account_Mapping!$A:$C,3,0),"")</f>
        <v>0</v>
      </c>
      <c r="C362" s="285" t="s">
        <v>1102</v>
      </c>
      <c r="D362" s="215"/>
      <c r="E362" s="215">
        <v>94</v>
      </c>
      <c r="F362" s="215">
        <v>0</v>
      </c>
      <c r="G362" s="215">
        <v>94</v>
      </c>
      <c r="H362" s="215">
        <v>0</v>
      </c>
      <c r="I362" s="215">
        <v>208</v>
      </c>
      <c r="J362" s="215">
        <v>114</v>
      </c>
      <c r="K362" s="215">
        <v>0</v>
      </c>
      <c r="L362" s="215">
        <v>0</v>
      </c>
      <c r="M362" s="215">
        <v>0</v>
      </c>
      <c r="N362" s="215">
        <v>0</v>
      </c>
      <c r="O362" s="215">
        <v>0</v>
      </c>
      <c r="P362" s="215">
        <v>0</v>
      </c>
      <c r="Q362" s="215">
        <v>510</v>
      </c>
    </row>
    <row r="363" spans="1:17" x14ac:dyDescent="0.25">
      <c r="A363" s="245" t="str">
        <f>IFERROR(VLOOKUP($C363,Account_Mapping!$A:$C,2,0),"")</f>
        <v>T_EXPENSES</v>
      </c>
      <c r="B363" s="248">
        <f>IFERROR(VLOOKUP($C363,Account_Mapping!$A:$C,3,0),"")</f>
        <v>0</v>
      </c>
      <c r="C363" s="285" t="s">
        <v>1103</v>
      </c>
      <c r="D363" s="215"/>
      <c r="E363" s="215">
        <v>634.82000000000005</v>
      </c>
      <c r="F363" s="215">
        <v>0</v>
      </c>
      <c r="G363" s="215">
        <v>337.36</v>
      </c>
      <c r="H363" s="215">
        <v>674.72</v>
      </c>
      <c r="I363" s="215">
        <v>0</v>
      </c>
      <c r="J363" s="215">
        <v>381.36</v>
      </c>
      <c r="K363" s="215">
        <v>0</v>
      </c>
      <c r="L363" s="215">
        <v>0</v>
      </c>
      <c r="M363" s="215">
        <v>0</v>
      </c>
      <c r="N363" s="215">
        <v>0</v>
      </c>
      <c r="O363" s="215">
        <v>0</v>
      </c>
      <c r="P363" s="215">
        <v>0</v>
      </c>
      <c r="Q363" s="215">
        <v>2028.2600000000002</v>
      </c>
    </row>
    <row r="364" spans="1:17" x14ac:dyDescent="0.25">
      <c r="A364" s="245" t="str">
        <f>IFERROR(VLOOKUP($C364,Account_Mapping!$A:$C,2,0),"")</f>
        <v>T_EXPENSES</v>
      </c>
      <c r="B364" s="248">
        <f>IFERROR(VLOOKUP($C364,Account_Mapping!$A:$C,3,0),"")</f>
        <v>0</v>
      </c>
      <c r="C364" s="285" t="s">
        <v>1104</v>
      </c>
      <c r="D364" s="215"/>
      <c r="E364" s="215">
        <v>1004.17</v>
      </c>
      <c r="F364" s="215">
        <v>1004.17</v>
      </c>
      <c r="G364" s="215">
        <v>1004.17</v>
      </c>
      <c r="H364" s="215">
        <v>1004.17</v>
      </c>
      <c r="I364" s="215">
        <v>1004.17</v>
      </c>
      <c r="J364" s="215">
        <v>1004.17</v>
      </c>
      <c r="K364" s="215">
        <v>0</v>
      </c>
      <c r="L364" s="215">
        <v>0</v>
      </c>
      <c r="M364" s="215">
        <v>0</v>
      </c>
      <c r="N364" s="215">
        <v>0</v>
      </c>
      <c r="O364" s="215">
        <v>0</v>
      </c>
      <c r="P364" s="215">
        <v>0</v>
      </c>
      <c r="Q364" s="215">
        <v>6025.0199999999995</v>
      </c>
    </row>
    <row r="365" spans="1:17" x14ac:dyDescent="0.25">
      <c r="A365" s="245" t="str">
        <f>IFERROR(VLOOKUP($C365,Account_Mapping!$A:$C,2,0),"")</f>
        <v>T_Maintenance</v>
      </c>
      <c r="B365" s="248" t="str">
        <f>IFERROR(VLOOKUP($C365,Account_Mapping!$A:$C,3,0),"")</f>
        <v>T_Other_NN_Labor</v>
      </c>
      <c r="C365" s="285" t="s">
        <v>1105</v>
      </c>
      <c r="D365" s="215"/>
      <c r="E365" s="215">
        <v>724.38</v>
      </c>
      <c r="F365" s="215">
        <v>415</v>
      </c>
      <c r="G365" s="215">
        <v>0</v>
      </c>
      <c r="H365" s="215">
        <v>800</v>
      </c>
      <c r="I365" s="215">
        <v>300</v>
      </c>
      <c r="J365" s="215">
        <v>1812.6</v>
      </c>
      <c r="K365" s="215">
        <v>0</v>
      </c>
      <c r="L365" s="215">
        <v>0</v>
      </c>
      <c r="M365" s="215">
        <v>0</v>
      </c>
      <c r="N365" s="215">
        <v>0</v>
      </c>
      <c r="O365" s="215">
        <v>0</v>
      </c>
      <c r="P365" s="215">
        <v>0</v>
      </c>
      <c r="Q365" s="215">
        <v>4051.98</v>
      </c>
    </row>
    <row r="366" spans="1:17" x14ac:dyDescent="0.25">
      <c r="A366" s="245" t="str">
        <f>IFERROR(VLOOKUP($C366,Account_Mapping!$A:$C,2,0),"")</f>
        <v>T_Maintenance</v>
      </c>
      <c r="B366" s="248">
        <f>IFERROR(VLOOKUP($C366,Account_Mapping!$A:$C,3,0),"")</f>
        <v>0</v>
      </c>
      <c r="C366" s="285" t="s">
        <v>1106</v>
      </c>
      <c r="D366" s="215"/>
      <c r="E366" s="215">
        <v>2658.5</v>
      </c>
      <c r="F366" s="215">
        <v>5787.1</v>
      </c>
      <c r="G366" s="215">
        <v>3646.82</v>
      </c>
      <c r="H366" s="215">
        <v>3077.3</v>
      </c>
      <c r="I366" s="215">
        <v>4356.9399999999996</v>
      </c>
      <c r="J366" s="215">
        <v>4439.01</v>
      </c>
      <c r="K366" s="215">
        <v>0</v>
      </c>
      <c r="L366" s="215">
        <v>0</v>
      </c>
      <c r="M366" s="215">
        <v>0</v>
      </c>
      <c r="N366" s="215">
        <v>0</v>
      </c>
      <c r="O366" s="215">
        <v>0</v>
      </c>
      <c r="P366" s="215">
        <v>0</v>
      </c>
      <c r="Q366" s="215">
        <v>23965.67</v>
      </c>
    </row>
    <row r="367" spans="1:17" x14ac:dyDescent="0.25">
      <c r="A367" s="245" t="str">
        <f>IFERROR(VLOOKUP($C367,Account_Mapping!$A:$C,2,0),"")</f>
        <v>T_Maintenance</v>
      </c>
      <c r="B367" s="248">
        <f>IFERROR(VLOOKUP($C367,Account_Mapping!$A:$C,3,0),"")</f>
        <v>0</v>
      </c>
      <c r="C367" s="285" t="s">
        <v>1107</v>
      </c>
      <c r="D367" s="215"/>
      <c r="E367" s="215">
        <v>0</v>
      </c>
      <c r="F367" s="215">
        <v>0</v>
      </c>
      <c r="G367" s="215">
        <v>0</v>
      </c>
      <c r="H367" s="215">
        <v>0</v>
      </c>
      <c r="I367" s="215">
        <v>0</v>
      </c>
      <c r="J367" s="215">
        <v>0</v>
      </c>
      <c r="K367" s="215">
        <v>0</v>
      </c>
      <c r="L367" s="215">
        <v>0</v>
      </c>
      <c r="M367" s="215">
        <v>0</v>
      </c>
      <c r="N367" s="215">
        <v>0</v>
      </c>
      <c r="O367" s="215">
        <v>0</v>
      </c>
      <c r="P367" s="215">
        <v>0</v>
      </c>
      <c r="Q367" s="215">
        <v>0</v>
      </c>
    </row>
    <row r="368" spans="1:17" x14ac:dyDescent="0.25">
      <c r="A368" s="245" t="str">
        <f>IFERROR(VLOOKUP($C368,Account_Mapping!$A:$C,2,0),"")</f>
        <v>T_Maintenance</v>
      </c>
      <c r="B368" s="248">
        <f>IFERROR(VLOOKUP($C368,Account_Mapping!$A:$C,3,0),"")</f>
        <v>0</v>
      </c>
      <c r="C368" s="285" t="s">
        <v>1108</v>
      </c>
      <c r="D368" s="215"/>
      <c r="E368" s="215">
        <v>0</v>
      </c>
      <c r="F368" s="215">
        <v>0</v>
      </c>
      <c r="G368" s="215">
        <v>0</v>
      </c>
      <c r="H368" s="215">
        <v>0</v>
      </c>
      <c r="I368" s="215">
        <v>0</v>
      </c>
      <c r="J368" s="215">
        <v>0</v>
      </c>
      <c r="K368" s="215">
        <v>0</v>
      </c>
      <c r="L368" s="215">
        <v>0</v>
      </c>
      <c r="M368" s="215">
        <v>0</v>
      </c>
      <c r="N368" s="215">
        <v>0</v>
      </c>
      <c r="O368" s="215">
        <v>0</v>
      </c>
      <c r="P368" s="215">
        <v>0</v>
      </c>
      <c r="Q368" s="215">
        <v>0</v>
      </c>
    </row>
    <row r="369" spans="1:18" x14ac:dyDescent="0.25">
      <c r="A369" s="245" t="str">
        <f>IFERROR(VLOOKUP($C369,Account_Mapping!$A:$C,2,0),"")</f>
        <v>T_Maintenance</v>
      </c>
      <c r="B369" s="248">
        <f>IFERROR(VLOOKUP($C369,Account_Mapping!$A:$C,3,0),"")</f>
        <v>0</v>
      </c>
      <c r="C369" s="285" t="s">
        <v>1109</v>
      </c>
      <c r="D369" s="215"/>
      <c r="E369" s="215">
        <v>0</v>
      </c>
      <c r="F369" s="215">
        <v>0</v>
      </c>
      <c r="G369" s="215">
        <v>0</v>
      </c>
      <c r="H369" s="215">
        <v>0</v>
      </c>
      <c r="I369" s="215">
        <v>0</v>
      </c>
      <c r="J369" s="215">
        <v>0</v>
      </c>
      <c r="K369" s="215">
        <v>0</v>
      </c>
      <c r="L369" s="215">
        <v>0</v>
      </c>
      <c r="M369" s="215">
        <v>0</v>
      </c>
      <c r="N369" s="215">
        <v>0</v>
      </c>
      <c r="O369" s="215">
        <v>0</v>
      </c>
      <c r="P369" s="215">
        <v>0</v>
      </c>
      <c r="Q369" s="215">
        <v>0</v>
      </c>
    </row>
    <row r="370" spans="1:18" x14ac:dyDescent="0.25">
      <c r="A370" s="245" t="str">
        <f>IFERROR(VLOOKUP($C370,Account_Mapping!$A:$C,2,0),"")</f>
        <v>T_gen_Admin_other</v>
      </c>
      <c r="B370" s="248">
        <f>IFERROR(VLOOKUP($C370,Account_Mapping!$A:$C,3,0),"")</f>
        <v>0</v>
      </c>
      <c r="C370" s="285" t="s">
        <v>1110</v>
      </c>
      <c r="D370" s="215"/>
      <c r="E370" s="215">
        <v>0</v>
      </c>
      <c r="F370" s="215">
        <v>0</v>
      </c>
      <c r="G370" s="215">
        <v>248</v>
      </c>
      <c r="H370" s="215">
        <v>248</v>
      </c>
      <c r="I370" s="215">
        <v>0</v>
      </c>
      <c r="J370" s="215">
        <v>0</v>
      </c>
      <c r="K370" s="215">
        <v>0</v>
      </c>
      <c r="L370" s="215">
        <v>0</v>
      </c>
      <c r="M370" s="215">
        <v>0</v>
      </c>
      <c r="N370" s="215">
        <v>0</v>
      </c>
      <c r="O370" s="215">
        <v>0</v>
      </c>
      <c r="P370" s="215">
        <v>0</v>
      </c>
      <c r="Q370" s="215">
        <v>496</v>
      </c>
    </row>
    <row r="371" spans="1:18" x14ac:dyDescent="0.25">
      <c r="A371" s="245" t="str">
        <f>IFERROR(VLOOKUP($C371,Account_Mapping!$A:$C,2,0),"")</f>
        <v>T_gen_Admin_other</v>
      </c>
      <c r="B371" s="248">
        <f>IFERROR(VLOOKUP($C371,Account_Mapping!$A:$C,3,0),"")</f>
        <v>0</v>
      </c>
      <c r="C371" s="285" t="s">
        <v>1111</v>
      </c>
      <c r="D371" s="215"/>
      <c r="E371" s="215">
        <v>0</v>
      </c>
      <c r="F371" s="215">
        <v>0</v>
      </c>
      <c r="G371" s="215">
        <v>0</v>
      </c>
      <c r="H371" s="215">
        <v>0</v>
      </c>
      <c r="I371" s="215">
        <v>0</v>
      </c>
      <c r="J371" s="215">
        <v>0</v>
      </c>
      <c r="K371" s="215">
        <v>0</v>
      </c>
      <c r="L371" s="215">
        <v>0</v>
      </c>
      <c r="M371" s="215">
        <v>0</v>
      </c>
      <c r="N371" s="215">
        <v>0</v>
      </c>
      <c r="O371" s="215">
        <v>0</v>
      </c>
      <c r="P371" s="215">
        <v>0</v>
      </c>
      <c r="Q371" s="215">
        <v>0</v>
      </c>
    </row>
    <row r="372" spans="1:18" x14ac:dyDescent="0.25">
      <c r="A372" s="245" t="str">
        <f>IFERROR(VLOOKUP($C372,Account_Mapping!$A:$C,2,0),"")</f>
        <v>T_gen_Admin_other</v>
      </c>
      <c r="B372" s="248">
        <f>IFERROR(VLOOKUP($C372,Account_Mapping!$A:$C,3,0),"")</f>
        <v>0</v>
      </c>
      <c r="C372" s="285" t="s">
        <v>1112</v>
      </c>
      <c r="D372" s="215"/>
      <c r="E372" s="215">
        <v>0</v>
      </c>
      <c r="F372" s="215">
        <v>0</v>
      </c>
      <c r="G372" s="215">
        <v>0</v>
      </c>
      <c r="H372" s="215">
        <v>124</v>
      </c>
      <c r="I372" s="215">
        <v>0</v>
      </c>
      <c r="J372" s="215">
        <v>0</v>
      </c>
      <c r="K372" s="215">
        <v>0</v>
      </c>
      <c r="L372" s="215">
        <v>0</v>
      </c>
      <c r="M372" s="215">
        <v>0</v>
      </c>
      <c r="N372" s="215">
        <v>0</v>
      </c>
      <c r="O372" s="215">
        <v>0</v>
      </c>
      <c r="P372" s="215">
        <v>0</v>
      </c>
      <c r="Q372" s="215">
        <v>124</v>
      </c>
    </row>
    <row r="373" spans="1:18" x14ac:dyDescent="0.25">
      <c r="A373" s="245" t="str">
        <f>IFERROR(VLOOKUP($C373,Account_Mapping!$A:$C,2,0),"")</f>
        <v>T_gen_Admin_other</v>
      </c>
      <c r="B373" s="248">
        <f>IFERROR(VLOOKUP($C373,Account_Mapping!$A:$C,3,0),"")</f>
        <v>0</v>
      </c>
      <c r="C373" s="285" t="s">
        <v>1113</v>
      </c>
      <c r="D373" s="215"/>
      <c r="E373" s="215">
        <v>-0.01</v>
      </c>
      <c r="F373" s="215">
        <v>-0.01</v>
      </c>
      <c r="G373" s="215">
        <v>-0.01</v>
      </c>
      <c r="H373" s="215">
        <v>-0.01</v>
      </c>
      <c r="I373" s="215">
        <v>-17.84</v>
      </c>
      <c r="J373" s="215">
        <v>-0.01</v>
      </c>
      <c r="K373" s="215">
        <v>0</v>
      </c>
      <c r="L373" s="215">
        <v>0</v>
      </c>
      <c r="M373" s="215">
        <v>0</v>
      </c>
      <c r="N373" s="215">
        <v>0</v>
      </c>
      <c r="O373" s="215">
        <v>0</v>
      </c>
      <c r="P373" s="215">
        <v>0</v>
      </c>
      <c r="Q373" s="215">
        <v>-17.89</v>
      </c>
    </row>
    <row r="374" spans="1:18" x14ac:dyDescent="0.25">
      <c r="A374" s="245" t="str">
        <f>IFERROR(VLOOKUP($C374,Account_Mapping!$A:$C,2,0),"")</f>
        <v>T_Maintenance</v>
      </c>
      <c r="B374" s="248">
        <f>IFERROR(VLOOKUP($C374,Account_Mapping!$A:$C,3,0),"")</f>
        <v>0</v>
      </c>
      <c r="C374" s="285" t="s">
        <v>1114</v>
      </c>
      <c r="D374" s="215"/>
      <c r="E374" s="215">
        <v>0</v>
      </c>
      <c r="F374" s="215">
        <v>0</v>
      </c>
      <c r="G374" s="215">
        <v>0</v>
      </c>
      <c r="H374" s="215">
        <v>0</v>
      </c>
      <c r="I374" s="215">
        <v>0</v>
      </c>
      <c r="J374" s="215">
        <v>0</v>
      </c>
      <c r="K374" s="215">
        <v>0</v>
      </c>
      <c r="L374" s="215">
        <v>0</v>
      </c>
      <c r="M374" s="215">
        <v>0</v>
      </c>
      <c r="N374" s="215">
        <v>0</v>
      </c>
      <c r="O374" s="215">
        <v>0</v>
      </c>
      <c r="P374" s="215">
        <v>0</v>
      </c>
      <c r="Q374" s="215">
        <v>0</v>
      </c>
    </row>
    <row r="375" spans="1:18" x14ac:dyDescent="0.25">
      <c r="A375" s="245" t="str">
        <f>IFERROR(VLOOKUP($C375,Account_Mapping!$A:$C,2,0),"")</f>
        <v>T_gen_Admin_other</v>
      </c>
      <c r="B375" s="248">
        <f>IFERROR(VLOOKUP($C375,Account_Mapping!$A:$C,3,0),"")</f>
        <v>0</v>
      </c>
      <c r="C375" s="285" t="s">
        <v>1115</v>
      </c>
      <c r="D375" s="215"/>
      <c r="E375" s="215">
        <v>0</v>
      </c>
      <c r="F375" s="215">
        <v>0</v>
      </c>
      <c r="G375" s="215">
        <v>0</v>
      </c>
      <c r="H375" s="215">
        <v>0</v>
      </c>
      <c r="I375" s="215">
        <v>0</v>
      </c>
      <c r="J375" s="215">
        <v>0</v>
      </c>
      <c r="K375" s="215">
        <v>0</v>
      </c>
      <c r="L375" s="215">
        <v>0</v>
      </c>
      <c r="M375" s="215">
        <v>0</v>
      </c>
      <c r="N375" s="215">
        <v>0</v>
      </c>
      <c r="O375" s="215">
        <v>0</v>
      </c>
      <c r="P375" s="215">
        <v>0</v>
      </c>
      <c r="Q375" s="215">
        <v>0</v>
      </c>
    </row>
    <row r="376" spans="1:18" x14ac:dyDescent="0.25">
      <c r="A376" s="245" t="str">
        <f>IFERROR(VLOOKUP($C376,Account_Mapping!$A:$C,2,0),"")</f>
        <v>T_EXPENSES</v>
      </c>
      <c r="B376" s="248">
        <f>IFERROR(VLOOKUP($C376,Account_Mapping!$A:$C,3,0),"")</f>
        <v>0</v>
      </c>
      <c r="C376" s="285" t="s">
        <v>1116</v>
      </c>
      <c r="D376" s="215"/>
      <c r="E376" s="215">
        <v>2331.9899999999998</v>
      </c>
      <c r="F376" s="215">
        <v>3038</v>
      </c>
      <c r="G376" s="215">
        <v>2567.25</v>
      </c>
      <c r="H376" s="215">
        <v>2443.9899999999998</v>
      </c>
      <c r="I376" s="215">
        <v>2276.37</v>
      </c>
      <c r="J376" s="215">
        <v>2946.29</v>
      </c>
      <c r="K376" s="215">
        <v>0</v>
      </c>
      <c r="L376" s="215">
        <v>0</v>
      </c>
      <c r="M376" s="215">
        <v>0</v>
      </c>
      <c r="N376" s="215">
        <v>0</v>
      </c>
      <c r="O376" s="215">
        <v>0</v>
      </c>
      <c r="P376" s="215">
        <v>0</v>
      </c>
      <c r="Q376" s="215">
        <v>15603.89</v>
      </c>
    </row>
    <row r="377" spans="1:18" x14ac:dyDescent="0.25">
      <c r="A377" s="245" t="str">
        <f>IFERROR(VLOOKUP($C377,Account_Mapping!$A:$C,2,0),"")</f>
        <v>T_EXPENSES</v>
      </c>
      <c r="B377" s="248">
        <f>IFERROR(VLOOKUP($C377,Account_Mapping!$A:$C,3,0),"")</f>
        <v>0</v>
      </c>
      <c r="C377" s="285" t="s">
        <v>1117</v>
      </c>
      <c r="E377" s="229">
        <v>4595.5</v>
      </c>
      <c r="F377" s="229">
        <v>1313</v>
      </c>
      <c r="G377" s="229">
        <v>1969.5</v>
      </c>
      <c r="H377" s="229">
        <v>3528.69</v>
      </c>
      <c r="I377" s="229">
        <v>0</v>
      </c>
      <c r="J377" s="229">
        <v>0</v>
      </c>
      <c r="K377" s="229">
        <v>0</v>
      </c>
      <c r="L377" s="229">
        <v>0</v>
      </c>
      <c r="M377" s="229">
        <v>0</v>
      </c>
      <c r="N377" s="229">
        <v>0</v>
      </c>
      <c r="O377" s="229">
        <v>0</v>
      </c>
      <c r="P377" s="229">
        <v>0</v>
      </c>
      <c r="Q377" s="229">
        <v>11406.69</v>
      </c>
      <c r="R377" s="224"/>
    </row>
    <row r="378" spans="1:18" x14ac:dyDescent="0.25">
      <c r="A378" s="245" t="str">
        <f>IFERROR(VLOOKUP($C378,Account_Mapping!$A:$C,2,0),"")</f>
        <v>T_EXPENSES</v>
      </c>
      <c r="B378" s="248">
        <f>IFERROR(VLOOKUP($C378,Account_Mapping!$A:$C,3,0),"")</f>
        <v>0</v>
      </c>
      <c r="C378" s="285" t="s">
        <v>1118</v>
      </c>
      <c r="E378" s="221">
        <v>1154.74</v>
      </c>
      <c r="F378" s="221">
        <v>986.91</v>
      </c>
      <c r="G378" s="221">
        <v>911.24</v>
      </c>
      <c r="H378" s="221">
        <v>1194.1600000000001</v>
      </c>
      <c r="I378" s="221">
        <v>818.52</v>
      </c>
      <c r="J378" s="221">
        <v>853.29</v>
      </c>
      <c r="K378" s="221">
        <v>0</v>
      </c>
      <c r="L378" s="221">
        <v>0</v>
      </c>
      <c r="M378" s="221">
        <v>0</v>
      </c>
      <c r="N378" s="221">
        <v>0</v>
      </c>
      <c r="O378" s="221">
        <v>0</v>
      </c>
      <c r="P378" s="221">
        <v>0</v>
      </c>
      <c r="Q378" s="221">
        <v>5918.86</v>
      </c>
    </row>
    <row r="379" spans="1:18" x14ac:dyDescent="0.25">
      <c r="A379" s="245" t="str">
        <f>IFERROR(VLOOKUP($C379,Account_Mapping!$A:$C,2,0),"")</f>
        <v/>
      </c>
      <c r="B379" s="248" t="str">
        <f>IFERROR(VLOOKUP($C379,Account_Mapping!$A:$C,3,0),"")</f>
        <v/>
      </c>
      <c r="C379" s="285" t="s">
        <v>1119</v>
      </c>
      <c r="E379" s="215">
        <v>16153.13</v>
      </c>
      <c r="F379" s="215">
        <v>14850.4</v>
      </c>
      <c r="G379" s="215">
        <v>15809.67</v>
      </c>
      <c r="H379" s="215">
        <v>15327.210000000001</v>
      </c>
      <c r="I379" s="215">
        <v>11421.259999999998</v>
      </c>
      <c r="J379" s="215">
        <v>13685.27</v>
      </c>
      <c r="K379" s="215">
        <v>0</v>
      </c>
      <c r="L379" s="215">
        <v>0</v>
      </c>
      <c r="M379" s="215">
        <v>0</v>
      </c>
      <c r="N379" s="215">
        <v>0</v>
      </c>
      <c r="O379" s="215">
        <v>0</v>
      </c>
      <c r="P379" s="215">
        <v>0</v>
      </c>
      <c r="Q379" s="215">
        <v>87246.94</v>
      </c>
    </row>
    <row r="380" spans="1:18" x14ac:dyDescent="0.25">
      <c r="A380" s="245" t="str">
        <f>IFERROR(VLOOKUP($C380,Account_Mapping!$A:$C,2,0),"")</f>
        <v/>
      </c>
      <c r="B380" s="248" t="str">
        <f>IFERROR(VLOOKUP($C380,Account_Mapping!$A:$C,3,0),"")</f>
        <v/>
      </c>
      <c r="D380" s="215"/>
      <c r="E380" s="215"/>
      <c r="F380" s="215"/>
      <c r="G380" s="215"/>
      <c r="H380" s="215"/>
      <c r="I380" s="215"/>
      <c r="J380" s="215"/>
      <c r="K380" s="215"/>
      <c r="L380" s="215"/>
      <c r="M380" s="215"/>
      <c r="N380" s="215"/>
      <c r="O380" s="215"/>
      <c r="P380" s="215"/>
      <c r="Q380" s="215"/>
    </row>
    <row r="381" spans="1:18" x14ac:dyDescent="0.25">
      <c r="A381" s="245" t="str">
        <f>IFERROR(VLOOKUP($C381,Account_Mapping!$A:$C,2,0),"")</f>
        <v/>
      </c>
      <c r="B381" s="248" t="str">
        <f>IFERROR(VLOOKUP($C381,Account_Mapping!$A:$C,3,0),"")</f>
        <v/>
      </c>
      <c r="C381" s="285" t="s">
        <v>1120</v>
      </c>
      <c r="D381" s="215"/>
      <c r="E381" s="215"/>
      <c r="F381" s="215"/>
      <c r="G381" s="215"/>
      <c r="H381" s="215"/>
      <c r="I381" s="215"/>
      <c r="J381" s="215"/>
      <c r="K381" s="215"/>
      <c r="L381" s="215"/>
      <c r="M381" s="215"/>
      <c r="N381" s="215"/>
      <c r="O381" s="215"/>
      <c r="P381" s="215"/>
      <c r="Q381" s="215"/>
    </row>
    <row r="382" spans="1:18" x14ac:dyDescent="0.25">
      <c r="A382" s="245" t="str">
        <f>IFERROR(VLOOKUP($C382,Account_Mapping!$A:$C,2,0),"")</f>
        <v>T_gen_Admin_other</v>
      </c>
      <c r="B382" s="248" t="str">
        <f>IFERROR(VLOOKUP($C382,Account_Mapping!$A:$C,3,0),"")</f>
        <v>T_Other_NN_Labor</v>
      </c>
      <c r="C382" s="285" t="s">
        <v>1121</v>
      </c>
      <c r="D382" s="215"/>
      <c r="E382" s="215">
        <v>6423.98</v>
      </c>
      <c r="F382" s="215">
        <v>6423.98</v>
      </c>
      <c r="G382" s="215">
        <v>6423.98</v>
      </c>
      <c r="H382" s="215">
        <v>6423.98</v>
      </c>
      <c r="I382" s="215">
        <v>6423.98</v>
      </c>
      <c r="J382" s="215">
        <v>6423.98</v>
      </c>
      <c r="K382" s="215">
        <v>0</v>
      </c>
      <c r="L382" s="215">
        <v>0</v>
      </c>
      <c r="M382" s="215">
        <v>0</v>
      </c>
      <c r="N382" s="215">
        <v>0</v>
      </c>
      <c r="O382" s="215">
        <v>0</v>
      </c>
      <c r="P382" s="215">
        <v>0</v>
      </c>
      <c r="Q382" s="215">
        <v>38543.879999999997</v>
      </c>
    </row>
    <row r="383" spans="1:18" x14ac:dyDescent="0.25">
      <c r="A383" s="245" t="str">
        <f>IFERROR(VLOOKUP($C383,Account_Mapping!$A:$C,2,0),"")</f>
        <v>T_gen_Admin_other</v>
      </c>
      <c r="B383" s="248" t="str">
        <f>IFERROR(VLOOKUP($C383,Account_Mapping!$A:$C,3,0),"")</f>
        <v>T_Other_NN_Labor</v>
      </c>
      <c r="C383" s="285" t="s">
        <v>1122</v>
      </c>
      <c r="D383" s="215"/>
      <c r="E383" s="215">
        <v>2282.79</v>
      </c>
      <c r="F383" s="215">
        <v>2437.06</v>
      </c>
      <c r="G383" s="215">
        <v>3007.3</v>
      </c>
      <c r="H383" s="215">
        <v>3132.57</v>
      </c>
      <c r="I383" s="215">
        <v>1316.36</v>
      </c>
      <c r="J383" s="215">
        <v>2828.18</v>
      </c>
      <c r="K383" s="215">
        <v>0</v>
      </c>
      <c r="L383" s="215">
        <v>0</v>
      </c>
      <c r="M383" s="215">
        <v>0</v>
      </c>
      <c r="N383" s="215">
        <v>0</v>
      </c>
      <c r="O383" s="215">
        <v>0</v>
      </c>
      <c r="P383" s="215">
        <v>0</v>
      </c>
      <c r="Q383" s="215">
        <v>15004.260000000002</v>
      </c>
    </row>
    <row r="384" spans="1:18" x14ac:dyDescent="0.25">
      <c r="A384" s="245" t="str">
        <f>IFERROR(VLOOKUP($C384,Account_Mapping!$A:$C,2,0),"")</f>
        <v>T_gen_Admin_other</v>
      </c>
      <c r="B384" s="248" t="str">
        <f>IFERROR(VLOOKUP($C384,Account_Mapping!$A:$C,3,0),"")</f>
        <v>T_Other_NN_Labor</v>
      </c>
      <c r="C384" s="285" t="s">
        <v>1123</v>
      </c>
      <c r="D384" s="215"/>
      <c r="E384" s="215">
        <v>2334.8000000000002</v>
      </c>
      <c r="F384" s="215">
        <v>1874.33</v>
      </c>
      <c r="G384" s="215">
        <v>2576.86</v>
      </c>
      <c r="H384" s="215">
        <v>2455</v>
      </c>
      <c r="I384" s="215">
        <v>2198.6999999999998</v>
      </c>
      <c r="J384" s="215">
        <v>1457.32</v>
      </c>
      <c r="K384" s="215">
        <v>0</v>
      </c>
      <c r="L384" s="215">
        <v>0</v>
      </c>
      <c r="M384" s="215">
        <v>0</v>
      </c>
      <c r="N384" s="215">
        <v>0</v>
      </c>
      <c r="O384" s="215">
        <v>0</v>
      </c>
      <c r="P384" s="215">
        <v>0</v>
      </c>
      <c r="Q384" s="215">
        <v>12897.009999999998</v>
      </c>
    </row>
    <row r="385" spans="1:17" x14ac:dyDescent="0.25">
      <c r="A385" s="245" t="str">
        <f>IFERROR(VLOOKUP($C385,Account_Mapping!$A:$C,2,0),"")</f>
        <v>T_gen_Admin_other</v>
      </c>
      <c r="B385" s="248">
        <f>IFERROR(VLOOKUP($C385,Account_Mapping!$A:$C,3,0),"")</f>
        <v>0</v>
      </c>
      <c r="C385" s="285" t="s">
        <v>1124</v>
      </c>
      <c r="D385" s="215"/>
      <c r="E385" s="215">
        <v>0</v>
      </c>
      <c r="F385" s="215">
        <v>0</v>
      </c>
      <c r="G385" s="215">
        <v>0</v>
      </c>
      <c r="H385" s="215">
        <v>0</v>
      </c>
      <c r="I385" s="215">
        <v>0</v>
      </c>
      <c r="J385" s="215">
        <v>0</v>
      </c>
      <c r="K385" s="215">
        <v>0</v>
      </c>
      <c r="L385" s="215">
        <v>0</v>
      </c>
      <c r="M385" s="215">
        <v>0</v>
      </c>
      <c r="N385" s="215">
        <v>0</v>
      </c>
      <c r="O385" s="215">
        <v>0</v>
      </c>
      <c r="P385" s="215">
        <v>0</v>
      </c>
      <c r="Q385" s="215">
        <v>0</v>
      </c>
    </row>
    <row r="386" spans="1:17" x14ac:dyDescent="0.25">
      <c r="A386" s="245" t="str">
        <f>IFERROR(VLOOKUP($C386,Account_Mapping!$A:$C,2,0),"")</f>
        <v>T_gen_Admin_other</v>
      </c>
      <c r="B386" s="248" t="str">
        <f>IFERROR(VLOOKUP($C386,Account_Mapping!$A:$C,3,0),"")</f>
        <v>T_Other_NN_Labor</v>
      </c>
      <c r="C386" s="285" t="s">
        <v>1125</v>
      </c>
      <c r="D386" s="215"/>
      <c r="E386" s="215">
        <v>0</v>
      </c>
      <c r="F386" s="215">
        <v>0</v>
      </c>
      <c r="G386" s="215">
        <v>0</v>
      </c>
      <c r="H386" s="215">
        <v>0</v>
      </c>
      <c r="I386" s="215">
        <v>0</v>
      </c>
      <c r="J386" s="215">
        <v>0</v>
      </c>
      <c r="K386" s="215">
        <v>0</v>
      </c>
      <c r="L386" s="215">
        <v>0</v>
      </c>
      <c r="M386" s="215">
        <v>0</v>
      </c>
      <c r="N386" s="215">
        <v>0</v>
      </c>
      <c r="O386" s="215">
        <v>0</v>
      </c>
      <c r="P386" s="215">
        <v>0</v>
      </c>
      <c r="Q386" s="215">
        <v>0</v>
      </c>
    </row>
    <row r="387" spans="1:17" x14ac:dyDescent="0.25">
      <c r="A387" s="245" t="str">
        <f>IFERROR(VLOOKUP($C387,Account_Mapping!$A:$C,2,0),"")</f>
        <v>T_gen_Admin_other</v>
      </c>
      <c r="B387" s="248" t="str">
        <f>IFERROR(VLOOKUP($C387,Account_Mapping!$A:$C,3,0),"")</f>
        <v>T_Other_NN_Labor</v>
      </c>
      <c r="C387" s="285" t="s">
        <v>1126</v>
      </c>
      <c r="D387" s="215"/>
      <c r="E387" s="215">
        <v>0</v>
      </c>
      <c r="F387" s="215">
        <v>0</v>
      </c>
      <c r="G387" s="215">
        <v>0</v>
      </c>
      <c r="H387" s="215">
        <v>0</v>
      </c>
      <c r="I387" s="215">
        <v>0</v>
      </c>
      <c r="J387" s="215">
        <v>0</v>
      </c>
      <c r="K387" s="215">
        <v>0</v>
      </c>
      <c r="L387" s="215">
        <v>0</v>
      </c>
      <c r="M387" s="215">
        <v>0</v>
      </c>
      <c r="N387" s="215">
        <v>0</v>
      </c>
      <c r="O387" s="215">
        <v>0</v>
      </c>
      <c r="P387" s="215">
        <v>0</v>
      </c>
      <c r="Q387" s="215">
        <v>0</v>
      </c>
    </row>
    <row r="388" spans="1:17" x14ac:dyDescent="0.25">
      <c r="A388" s="245" t="str">
        <f>IFERROR(VLOOKUP($C388,Account_Mapping!$A:$C,2,0),"")</f>
        <v>T_gen_Admin_other</v>
      </c>
      <c r="B388" s="248">
        <f>IFERROR(VLOOKUP($C388,Account_Mapping!$A:$C,3,0),"")</f>
        <v>0</v>
      </c>
      <c r="C388" s="285" t="s">
        <v>1127</v>
      </c>
      <c r="D388" s="215"/>
      <c r="E388" s="215">
        <v>0</v>
      </c>
      <c r="F388" s="215">
        <v>0</v>
      </c>
      <c r="G388" s="215">
        <v>0</v>
      </c>
      <c r="H388" s="215">
        <v>0</v>
      </c>
      <c r="I388" s="215">
        <v>0</v>
      </c>
      <c r="J388" s="215">
        <v>0</v>
      </c>
      <c r="K388" s="215">
        <v>0</v>
      </c>
      <c r="L388" s="215">
        <v>0</v>
      </c>
      <c r="M388" s="215">
        <v>0</v>
      </c>
      <c r="N388" s="215">
        <v>0</v>
      </c>
      <c r="O388" s="215">
        <v>0</v>
      </c>
      <c r="P388" s="215">
        <v>0</v>
      </c>
      <c r="Q388" s="215">
        <v>0</v>
      </c>
    </row>
    <row r="389" spans="1:17" x14ac:dyDescent="0.25">
      <c r="A389" s="245" t="str">
        <f>IFERROR(VLOOKUP($C389,Account_Mapping!$A:$C,2,0),"")</f>
        <v>T_gen_Admin_other</v>
      </c>
      <c r="B389" s="248" t="str">
        <f>IFERROR(VLOOKUP($C389,Account_Mapping!$A:$C,3,0),"")</f>
        <v>T_Other_NN_Labor</v>
      </c>
      <c r="C389" s="285" t="s">
        <v>1128</v>
      </c>
      <c r="D389" s="215"/>
      <c r="E389" s="215">
        <v>0</v>
      </c>
      <c r="F389" s="215">
        <v>0</v>
      </c>
      <c r="G389" s="215">
        <v>0</v>
      </c>
      <c r="H389" s="215">
        <v>0</v>
      </c>
      <c r="I389" s="215">
        <v>0</v>
      </c>
      <c r="J389" s="215">
        <v>0</v>
      </c>
      <c r="K389" s="215">
        <v>0</v>
      </c>
      <c r="L389" s="215">
        <v>0</v>
      </c>
      <c r="M389" s="215">
        <v>0</v>
      </c>
      <c r="N389" s="215">
        <v>0</v>
      </c>
      <c r="O389" s="215">
        <v>0</v>
      </c>
      <c r="P389" s="215">
        <v>0</v>
      </c>
      <c r="Q389" s="215">
        <v>0</v>
      </c>
    </row>
    <row r="390" spans="1:17" x14ac:dyDescent="0.25">
      <c r="A390" s="245" t="str">
        <f>IFERROR(VLOOKUP($C390,Account_Mapping!$A:$C,2,0),"")</f>
        <v>T_gen_Admin_other</v>
      </c>
      <c r="B390" s="248">
        <f>IFERROR(VLOOKUP($C390,Account_Mapping!$A:$C,3,0),"")</f>
        <v>0</v>
      </c>
      <c r="C390" s="285" t="s">
        <v>1129</v>
      </c>
      <c r="D390" s="215"/>
      <c r="E390" s="215">
        <v>0</v>
      </c>
      <c r="F390" s="215">
        <v>0</v>
      </c>
      <c r="G390" s="215">
        <v>0</v>
      </c>
      <c r="H390" s="215">
        <v>0</v>
      </c>
      <c r="I390" s="215">
        <v>0</v>
      </c>
      <c r="J390" s="215">
        <v>0</v>
      </c>
      <c r="K390" s="215">
        <v>0</v>
      </c>
      <c r="L390" s="215">
        <v>0</v>
      </c>
      <c r="M390" s="215">
        <v>0</v>
      </c>
      <c r="N390" s="215">
        <v>0</v>
      </c>
      <c r="O390" s="215">
        <v>0</v>
      </c>
      <c r="P390" s="215">
        <v>0</v>
      </c>
      <c r="Q390" s="215">
        <v>0</v>
      </c>
    </row>
    <row r="391" spans="1:17" x14ac:dyDescent="0.25">
      <c r="A391" s="245" t="str">
        <f>IFERROR(VLOOKUP($C391,Account_Mapping!$A:$C,2,0),"")</f>
        <v>T_gen_Admin_other</v>
      </c>
      <c r="B391" s="248">
        <f>IFERROR(VLOOKUP($C391,Account_Mapping!$A:$C,3,0),"")</f>
        <v>0</v>
      </c>
      <c r="C391" s="285" t="s">
        <v>1130</v>
      </c>
      <c r="D391" s="215"/>
      <c r="E391" s="215">
        <v>60</v>
      </c>
      <c r="F391" s="215">
        <v>60</v>
      </c>
      <c r="G391" s="215">
        <v>60</v>
      </c>
      <c r="H391" s="215">
        <v>60</v>
      </c>
      <c r="I391" s="215">
        <v>60</v>
      </c>
      <c r="J391" s="215">
        <v>60</v>
      </c>
      <c r="K391" s="215">
        <v>0</v>
      </c>
      <c r="L391" s="215">
        <v>0</v>
      </c>
      <c r="M391" s="215">
        <v>0</v>
      </c>
      <c r="N391" s="215">
        <v>0</v>
      </c>
      <c r="O391" s="215">
        <v>0</v>
      </c>
      <c r="P391" s="215">
        <v>0</v>
      </c>
      <c r="Q391" s="215">
        <v>360</v>
      </c>
    </row>
    <row r="392" spans="1:17" x14ac:dyDescent="0.25">
      <c r="A392" s="245" t="str">
        <f>IFERROR(VLOOKUP($C392,Account_Mapping!$A:$C,2,0),"")</f>
        <v>T_gen_Admin_other</v>
      </c>
      <c r="B392" s="248">
        <f>IFERROR(VLOOKUP($C392,Account_Mapping!$A:$C,3,0),"")</f>
        <v>0</v>
      </c>
      <c r="C392" s="285" t="s">
        <v>1131</v>
      </c>
      <c r="D392" s="215"/>
      <c r="E392" s="215">
        <v>0</v>
      </c>
      <c r="F392" s="215">
        <v>0</v>
      </c>
      <c r="G392" s="215">
        <v>0</v>
      </c>
      <c r="H392" s="215">
        <v>0</v>
      </c>
      <c r="I392" s="215">
        <v>0</v>
      </c>
      <c r="J392" s="215">
        <v>0</v>
      </c>
      <c r="K392" s="215">
        <v>0</v>
      </c>
      <c r="L392" s="215">
        <v>0</v>
      </c>
      <c r="M392" s="215">
        <v>0</v>
      </c>
      <c r="N392" s="215">
        <v>0</v>
      </c>
      <c r="O392" s="215">
        <v>0</v>
      </c>
      <c r="P392" s="215">
        <v>0</v>
      </c>
      <c r="Q392" s="215">
        <v>0</v>
      </c>
    </row>
    <row r="393" spans="1:17" x14ac:dyDescent="0.25">
      <c r="A393" s="245" t="str">
        <f>IFERROR(VLOOKUP($C393,Account_Mapping!$A:$C,2,0),"")</f>
        <v>T_gen_Admin_other</v>
      </c>
      <c r="B393" s="248">
        <f>IFERROR(VLOOKUP($C393,Account_Mapping!$A:$C,3,0),"")</f>
        <v>0</v>
      </c>
      <c r="C393" s="285" t="s">
        <v>1132</v>
      </c>
      <c r="D393" s="215"/>
      <c r="E393" s="215">
        <v>260</v>
      </c>
      <c r="F393" s="215">
        <v>260</v>
      </c>
      <c r="G393" s="215">
        <v>0</v>
      </c>
      <c r="H393" s="215">
        <v>0</v>
      </c>
      <c r="I393" s="215">
        <v>1250</v>
      </c>
      <c r="J393" s="215">
        <v>0</v>
      </c>
      <c r="K393" s="215">
        <v>0</v>
      </c>
      <c r="L393" s="215">
        <v>0</v>
      </c>
      <c r="M393" s="215">
        <v>0</v>
      </c>
      <c r="N393" s="215">
        <v>0</v>
      </c>
      <c r="O393" s="215">
        <v>0</v>
      </c>
      <c r="P393" s="215">
        <v>0</v>
      </c>
      <c r="Q393" s="215">
        <v>1770</v>
      </c>
    </row>
    <row r="394" spans="1:17" x14ac:dyDescent="0.25">
      <c r="A394" s="245" t="str">
        <f>IFERROR(VLOOKUP($C394,Account_Mapping!$A:$C,2,0),"")</f>
        <v>T_gen_Admin_other</v>
      </c>
      <c r="B394" s="248">
        <f>IFERROR(VLOOKUP($C394,Account_Mapping!$A:$C,3,0),"")</f>
        <v>0</v>
      </c>
      <c r="C394" s="285" t="s">
        <v>1133</v>
      </c>
      <c r="D394" s="215"/>
      <c r="E394" s="215">
        <v>0</v>
      </c>
      <c r="F394" s="215">
        <v>0</v>
      </c>
      <c r="G394" s="215">
        <v>0</v>
      </c>
      <c r="H394" s="215">
        <v>0</v>
      </c>
      <c r="I394" s="215">
        <v>0</v>
      </c>
      <c r="J394" s="215">
        <v>0</v>
      </c>
      <c r="K394" s="215">
        <v>0</v>
      </c>
      <c r="L394" s="215">
        <v>0</v>
      </c>
      <c r="M394" s="215">
        <v>0</v>
      </c>
      <c r="N394" s="215">
        <v>0</v>
      </c>
      <c r="O394" s="215">
        <v>0</v>
      </c>
      <c r="P394" s="215">
        <v>0</v>
      </c>
      <c r="Q394" s="215">
        <v>0</v>
      </c>
    </row>
    <row r="395" spans="1:17" x14ac:dyDescent="0.25">
      <c r="A395" s="245" t="str">
        <f>IFERROR(VLOOKUP($C395,Account_Mapping!$A:$C,2,0),"")</f>
        <v>T_gen_Admin_other</v>
      </c>
      <c r="B395" s="248">
        <f>IFERROR(VLOOKUP($C395,Account_Mapping!$A:$C,3,0),"")</f>
        <v>0</v>
      </c>
      <c r="C395" s="285" t="s">
        <v>1134</v>
      </c>
      <c r="D395" s="215"/>
      <c r="E395" s="215">
        <v>0</v>
      </c>
      <c r="F395" s="215">
        <v>0</v>
      </c>
      <c r="G395" s="215">
        <v>0</v>
      </c>
      <c r="H395" s="215">
        <v>272</v>
      </c>
      <c r="I395" s="215">
        <v>0</v>
      </c>
      <c r="J395" s="215">
        <v>0</v>
      </c>
      <c r="K395" s="215">
        <v>0</v>
      </c>
      <c r="L395" s="215">
        <v>0</v>
      </c>
      <c r="M395" s="215">
        <v>0</v>
      </c>
      <c r="N395" s="215">
        <v>0</v>
      </c>
      <c r="O395" s="215">
        <v>0</v>
      </c>
      <c r="P395" s="215">
        <v>0</v>
      </c>
      <c r="Q395" s="215">
        <v>272</v>
      </c>
    </row>
    <row r="396" spans="1:17" x14ac:dyDescent="0.25">
      <c r="A396" s="245" t="str">
        <f>IFERROR(VLOOKUP($C396,Account_Mapping!$A:$C,2,0),"")</f>
        <v>T_gen_Admin_other</v>
      </c>
      <c r="B396" s="248">
        <f>IFERROR(VLOOKUP($C396,Account_Mapping!$A:$C,3,0),"")</f>
        <v>0</v>
      </c>
      <c r="C396" s="285" t="s">
        <v>1135</v>
      </c>
      <c r="D396" s="215"/>
      <c r="E396" s="215">
        <v>338.62</v>
      </c>
      <c r="F396" s="215">
        <v>329.66</v>
      </c>
      <c r="G396" s="215">
        <v>329.66</v>
      </c>
      <c r="H396" s="215">
        <v>319.66000000000003</v>
      </c>
      <c r="I396" s="215">
        <v>289.58999999999997</v>
      </c>
      <c r="J396" s="215">
        <v>-11.29</v>
      </c>
      <c r="K396" s="215">
        <v>0</v>
      </c>
      <c r="L396" s="215">
        <v>0</v>
      </c>
      <c r="M396" s="215">
        <v>0</v>
      </c>
      <c r="N396" s="215">
        <v>0</v>
      </c>
      <c r="O396" s="215">
        <v>0</v>
      </c>
      <c r="P396" s="215">
        <v>0</v>
      </c>
      <c r="Q396" s="215">
        <v>1595.9</v>
      </c>
    </row>
    <row r="397" spans="1:17" x14ac:dyDescent="0.25">
      <c r="A397" s="245" t="str">
        <f>IFERROR(VLOOKUP($C397,Account_Mapping!$A:$C,2,0),"")</f>
        <v>T_gen_Admin_other</v>
      </c>
      <c r="B397" s="248">
        <f>IFERROR(VLOOKUP($C397,Account_Mapping!$A:$C,3,0),"")</f>
        <v>0</v>
      </c>
      <c r="C397" s="285" t="s">
        <v>1136</v>
      </c>
      <c r="D397" s="215"/>
      <c r="E397" s="215">
        <v>0</v>
      </c>
      <c r="F397" s="215">
        <v>0</v>
      </c>
      <c r="G397" s="215">
        <v>0</v>
      </c>
      <c r="H397" s="215">
        <v>0</v>
      </c>
      <c r="I397" s="215">
        <v>0</v>
      </c>
      <c r="J397" s="215">
        <v>0</v>
      </c>
      <c r="K397" s="215">
        <v>0</v>
      </c>
      <c r="L397" s="215">
        <v>0</v>
      </c>
      <c r="M397" s="215">
        <v>0</v>
      </c>
      <c r="N397" s="215">
        <v>0</v>
      </c>
      <c r="O397" s="215">
        <v>0</v>
      </c>
      <c r="P397" s="215">
        <v>0</v>
      </c>
      <c r="Q397" s="215">
        <v>0</v>
      </c>
    </row>
    <row r="398" spans="1:17" x14ac:dyDescent="0.25">
      <c r="A398" s="245" t="str">
        <f>IFERROR(VLOOKUP($C398,Account_Mapping!$A:$C,2,0),"")</f>
        <v>T_gen_Admin_other</v>
      </c>
      <c r="B398" s="248">
        <f>IFERROR(VLOOKUP($C398,Account_Mapping!$A:$C,3,0),"")</f>
        <v>0</v>
      </c>
      <c r="C398" s="285" t="s">
        <v>1137</v>
      </c>
      <c r="D398" s="215"/>
      <c r="E398" s="215">
        <v>0</v>
      </c>
      <c r="F398" s="215">
        <v>0</v>
      </c>
      <c r="G398" s="215">
        <v>0</v>
      </c>
      <c r="H398" s="215">
        <v>0</v>
      </c>
      <c r="I398" s="215">
        <v>0</v>
      </c>
      <c r="J398" s="215">
        <v>0</v>
      </c>
      <c r="K398" s="215">
        <v>0</v>
      </c>
      <c r="L398" s="215">
        <v>0</v>
      </c>
      <c r="M398" s="215">
        <v>0</v>
      </c>
      <c r="N398" s="215">
        <v>0</v>
      </c>
      <c r="O398" s="215">
        <v>0</v>
      </c>
      <c r="P398" s="215">
        <v>0</v>
      </c>
      <c r="Q398" s="215">
        <v>0</v>
      </c>
    </row>
    <row r="399" spans="1:17" x14ac:dyDescent="0.25">
      <c r="A399" s="245" t="str">
        <f>IFERROR(VLOOKUP($C399,Account_Mapping!$A:$C,2,0),"")</f>
        <v>T_gen_Admin_other</v>
      </c>
      <c r="B399" s="248">
        <f>IFERROR(VLOOKUP($C399,Account_Mapping!$A:$C,3,0),"")</f>
        <v>0</v>
      </c>
      <c r="C399" s="285" t="s">
        <v>1138</v>
      </c>
      <c r="D399" s="215"/>
      <c r="E399" s="215">
        <v>0</v>
      </c>
      <c r="F399" s="215">
        <v>0</v>
      </c>
      <c r="G399" s="215">
        <v>0</v>
      </c>
      <c r="H399" s="215">
        <v>0</v>
      </c>
      <c r="I399" s="215">
        <v>0</v>
      </c>
      <c r="J399" s="215">
        <v>0</v>
      </c>
      <c r="K399" s="215">
        <v>0</v>
      </c>
      <c r="L399" s="215">
        <v>0</v>
      </c>
      <c r="M399" s="215">
        <v>0</v>
      </c>
      <c r="N399" s="215">
        <v>0</v>
      </c>
      <c r="O399" s="215">
        <v>0</v>
      </c>
      <c r="P399" s="215">
        <v>0</v>
      </c>
      <c r="Q399" s="215">
        <v>0</v>
      </c>
    </row>
    <row r="400" spans="1:17" x14ac:dyDescent="0.25">
      <c r="A400" s="245" t="str">
        <f>IFERROR(VLOOKUP($C400,Account_Mapping!$A:$C,2,0),"")</f>
        <v>T_gen_Admin_other</v>
      </c>
      <c r="B400" s="248">
        <f>IFERROR(VLOOKUP($C400,Account_Mapping!$A:$C,3,0),"")</f>
        <v>0</v>
      </c>
      <c r="C400" s="285" t="s">
        <v>1139</v>
      </c>
      <c r="D400" s="215"/>
      <c r="E400" s="215">
        <v>0</v>
      </c>
      <c r="F400" s="215">
        <v>0</v>
      </c>
      <c r="G400" s="215">
        <v>0</v>
      </c>
      <c r="H400" s="215">
        <v>0</v>
      </c>
      <c r="I400" s="215">
        <v>0</v>
      </c>
      <c r="J400" s="215">
        <v>0</v>
      </c>
      <c r="K400" s="215">
        <v>0</v>
      </c>
      <c r="L400" s="215">
        <v>0</v>
      </c>
      <c r="M400" s="215">
        <v>0</v>
      </c>
      <c r="N400" s="215">
        <v>0</v>
      </c>
      <c r="O400" s="215">
        <v>0</v>
      </c>
      <c r="P400" s="215">
        <v>0</v>
      </c>
      <c r="Q400" s="215">
        <v>0</v>
      </c>
    </row>
    <row r="401" spans="1:17" x14ac:dyDescent="0.25">
      <c r="A401" s="245" t="str">
        <f>IFERROR(VLOOKUP($C401,Account_Mapping!$A:$C,2,0),"")</f>
        <v>T_gen_Admin_other</v>
      </c>
      <c r="B401" s="248">
        <f>IFERROR(VLOOKUP($C401,Account_Mapping!$A:$C,3,0),"")</f>
        <v>0</v>
      </c>
      <c r="C401" s="285" t="s">
        <v>1140</v>
      </c>
      <c r="D401" s="215"/>
      <c r="E401" s="215">
        <v>0</v>
      </c>
      <c r="F401" s="215">
        <v>0</v>
      </c>
      <c r="G401" s="215">
        <v>0</v>
      </c>
      <c r="H401" s="215">
        <v>0</v>
      </c>
      <c r="I401" s="215">
        <v>0</v>
      </c>
      <c r="J401" s="215">
        <v>0</v>
      </c>
      <c r="K401" s="215">
        <v>0</v>
      </c>
      <c r="L401" s="215">
        <v>0</v>
      </c>
      <c r="M401" s="215">
        <v>0</v>
      </c>
      <c r="N401" s="215">
        <v>0</v>
      </c>
      <c r="O401" s="215">
        <v>0</v>
      </c>
      <c r="P401" s="215">
        <v>0</v>
      </c>
      <c r="Q401" s="215">
        <v>0</v>
      </c>
    </row>
    <row r="402" spans="1:17" x14ac:dyDescent="0.25">
      <c r="A402" s="245" t="str">
        <f>IFERROR(VLOOKUP($C402,Account_Mapping!$A:$C,2,0),"")</f>
        <v>T_EXPENSES</v>
      </c>
      <c r="B402" s="248">
        <f>IFERROR(VLOOKUP($C402,Account_Mapping!$A:$C,3,0),"")</f>
        <v>0</v>
      </c>
      <c r="C402" s="285" t="s">
        <v>1141</v>
      </c>
      <c r="D402" s="215"/>
      <c r="E402" s="215">
        <v>60</v>
      </c>
      <c r="F402" s="215">
        <v>60</v>
      </c>
      <c r="G402" s="215">
        <v>60</v>
      </c>
      <c r="H402" s="215">
        <v>60</v>
      </c>
      <c r="I402" s="215">
        <v>60</v>
      </c>
      <c r="J402" s="215">
        <v>60</v>
      </c>
      <c r="K402" s="215">
        <v>0</v>
      </c>
      <c r="L402" s="215">
        <v>0</v>
      </c>
      <c r="M402" s="215">
        <v>0</v>
      </c>
      <c r="N402" s="215">
        <v>0</v>
      </c>
      <c r="O402" s="215">
        <v>0</v>
      </c>
      <c r="P402" s="215">
        <v>0</v>
      </c>
      <c r="Q402" s="215">
        <v>360</v>
      </c>
    </row>
    <row r="403" spans="1:17" x14ac:dyDescent="0.25">
      <c r="A403" s="245" t="str">
        <f>IFERROR(VLOOKUP($C403,Account_Mapping!$A:$C,2,0),"")</f>
        <v>T_EXPENSES</v>
      </c>
      <c r="B403" s="248">
        <f>IFERROR(VLOOKUP($C403,Account_Mapping!$A:$C,3,0),"")</f>
        <v>0</v>
      </c>
      <c r="C403" s="285" t="s">
        <v>1142</v>
      </c>
      <c r="D403" s="215"/>
      <c r="E403" s="215">
        <v>0</v>
      </c>
      <c r="F403" s="215">
        <v>0</v>
      </c>
      <c r="G403" s="215">
        <v>0</v>
      </c>
      <c r="H403" s="215">
        <v>0</v>
      </c>
      <c r="I403" s="215">
        <v>0</v>
      </c>
      <c r="J403" s="215">
        <v>0</v>
      </c>
      <c r="K403" s="215">
        <v>0</v>
      </c>
      <c r="L403" s="215">
        <v>0</v>
      </c>
      <c r="M403" s="215">
        <v>0</v>
      </c>
      <c r="N403" s="215">
        <v>0</v>
      </c>
      <c r="O403" s="215">
        <v>0</v>
      </c>
      <c r="P403" s="215">
        <v>0</v>
      </c>
      <c r="Q403" s="215">
        <v>0</v>
      </c>
    </row>
    <row r="404" spans="1:17" x14ac:dyDescent="0.25">
      <c r="A404" s="245" t="str">
        <f>IFERROR(VLOOKUP($C404,Account_Mapping!$A:$C,2,0),"")</f>
        <v>T_Legal</v>
      </c>
      <c r="B404" s="248">
        <f>IFERROR(VLOOKUP($C404,Account_Mapping!$A:$C,3,0),"")</f>
        <v>0</v>
      </c>
      <c r="C404" s="285" t="s">
        <v>1143</v>
      </c>
      <c r="D404" s="215"/>
      <c r="E404" s="215">
        <v>0</v>
      </c>
      <c r="F404" s="215">
        <v>0</v>
      </c>
      <c r="G404" s="215">
        <v>0</v>
      </c>
      <c r="H404" s="215">
        <v>0</v>
      </c>
      <c r="I404" s="215">
        <v>0</v>
      </c>
      <c r="J404" s="215">
        <v>0</v>
      </c>
      <c r="K404" s="215">
        <v>0</v>
      </c>
      <c r="L404" s="215">
        <v>0</v>
      </c>
      <c r="M404" s="215">
        <v>0</v>
      </c>
      <c r="N404" s="215">
        <v>0</v>
      </c>
      <c r="O404" s="215">
        <v>0</v>
      </c>
      <c r="P404" s="215">
        <v>0</v>
      </c>
      <c r="Q404" s="215">
        <v>0</v>
      </c>
    </row>
    <row r="405" spans="1:17" x14ac:dyDescent="0.25">
      <c r="A405" s="245" t="str">
        <f>IFERROR(VLOOKUP($C405,Account_Mapping!$A:$C,2,0),"")</f>
        <v>T_Ancillary_Therapy</v>
      </c>
      <c r="B405" s="248">
        <f>IFERROR(VLOOKUP($C405,Account_Mapping!$A:$C,3,0),"")</f>
        <v>0</v>
      </c>
      <c r="C405" s="285" t="s">
        <v>1144</v>
      </c>
      <c r="D405" s="215"/>
      <c r="E405" s="215">
        <v>0</v>
      </c>
      <c r="F405" s="215">
        <v>0</v>
      </c>
      <c r="G405" s="215">
        <v>0</v>
      </c>
      <c r="H405" s="215">
        <v>0</v>
      </c>
      <c r="I405" s="215">
        <v>0</v>
      </c>
      <c r="J405" s="215">
        <v>0</v>
      </c>
      <c r="K405" s="215">
        <v>0</v>
      </c>
      <c r="L405" s="215">
        <v>0</v>
      </c>
      <c r="M405" s="215">
        <v>0</v>
      </c>
      <c r="N405" s="215">
        <v>0</v>
      </c>
      <c r="O405" s="215">
        <v>0</v>
      </c>
      <c r="P405" s="215">
        <v>0</v>
      </c>
      <c r="Q405" s="215">
        <v>0</v>
      </c>
    </row>
    <row r="406" spans="1:17" x14ac:dyDescent="0.25">
      <c r="A406" s="245" t="str">
        <f>IFERROR(VLOOKUP($C406,Account_Mapping!$A:$C,2,0),"")</f>
        <v>T_gen_Admin_other</v>
      </c>
      <c r="B406" s="248">
        <f>IFERROR(VLOOKUP($C406,Account_Mapping!$A:$C,3,0),"")</f>
        <v>0</v>
      </c>
      <c r="C406" s="285" t="s">
        <v>1145</v>
      </c>
      <c r="D406" s="215"/>
      <c r="E406" s="215">
        <v>455</v>
      </c>
      <c r="F406" s="215">
        <v>455</v>
      </c>
      <c r="G406" s="215">
        <v>1505</v>
      </c>
      <c r="H406" s="215">
        <v>455</v>
      </c>
      <c r="I406" s="215">
        <v>455</v>
      </c>
      <c r="J406" s="215">
        <v>455</v>
      </c>
      <c r="K406" s="215">
        <v>0</v>
      </c>
      <c r="L406" s="215">
        <v>0</v>
      </c>
      <c r="M406" s="215">
        <v>0</v>
      </c>
      <c r="N406" s="215">
        <v>0</v>
      </c>
      <c r="O406" s="215">
        <v>0</v>
      </c>
      <c r="P406" s="215">
        <v>0</v>
      </c>
      <c r="Q406" s="215">
        <v>3780</v>
      </c>
    </row>
    <row r="407" spans="1:17" x14ac:dyDescent="0.25">
      <c r="A407" s="245" t="str">
        <f>IFERROR(VLOOKUP($C407,Account_Mapping!$A:$C,2,0),"")</f>
        <v>T_Marketing</v>
      </c>
      <c r="B407" s="248">
        <f>IFERROR(VLOOKUP($C407,Account_Mapping!$A:$C,3,0),"")</f>
        <v>0</v>
      </c>
      <c r="C407" s="285" t="s">
        <v>1146</v>
      </c>
      <c r="D407" s="215"/>
      <c r="E407" s="215">
        <v>140</v>
      </c>
      <c r="F407" s="215">
        <v>108</v>
      </c>
      <c r="G407" s="215">
        <v>50</v>
      </c>
      <c r="H407" s="215">
        <v>240</v>
      </c>
      <c r="I407" s="215">
        <v>509.47</v>
      </c>
      <c r="J407" s="215">
        <v>0</v>
      </c>
      <c r="K407" s="215">
        <v>0</v>
      </c>
      <c r="L407" s="215">
        <v>0</v>
      </c>
      <c r="M407" s="215">
        <v>0</v>
      </c>
      <c r="N407" s="215">
        <v>0</v>
      </c>
      <c r="O407" s="215">
        <v>0</v>
      </c>
      <c r="P407" s="215">
        <v>0</v>
      </c>
      <c r="Q407" s="215">
        <v>1047.47</v>
      </c>
    </row>
    <row r="408" spans="1:17" x14ac:dyDescent="0.25">
      <c r="A408" s="245" t="str">
        <f>IFERROR(VLOOKUP($C408,Account_Mapping!$A:$C,2,0),"")</f>
        <v>T_EXPENSES</v>
      </c>
      <c r="B408" s="248">
        <f>IFERROR(VLOOKUP($C408,Account_Mapping!$A:$C,3,0),"")</f>
        <v>0</v>
      </c>
      <c r="C408" s="285" t="s">
        <v>1147</v>
      </c>
      <c r="D408" s="215"/>
      <c r="E408" s="215">
        <v>243.29</v>
      </c>
      <c r="F408" s="215">
        <v>257.58999999999997</v>
      </c>
      <c r="G408" s="215">
        <v>261.29000000000002</v>
      </c>
      <c r="H408" s="215">
        <v>284.83999999999997</v>
      </c>
      <c r="I408" s="215">
        <v>0</v>
      </c>
      <c r="J408" s="215">
        <v>621.20000000000005</v>
      </c>
      <c r="K408" s="215">
        <v>0</v>
      </c>
      <c r="L408" s="215">
        <v>0</v>
      </c>
      <c r="M408" s="215">
        <v>0</v>
      </c>
      <c r="N408" s="215">
        <v>0</v>
      </c>
      <c r="O408" s="215">
        <v>0</v>
      </c>
      <c r="P408" s="215">
        <v>0</v>
      </c>
      <c r="Q408" s="215">
        <v>1668.21</v>
      </c>
    </row>
    <row r="409" spans="1:17" x14ac:dyDescent="0.25">
      <c r="A409" s="245" t="str">
        <f>IFERROR(VLOOKUP($C409,Account_Mapping!$A:$C,2,0),"")</f>
        <v>T_gen_Admin_other</v>
      </c>
      <c r="B409" s="248">
        <f>IFERROR(VLOOKUP($C409,Account_Mapping!$A:$C,3,0),"")</f>
        <v>0</v>
      </c>
      <c r="C409" s="285" t="s">
        <v>1148</v>
      </c>
      <c r="D409" s="215"/>
      <c r="E409" s="215">
        <v>778.67</v>
      </c>
      <c r="F409" s="215">
        <v>910.73</v>
      </c>
      <c r="G409" s="215">
        <v>861.04</v>
      </c>
      <c r="H409" s="215">
        <v>914.49</v>
      </c>
      <c r="I409" s="215">
        <v>941.14</v>
      </c>
      <c r="J409" s="215">
        <v>733.25</v>
      </c>
      <c r="K409" s="215">
        <v>0</v>
      </c>
      <c r="L409" s="215">
        <v>0</v>
      </c>
      <c r="M409" s="215">
        <v>0</v>
      </c>
      <c r="N409" s="215">
        <v>0</v>
      </c>
      <c r="O409" s="215">
        <v>0</v>
      </c>
      <c r="P409" s="215">
        <v>0</v>
      </c>
      <c r="Q409" s="215">
        <v>5139.3200000000006</v>
      </c>
    </row>
    <row r="410" spans="1:17" x14ac:dyDescent="0.25">
      <c r="A410" s="245" t="str">
        <f>IFERROR(VLOOKUP($C410,Account_Mapping!$A:$C,2,0),"")</f>
        <v>T_gen_Admin_other</v>
      </c>
      <c r="B410" s="248">
        <f>IFERROR(VLOOKUP($C410,Account_Mapping!$A:$C,3,0),"")</f>
        <v>0</v>
      </c>
      <c r="C410" s="285" t="s">
        <v>1149</v>
      </c>
      <c r="D410" s="215"/>
      <c r="E410" s="215">
        <v>0</v>
      </c>
      <c r="F410" s="215">
        <v>0</v>
      </c>
      <c r="G410" s="215">
        <v>73.709999999999994</v>
      </c>
      <c r="H410" s="215">
        <v>28.44</v>
      </c>
      <c r="I410" s="215">
        <v>68.39</v>
      </c>
      <c r="J410" s="215">
        <v>68.39</v>
      </c>
      <c r="K410" s="215">
        <v>0</v>
      </c>
      <c r="L410" s="215">
        <v>0</v>
      </c>
      <c r="M410" s="215">
        <v>0</v>
      </c>
      <c r="N410" s="215">
        <v>0</v>
      </c>
      <c r="O410" s="215">
        <v>0</v>
      </c>
      <c r="P410" s="215">
        <v>0</v>
      </c>
      <c r="Q410" s="215">
        <v>238.93</v>
      </c>
    </row>
    <row r="411" spans="1:17" x14ac:dyDescent="0.25">
      <c r="A411" s="245" t="str">
        <f>IFERROR(VLOOKUP($C411,Account_Mapping!$A:$C,2,0),"")</f>
        <v>T_gen_Admin_other</v>
      </c>
      <c r="B411" s="248">
        <f>IFERROR(VLOOKUP($C411,Account_Mapping!$A:$C,3,0),"")</f>
        <v>0</v>
      </c>
      <c r="C411" s="285" t="s">
        <v>1150</v>
      </c>
      <c r="D411" s="215"/>
      <c r="E411" s="215">
        <v>0</v>
      </c>
      <c r="F411" s="215">
        <v>0</v>
      </c>
      <c r="G411" s="215">
        <v>0</v>
      </c>
      <c r="H411" s="215">
        <v>0</v>
      </c>
      <c r="I411" s="215">
        <v>0</v>
      </c>
      <c r="J411" s="215">
        <v>0</v>
      </c>
      <c r="K411" s="215">
        <v>0</v>
      </c>
      <c r="L411" s="215">
        <v>0</v>
      </c>
      <c r="M411" s="215">
        <v>0</v>
      </c>
      <c r="N411" s="215">
        <v>0</v>
      </c>
      <c r="O411" s="215">
        <v>0</v>
      </c>
      <c r="P411" s="215">
        <v>0</v>
      </c>
      <c r="Q411" s="215">
        <v>0</v>
      </c>
    </row>
    <row r="412" spans="1:17" x14ac:dyDescent="0.25">
      <c r="A412" s="245" t="str">
        <f>IFERROR(VLOOKUP($C412,Account_Mapping!$A:$C,2,0),"")</f>
        <v>T_EXPENSES</v>
      </c>
      <c r="B412" s="248">
        <f>IFERROR(VLOOKUP($C412,Account_Mapping!$A:$C,3,0),"")</f>
        <v>0</v>
      </c>
      <c r="C412" s="285" t="s">
        <v>1151</v>
      </c>
      <c r="D412" s="215"/>
      <c r="E412" s="215">
        <v>109.65</v>
      </c>
      <c r="F412" s="215">
        <v>52.01</v>
      </c>
      <c r="G412" s="215">
        <v>67.180000000000007</v>
      </c>
      <c r="H412" s="215">
        <v>143.02000000000001</v>
      </c>
      <c r="I412" s="215">
        <v>132.97999999999999</v>
      </c>
      <c r="J412" s="215">
        <v>223.01</v>
      </c>
      <c r="K412" s="215">
        <v>0</v>
      </c>
      <c r="L412" s="215">
        <v>0</v>
      </c>
      <c r="M412" s="215">
        <v>0</v>
      </c>
      <c r="N412" s="215">
        <v>0</v>
      </c>
      <c r="O412" s="215">
        <v>0</v>
      </c>
      <c r="P412" s="215">
        <v>0</v>
      </c>
      <c r="Q412" s="215">
        <v>727.85</v>
      </c>
    </row>
    <row r="413" spans="1:17" x14ac:dyDescent="0.25">
      <c r="A413" s="245" t="str">
        <f>IFERROR(VLOOKUP($C413,Account_Mapping!$A:$C,2,0),"")</f>
        <v>T_DEPR_AMORT</v>
      </c>
      <c r="B413" s="248">
        <f>IFERROR(VLOOKUP($C413,Account_Mapping!$A:$C,3,0),"")</f>
        <v>0</v>
      </c>
      <c r="C413" s="285" t="s">
        <v>1152</v>
      </c>
      <c r="D413" s="215"/>
      <c r="E413" s="215">
        <v>0</v>
      </c>
      <c r="F413" s="215">
        <v>0</v>
      </c>
      <c r="G413" s="215">
        <v>0</v>
      </c>
      <c r="H413" s="215">
        <v>0</v>
      </c>
      <c r="I413" s="215">
        <v>0</v>
      </c>
      <c r="J413" s="215">
        <v>0</v>
      </c>
      <c r="K413" s="215">
        <v>0</v>
      </c>
      <c r="L413" s="215">
        <v>0</v>
      </c>
      <c r="M413" s="215">
        <v>0</v>
      </c>
      <c r="N413" s="215">
        <v>0</v>
      </c>
      <c r="O413" s="215">
        <v>0</v>
      </c>
      <c r="P413" s="215">
        <v>0</v>
      </c>
      <c r="Q413" s="215">
        <v>0</v>
      </c>
    </row>
    <row r="414" spans="1:17" x14ac:dyDescent="0.25">
      <c r="A414" s="245" t="str">
        <f>IFERROR(VLOOKUP($C414,Account_Mapping!$A:$C,2,0),"")</f>
        <v>T_INT_INC_EXP</v>
      </c>
      <c r="B414" s="248">
        <f>IFERROR(VLOOKUP($C414,Account_Mapping!$A:$C,3,0),"")</f>
        <v>0</v>
      </c>
      <c r="C414" s="285" t="s">
        <v>1153</v>
      </c>
      <c r="D414" s="215"/>
      <c r="E414" s="215">
        <v>0</v>
      </c>
      <c r="F414" s="215">
        <v>0</v>
      </c>
      <c r="G414" s="215">
        <v>0</v>
      </c>
      <c r="H414" s="215">
        <v>0</v>
      </c>
      <c r="I414" s="215">
        <v>0</v>
      </c>
      <c r="J414" s="215">
        <v>0</v>
      </c>
      <c r="K414" s="215">
        <v>0</v>
      </c>
      <c r="L414" s="215">
        <v>0</v>
      </c>
      <c r="M414" s="215">
        <v>0</v>
      </c>
      <c r="N414" s="215">
        <v>0</v>
      </c>
      <c r="O414" s="215">
        <v>0</v>
      </c>
      <c r="P414" s="215">
        <v>0</v>
      </c>
      <c r="Q414" s="215">
        <v>0</v>
      </c>
    </row>
    <row r="415" spans="1:17" x14ac:dyDescent="0.25">
      <c r="A415" s="245" t="str">
        <f>IFERROR(VLOOKUP($C415,Account_Mapping!$A:$C,2,0),"")</f>
        <v>T_Insurance</v>
      </c>
      <c r="B415" s="248">
        <f>IFERROR(VLOOKUP($C415,Account_Mapping!$A:$C,3,0),"")</f>
        <v>0</v>
      </c>
      <c r="C415" s="285" t="s">
        <v>1154</v>
      </c>
      <c r="D415" s="215"/>
      <c r="E415" s="215">
        <v>580.51</v>
      </c>
      <c r="F415" s="215">
        <v>580.51</v>
      </c>
      <c r="G415" s="215">
        <v>580.51</v>
      </c>
      <c r="H415" s="215">
        <v>580.51</v>
      </c>
      <c r="I415" s="215">
        <v>580.51</v>
      </c>
      <c r="J415" s="215">
        <v>580.51</v>
      </c>
      <c r="K415" s="215">
        <v>0</v>
      </c>
      <c r="L415" s="215">
        <v>0</v>
      </c>
      <c r="M415" s="215">
        <v>0</v>
      </c>
      <c r="N415" s="215">
        <v>0</v>
      </c>
      <c r="O415" s="215">
        <v>0</v>
      </c>
      <c r="P415" s="215">
        <v>0</v>
      </c>
      <c r="Q415" s="215">
        <v>3483.0600000000004</v>
      </c>
    </row>
    <row r="416" spans="1:17" x14ac:dyDescent="0.25">
      <c r="A416" s="245" t="str">
        <f>IFERROR(VLOOKUP($C416,Account_Mapping!$A:$C,2,0),"")</f>
        <v>T_Insurance</v>
      </c>
      <c r="B416" s="248">
        <f>IFERROR(VLOOKUP($C416,Account_Mapping!$A:$C,3,0),"")</f>
        <v>0</v>
      </c>
      <c r="C416" s="285" t="s">
        <v>1155</v>
      </c>
      <c r="D416" s="215"/>
      <c r="E416" s="215">
        <v>551.25</v>
      </c>
      <c r="F416" s="215">
        <v>551.25</v>
      </c>
      <c r="G416" s="215">
        <v>551.25</v>
      </c>
      <c r="H416" s="215">
        <v>551.25</v>
      </c>
      <c r="I416" s="215">
        <v>551.25</v>
      </c>
      <c r="J416" s="215">
        <v>551.25</v>
      </c>
      <c r="K416" s="215">
        <v>0</v>
      </c>
      <c r="L416" s="215">
        <v>0</v>
      </c>
      <c r="M416" s="215">
        <v>0</v>
      </c>
      <c r="N416" s="215">
        <v>0</v>
      </c>
      <c r="O416" s="215">
        <v>0</v>
      </c>
      <c r="P416" s="215">
        <v>0</v>
      </c>
      <c r="Q416" s="215">
        <v>3307.5</v>
      </c>
    </row>
    <row r="417" spans="1:17" x14ac:dyDescent="0.25">
      <c r="A417" s="245" t="str">
        <f>IFERROR(VLOOKUP($C417,Account_Mapping!$A:$C,2,0),"")</f>
        <v>T_Insurance</v>
      </c>
      <c r="B417" s="248">
        <f>IFERROR(VLOOKUP($C417,Account_Mapping!$A:$C,3,0),"")</f>
        <v>0</v>
      </c>
      <c r="C417" s="285" t="s">
        <v>1156</v>
      </c>
      <c r="D417" s="215"/>
      <c r="E417" s="215">
        <v>143.88999999999999</v>
      </c>
      <c r="F417" s="215">
        <v>143.88999999999999</v>
      </c>
      <c r="G417" s="215">
        <v>143.88999999999999</v>
      </c>
      <c r="H417" s="215">
        <v>143.88999999999999</v>
      </c>
      <c r="I417" s="215">
        <v>143.88999999999999</v>
      </c>
      <c r="J417" s="215">
        <v>143.88999999999999</v>
      </c>
      <c r="K417" s="215">
        <v>0</v>
      </c>
      <c r="L417" s="215">
        <v>0</v>
      </c>
      <c r="M417" s="215">
        <v>0</v>
      </c>
      <c r="N417" s="215">
        <v>0</v>
      </c>
      <c r="O417" s="215">
        <v>0</v>
      </c>
      <c r="P417" s="215">
        <v>0</v>
      </c>
      <c r="Q417" s="215">
        <v>863.33999999999992</v>
      </c>
    </row>
    <row r="418" spans="1:17" x14ac:dyDescent="0.25">
      <c r="A418" s="245" t="str">
        <f>IFERROR(VLOOKUP($C418,Account_Mapping!$A:$C,2,0),"")</f>
        <v>T_EXPENSES</v>
      </c>
      <c r="B418" s="248">
        <f>IFERROR(VLOOKUP($C418,Account_Mapping!$A:$C,3,0),"")</f>
        <v>0</v>
      </c>
      <c r="C418" s="285" t="s">
        <v>1157</v>
      </c>
      <c r="D418" s="215"/>
      <c r="E418" s="215">
        <v>0</v>
      </c>
      <c r="F418" s="215">
        <v>0</v>
      </c>
      <c r="G418" s="215">
        <v>0</v>
      </c>
      <c r="H418" s="215">
        <v>0</v>
      </c>
      <c r="I418" s="215">
        <v>0</v>
      </c>
      <c r="J418" s="215">
        <v>0</v>
      </c>
      <c r="K418" s="215">
        <v>0</v>
      </c>
      <c r="L418" s="215">
        <v>0</v>
      </c>
      <c r="M418" s="215">
        <v>0</v>
      </c>
      <c r="N418" s="215">
        <v>0</v>
      </c>
      <c r="O418" s="215">
        <v>0</v>
      </c>
      <c r="P418" s="215">
        <v>0</v>
      </c>
      <c r="Q418" s="215">
        <v>0</v>
      </c>
    </row>
    <row r="419" spans="1:17" x14ac:dyDescent="0.25">
      <c r="A419" s="245" t="str">
        <f>IFERROR(VLOOKUP($C419,Account_Mapping!$A:$C,2,0),"")</f>
        <v>T_Insurance</v>
      </c>
      <c r="B419" s="248">
        <f>IFERROR(VLOOKUP($C419,Account_Mapping!$A:$C,3,0),"")</f>
        <v>0</v>
      </c>
      <c r="C419" s="285" t="s">
        <v>1158</v>
      </c>
      <c r="D419" s="215"/>
      <c r="E419" s="215">
        <v>3157.04</v>
      </c>
      <c r="F419" s="215">
        <v>2757.61</v>
      </c>
      <c r="G419" s="215">
        <v>2820.57</v>
      </c>
      <c r="H419" s="215">
        <v>2884.26</v>
      </c>
      <c r="I419" s="215">
        <v>3183.66</v>
      </c>
      <c r="J419" s="215">
        <v>3038.14</v>
      </c>
      <c r="K419" s="215">
        <v>0</v>
      </c>
      <c r="L419" s="215">
        <v>0</v>
      </c>
      <c r="M419" s="215">
        <v>0</v>
      </c>
      <c r="N419" s="215">
        <v>0</v>
      </c>
      <c r="O419" s="215">
        <v>0</v>
      </c>
      <c r="P419" s="215">
        <v>0</v>
      </c>
      <c r="Q419" s="215">
        <v>17841.28</v>
      </c>
    </row>
    <row r="420" spans="1:17" x14ac:dyDescent="0.25">
      <c r="A420" s="245" t="str">
        <f>IFERROR(VLOOKUP($C420,Account_Mapping!$A:$C,2,0),"")</f>
        <v>T_gen_Admin_other</v>
      </c>
      <c r="B420" s="248">
        <f>IFERROR(VLOOKUP($C420,Account_Mapping!$A:$C,3,0),"")</f>
        <v>0</v>
      </c>
      <c r="C420" s="285" t="s">
        <v>1159</v>
      </c>
      <c r="D420" s="215"/>
      <c r="E420" s="215">
        <v>121.06</v>
      </c>
      <c r="F420" s="215">
        <v>138.31</v>
      </c>
      <c r="G420" s="215">
        <v>120.78</v>
      </c>
      <c r="H420" s="215">
        <v>168.15</v>
      </c>
      <c r="I420" s="215">
        <v>108.3</v>
      </c>
      <c r="J420" s="215">
        <v>106.17</v>
      </c>
      <c r="K420" s="215">
        <v>0</v>
      </c>
      <c r="L420" s="215">
        <v>0</v>
      </c>
      <c r="M420" s="215">
        <v>0</v>
      </c>
      <c r="N420" s="215">
        <v>0</v>
      </c>
      <c r="O420" s="215">
        <v>0</v>
      </c>
      <c r="P420" s="215">
        <v>0</v>
      </c>
      <c r="Q420" s="215">
        <v>762.76999999999987</v>
      </c>
    </row>
    <row r="421" spans="1:17" x14ac:dyDescent="0.25">
      <c r="A421" s="245" t="str">
        <f>IFERROR(VLOOKUP($C421,Account_Mapping!$A:$C,2,0),"")</f>
        <v>T_gen_Admin_other</v>
      </c>
      <c r="B421" s="248">
        <f>IFERROR(VLOOKUP($C421,Account_Mapping!$A:$C,3,0),"")</f>
        <v>0</v>
      </c>
      <c r="C421" s="285" t="s">
        <v>1160</v>
      </c>
      <c r="D421" s="215"/>
      <c r="E421" s="215">
        <v>292.38</v>
      </c>
      <c r="F421" s="215">
        <v>2632.97</v>
      </c>
      <c r="G421" s="215">
        <v>314.18</v>
      </c>
      <c r="H421" s="215">
        <v>402.2</v>
      </c>
      <c r="I421" s="215">
        <v>485.78</v>
      </c>
      <c r="J421" s="215">
        <v>288.76</v>
      </c>
      <c r="K421" s="215">
        <v>0</v>
      </c>
      <c r="L421" s="215">
        <v>0</v>
      </c>
      <c r="M421" s="215">
        <v>0</v>
      </c>
      <c r="N421" s="215">
        <v>0</v>
      </c>
      <c r="O421" s="215">
        <v>0</v>
      </c>
      <c r="P421" s="215">
        <v>0</v>
      </c>
      <c r="Q421" s="215">
        <v>4416.2699999999995</v>
      </c>
    </row>
    <row r="422" spans="1:17" x14ac:dyDescent="0.25">
      <c r="A422" s="245" t="str">
        <f>IFERROR(VLOOKUP($C422,Account_Mapping!$A:$C,2,0),"")</f>
        <v>T_MGMT_Fee</v>
      </c>
      <c r="B422" s="248">
        <f>IFERROR(VLOOKUP($C422,Account_Mapping!$A:$C,3,0),"")</f>
        <v>0</v>
      </c>
      <c r="C422" s="285" t="s">
        <v>1161</v>
      </c>
      <c r="D422" s="215"/>
      <c r="E422" s="215">
        <v>9871.83</v>
      </c>
      <c r="F422" s="215">
        <v>10004.58</v>
      </c>
      <c r="G422" s="215">
        <v>10500.76</v>
      </c>
      <c r="H422" s="215">
        <v>11492.14</v>
      </c>
      <c r="I422" s="215">
        <v>12144.03</v>
      </c>
      <c r="J422" s="215">
        <v>11389.82</v>
      </c>
      <c r="K422" s="215">
        <v>0</v>
      </c>
      <c r="L422" s="215">
        <v>0</v>
      </c>
      <c r="M422" s="215">
        <v>0</v>
      </c>
      <c r="N422" s="215">
        <v>0</v>
      </c>
      <c r="O422" s="215">
        <v>0</v>
      </c>
      <c r="P422" s="215">
        <v>0</v>
      </c>
      <c r="Q422" s="215">
        <v>65403.159999999996</v>
      </c>
    </row>
    <row r="423" spans="1:17" x14ac:dyDescent="0.25">
      <c r="A423" s="245" t="str">
        <f>IFERROR(VLOOKUP($C423,Account_Mapping!$A:$C,2,0),"")</f>
        <v>T_gen_Admin_other</v>
      </c>
      <c r="B423" s="248">
        <f>IFERROR(VLOOKUP($C423,Account_Mapping!$A:$C,3,0),"")</f>
        <v>0</v>
      </c>
      <c r="C423" s="285" t="s">
        <v>1162</v>
      </c>
      <c r="D423" s="215"/>
      <c r="E423" s="215">
        <v>0</v>
      </c>
      <c r="F423" s="215">
        <v>0</v>
      </c>
      <c r="G423" s="215">
        <v>0</v>
      </c>
      <c r="H423" s="215">
        <v>0</v>
      </c>
      <c r="I423" s="215">
        <v>0</v>
      </c>
      <c r="J423" s="215">
        <v>0</v>
      </c>
      <c r="K423" s="215">
        <v>0</v>
      </c>
      <c r="L423" s="215">
        <v>0</v>
      </c>
      <c r="M423" s="215">
        <v>0</v>
      </c>
      <c r="N423" s="215">
        <v>0</v>
      </c>
      <c r="O423" s="215">
        <v>0</v>
      </c>
      <c r="P423" s="215">
        <v>0</v>
      </c>
      <c r="Q423" s="215">
        <v>0</v>
      </c>
    </row>
    <row r="424" spans="1:17" x14ac:dyDescent="0.25">
      <c r="A424" s="245" t="str">
        <f>IFERROR(VLOOKUP($C424,Account_Mapping!$A:$C,2,0),"")</f>
        <v>T_Legal</v>
      </c>
      <c r="B424" s="248">
        <f>IFERROR(VLOOKUP($C424,Account_Mapping!$A:$C,3,0),"")</f>
        <v>0</v>
      </c>
      <c r="C424" s="285" t="s">
        <v>1163</v>
      </c>
      <c r="D424" s="215"/>
      <c r="E424" s="215">
        <v>0</v>
      </c>
      <c r="F424" s="215">
        <v>0</v>
      </c>
      <c r="G424" s="215">
        <v>0</v>
      </c>
      <c r="H424" s="215">
        <v>0</v>
      </c>
      <c r="I424" s="215">
        <v>0</v>
      </c>
      <c r="J424" s="215">
        <v>0</v>
      </c>
      <c r="K424" s="215">
        <v>0</v>
      </c>
      <c r="L424" s="215">
        <v>0</v>
      </c>
      <c r="M424" s="215">
        <v>0</v>
      </c>
      <c r="N424" s="215">
        <v>0</v>
      </c>
      <c r="O424" s="215">
        <v>0</v>
      </c>
      <c r="P424" s="215">
        <v>0</v>
      </c>
      <c r="Q424" s="215">
        <v>0</v>
      </c>
    </row>
    <row r="425" spans="1:17" x14ac:dyDescent="0.25">
      <c r="A425" s="245" t="str">
        <f>IFERROR(VLOOKUP($C425,Account_Mapping!$A:$C,2,0),"")</f>
        <v>T_gen_Admin_other</v>
      </c>
      <c r="B425" s="248">
        <f>IFERROR(VLOOKUP($C425,Account_Mapping!$A:$C,3,0),"")</f>
        <v>0</v>
      </c>
      <c r="C425" s="285" t="s">
        <v>1164</v>
      </c>
      <c r="D425" s="215"/>
      <c r="E425" s="215">
        <v>0</v>
      </c>
      <c r="F425" s="215">
        <v>0</v>
      </c>
      <c r="G425" s="215">
        <v>180</v>
      </c>
      <c r="H425" s="215">
        <v>0</v>
      </c>
      <c r="I425" s="215">
        <v>0</v>
      </c>
      <c r="J425" s="215">
        <v>300.5</v>
      </c>
      <c r="K425" s="215">
        <v>0</v>
      </c>
      <c r="L425" s="215">
        <v>0</v>
      </c>
      <c r="M425" s="215">
        <v>0</v>
      </c>
      <c r="N425" s="215">
        <v>0</v>
      </c>
      <c r="O425" s="215">
        <v>0</v>
      </c>
      <c r="P425" s="215">
        <v>0</v>
      </c>
      <c r="Q425" s="215">
        <v>480.5</v>
      </c>
    </row>
    <row r="426" spans="1:17" x14ac:dyDescent="0.25">
      <c r="A426" s="245" t="str">
        <f>IFERROR(VLOOKUP($C426,Account_Mapping!$A:$C,2,0),"")</f>
        <v>T_gen_Admin_other</v>
      </c>
      <c r="B426" s="248">
        <f>IFERROR(VLOOKUP($C426,Account_Mapping!$A:$C,3,0),"")</f>
        <v>0</v>
      </c>
      <c r="C426" s="285" t="s">
        <v>1165</v>
      </c>
      <c r="D426" s="215"/>
      <c r="E426" s="215">
        <v>7859.7</v>
      </c>
      <c r="F426" s="215">
        <v>6788.36</v>
      </c>
      <c r="G426" s="215">
        <v>8030.72</v>
      </c>
      <c r="H426" s="215">
        <v>7601.21</v>
      </c>
      <c r="I426" s="215">
        <v>8095.04</v>
      </c>
      <c r="J426" s="215">
        <v>7770.26</v>
      </c>
      <c r="K426" s="215">
        <v>0</v>
      </c>
      <c r="L426" s="215">
        <v>0</v>
      </c>
      <c r="M426" s="215">
        <v>0</v>
      </c>
      <c r="N426" s="215">
        <v>0</v>
      </c>
      <c r="O426" s="215">
        <v>0</v>
      </c>
      <c r="P426" s="215">
        <v>0</v>
      </c>
      <c r="Q426" s="215">
        <v>46145.29</v>
      </c>
    </row>
    <row r="427" spans="1:17" x14ac:dyDescent="0.25">
      <c r="A427" s="245" t="str">
        <f>IFERROR(VLOOKUP($C427,Account_Mapping!$A:$C,2,0),"")</f>
        <v>T_gen_Admin_other</v>
      </c>
      <c r="B427" s="248">
        <f>IFERROR(VLOOKUP($C427,Account_Mapping!$A:$C,3,0),"")</f>
        <v>0</v>
      </c>
      <c r="C427" s="285" t="s">
        <v>1166</v>
      </c>
      <c r="D427" s="215"/>
      <c r="E427" s="215">
        <v>0</v>
      </c>
      <c r="F427" s="215">
        <v>0</v>
      </c>
      <c r="G427" s="215">
        <v>0</v>
      </c>
      <c r="H427" s="215">
        <v>0</v>
      </c>
      <c r="I427" s="215">
        <v>0</v>
      </c>
      <c r="J427" s="215">
        <v>0</v>
      </c>
      <c r="K427" s="215">
        <v>0</v>
      </c>
      <c r="L427" s="215">
        <v>0</v>
      </c>
      <c r="M427" s="215">
        <v>0</v>
      </c>
      <c r="N427" s="215">
        <v>0</v>
      </c>
      <c r="O427" s="215">
        <v>0</v>
      </c>
      <c r="P427" s="215">
        <v>0</v>
      </c>
      <c r="Q427" s="215">
        <v>0</v>
      </c>
    </row>
    <row r="428" spans="1:17" x14ac:dyDescent="0.25">
      <c r="A428" s="245" t="str">
        <f>IFERROR(VLOOKUP($C428,Account_Mapping!$A:$C,2,0),"")</f>
        <v>T_gen_Admin_other</v>
      </c>
      <c r="B428" s="248">
        <f>IFERROR(VLOOKUP($C428,Account_Mapping!$A:$C,3,0),"")</f>
        <v>0</v>
      </c>
      <c r="C428" s="285" t="s">
        <v>1167</v>
      </c>
      <c r="D428" s="215"/>
      <c r="E428" s="215">
        <v>112.85</v>
      </c>
      <c r="F428" s="215">
        <v>0</v>
      </c>
      <c r="G428" s="215">
        <v>32.24</v>
      </c>
      <c r="H428" s="215">
        <v>0</v>
      </c>
      <c r="I428" s="215">
        <v>0</v>
      </c>
      <c r="J428" s="215">
        <v>0</v>
      </c>
      <c r="K428" s="215">
        <v>0</v>
      </c>
      <c r="L428" s="215">
        <v>0</v>
      </c>
      <c r="M428" s="215">
        <v>0</v>
      </c>
      <c r="N428" s="215">
        <v>0</v>
      </c>
      <c r="O428" s="215">
        <v>0</v>
      </c>
      <c r="P428" s="215">
        <v>0</v>
      </c>
      <c r="Q428" s="215">
        <v>145.09</v>
      </c>
    </row>
    <row r="429" spans="1:17" x14ac:dyDescent="0.25">
      <c r="A429" s="245" t="str">
        <f>IFERROR(VLOOKUP($C429,Account_Mapping!$A:$C,2,0),"")</f>
        <v>T_EXPENSES</v>
      </c>
      <c r="B429" s="248">
        <f>IFERROR(VLOOKUP($C429,Account_Mapping!$A:$C,3,0),"")</f>
        <v>0</v>
      </c>
      <c r="C429" s="285" t="s">
        <v>1168</v>
      </c>
      <c r="D429" s="215"/>
      <c r="E429" s="215">
        <v>0</v>
      </c>
      <c r="F429" s="215">
        <v>0</v>
      </c>
      <c r="G429" s="215">
        <v>0</v>
      </c>
      <c r="H429" s="215">
        <v>0</v>
      </c>
      <c r="I429" s="215">
        <v>0</v>
      </c>
      <c r="J429" s="215">
        <v>0</v>
      </c>
      <c r="K429" s="215">
        <v>0</v>
      </c>
      <c r="L429" s="215">
        <v>0</v>
      </c>
      <c r="M429" s="215">
        <v>0</v>
      </c>
      <c r="N429" s="215">
        <v>0</v>
      </c>
      <c r="O429" s="215">
        <v>0</v>
      </c>
      <c r="P429" s="215">
        <v>0</v>
      </c>
      <c r="Q429" s="215">
        <v>0</v>
      </c>
    </row>
    <row r="430" spans="1:17" x14ac:dyDescent="0.25">
      <c r="A430" s="245" t="str">
        <f>IFERROR(VLOOKUP($C430,Account_Mapping!$A:$C,2,0),"")</f>
        <v>T_EXPENSES</v>
      </c>
      <c r="B430" s="248">
        <f>IFERROR(VLOOKUP($C430,Account_Mapping!$A:$C,3,0),"")</f>
        <v>0</v>
      </c>
      <c r="C430" s="285" t="s">
        <v>1169</v>
      </c>
      <c r="D430" s="215"/>
      <c r="E430" s="215">
        <v>0</v>
      </c>
      <c r="F430" s="215">
        <v>0</v>
      </c>
      <c r="G430" s="215">
        <v>0</v>
      </c>
      <c r="H430" s="215">
        <v>0</v>
      </c>
      <c r="I430" s="215">
        <v>0</v>
      </c>
      <c r="J430" s="215">
        <v>0</v>
      </c>
      <c r="K430" s="215">
        <v>0</v>
      </c>
      <c r="L430" s="215">
        <v>0</v>
      </c>
      <c r="M430" s="215">
        <v>0</v>
      </c>
      <c r="N430" s="215">
        <v>0</v>
      </c>
      <c r="O430" s="215">
        <v>0</v>
      </c>
      <c r="P430" s="215">
        <v>0</v>
      </c>
      <c r="Q430" s="215">
        <v>0</v>
      </c>
    </row>
    <row r="431" spans="1:17" x14ac:dyDescent="0.25">
      <c r="A431" s="245" t="str">
        <f>IFERROR(VLOOKUP($C431,Account_Mapping!$A:$C,2,0),"")</f>
        <v>T_gen_Admin_other</v>
      </c>
      <c r="B431" s="248">
        <f>IFERROR(VLOOKUP($C431,Account_Mapping!$A:$C,3,0),"")</f>
        <v>0</v>
      </c>
      <c r="C431" s="285" t="s">
        <v>1170</v>
      </c>
      <c r="D431" s="215"/>
      <c r="E431" s="215">
        <v>0</v>
      </c>
      <c r="F431" s="215">
        <v>0</v>
      </c>
      <c r="G431" s="215">
        <v>0</v>
      </c>
      <c r="H431" s="215">
        <v>0</v>
      </c>
      <c r="I431" s="215">
        <v>0</v>
      </c>
      <c r="J431" s="215">
        <v>0</v>
      </c>
      <c r="K431" s="215">
        <v>0</v>
      </c>
      <c r="L431" s="215">
        <v>0</v>
      </c>
      <c r="M431" s="215">
        <v>0</v>
      </c>
      <c r="N431" s="215">
        <v>0</v>
      </c>
      <c r="O431" s="215">
        <v>0</v>
      </c>
      <c r="P431" s="215">
        <v>0</v>
      </c>
      <c r="Q431" s="215">
        <v>0</v>
      </c>
    </row>
    <row r="432" spans="1:17" x14ac:dyDescent="0.25">
      <c r="A432" s="245" t="str">
        <f>IFERROR(VLOOKUP($C432,Account_Mapping!$A:$C,2,0),"")</f>
        <v>T_EXPENSES</v>
      </c>
      <c r="B432" s="248">
        <f>IFERROR(VLOOKUP($C432,Account_Mapping!$A:$C,3,0),"")</f>
        <v>0</v>
      </c>
      <c r="C432" s="285" t="s">
        <v>1171</v>
      </c>
      <c r="D432" s="215"/>
      <c r="E432" s="215">
        <v>240.76</v>
      </c>
      <c r="F432" s="215">
        <v>393.44</v>
      </c>
      <c r="G432" s="215">
        <v>421.68</v>
      </c>
      <c r="H432" s="215">
        <v>363.89</v>
      </c>
      <c r="I432" s="215">
        <v>623.51</v>
      </c>
      <c r="J432" s="215">
        <v>294.38</v>
      </c>
      <c r="K432" s="215">
        <v>0</v>
      </c>
      <c r="L432" s="215">
        <v>0</v>
      </c>
      <c r="M432" s="215">
        <v>0</v>
      </c>
      <c r="N432" s="215">
        <v>0</v>
      </c>
      <c r="O432" s="215">
        <v>0</v>
      </c>
      <c r="P432" s="215">
        <v>0</v>
      </c>
      <c r="Q432" s="215">
        <v>2337.66</v>
      </c>
    </row>
    <row r="433" spans="1:18" x14ac:dyDescent="0.25">
      <c r="A433" s="245" t="str">
        <f>IFERROR(VLOOKUP($C433,Account_Mapping!$A:$C,2,0),"")</f>
        <v>T_gen_Admin_other</v>
      </c>
      <c r="B433" s="248">
        <f>IFERROR(VLOOKUP($C433,Account_Mapping!$A:$C,3,0),"")</f>
        <v>0</v>
      </c>
      <c r="C433" s="285" t="s">
        <v>1172</v>
      </c>
      <c r="D433" s="215"/>
      <c r="E433" s="215">
        <v>11322</v>
      </c>
      <c r="F433" s="215">
        <v>11322</v>
      </c>
      <c r="G433" s="215">
        <v>11322</v>
      </c>
      <c r="H433" s="215">
        <v>11971.25</v>
      </c>
      <c r="I433" s="215">
        <v>11322</v>
      </c>
      <c r="J433" s="215">
        <v>11322</v>
      </c>
      <c r="K433" s="215">
        <v>0</v>
      </c>
      <c r="L433" s="215">
        <v>0</v>
      </c>
      <c r="M433" s="215">
        <v>0</v>
      </c>
      <c r="N433" s="215">
        <v>0</v>
      </c>
      <c r="O433" s="215">
        <v>0</v>
      </c>
      <c r="P433" s="215">
        <v>0</v>
      </c>
      <c r="Q433" s="215">
        <v>68581.25</v>
      </c>
    </row>
    <row r="434" spans="1:18" x14ac:dyDescent="0.25">
      <c r="A434" s="245" t="str">
        <f>IFERROR(VLOOKUP($C434,Account_Mapping!$A:$C,2,0),"")</f>
        <v>T_gen_Admin_other</v>
      </c>
      <c r="B434" s="248">
        <f>IFERROR(VLOOKUP($C434,Account_Mapping!$A:$C,3,0),"")</f>
        <v>0</v>
      </c>
      <c r="C434" s="285" t="s">
        <v>1173</v>
      </c>
      <c r="D434" s="215"/>
      <c r="E434" s="215">
        <v>658.68</v>
      </c>
      <c r="F434" s="215">
        <v>653.02</v>
      </c>
      <c r="G434" s="215">
        <v>553</v>
      </c>
      <c r="H434" s="215">
        <v>0</v>
      </c>
      <c r="I434" s="215">
        <v>594.51</v>
      </c>
      <c r="J434" s="215">
        <v>662.45</v>
      </c>
      <c r="K434" s="215">
        <v>0</v>
      </c>
      <c r="L434" s="215">
        <v>0</v>
      </c>
      <c r="M434" s="215">
        <v>0</v>
      </c>
      <c r="N434" s="215">
        <v>0</v>
      </c>
      <c r="O434" s="215">
        <v>0</v>
      </c>
      <c r="P434" s="215">
        <v>0</v>
      </c>
      <c r="Q434" s="215">
        <v>3121.66</v>
      </c>
    </row>
    <row r="435" spans="1:18" x14ac:dyDescent="0.25">
      <c r="A435" s="245" t="str">
        <f>IFERROR(VLOOKUP($C435,Account_Mapping!$A:$C,2,0),"")</f>
        <v>T_gen_Admin_other</v>
      </c>
      <c r="B435" s="248">
        <f>IFERROR(VLOOKUP($C435,Account_Mapping!$A:$C,3,0),"")</f>
        <v>0</v>
      </c>
      <c r="C435" s="285" t="s">
        <v>1174</v>
      </c>
      <c r="D435" s="215"/>
      <c r="E435" s="215">
        <v>0</v>
      </c>
      <c r="F435" s="215">
        <v>0</v>
      </c>
      <c r="G435" s="215">
        <v>0</v>
      </c>
      <c r="H435" s="215">
        <v>0</v>
      </c>
      <c r="I435" s="215">
        <v>0</v>
      </c>
      <c r="J435" s="215">
        <v>0</v>
      </c>
      <c r="K435" s="215">
        <v>0</v>
      </c>
      <c r="L435" s="215">
        <v>0</v>
      </c>
      <c r="M435" s="215">
        <v>0</v>
      </c>
      <c r="N435" s="215">
        <v>0</v>
      </c>
      <c r="O435" s="215">
        <v>0</v>
      </c>
      <c r="P435" s="215">
        <v>0</v>
      </c>
      <c r="Q435" s="215">
        <v>0</v>
      </c>
    </row>
    <row r="436" spans="1:18" x14ac:dyDescent="0.25">
      <c r="A436" s="245" t="str">
        <f>IFERROR(VLOOKUP($C436,Account_Mapping!$A:$C,2,0),"")</f>
        <v>T_EXPENSES</v>
      </c>
      <c r="B436" s="248">
        <f>IFERROR(VLOOKUP($C436,Account_Mapping!$A:$C,3,0),"")</f>
        <v>0</v>
      </c>
      <c r="C436" s="285" t="s">
        <v>1175</v>
      </c>
      <c r="D436" s="215"/>
      <c r="E436" s="215">
        <v>90</v>
      </c>
      <c r="F436" s="215">
        <v>91</v>
      </c>
      <c r="G436" s="215">
        <v>91</v>
      </c>
      <c r="H436" s="215">
        <v>91</v>
      </c>
      <c r="I436" s="215">
        <v>91</v>
      </c>
      <c r="J436" s="215">
        <v>0</v>
      </c>
      <c r="K436" s="215">
        <v>0</v>
      </c>
      <c r="L436" s="215">
        <v>0</v>
      </c>
      <c r="M436" s="215">
        <v>0</v>
      </c>
      <c r="N436" s="215">
        <v>0</v>
      </c>
      <c r="O436" s="215">
        <v>0</v>
      </c>
      <c r="P436" s="215">
        <v>0</v>
      </c>
      <c r="Q436" s="215">
        <v>454</v>
      </c>
    </row>
    <row r="437" spans="1:18" x14ac:dyDescent="0.25">
      <c r="A437" s="245" t="str">
        <f>IFERROR(VLOOKUP($C437,Account_Mapping!$A:$C,2,0),"")</f>
        <v>T_Legal</v>
      </c>
      <c r="B437" s="248">
        <f>IFERROR(VLOOKUP($C437,Account_Mapping!$A:$C,3,0),"")</f>
        <v>0</v>
      </c>
      <c r="C437" s="285" t="s">
        <v>1176</v>
      </c>
      <c r="D437" s="215"/>
      <c r="E437" s="215">
        <v>0</v>
      </c>
      <c r="F437" s="215">
        <v>0</v>
      </c>
      <c r="G437" s="215">
        <v>0</v>
      </c>
      <c r="H437" s="215">
        <v>0</v>
      </c>
      <c r="I437" s="215">
        <v>0</v>
      </c>
      <c r="J437" s="215">
        <v>0</v>
      </c>
      <c r="K437" s="215">
        <v>0</v>
      </c>
      <c r="L437" s="215">
        <v>0</v>
      </c>
      <c r="M437" s="215">
        <v>0</v>
      </c>
      <c r="N437" s="215">
        <v>0</v>
      </c>
      <c r="O437" s="215">
        <v>0</v>
      </c>
      <c r="P437" s="215">
        <v>0</v>
      </c>
      <c r="Q437" s="215">
        <v>0</v>
      </c>
    </row>
    <row r="438" spans="1:18" x14ac:dyDescent="0.25">
      <c r="A438" s="245" t="str">
        <f>IFERROR(VLOOKUP($C438,Account_Mapping!$A:$C,2,0),"")</f>
        <v>T_OTHER_OP_EXO</v>
      </c>
      <c r="B438" s="248">
        <f>IFERROR(VLOOKUP($C438,Account_Mapping!$A:$C,3,0),"")</f>
        <v>0</v>
      </c>
      <c r="C438" s="285" t="s">
        <v>1177</v>
      </c>
      <c r="E438" s="229">
        <v>0</v>
      </c>
      <c r="F438" s="229">
        <v>0</v>
      </c>
      <c r="G438" s="229">
        <v>0</v>
      </c>
      <c r="H438" s="229">
        <v>0</v>
      </c>
      <c r="I438" s="229">
        <v>0</v>
      </c>
      <c r="J438" s="229">
        <v>0</v>
      </c>
      <c r="K438" s="229">
        <v>0</v>
      </c>
      <c r="L438" s="229">
        <v>0</v>
      </c>
      <c r="M438" s="229">
        <v>0</v>
      </c>
      <c r="N438" s="229">
        <v>0</v>
      </c>
      <c r="O438" s="229">
        <v>0</v>
      </c>
      <c r="P438" s="229">
        <v>0</v>
      </c>
      <c r="Q438" s="229">
        <v>0</v>
      </c>
      <c r="R438" s="224"/>
    </row>
    <row r="439" spans="1:18" x14ac:dyDescent="0.25">
      <c r="A439" s="245" t="str">
        <f>IFERROR(VLOOKUP($C439,Account_Mapping!$A:$C,2,0),"")</f>
        <v>T_EXPENSES</v>
      </c>
      <c r="B439" s="248">
        <f>IFERROR(VLOOKUP($C439,Account_Mapping!$A:$C,3,0),"")</f>
        <v>0</v>
      </c>
      <c r="C439" s="285" t="s">
        <v>1178</v>
      </c>
      <c r="E439" s="230">
        <v>0</v>
      </c>
      <c r="F439" s="230">
        <v>0</v>
      </c>
      <c r="G439" s="230">
        <v>0</v>
      </c>
      <c r="H439" s="230">
        <v>0</v>
      </c>
      <c r="I439" s="230">
        <v>0</v>
      </c>
      <c r="J439" s="230">
        <v>0</v>
      </c>
      <c r="K439" s="230">
        <v>0</v>
      </c>
      <c r="L439" s="230">
        <v>0</v>
      </c>
      <c r="M439" s="230">
        <v>0</v>
      </c>
      <c r="N439" s="230">
        <v>0</v>
      </c>
      <c r="O439" s="230">
        <v>0</v>
      </c>
      <c r="P439" s="230">
        <v>0</v>
      </c>
      <c r="Q439" s="230">
        <v>0</v>
      </c>
    </row>
    <row r="440" spans="1:18" x14ac:dyDescent="0.25">
      <c r="A440" s="245" t="str">
        <f>IFERROR(VLOOKUP($C440,Account_Mapping!$A:$C,2,0),"")</f>
        <v/>
      </c>
      <c r="B440" s="248" t="str">
        <f>IFERROR(VLOOKUP($C440,Account_Mapping!$A:$C,3,0),"")</f>
        <v/>
      </c>
      <c r="C440" s="285" t="s">
        <v>1179</v>
      </c>
      <c r="E440" s="215">
        <v>48488.75</v>
      </c>
      <c r="F440" s="215">
        <v>49285.3</v>
      </c>
      <c r="G440" s="215">
        <v>50938.6</v>
      </c>
      <c r="H440" s="215">
        <v>51038.75</v>
      </c>
      <c r="I440" s="215">
        <v>51629.090000000004</v>
      </c>
      <c r="J440" s="215">
        <v>49367.169999999991</v>
      </c>
      <c r="K440" s="215">
        <v>0</v>
      </c>
      <c r="L440" s="215">
        <v>0</v>
      </c>
      <c r="M440" s="215">
        <v>0</v>
      </c>
      <c r="N440" s="215">
        <v>0</v>
      </c>
      <c r="O440" s="215">
        <v>0</v>
      </c>
      <c r="P440" s="215">
        <v>0</v>
      </c>
      <c r="Q440" s="215">
        <v>300747.65999999997</v>
      </c>
    </row>
    <row r="441" spans="1:18" x14ac:dyDescent="0.25">
      <c r="A441" s="245" t="str">
        <f>IFERROR(VLOOKUP($C441,Account_Mapping!$A:$C,2,0),"")</f>
        <v/>
      </c>
      <c r="B441" s="248" t="str">
        <f>IFERROR(VLOOKUP($C441,Account_Mapping!$A:$C,3,0),"")</f>
        <v/>
      </c>
      <c r="D441" s="215"/>
      <c r="E441" s="215"/>
      <c r="F441" s="215"/>
      <c r="G441" s="215"/>
      <c r="H441" s="215"/>
      <c r="I441" s="215"/>
      <c r="J441" s="215"/>
      <c r="K441" s="215"/>
      <c r="L441" s="215"/>
      <c r="M441" s="215"/>
      <c r="N441" s="215"/>
      <c r="O441" s="215"/>
      <c r="P441" s="215"/>
      <c r="Q441" s="215"/>
    </row>
    <row r="442" spans="1:18" x14ac:dyDescent="0.25">
      <c r="A442" s="245" t="str">
        <f>IFERROR(VLOOKUP($C442,Account_Mapping!$A:$C,2,0),"")</f>
        <v/>
      </c>
      <c r="B442" s="248" t="str">
        <f>IFERROR(VLOOKUP($C442,Account_Mapping!$A:$C,3,0),"")</f>
        <v/>
      </c>
      <c r="C442" s="285" t="s">
        <v>1180</v>
      </c>
      <c r="D442" s="215"/>
      <c r="E442" s="215"/>
      <c r="F442" s="215"/>
      <c r="G442" s="215"/>
      <c r="H442" s="215"/>
      <c r="I442" s="215"/>
      <c r="J442" s="215"/>
      <c r="K442" s="215"/>
      <c r="L442" s="215"/>
      <c r="M442" s="215"/>
      <c r="N442" s="215"/>
      <c r="O442" s="215"/>
      <c r="P442" s="215"/>
      <c r="Q442" s="215"/>
    </row>
    <row r="443" spans="1:18" x14ac:dyDescent="0.25">
      <c r="A443" s="245" t="str">
        <f>IFERROR(VLOOKUP($C443,Account_Mapping!$A:$C,2,0),"")</f>
        <v>T_MGMT_Fee</v>
      </c>
      <c r="B443" s="248">
        <f>IFERROR(VLOOKUP($C443,Account_Mapping!$A:$C,3,0),"")</f>
        <v>0</v>
      </c>
      <c r="C443" s="285" t="s">
        <v>1279</v>
      </c>
      <c r="D443" s="215"/>
      <c r="E443" s="215">
        <v>5345.46</v>
      </c>
      <c r="F443" s="215">
        <v>5419.21</v>
      </c>
      <c r="G443" s="215">
        <v>5694.86</v>
      </c>
      <c r="H443" s="215">
        <v>6245.63</v>
      </c>
      <c r="I443" s="215">
        <v>6607.8</v>
      </c>
      <c r="J443" s="215">
        <v>6188.79</v>
      </c>
      <c r="K443" s="215">
        <v>0</v>
      </c>
      <c r="L443" s="215">
        <v>0</v>
      </c>
      <c r="M443" s="215">
        <v>0</v>
      </c>
      <c r="N443" s="215">
        <v>0</v>
      </c>
      <c r="O443" s="215">
        <v>0</v>
      </c>
      <c r="P443" s="215">
        <v>0</v>
      </c>
      <c r="Q443" s="215">
        <v>35501.75</v>
      </c>
    </row>
    <row r="444" spans="1:18" x14ac:dyDescent="0.25">
      <c r="A444" s="245" t="str">
        <f>IFERROR(VLOOKUP($C444,Account_Mapping!$A:$C,2,0),"")</f>
        <v>T_DEPR_AMORT</v>
      </c>
      <c r="B444" s="248">
        <f>IFERROR(VLOOKUP($C444,Account_Mapping!$A:$C,3,0),"")</f>
        <v>0</v>
      </c>
      <c r="C444" s="285" t="s">
        <v>1182</v>
      </c>
      <c r="D444" s="215"/>
      <c r="E444" s="215">
        <v>0</v>
      </c>
      <c r="F444" s="215">
        <v>0</v>
      </c>
      <c r="G444" s="215">
        <v>0</v>
      </c>
      <c r="H444" s="215">
        <v>0</v>
      </c>
      <c r="I444" s="215">
        <v>0</v>
      </c>
      <c r="J444" s="215">
        <v>0</v>
      </c>
      <c r="K444" s="215">
        <v>0</v>
      </c>
      <c r="L444" s="215">
        <v>0</v>
      </c>
      <c r="M444" s="215">
        <v>0</v>
      </c>
      <c r="N444" s="215">
        <v>0</v>
      </c>
      <c r="O444" s="215">
        <v>0</v>
      </c>
      <c r="P444" s="215">
        <v>0</v>
      </c>
      <c r="Q444" s="215">
        <v>0</v>
      </c>
    </row>
    <row r="445" spans="1:18" x14ac:dyDescent="0.25">
      <c r="A445" s="245" t="str">
        <f>IFERROR(VLOOKUP($C445,Account_Mapping!$A:$C,2,0),"")</f>
        <v>T_DEPR_AMORT</v>
      </c>
      <c r="B445" s="248">
        <f>IFERROR(VLOOKUP($C445,Account_Mapping!$A:$C,3,0),"")</f>
        <v>0</v>
      </c>
      <c r="C445" s="285" t="s">
        <v>1183</v>
      </c>
      <c r="D445" s="215"/>
      <c r="E445" s="215">
        <v>501.33</v>
      </c>
      <c r="F445" s="215">
        <v>501.33</v>
      </c>
      <c r="G445" s="215">
        <v>501.33</v>
      </c>
      <c r="H445" s="215">
        <v>501.33</v>
      </c>
      <c r="I445" s="215">
        <v>501.33</v>
      </c>
      <c r="J445" s="215">
        <v>501.33</v>
      </c>
      <c r="K445" s="215">
        <v>0</v>
      </c>
      <c r="L445" s="215">
        <v>0</v>
      </c>
      <c r="M445" s="215">
        <v>0</v>
      </c>
      <c r="N445" s="215">
        <v>0</v>
      </c>
      <c r="O445" s="215">
        <v>0</v>
      </c>
      <c r="P445" s="215">
        <v>0</v>
      </c>
      <c r="Q445" s="215">
        <v>3007.98</v>
      </c>
    </row>
    <row r="446" spans="1:18" x14ac:dyDescent="0.25">
      <c r="A446" s="245" t="str">
        <f>IFERROR(VLOOKUP($C446,Account_Mapping!$A:$C,2,0),"")</f>
        <v>T_RENT_EXP</v>
      </c>
      <c r="B446" s="248">
        <f>IFERROR(VLOOKUP($C446,Account_Mapping!$A:$C,3,0),"")</f>
        <v>0</v>
      </c>
      <c r="C446" s="285" t="s">
        <v>1184</v>
      </c>
      <c r="D446" s="215"/>
      <c r="E446" s="215">
        <v>34720.400000000001</v>
      </c>
      <c r="F446" s="215">
        <v>35724.400000000001</v>
      </c>
      <c r="G446" s="215">
        <v>38021.9</v>
      </c>
      <c r="H446" s="215">
        <v>36371.15</v>
      </c>
      <c r="I446" s="215">
        <v>36371.15</v>
      </c>
      <c r="J446" s="215">
        <v>36371.15</v>
      </c>
      <c r="K446" s="215">
        <v>0</v>
      </c>
      <c r="L446" s="215">
        <v>0</v>
      </c>
      <c r="M446" s="215">
        <v>0</v>
      </c>
      <c r="N446" s="215">
        <v>0</v>
      </c>
      <c r="O446" s="215">
        <v>0</v>
      </c>
      <c r="P446" s="215">
        <v>0</v>
      </c>
      <c r="Q446" s="215">
        <v>217580.15</v>
      </c>
    </row>
    <row r="447" spans="1:18" x14ac:dyDescent="0.25">
      <c r="A447" s="245" t="str">
        <f>IFERROR(VLOOKUP($C447,Account_Mapping!$A:$C,2,0),"")</f>
        <v>T_EXPENSES</v>
      </c>
      <c r="B447" s="248">
        <f>IFERROR(VLOOKUP($C447,Account_Mapping!$A:$C,3,0),"")</f>
        <v>0</v>
      </c>
      <c r="C447" s="285" t="s">
        <v>1185</v>
      </c>
      <c r="D447" s="215"/>
      <c r="E447" s="215">
        <v>2930.16</v>
      </c>
      <c r="F447" s="215">
        <v>4130.2</v>
      </c>
      <c r="G447" s="215">
        <v>1529.02</v>
      </c>
      <c r="H447" s="215">
        <v>286.72000000000003</v>
      </c>
      <c r="I447" s="215">
        <v>30</v>
      </c>
      <c r="J447" s="215">
        <v>3286.72</v>
      </c>
      <c r="K447" s="215">
        <v>0</v>
      </c>
      <c r="L447" s="215">
        <v>0</v>
      </c>
      <c r="M447" s="215">
        <v>0</v>
      </c>
      <c r="N447" s="215">
        <v>0</v>
      </c>
      <c r="O447" s="215">
        <v>0</v>
      </c>
      <c r="P447" s="215">
        <v>0</v>
      </c>
      <c r="Q447" s="215">
        <v>12192.819999999998</v>
      </c>
    </row>
    <row r="448" spans="1:18" x14ac:dyDescent="0.25">
      <c r="A448" s="245" t="str">
        <f>IFERROR(VLOOKUP($C448,Account_Mapping!$A:$C,2,0),"")</f>
        <v>T_INT_INC_EXP</v>
      </c>
      <c r="B448" s="248">
        <f>IFERROR(VLOOKUP($C448,Account_Mapping!$A:$C,3,0),"")</f>
        <v>0</v>
      </c>
      <c r="C448" s="285" t="s">
        <v>1186</v>
      </c>
      <c r="D448" s="215"/>
      <c r="E448" s="215">
        <v>0</v>
      </c>
      <c r="F448" s="215">
        <v>0</v>
      </c>
      <c r="G448" s="215">
        <v>0</v>
      </c>
      <c r="H448" s="215">
        <v>0</v>
      </c>
      <c r="I448" s="215">
        <v>0</v>
      </c>
      <c r="J448" s="215">
        <v>0</v>
      </c>
      <c r="K448" s="215">
        <v>0</v>
      </c>
      <c r="L448" s="215">
        <v>0</v>
      </c>
      <c r="M448" s="215">
        <v>0</v>
      </c>
      <c r="N448" s="215">
        <v>0</v>
      </c>
      <c r="O448" s="215">
        <v>0</v>
      </c>
      <c r="P448" s="215">
        <v>0</v>
      </c>
      <c r="Q448" s="215">
        <v>0</v>
      </c>
    </row>
    <row r="449" spans="1:18" x14ac:dyDescent="0.25">
      <c r="A449" s="245" t="str">
        <f>IFERROR(VLOOKUP($C449,Account_Mapping!$A:$C,2,0),"")</f>
        <v>T_INT_INC_EXP</v>
      </c>
      <c r="B449" s="248">
        <f>IFERROR(VLOOKUP($C449,Account_Mapping!$A:$C,3,0),"")</f>
        <v>0</v>
      </c>
      <c r="C449" s="285" t="s">
        <v>1187</v>
      </c>
      <c r="D449" s="215"/>
      <c r="E449" s="215">
        <v>0</v>
      </c>
      <c r="F449" s="215">
        <v>0</v>
      </c>
      <c r="G449" s="215">
        <v>0</v>
      </c>
      <c r="H449" s="215">
        <v>0</v>
      </c>
      <c r="I449" s="215">
        <v>0</v>
      </c>
      <c r="J449" s="215">
        <v>0</v>
      </c>
      <c r="K449" s="215">
        <v>0</v>
      </c>
      <c r="L449" s="215">
        <v>0</v>
      </c>
      <c r="M449" s="215">
        <v>0</v>
      </c>
      <c r="N449" s="215">
        <v>0</v>
      </c>
      <c r="O449" s="215">
        <v>0</v>
      </c>
      <c r="P449" s="215">
        <v>0</v>
      </c>
      <c r="Q449" s="215">
        <v>0</v>
      </c>
    </row>
    <row r="450" spans="1:18" x14ac:dyDescent="0.25">
      <c r="A450" s="245" t="str">
        <f>IFERROR(VLOOKUP($C450,Account_Mapping!$A:$C,2,0),"")</f>
        <v>T_INT_INC_EXP</v>
      </c>
      <c r="B450" s="248">
        <f>IFERROR(VLOOKUP($C450,Account_Mapping!$A:$C,3,0),"")</f>
        <v>0</v>
      </c>
      <c r="C450" s="285" t="s">
        <v>1188</v>
      </c>
      <c r="D450" s="215"/>
      <c r="E450" s="215">
        <v>0</v>
      </c>
      <c r="F450" s="215">
        <v>0</v>
      </c>
      <c r="G450" s="215">
        <v>0</v>
      </c>
      <c r="H450" s="215">
        <v>0</v>
      </c>
      <c r="I450" s="215">
        <v>0</v>
      </c>
      <c r="J450" s="215">
        <v>0</v>
      </c>
      <c r="K450" s="215">
        <v>0</v>
      </c>
      <c r="L450" s="215">
        <v>0</v>
      </c>
      <c r="M450" s="215">
        <v>0</v>
      </c>
      <c r="N450" s="215">
        <v>0</v>
      </c>
      <c r="O450" s="215">
        <v>0</v>
      </c>
      <c r="P450" s="215">
        <v>0</v>
      </c>
      <c r="Q450" s="215">
        <v>0</v>
      </c>
    </row>
    <row r="451" spans="1:18" x14ac:dyDescent="0.25">
      <c r="A451" s="245" t="str">
        <f>IFERROR(VLOOKUP($C451,Account_Mapping!$A:$C,2,0),"")</f>
        <v>T_RE_Tax</v>
      </c>
      <c r="B451" s="248">
        <f>IFERROR(VLOOKUP($C451,Account_Mapping!$A:$C,3,0),"")</f>
        <v>0</v>
      </c>
      <c r="C451" s="285" t="s">
        <v>1189</v>
      </c>
      <c r="E451" s="229">
        <v>1004</v>
      </c>
      <c r="F451" s="229">
        <v>0</v>
      </c>
      <c r="G451" s="229">
        <v>1004</v>
      </c>
      <c r="H451" s="229">
        <v>1004</v>
      </c>
      <c r="I451" s="229">
        <v>1004</v>
      </c>
      <c r="J451" s="229">
        <v>1004</v>
      </c>
      <c r="K451" s="229">
        <v>0</v>
      </c>
      <c r="L451" s="229">
        <v>0</v>
      </c>
      <c r="M451" s="229">
        <v>0</v>
      </c>
      <c r="N451" s="229">
        <v>0</v>
      </c>
      <c r="O451" s="229">
        <v>0</v>
      </c>
      <c r="P451" s="229">
        <v>0</v>
      </c>
      <c r="Q451" s="229">
        <v>5020</v>
      </c>
      <c r="R451" s="224"/>
    </row>
    <row r="452" spans="1:18" x14ac:dyDescent="0.25">
      <c r="A452" s="245" t="str">
        <f>IFERROR(VLOOKUP($C452,Account_Mapping!$A:$C,2,0),"")</f>
        <v>T_RE_Tax</v>
      </c>
      <c r="B452" s="248">
        <f>IFERROR(VLOOKUP($C452,Account_Mapping!$A:$C,3,0),"")</f>
        <v>0</v>
      </c>
      <c r="C452" s="285" t="s">
        <v>1190</v>
      </c>
      <c r="E452" s="215">
        <v>66.069999999999993</v>
      </c>
      <c r="F452" s="215">
        <v>66.069999999999993</v>
      </c>
      <c r="G452" s="215">
        <v>66.069999999999993</v>
      </c>
      <c r="H452" s="215">
        <v>66.069999999999993</v>
      </c>
      <c r="I452" s="215">
        <v>66.069999999999993</v>
      </c>
      <c r="J452" s="215">
        <v>66.069999999999993</v>
      </c>
      <c r="K452" s="215">
        <v>0</v>
      </c>
      <c r="L452" s="215">
        <v>0</v>
      </c>
      <c r="M452" s="215">
        <v>0</v>
      </c>
      <c r="N452" s="215">
        <v>0</v>
      </c>
      <c r="O452" s="215">
        <v>0</v>
      </c>
      <c r="P452" s="215">
        <v>0</v>
      </c>
      <c r="Q452" s="215">
        <v>396.41999999999996</v>
      </c>
    </row>
    <row r="453" spans="1:18" ht="18.75" thickBot="1" x14ac:dyDescent="0.3">
      <c r="A453" s="245" t="str">
        <f>IFERROR(VLOOKUP($C453,Account_Mapping!$A:$C,2,0),"")</f>
        <v/>
      </c>
      <c r="B453" s="248" t="str">
        <f>IFERROR(VLOOKUP($C453,Account_Mapping!$A:$C,3,0),"")</f>
        <v/>
      </c>
      <c r="C453" s="287" t="s">
        <v>1191</v>
      </c>
      <c r="D453" s="287"/>
      <c r="E453" s="227">
        <v>44567.420000000006</v>
      </c>
      <c r="F453" s="227">
        <v>45841.21</v>
      </c>
      <c r="G453" s="227">
        <v>46817.18</v>
      </c>
      <c r="H453" s="227">
        <v>44474.9</v>
      </c>
      <c r="I453" s="227">
        <v>44580.35</v>
      </c>
      <c r="J453" s="227">
        <v>47418.060000000005</v>
      </c>
      <c r="K453" s="227">
        <v>0</v>
      </c>
      <c r="L453" s="227">
        <v>0</v>
      </c>
      <c r="M453" s="227">
        <v>0</v>
      </c>
      <c r="N453" s="227">
        <v>0</v>
      </c>
      <c r="O453" s="227">
        <v>0</v>
      </c>
      <c r="P453" s="227">
        <v>0</v>
      </c>
      <c r="Q453" s="227">
        <v>273699.12</v>
      </c>
      <c r="R453" s="226"/>
    </row>
    <row r="454" spans="1:18" ht="18.75" thickTop="1" x14ac:dyDescent="0.25">
      <c r="C454" s="285" t="s">
        <v>789</v>
      </c>
    </row>
    <row r="455" spans="1:18" x14ac:dyDescent="0.25">
      <c r="C455" s="285" t="s">
        <v>803</v>
      </c>
      <c r="E455" s="285">
        <v>231413.13</v>
      </c>
      <c r="F455" s="285">
        <v>224947.93</v>
      </c>
      <c r="G455" s="285">
        <v>249454.77999999997</v>
      </c>
      <c r="H455" s="285">
        <v>241791.86000000002</v>
      </c>
      <c r="I455" s="285">
        <v>276005.90000000002</v>
      </c>
      <c r="J455" s="285">
        <v>252665.30000000002</v>
      </c>
      <c r="K455" s="285">
        <v>0</v>
      </c>
      <c r="L455" s="285">
        <v>0</v>
      </c>
      <c r="M455" s="285">
        <v>0</v>
      </c>
      <c r="N455" s="285">
        <v>0</v>
      </c>
      <c r="O455" s="285">
        <v>0</v>
      </c>
      <c r="P455" s="285">
        <v>0</v>
      </c>
      <c r="Q455" s="285">
        <v>1476278.9</v>
      </c>
    </row>
  </sheetData>
  <printOptions horizontalCentered="1"/>
  <pageMargins left="0" right="0" top="0.25" bottom="0" header="0" footer="0"/>
  <pageSetup scale="38" orientation="landscape" r:id="rId1"/>
  <headerFooter alignWithMargins="0"/>
  <rowBreaks count="5" manualBreakCount="5">
    <brk id="41" min="2" max="16" man="1"/>
    <brk id="109" min="2" max="16" man="1"/>
    <brk id="148" min="2" max="16" man="1"/>
    <brk id="319" min="2" max="16" man="1"/>
    <brk id="377" min="2" max="16" man="1"/>
  </rowBreaks>
  <customProperties>
    <customPr name="EpmWorksheetKeyString_GUID" r:id="rId2"/>
  </customPropertie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 tint="0.79998168889431442"/>
  </sheetPr>
  <dimension ref="A1:T455"/>
  <sheetViews>
    <sheetView zoomScale="60" zoomScaleNormal="60" workbookViewId="0"/>
  </sheetViews>
  <sheetFormatPr defaultColWidth="8.85546875" defaultRowHeight="18" x14ac:dyDescent="0.25"/>
  <cols>
    <col min="1" max="1" width="43.42578125" style="245" customWidth="1"/>
    <col min="2" max="2" width="43.42578125" style="248" customWidth="1"/>
    <col min="3" max="3" width="57.28515625" style="285" customWidth="1"/>
    <col min="4" max="4" width="2.7109375" style="285" customWidth="1"/>
    <col min="5" max="17" width="21.7109375" style="285" customWidth="1"/>
    <col min="18" max="18" width="15.5703125" style="214" bestFit="1" customWidth="1"/>
    <col min="19" max="19" width="8.85546875" style="214"/>
    <col min="20" max="20" width="16.5703125" style="214" bestFit="1" customWidth="1"/>
    <col min="21" max="16384" width="8.85546875" style="214"/>
  </cols>
  <sheetData>
    <row r="1" spans="1:17" x14ac:dyDescent="0.25">
      <c r="E1" s="215"/>
      <c r="F1" s="215"/>
      <c r="G1" s="215"/>
      <c r="H1" s="215"/>
      <c r="I1" s="215"/>
      <c r="J1" s="216" t="s">
        <v>1195</v>
      </c>
      <c r="K1" s="215"/>
      <c r="L1" s="215"/>
      <c r="M1" s="215"/>
      <c r="N1" s="215"/>
      <c r="O1" s="215"/>
      <c r="P1" s="215"/>
      <c r="Q1" s="215"/>
    </row>
    <row r="2" spans="1:17" x14ac:dyDescent="0.25">
      <c r="E2" s="215"/>
      <c r="F2" s="215"/>
      <c r="G2" s="215"/>
      <c r="H2" s="215"/>
      <c r="I2" s="215"/>
      <c r="J2" s="217" t="s">
        <v>760</v>
      </c>
      <c r="K2" s="215"/>
      <c r="L2" s="215"/>
      <c r="M2" s="215"/>
      <c r="N2" s="215"/>
      <c r="O2" s="215"/>
      <c r="P2" s="215"/>
      <c r="Q2" s="215"/>
    </row>
    <row r="3" spans="1:17" x14ac:dyDescent="0.25">
      <c r="D3" s="286"/>
      <c r="E3" s="215"/>
      <c r="F3" s="215"/>
      <c r="G3" s="215"/>
      <c r="H3" s="215"/>
      <c r="I3" s="215"/>
      <c r="J3" s="218">
        <v>2022</v>
      </c>
      <c r="K3" s="215"/>
      <c r="L3" s="215"/>
      <c r="M3" s="215"/>
      <c r="N3" s="215"/>
      <c r="O3" s="215"/>
      <c r="P3" s="215"/>
      <c r="Q3" s="215"/>
    </row>
    <row r="4" spans="1:17" x14ac:dyDescent="0.25">
      <c r="D4" s="286"/>
      <c r="E4" s="215"/>
      <c r="F4" s="215"/>
      <c r="G4" s="215"/>
      <c r="H4" s="215"/>
      <c r="I4" s="215"/>
      <c r="J4" s="216"/>
      <c r="K4" s="215"/>
      <c r="L4" s="215"/>
      <c r="M4" s="215"/>
      <c r="N4" s="215"/>
      <c r="O4" s="215"/>
      <c r="P4" s="215"/>
      <c r="Q4" s="215"/>
    </row>
    <row r="5" spans="1:17" ht="18.75" x14ac:dyDescent="0.3">
      <c r="A5" s="246" t="s">
        <v>1259</v>
      </c>
      <c r="B5" s="249" t="s">
        <v>1260</v>
      </c>
      <c r="E5" s="219" t="s">
        <v>761</v>
      </c>
      <c r="F5" s="219" t="s">
        <v>762</v>
      </c>
      <c r="G5" s="219" t="s">
        <v>763</v>
      </c>
      <c r="H5" s="219" t="s">
        <v>764</v>
      </c>
      <c r="I5" s="219" t="s">
        <v>185</v>
      </c>
      <c r="J5" s="219" t="s">
        <v>765</v>
      </c>
      <c r="K5" s="219" t="s">
        <v>766</v>
      </c>
      <c r="L5" s="219" t="s">
        <v>767</v>
      </c>
      <c r="M5" s="219" t="s">
        <v>768</v>
      </c>
      <c r="N5" s="219" t="s">
        <v>769</v>
      </c>
      <c r="O5" s="219" t="s">
        <v>770</v>
      </c>
      <c r="P5" s="219" t="s">
        <v>771</v>
      </c>
      <c r="Q5" s="219" t="s">
        <v>772</v>
      </c>
    </row>
    <row r="6" spans="1:17" x14ac:dyDescent="0.25">
      <c r="A6" s="245" t="str">
        <f>IFERROR(VLOOKUP($C6,Account_Mapping!$A:$C,2,0),"")</f>
        <v/>
      </c>
      <c r="B6" s="248" t="str">
        <f>IFERROR(VLOOKUP($C6,Account_Mapping!$A:$C,3,0),"")</f>
        <v/>
      </c>
      <c r="C6" s="285" t="s">
        <v>193</v>
      </c>
      <c r="E6" s="215">
        <v>31</v>
      </c>
      <c r="F6" s="215">
        <v>28</v>
      </c>
      <c r="G6" s="215">
        <v>31</v>
      </c>
      <c r="H6" s="215">
        <v>30</v>
      </c>
      <c r="I6" s="215">
        <v>31</v>
      </c>
      <c r="J6" s="215">
        <v>30</v>
      </c>
      <c r="K6" s="215">
        <v>0</v>
      </c>
      <c r="L6" s="215">
        <v>0</v>
      </c>
      <c r="M6" s="215">
        <v>0</v>
      </c>
      <c r="N6" s="215">
        <v>0</v>
      </c>
      <c r="O6" s="215">
        <v>0</v>
      </c>
      <c r="P6" s="215">
        <v>0</v>
      </c>
      <c r="Q6" s="215">
        <v>181</v>
      </c>
    </row>
    <row r="7" spans="1:17" x14ac:dyDescent="0.25">
      <c r="A7" s="245" t="str">
        <f>IFERROR(VLOOKUP($C7,Account_Mapping!$A:$C,2,0),"")</f>
        <v/>
      </c>
      <c r="B7" s="248" t="str">
        <f>IFERROR(VLOOKUP($C7,Account_Mapping!$A:$C,3,0),"")</f>
        <v/>
      </c>
      <c r="E7" s="215"/>
      <c r="F7" s="215"/>
      <c r="G7" s="215"/>
      <c r="H7" s="215"/>
      <c r="I7" s="215"/>
      <c r="J7" s="215"/>
      <c r="K7" s="215"/>
      <c r="L7" s="215"/>
      <c r="M7" s="215"/>
      <c r="N7" s="215"/>
      <c r="O7" s="215"/>
      <c r="P7" s="215"/>
      <c r="Q7" s="215"/>
    </row>
    <row r="8" spans="1:17" x14ac:dyDescent="0.25">
      <c r="A8" s="245" t="str">
        <f>IFERROR(VLOOKUP($C8,Account_Mapping!$A:$C,2,0),"")</f>
        <v/>
      </c>
      <c r="B8" s="248" t="str">
        <f>IFERROR(VLOOKUP($C8,Account_Mapping!$A:$C,3,0),"")</f>
        <v/>
      </c>
      <c r="C8" s="287" t="s">
        <v>773</v>
      </c>
      <c r="D8" s="287"/>
      <c r="E8" s="220">
        <v>79.612903225806448</v>
      </c>
      <c r="F8" s="220">
        <v>79.785714285714292</v>
      </c>
      <c r="G8" s="220">
        <v>80.548387096774192</v>
      </c>
      <c r="H8" s="220">
        <v>83</v>
      </c>
      <c r="I8" s="220">
        <v>83.741935483870961</v>
      </c>
      <c r="J8" s="220">
        <v>81.433333333333337</v>
      </c>
      <c r="K8" s="220" t="e">
        <v>#DIV/0!</v>
      </c>
      <c r="L8" s="220" t="e">
        <v>#DIV/0!</v>
      </c>
      <c r="M8" s="220" t="e">
        <v>#DIV/0!</v>
      </c>
      <c r="N8" s="220" t="e">
        <v>#DIV/0!</v>
      </c>
      <c r="O8" s="220" t="e">
        <v>#DIV/0!</v>
      </c>
      <c r="P8" s="220" t="e">
        <v>#DIV/0!</v>
      </c>
      <c r="Q8" s="221" t="s">
        <v>774</v>
      </c>
    </row>
    <row r="9" spans="1:17" x14ac:dyDescent="0.25">
      <c r="A9" s="245" t="str">
        <f>IFERROR(VLOOKUP($C9,Account_Mapping!$A:$C,2,0),"")</f>
        <v/>
      </c>
      <c r="B9" s="248" t="str">
        <f>IFERROR(VLOOKUP($C9,Account_Mapping!$A:$C,3,0),"")</f>
        <v/>
      </c>
      <c r="E9" s="222"/>
      <c r="F9" s="222"/>
      <c r="G9" s="222"/>
      <c r="H9" s="222"/>
      <c r="I9" s="222"/>
      <c r="J9" s="222"/>
      <c r="K9" s="222"/>
      <c r="L9" s="222"/>
      <c r="M9" s="222"/>
      <c r="N9" s="222"/>
      <c r="O9" s="222"/>
      <c r="P9" s="222"/>
      <c r="Q9" s="221"/>
    </row>
    <row r="10" spans="1:17" x14ac:dyDescent="0.25">
      <c r="A10" s="245" t="str">
        <f>IFERROR(VLOOKUP($C10,Account_Mapping!$A:$C,2,0),"")</f>
        <v/>
      </c>
      <c r="B10" s="248" t="str">
        <f>IFERROR(VLOOKUP($C10,Account_Mapping!$A:$C,3,0),"")</f>
        <v/>
      </c>
      <c r="C10" s="287" t="s">
        <v>775</v>
      </c>
      <c r="E10" s="222"/>
      <c r="F10" s="222"/>
      <c r="G10" s="222"/>
      <c r="H10" s="222"/>
      <c r="I10" s="222"/>
      <c r="J10" s="222"/>
      <c r="K10" s="222"/>
      <c r="L10" s="222"/>
      <c r="M10" s="222"/>
      <c r="N10" s="222"/>
      <c r="O10" s="222"/>
      <c r="P10" s="222"/>
      <c r="Q10" s="221"/>
    </row>
    <row r="11" spans="1:17" x14ac:dyDescent="0.25">
      <c r="A11" s="245" t="str">
        <f>IFERROR(VLOOKUP($C11,Account_Mapping!$A:$C,2,0),"")</f>
        <v>PD_Private</v>
      </c>
      <c r="B11" s="248">
        <f>IFERROR(VLOOKUP($C11,Account_Mapping!$A:$C,3,0),"")</f>
        <v>0</v>
      </c>
      <c r="C11" s="285" t="s">
        <v>776</v>
      </c>
      <c r="E11" s="215">
        <v>223</v>
      </c>
      <c r="F11" s="215">
        <v>244</v>
      </c>
      <c r="G11" s="215">
        <v>288</v>
      </c>
      <c r="H11" s="215">
        <v>261</v>
      </c>
      <c r="I11" s="215">
        <v>239</v>
      </c>
      <c r="J11" s="215">
        <v>238</v>
      </c>
      <c r="K11" s="215">
        <v>0</v>
      </c>
      <c r="L11" s="215">
        <v>0</v>
      </c>
      <c r="M11" s="215">
        <v>0</v>
      </c>
      <c r="N11" s="215">
        <v>0</v>
      </c>
      <c r="O11" s="215">
        <v>0</v>
      </c>
      <c r="P11" s="215">
        <v>0</v>
      </c>
      <c r="Q11" s="215">
        <v>1493</v>
      </c>
    </row>
    <row r="12" spans="1:17" x14ac:dyDescent="0.25">
      <c r="A12" s="245" t="str">
        <f>IFERROR(VLOOKUP($C12,Account_Mapping!$A:$C,2,0),"")</f>
        <v>PD_Comm_Ins</v>
      </c>
      <c r="B12" s="248">
        <f>IFERROR(VLOOKUP($C12,Account_Mapping!$A:$C,3,0),"")</f>
        <v>0</v>
      </c>
      <c r="C12" s="285" t="s">
        <v>777</v>
      </c>
      <c r="E12" s="215">
        <v>0</v>
      </c>
      <c r="F12" s="215">
        <v>9</v>
      </c>
      <c r="G12" s="215">
        <v>40</v>
      </c>
      <c r="H12" s="215">
        <v>88</v>
      </c>
      <c r="I12" s="215">
        <v>81</v>
      </c>
      <c r="J12" s="215">
        <v>15</v>
      </c>
      <c r="K12" s="215">
        <v>0</v>
      </c>
      <c r="L12" s="215">
        <v>0</v>
      </c>
      <c r="M12" s="215">
        <v>0</v>
      </c>
      <c r="N12" s="215">
        <v>0</v>
      </c>
      <c r="O12" s="215">
        <v>0</v>
      </c>
      <c r="P12" s="215">
        <v>0</v>
      </c>
      <c r="Q12" s="215">
        <v>233</v>
      </c>
    </row>
    <row r="13" spans="1:17" x14ac:dyDescent="0.25">
      <c r="A13" s="245" t="str">
        <f>IFERROR(VLOOKUP($C13,Account_Mapping!$A:$C,2,0),"")</f>
        <v>PD_Medicaid</v>
      </c>
      <c r="B13" s="248">
        <f>IFERROR(VLOOKUP($C13,Account_Mapping!$A:$C,3,0),"")</f>
        <v>0</v>
      </c>
      <c r="C13" s="285" t="s">
        <v>778</v>
      </c>
      <c r="E13" s="215">
        <v>1409</v>
      </c>
      <c r="F13" s="215">
        <v>1319</v>
      </c>
      <c r="G13" s="215">
        <v>1241</v>
      </c>
      <c r="H13" s="215">
        <v>1150</v>
      </c>
      <c r="I13" s="215">
        <v>1170</v>
      </c>
      <c r="J13" s="215">
        <v>1220</v>
      </c>
      <c r="K13" s="215">
        <v>0</v>
      </c>
      <c r="L13" s="215">
        <v>0</v>
      </c>
      <c r="M13" s="215">
        <v>0</v>
      </c>
      <c r="N13" s="215">
        <v>0</v>
      </c>
      <c r="O13" s="215">
        <v>0</v>
      </c>
      <c r="P13" s="215">
        <v>0</v>
      </c>
      <c r="Q13" s="215">
        <v>7509</v>
      </c>
    </row>
    <row r="14" spans="1:17" x14ac:dyDescent="0.25">
      <c r="A14" s="245" t="str">
        <f>IFERROR(VLOOKUP($C14,Account_Mapping!$A:$C,2,0),"")</f>
        <v>PD_Medicaid</v>
      </c>
      <c r="B14" s="248">
        <f>IFERROR(VLOOKUP($C14,Account_Mapping!$A:$C,3,0),"")</f>
        <v>0</v>
      </c>
      <c r="C14" s="285" t="s">
        <v>779</v>
      </c>
      <c r="E14" s="215">
        <v>62</v>
      </c>
      <c r="F14" s="215">
        <v>-62</v>
      </c>
      <c r="G14" s="215">
        <v>18</v>
      </c>
      <c r="H14" s="215">
        <v>75</v>
      </c>
      <c r="I14" s="215">
        <v>188</v>
      </c>
      <c r="J14" s="215">
        <v>151</v>
      </c>
      <c r="K14" s="215">
        <v>0</v>
      </c>
      <c r="L14" s="215">
        <v>0</v>
      </c>
      <c r="M14" s="215">
        <v>0</v>
      </c>
      <c r="N14" s="215">
        <v>0</v>
      </c>
      <c r="O14" s="215">
        <v>0</v>
      </c>
      <c r="P14" s="215">
        <v>0</v>
      </c>
      <c r="Q14" s="215">
        <v>432</v>
      </c>
    </row>
    <row r="15" spans="1:17" x14ac:dyDescent="0.25">
      <c r="A15" s="245" t="str">
        <f>IFERROR(VLOOKUP($C15,Account_Mapping!$A:$C,2,0),"")</f>
        <v>PD_Medicaid</v>
      </c>
      <c r="B15" s="248">
        <f>IFERROR(VLOOKUP($C15,Account_Mapping!$A:$C,3,0),"")</f>
        <v>0</v>
      </c>
      <c r="C15" s="285" t="s">
        <v>780</v>
      </c>
      <c r="E15" s="215">
        <v>0</v>
      </c>
      <c r="F15" s="215">
        <v>0</v>
      </c>
      <c r="G15" s="215">
        <v>0</v>
      </c>
      <c r="H15" s="215">
        <v>2</v>
      </c>
      <c r="I15" s="215">
        <v>0</v>
      </c>
      <c r="J15" s="215">
        <v>2</v>
      </c>
      <c r="K15" s="215">
        <v>0</v>
      </c>
      <c r="L15" s="215">
        <v>0</v>
      </c>
      <c r="M15" s="215">
        <v>0</v>
      </c>
      <c r="N15" s="215">
        <v>0</v>
      </c>
      <c r="O15" s="215">
        <v>0</v>
      </c>
      <c r="P15" s="215">
        <v>0</v>
      </c>
      <c r="Q15" s="215">
        <v>4</v>
      </c>
    </row>
    <row r="16" spans="1:17" x14ac:dyDescent="0.25">
      <c r="A16" s="245" t="str">
        <f>IFERROR(VLOOKUP($C16,Account_Mapping!$A:$C,2,0),"")</f>
        <v>PD_Medicare</v>
      </c>
      <c r="B16" s="248">
        <f>IFERROR(VLOOKUP($C16,Account_Mapping!$A:$C,3,0),"")</f>
        <v>0</v>
      </c>
      <c r="C16" s="285" t="s">
        <v>781</v>
      </c>
      <c r="E16" s="215">
        <v>106</v>
      </c>
      <c r="F16" s="215">
        <v>103</v>
      </c>
      <c r="G16" s="215">
        <v>84</v>
      </c>
      <c r="H16" s="215">
        <v>67</v>
      </c>
      <c r="I16" s="215">
        <v>95</v>
      </c>
      <c r="J16" s="215">
        <v>90</v>
      </c>
      <c r="K16" s="215">
        <v>0</v>
      </c>
      <c r="L16" s="215">
        <v>0</v>
      </c>
      <c r="M16" s="215">
        <v>0</v>
      </c>
      <c r="N16" s="215">
        <v>0</v>
      </c>
      <c r="O16" s="215">
        <v>0</v>
      </c>
      <c r="P16" s="215">
        <v>0</v>
      </c>
      <c r="Q16" s="215">
        <v>545</v>
      </c>
    </row>
    <row r="17" spans="1:20" x14ac:dyDescent="0.25">
      <c r="A17" s="245" t="str">
        <f>IFERROR(VLOOKUP($C17,Account_Mapping!$A:$C,2,0),"")</f>
        <v>PD_Other</v>
      </c>
      <c r="B17" s="248">
        <f>IFERROR(VLOOKUP($C17,Account_Mapping!$A:$C,3,0),"")</f>
        <v>0</v>
      </c>
      <c r="C17" s="285" t="s">
        <v>782</v>
      </c>
      <c r="E17" s="215">
        <v>668</v>
      </c>
      <c r="F17" s="215">
        <v>621</v>
      </c>
      <c r="G17" s="215">
        <v>826</v>
      </c>
      <c r="H17" s="215">
        <v>847</v>
      </c>
      <c r="I17" s="215">
        <v>823</v>
      </c>
      <c r="J17" s="215">
        <v>727</v>
      </c>
      <c r="K17" s="215">
        <v>0</v>
      </c>
      <c r="L17" s="215">
        <v>0</v>
      </c>
      <c r="M17" s="215">
        <v>0</v>
      </c>
      <c r="N17" s="215">
        <v>0</v>
      </c>
      <c r="O17" s="215">
        <v>0</v>
      </c>
      <c r="P17" s="215">
        <v>0</v>
      </c>
      <c r="Q17" s="215">
        <v>4512</v>
      </c>
    </row>
    <row r="18" spans="1:20" x14ac:dyDescent="0.25">
      <c r="A18" s="245" t="str">
        <f>IFERROR(VLOOKUP($C18,Account_Mapping!$A:$C,2,0),"")</f>
        <v>PD_Other</v>
      </c>
      <c r="B18" s="248">
        <f>IFERROR(VLOOKUP($C18,Account_Mapping!$A:$C,3,0),"")</f>
        <v>0</v>
      </c>
      <c r="C18" s="285" t="s">
        <v>783</v>
      </c>
      <c r="E18" s="215">
        <v>0</v>
      </c>
      <c r="F18" s="215">
        <v>0</v>
      </c>
      <c r="G18" s="215">
        <v>0</v>
      </c>
      <c r="H18" s="215">
        <v>0</v>
      </c>
      <c r="I18" s="215">
        <v>0</v>
      </c>
      <c r="J18" s="215">
        <v>0</v>
      </c>
      <c r="K18" s="215">
        <v>0</v>
      </c>
      <c r="L18" s="215">
        <v>0</v>
      </c>
      <c r="M18" s="215">
        <v>0</v>
      </c>
      <c r="N18" s="215">
        <v>0</v>
      </c>
      <c r="O18" s="215">
        <v>0</v>
      </c>
      <c r="P18" s="215">
        <v>0</v>
      </c>
      <c r="Q18" s="215">
        <v>0</v>
      </c>
    </row>
    <row r="19" spans="1:20" x14ac:dyDescent="0.25">
      <c r="A19" s="245" t="str">
        <f>IFERROR(VLOOKUP($C19,Account_Mapping!$A:$C,2,0),"")</f>
        <v>PD_Other</v>
      </c>
      <c r="B19" s="248">
        <f>IFERROR(VLOOKUP($C19,Account_Mapping!$A:$C,3,0),"")</f>
        <v>0</v>
      </c>
      <c r="C19" s="285" t="s">
        <v>784</v>
      </c>
      <c r="E19" s="215">
        <v>0</v>
      </c>
      <c r="F19" s="215">
        <v>0</v>
      </c>
      <c r="G19" s="215">
        <v>0</v>
      </c>
      <c r="H19" s="215">
        <v>0</v>
      </c>
      <c r="I19" s="215">
        <v>0</v>
      </c>
      <c r="J19" s="215">
        <v>0</v>
      </c>
      <c r="K19" s="215">
        <v>0</v>
      </c>
      <c r="L19" s="215">
        <v>0</v>
      </c>
      <c r="M19" s="215">
        <v>0</v>
      </c>
      <c r="N19" s="215">
        <v>0</v>
      </c>
      <c r="O19" s="215">
        <v>0</v>
      </c>
      <c r="P19" s="215">
        <v>0</v>
      </c>
      <c r="Q19" s="215">
        <v>0</v>
      </c>
    </row>
    <row r="20" spans="1:20" x14ac:dyDescent="0.25">
      <c r="A20" s="245" t="str">
        <f>IFERROR(VLOOKUP($C20,Account_Mapping!$A:$C,2,0),"")</f>
        <v>PD_Other</v>
      </c>
      <c r="B20" s="248">
        <f>IFERROR(VLOOKUP($C20,Account_Mapping!$A:$C,3,0),"")</f>
        <v>0</v>
      </c>
      <c r="C20" s="285" t="s">
        <v>785</v>
      </c>
      <c r="E20" s="215">
        <v>0</v>
      </c>
      <c r="F20" s="215">
        <v>0</v>
      </c>
      <c r="G20" s="215">
        <v>0</v>
      </c>
      <c r="H20" s="215">
        <v>0</v>
      </c>
      <c r="I20" s="215">
        <v>0</v>
      </c>
      <c r="J20" s="215">
        <v>0</v>
      </c>
      <c r="K20" s="215">
        <v>0</v>
      </c>
      <c r="L20" s="215">
        <v>0</v>
      </c>
      <c r="M20" s="215">
        <v>0</v>
      </c>
      <c r="N20" s="215">
        <v>0</v>
      </c>
      <c r="O20" s="215">
        <v>0</v>
      </c>
      <c r="P20" s="215">
        <v>0</v>
      </c>
      <c r="Q20" s="215">
        <v>0</v>
      </c>
    </row>
    <row r="21" spans="1:20" x14ac:dyDescent="0.25">
      <c r="A21" s="245" t="str">
        <f>IFERROR(VLOOKUP($C21,Account_Mapping!$A:$C,2,0),"")</f>
        <v>PD_Veterans</v>
      </c>
      <c r="B21" s="248">
        <f>IFERROR(VLOOKUP($C21,Account_Mapping!$A:$C,3,0),"")</f>
        <v>0</v>
      </c>
      <c r="C21" s="285" t="s">
        <v>786</v>
      </c>
      <c r="E21" s="215">
        <v>0</v>
      </c>
      <c r="F21" s="215">
        <v>0</v>
      </c>
      <c r="G21" s="215">
        <v>0</v>
      </c>
      <c r="H21" s="215">
        <v>0</v>
      </c>
      <c r="I21" s="215">
        <v>0</v>
      </c>
      <c r="J21" s="215">
        <v>0</v>
      </c>
      <c r="K21" s="215">
        <v>0</v>
      </c>
      <c r="L21" s="215">
        <v>0</v>
      </c>
      <c r="M21" s="215">
        <v>0</v>
      </c>
      <c r="N21" s="215">
        <v>0</v>
      </c>
      <c r="O21" s="215">
        <v>0</v>
      </c>
      <c r="P21" s="215">
        <v>0</v>
      </c>
      <c r="Q21" s="215">
        <v>0</v>
      </c>
    </row>
    <row r="22" spans="1:20" x14ac:dyDescent="0.25">
      <c r="A22" s="245" t="str">
        <f>IFERROR(VLOOKUP($C22,Account_Mapping!$A:$C,2,0),"")</f>
        <v>PD_Other</v>
      </c>
      <c r="B22" s="248">
        <f>IFERROR(VLOOKUP($C22,Account_Mapping!$A:$C,3,0),"")</f>
        <v>0</v>
      </c>
      <c r="C22" s="285" t="s">
        <v>787</v>
      </c>
      <c r="E22" s="215">
        <v>0</v>
      </c>
      <c r="F22" s="215">
        <v>0</v>
      </c>
      <c r="G22" s="215">
        <v>0</v>
      </c>
      <c r="H22" s="215">
        <v>0</v>
      </c>
      <c r="I22" s="215">
        <v>0</v>
      </c>
      <c r="J22" s="215">
        <v>0</v>
      </c>
      <c r="K22" s="215">
        <v>0</v>
      </c>
      <c r="L22" s="215">
        <v>0</v>
      </c>
      <c r="M22" s="215">
        <v>0</v>
      </c>
      <c r="N22" s="215">
        <v>0</v>
      </c>
      <c r="O22" s="215">
        <v>0</v>
      </c>
      <c r="P22" s="215">
        <v>0</v>
      </c>
      <c r="Q22" s="215">
        <v>0</v>
      </c>
    </row>
    <row r="23" spans="1:20" ht="18.75" thickBot="1" x14ac:dyDescent="0.3">
      <c r="A23" s="245" t="str">
        <f>IFERROR(VLOOKUP($C23,Account_Mapping!$A:$C,2,0),"")</f>
        <v/>
      </c>
      <c r="B23" s="248" t="str">
        <f>IFERROR(VLOOKUP($C23,Account_Mapping!$A:$C,3,0),"")</f>
        <v/>
      </c>
      <c r="C23" s="285" t="s">
        <v>788</v>
      </c>
      <c r="E23" s="223">
        <v>2468</v>
      </c>
      <c r="F23" s="223">
        <v>2234</v>
      </c>
      <c r="G23" s="223">
        <v>2497</v>
      </c>
      <c r="H23" s="223">
        <v>2490</v>
      </c>
      <c r="I23" s="223">
        <v>2596</v>
      </c>
      <c r="J23" s="223">
        <v>2443</v>
      </c>
      <c r="K23" s="223">
        <v>0</v>
      </c>
      <c r="L23" s="223">
        <v>0</v>
      </c>
      <c r="M23" s="223">
        <v>0</v>
      </c>
      <c r="N23" s="223">
        <v>0</v>
      </c>
      <c r="O23" s="223">
        <v>0</v>
      </c>
      <c r="P23" s="223">
        <v>0</v>
      </c>
      <c r="Q23" s="223">
        <v>14728</v>
      </c>
      <c r="R23" s="224"/>
      <c r="S23" s="224"/>
    </row>
    <row r="24" spans="1:20" ht="18.75" thickTop="1" x14ac:dyDescent="0.25">
      <c r="A24" s="245" t="str">
        <f>IFERROR(VLOOKUP($C24,Account_Mapping!$A:$C,2,0),"")</f>
        <v/>
      </c>
      <c r="B24" s="248" t="str">
        <f>IFERROR(VLOOKUP($C24,Account_Mapping!$A:$C,3,0),"")</f>
        <v/>
      </c>
      <c r="C24" s="285" t="s">
        <v>789</v>
      </c>
      <c r="E24" s="215"/>
      <c r="F24" s="215"/>
      <c r="G24" s="215"/>
      <c r="H24" s="215"/>
      <c r="I24" s="215"/>
      <c r="J24" s="215"/>
      <c r="K24" s="215"/>
      <c r="L24" s="215"/>
      <c r="M24" s="215"/>
      <c r="N24" s="215"/>
      <c r="O24" s="215"/>
      <c r="P24" s="215"/>
      <c r="Q24" s="215"/>
    </row>
    <row r="25" spans="1:20" x14ac:dyDescent="0.25">
      <c r="A25" s="245" t="str">
        <f>IFERROR(VLOOKUP($C25,Account_Mapping!$A:$C,2,0),"")</f>
        <v/>
      </c>
      <c r="B25" s="248" t="str">
        <f>IFERROR(VLOOKUP($C25,Account_Mapping!$A:$C,3,0),"")</f>
        <v/>
      </c>
      <c r="C25" s="287" t="s">
        <v>790</v>
      </c>
      <c r="E25" s="215"/>
      <c r="F25" s="215"/>
      <c r="G25" s="215"/>
      <c r="H25" s="215"/>
      <c r="I25" s="215"/>
      <c r="J25" s="215"/>
      <c r="K25" s="215"/>
      <c r="L25" s="215"/>
      <c r="M25" s="215"/>
      <c r="N25" s="215"/>
      <c r="O25" s="215"/>
      <c r="P25" s="215"/>
      <c r="Q25" s="215"/>
    </row>
    <row r="26" spans="1:20" x14ac:dyDescent="0.25">
      <c r="A26" s="245" t="str">
        <f>IFERROR(VLOOKUP($C26,Account_Mapping!$A:$C,2,0),"")</f>
        <v/>
      </c>
      <c r="B26" s="248" t="str">
        <f>IFERROR(VLOOKUP($C26,Account_Mapping!$A:$C,3,0),"")</f>
        <v/>
      </c>
      <c r="C26" s="285" t="s">
        <v>791</v>
      </c>
      <c r="E26" s="215">
        <v>446237.43000000005</v>
      </c>
      <c r="F26" s="215">
        <v>400271.2900000001</v>
      </c>
      <c r="G26" s="215">
        <v>448102.08</v>
      </c>
      <c r="H26" s="215">
        <v>451300.86999999994</v>
      </c>
      <c r="I26" s="215">
        <v>471391.42</v>
      </c>
      <c r="J26" s="215">
        <v>434610.22000000003</v>
      </c>
      <c r="K26" s="215">
        <v>0</v>
      </c>
      <c r="L26" s="215">
        <v>0</v>
      </c>
      <c r="M26" s="215">
        <v>0</v>
      </c>
      <c r="N26" s="215">
        <v>0</v>
      </c>
      <c r="O26" s="215">
        <v>0</v>
      </c>
      <c r="P26" s="215">
        <v>0</v>
      </c>
      <c r="Q26" s="215">
        <v>2651913.3100000005</v>
      </c>
      <c r="R26" s="224"/>
    </row>
    <row r="27" spans="1:20" x14ac:dyDescent="0.25">
      <c r="A27" s="245" t="str">
        <f>IFERROR(VLOOKUP($C27,Account_Mapping!$A:$C,2,0),"")</f>
        <v/>
      </c>
      <c r="B27" s="248" t="str">
        <f>IFERROR(VLOOKUP($C27,Account_Mapping!$A:$C,3,0),"")</f>
        <v/>
      </c>
      <c r="C27" s="285" t="s">
        <v>792</v>
      </c>
      <c r="E27" s="215">
        <v>29987.380000000005</v>
      </c>
      <c r="F27" s="215">
        <v>24525.98</v>
      </c>
      <c r="G27" s="215">
        <v>29127.269999999997</v>
      </c>
      <c r="H27" s="215">
        <v>27951.85</v>
      </c>
      <c r="I27" s="215">
        <v>43456.36</v>
      </c>
      <c r="J27" s="215">
        <v>47089.23</v>
      </c>
      <c r="K27" s="215">
        <v>0</v>
      </c>
      <c r="L27" s="215">
        <v>0</v>
      </c>
      <c r="M27" s="215">
        <v>0</v>
      </c>
      <c r="N27" s="215">
        <v>0</v>
      </c>
      <c r="O27" s="215">
        <v>0</v>
      </c>
      <c r="P27" s="215">
        <v>0</v>
      </c>
      <c r="Q27" s="215">
        <v>202138.07000000004</v>
      </c>
      <c r="R27" s="224"/>
    </row>
    <row r="28" spans="1:20" x14ac:dyDescent="0.25">
      <c r="A28" s="245" t="str">
        <f>IFERROR(VLOOKUP($C28,Account_Mapping!$A:$C,2,0),"")</f>
        <v/>
      </c>
      <c r="B28" s="248" t="str">
        <f>IFERROR(VLOOKUP($C28,Account_Mapping!$A:$C,3,0),"")</f>
        <v/>
      </c>
      <c r="C28" s="285" t="s">
        <v>793</v>
      </c>
      <c r="E28" s="215">
        <v>-5023.34</v>
      </c>
      <c r="F28" s="215">
        <v>-3473.06</v>
      </c>
      <c r="G28" s="215">
        <v>-2815.34</v>
      </c>
      <c r="H28" s="215">
        <v>-3623.34</v>
      </c>
      <c r="I28" s="215">
        <v>-5140.84</v>
      </c>
      <c r="J28" s="215">
        <v>-3006.7700000000004</v>
      </c>
      <c r="K28" s="215">
        <v>0</v>
      </c>
      <c r="L28" s="215">
        <v>0</v>
      </c>
      <c r="M28" s="215">
        <v>0</v>
      </c>
      <c r="N28" s="215">
        <v>0</v>
      </c>
      <c r="O28" s="215">
        <v>0</v>
      </c>
      <c r="P28" s="215">
        <v>0</v>
      </c>
      <c r="Q28" s="215">
        <v>-23082.69</v>
      </c>
      <c r="R28" s="224"/>
    </row>
    <row r="29" spans="1:20" ht="18.75" thickBot="1" x14ac:dyDescent="0.3">
      <c r="A29" s="245" t="str">
        <f>IFERROR(VLOOKUP($C29,Account_Mapping!$A:$C,2,0),"")</f>
        <v/>
      </c>
      <c r="B29" s="248" t="str">
        <f>IFERROR(VLOOKUP($C29,Account_Mapping!$A:$C,3,0),"")</f>
        <v/>
      </c>
      <c r="C29" s="285" t="s">
        <v>794</v>
      </c>
      <c r="E29" s="225">
        <v>471201.47000000003</v>
      </c>
      <c r="F29" s="225">
        <v>421324.21000000008</v>
      </c>
      <c r="G29" s="225">
        <v>474414.01</v>
      </c>
      <c r="H29" s="225">
        <v>475629.37999999989</v>
      </c>
      <c r="I29" s="225">
        <v>509706.93999999994</v>
      </c>
      <c r="J29" s="225">
        <v>478692.68</v>
      </c>
      <c r="K29" s="225">
        <v>0</v>
      </c>
      <c r="L29" s="225">
        <v>0</v>
      </c>
      <c r="M29" s="225">
        <v>0</v>
      </c>
      <c r="N29" s="225">
        <v>0</v>
      </c>
      <c r="O29" s="225">
        <v>0</v>
      </c>
      <c r="P29" s="225">
        <v>0</v>
      </c>
      <c r="Q29" s="225">
        <v>2830968.6900000004</v>
      </c>
      <c r="R29" s="224"/>
      <c r="S29" s="224"/>
      <c r="T29" s="226"/>
    </row>
    <row r="30" spans="1:20" ht="18.75" thickTop="1" x14ac:dyDescent="0.25">
      <c r="A30" s="245" t="str">
        <f>IFERROR(VLOOKUP($C30,Account_Mapping!$A:$C,2,0),"")</f>
        <v/>
      </c>
      <c r="B30" s="248" t="str">
        <f>IFERROR(VLOOKUP($C30,Account_Mapping!$A:$C,3,0),"")</f>
        <v/>
      </c>
      <c r="E30" s="221"/>
      <c r="F30" s="221"/>
      <c r="G30" s="221"/>
      <c r="H30" s="221"/>
      <c r="I30" s="221"/>
      <c r="J30" s="221"/>
      <c r="K30" s="221"/>
      <c r="L30" s="221"/>
      <c r="M30" s="221"/>
      <c r="N30" s="221"/>
      <c r="O30" s="221"/>
      <c r="P30" s="221"/>
      <c r="Q30" s="221"/>
    </row>
    <row r="31" spans="1:20" x14ac:dyDescent="0.25">
      <c r="A31" s="245" t="str">
        <f>IFERROR(VLOOKUP($C31,Account_Mapping!$A:$C,2,0),"")</f>
        <v/>
      </c>
      <c r="B31" s="248" t="str">
        <f>IFERROR(VLOOKUP($C31,Account_Mapping!$A:$C,3,0),"")</f>
        <v/>
      </c>
      <c r="C31" s="287" t="s">
        <v>795</v>
      </c>
      <c r="E31" s="215"/>
      <c r="F31" s="215"/>
      <c r="G31" s="215"/>
      <c r="H31" s="215"/>
      <c r="I31" s="215"/>
      <c r="J31" s="215"/>
      <c r="K31" s="215"/>
      <c r="L31" s="215"/>
      <c r="M31" s="215"/>
      <c r="N31" s="215"/>
      <c r="O31" s="215"/>
      <c r="P31" s="215"/>
      <c r="Q31" s="215"/>
    </row>
    <row r="32" spans="1:20" x14ac:dyDescent="0.25">
      <c r="A32" s="245" t="str">
        <f>IFERROR(VLOOKUP($C32,Account_Mapping!$A:$C,2,0),"")</f>
        <v/>
      </c>
      <c r="B32" s="248" t="str">
        <f>IFERROR(VLOOKUP($C32,Account_Mapping!$A:$C,3,0),"")</f>
        <v/>
      </c>
      <c r="C32" s="285" t="s">
        <v>796</v>
      </c>
      <c r="E32" s="215">
        <v>176174.38</v>
      </c>
      <c r="F32" s="215">
        <v>165947.28</v>
      </c>
      <c r="G32" s="215">
        <v>179865.43</v>
      </c>
      <c r="H32" s="215">
        <v>181843.14999999997</v>
      </c>
      <c r="I32" s="215">
        <v>183761.12</v>
      </c>
      <c r="J32" s="215">
        <v>188330.79000000004</v>
      </c>
      <c r="K32" s="215">
        <v>0</v>
      </c>
      <c r="L32" s="215">
        <v>0</v>
      </c>
      <c r="M32" s="215">
        <v>0</v>
      </c>
      <c r="N32" s="215">
        <v>0</v>
      </c>
      <c r="O32" s="215">
        <v>0</v>
      </c>
      <c r="P32" s="215">
        <v>0</v>
      </c>
      <c r="Q32" s="215">
        <v>1075922.1499999999</v>
      </c>
      <c r="R32" s="224"/>
    </row>
    <row r="33" spans="1:20" x14ac:dyDescent="0.25">
      <c r="A33" s="245" t="str">
        <f>IFERROR(VLOOKUP($C33,Account_Mapping!$A:$C,2,0),"")</f>
        <v/>
      </c>
      <c r="B33" s="248" t="str">
        <f>IFERROR(VLOOKUP($C33,Account_Mapping!$A:$C,3,0),"")</f>
        <v/>
      </c>
      <c r="C33" s="285" t="s">
        <v>797</v>
      </c>
      <c r="E33" s="215">
        <v>43560.73</v>
      </c>
      <c r="F33" s="215">
        <v>39307.110000000008</v>
      </c>
      <c r="G33" s="215">
        <v>45879.9</v>
      </c>
      <c r="H33" s="215">
        <v>30927.81</v>
      </c>
      <c r="I33" s="215">
        <v>41234.310000000012</v>
      </c>
      <c r="J33" s="215">
        <v>41926.25</v>
      </c>
      <c r="K33" s="215">
        <v>0</v>
      </c>
      <c r="L33" s="215">
        <v>0</v>
      </c>
      <c r="M33" s="215">
        <v>0</v>
      </c>
      <c r="N33" s="215">
        <v>0</v>
      </c>
      <c r="O33" s="215">
        <v>0</v>
      </c>
      <c r="P33" s="215">
        <v>0</v>
      </c>
      <c r="Q33" s="215">
        <v>242836.11000000004</v>
      </c>
      <c r="R33" s="224"/>
    </row>
    <row r="34" spans="1:20" x14ac:dyDescent="0.25">
      <c r="A34" s="245" t="str">
        <f>IFERROR(VLOOKUP($C34,Account_Mapping!$A:$C,2,0),"")</f>
        <v/>
      </c>
      <c r="B34" s="248" t="str">
        <f>IFERROR(VLOOKUP($C34,Account_Mapping!$A:$C,3,0),"")</f>
        <v/>
      </c>
      <c r="C34" s="285" t="s">
        <v>792</v>
      </c>
      <c r="E34" s="215">
        <v>34524.350000000006</v>
      </c>
      <c r="F34" s="215">
        <v>33140.1</v>
      </c>
      <c r="G34" s="215">
        <v>35055.340000000004</v>
      </c>
      <c r="H34" s="215">
        <v>26525.17</v>
      </c>
      <c r="I34" s="215">
        <v>44917.329999999994</v>
      </c>
      <c r="J34" s="215">
        <v>39509.19</v>
      </c>
      <c r="K34" s="215">
        <v>0</v>
      </c>
      <c r="L34" s="215">
        <v>0</v>
      </c>
      <c r="M34" s="215">
        <v>0</v>
      </c>
      <c r="N34" s="215">
        <v>0</v>
      </c>
      <c r="O34" s="215">
        <v>0</v>
      </c>
      <c r="P34" s="215">
        <v>0</v>
      </c>
      <c r="Q34" s="215">
        <v>213671.48</v>
      </c>
      <c r="R34" s="224"/>
    </row>
    <row r="35" spans="1:20" x14ac:dyDescent="0.25">
      <c r="A35" s="245" t="str">
        <f>IFERROR(VLOOKUP($C35,Account_Mapping!$A:$C,2,0),"")</f>
        <v/>
      </c>
      <c r="B35" s="248" t="str">
        <f>IFERROR(VLOOKUP($C35,Account_Mapping!$A:$C,3,0),"")</f>
        <v/>
      </c>
      <c r="C35" s="285" t="s">
        <v>798</v>
      </c>
      <c r="E35" s="215">
        <v>5271.68</v>
      </c>
      <c r="F35" s="215">
        <v>4718.83</v>
      </c>
      <c r="G35" s="215">
        <v>4666.0800000000008</v>
      </c>
      <c r="H35" s="215">
        <v>5366.4100000000008</v>
      </c>
      <c r="I35" s="215">
        <v>5573.23</v>
      </c>
      <c r="J35" s="215">
        <v>5195.829999999999</v>
      </c>
      <c r="K35" s="215">
        <v>0</v>
      </c>
      <c r="L35" s="215">
        <v>0</v>
      </c>
      <c r="M35" s="215">
        <v>0</v>
      </c>
      <c r="N35" s="215">
        <v>0</v>
      </c>
      <c r="O35" s="215">
        <v>0</v>
      </c>
      <c r="P35" s="215">
        <v>0</v>
      </c>
      <c r="Q35" s="215">
        <v>30792.059999999998</v>
      </c>
      <c r="R35" s="224"/>
    </row>
    <row r="36" spans="1:20" x14ac:dyDescent="0.25">
      <c r="A36" s="245" t="str">
        <f>IFERROR(VLOOKUP($C36,Account_Mapping!$A:$C,2,0),"")</f>
        <v/>
      </c>
      <c r="B36" s="248" t="str">
        <f>IFERROR(VLOOKUP($C36,Account_Mapping!$A:$C,3,0),"")</f>
        <v/>
      </c>
      <c r="C36" s="285" t="s">
        <v>799</v>
      </c>
      <c r="E36" s="215">
        <v>16247.03</v>
      </c>
      <c r="F36" s="215">
        <v>9912.09</v>
      </c>
      <c r="G36" s="215">
        <v>15678.53</v>
      </c>
      <c r="H36" s="215">
        <v>10906.199999999999</v>
      </c>
      <c r="I36" s="215">
        <v>14171.01</v>
      </c>
      <c r="J36" s="215">
        <v>13999.45</v>
      </c>
      <c r="K36" s="215">
        <v>0</v>
      </c>
      <c r="L36" s="215">
        <v>0</v>
      </c>
      <c r="M36" s="215">
        <v>0</v>
      </c>
      <c r="N36" s="215">
        <v>0</v>
      </c>
      <c r="O36" s="215">
        <v>0</v>
      </c>
      <c r="P36" s="215">
        <v>0</v>
      </c>
      <c r="Q36" s="215">
        <v>80914.31</v>
      </c>
      <c r="R36" s="224"/>
    </row>
    <row r="37" spans="1:20" x14ac:dyDescent="0.25">
      <c r="A37" s="245" t="str">
        <f>IFERROR(VLOOKUP($C37,Account_Mapping!$A:$C,2,0),"")</f>
        <v/>
      </c>
      <c r="B37" s="248" t="str">
        <f>IFERROR(VLOOKUP($C37,Account_Mapping!$A:$C,3,0),"")</f>
        <v/>
      </c>
      <c r="C37" s="285" t="s">
        <v>800</v>
      </c>
      <c r="E37" s="215">
        <v>29510.48</v>
      </c>
      <c r="F37" s="215">
        <v>25677.190000000002</v>
      </c>
      <c r="G37" s="215">
        <v>26877.059999999998</v>
      </c>
      <c r="H37" s="215">
        <v>30373.209999999995</v>
      </c>
      <c r="I37" s="215">
        <v>29870.44</v>
      </c>
      <c r="J37" s="215">
        <v>30737.56</v>
      </c>
      <c r="K37" s="215">
        <v>0</v>
      </c>
      <c r="L37" s="215">
        <v>0</v>
      </c>
      <c r="M37" s="215">
        <v>0</v>
      </c>
      <c r="N37" s="215">
        <v>0</v>
      </c>
      <c r="O37" s="215">
        <v>0</v>
      </c>
      <c r="P37" s="215">
        <v>0</v>
      </c>
      <c r="Q37" s="215">
        <v>173045.93999999997</v>
      </c>
      <c r="R37" s="224"/>
    </row>
    <row r="38" spans="1:20" x14ac:dyDescent="0.25">
      <c r="A38" s="245" t="str">
        <f>IFERROR(VLOOKUP($C38,Account_Mapping!$A:$C,2,0),"")</f>
        <v/>
      </c>
      <c r="B38" s="248" t="str">
        <f>IFERROR(VLOOKUP($C38,Account_Mapping!$A:$C,3,0),"")</f>
        <v/>
      </c>
      <c r="C38" s="285" t="s">
        <v>801</v>
      </c>
      <c r="E38" s="215">
        <v>111922.99</v>
      </c>
      <c r="F38" s="215">
        <v>93689.94</v>
      </c>
      <c r="G38" s="215">
        <v>104643.29999999999</v>
      </c>
      <c r="H38" s="215">
        <v>94881.290000000008</v>
      </c>
      <c r="I38" s="215">
        <v>99564.9</v>
      </c>
      <c r="J38" s="215">
        <v>102168.8</v>
      </c>
      <c r="K38" s="215">
        <v>0</v>
      </c>
      <c r="L38" s="215">
        <v>0</v>
      </c>
      <c r="M38" s="215">
        <v>0</v>
      </c>
      <c r="N38" s="215">
        <v>0</v>
      </c>
      <c r="O38" s="215">
        <v>0</v>
      </c>
      <c r="P38" s="215">
        <v>0</v>
      </c>
      <c r="Q38" s="215">
        <v>606871.22000000009</v>
      </c>
      <c r="R38" s="224"/>
    </row>
    <row r="39" spans="1:20" x14ac:dyDescent="0.25">
      <c r="A39" s="245" t="str">
        <f>IFERROR(VLOOKUP($C39,Account_Mapping!$A:$C,2,0),"")</f>
        <v/>
      </c>
      <c r="B39" s="248" t="str">
        <f>IFERROR(VLOOKUP($C39,Account_Mapping!$A:$C,3,0),"")</f>
        <v/>
      </c>
      <c r="C39" s="285" t="s">
        <v>802</v>
      </c>
      <c r="E39" s="215">
        <v>80081.560000000012</v>
      </c>
      <c r="F39" s="215">
        <v>81057.740000000005</v>
      </c>
      <c r="G39" s="215">
        <v>89427.42</v>
      </c>
      <c r="H39" s="215">
        <v>84756.840000000011</v>
      </c>
      <c r="I39" s="215">
        <v>88740.450000000012</v>
      </c>
      <c r="J39" s="215">
        <v>83916.89</v>
      </c>
      <c r="K39" s="215">
        <v>0</v>
      </c>
      <c r="L39" s="215">
        <v>0</v>
      </c>
      <c r="M39" s="215">
        <v>0</v>
      </c>
      <c r="N39" s="215">
        <v>0</v>
      </c>
      <c r="O39" s="215">
        <v>0</v>
      </c>
      <c r="P39" s="215">
        <v>0</v>
      </c>
      <c r="Q39" s="215">
        <v>507980.90000000008</v>
      </c>
      <c r="R39" s="224"/>
    </row>
    <row r="40" spans="1:20" ht="18.75" thickBot="1" x14ac:dyDescent="0.3">
      <c r="A40" s="245" t="str">
        <f>IFERROR(VLOOKUP($C40,Account_Mapping!$A:$C,2,0),"")</f>
        <v/>
      </c>
      <c r="B40" s="248" t="str">
        <f>IFERROR(VLOOKUP($C40,Account_Mapping!$A:$C,3,0),"")</f>
        <v/>
      </c>
      <c r="C40" s="285" t="s">
        <v>803</v>
      </c>
      <c r="E40" s="225">
        <v>497293.2</v>
      </c>
      <c r="F40" s="225">
        <v>453450.27999999997</v>
      </c>
      <c r="G40" s="225">
        <v>502093.06</v>
      </c>
      <c r="H40" s="225">
        <v>465580.08</v>
      </c>
      <c r="I40" s="225">
        <v>507832.79</v>
      </c>
      <c r="J40" s="225">
        <v>505784.76000000007</v>
      </c>
      <c r="K40" s="225">
        <v>0</v>
      </c>
      <c r="L40" s="225">
        <v>0</v>
      </c>
      <c r="M40" s="225">
        <v>0</v>
      </c>
      <c r="N40" s="225">
        <v>0</v>
      </c>
      <c r="O40" s="225">
        <v>0</v>
      </c>
      <c r="P40" s="225">
        <v>0</v>
      </c>
      <c r="Q40" s="225">
        <v>2932034.17</v>
      </c>
      <c r="R40" s="224"/>
      <c r="S40" s="224"/>
    </row>
    <row r="41" spans="1:20" ht="19.5" thickTop="1" thickBot="1" x14ac:dyDescent="0.3">
      <c r="A41" s="245" t="str">
        <f>IFERROR(VLOOKUP($C41,Account_Mapping!$A:$C,2,0),"")</f>
        <v/>
      </c>
      <c r="B41" s="248" t="str">
        <f>IFERROR(VLOOKUP($C41,Account_Mapping!$A:$C,3,0),"")</f>
        <v/>
      </c>
      <c r="C41" s="287" t="s">
        <v>804</v>
      </c>
      <c r="D41" s="287"/>
      <c r="E41" s="227">
        <v>-26091.729999999981</v>
      </c>
      <c r="F41" s="227">
        <v>-32126.069999999891</v>
      </c>
      <c r="G41" s="227">
        <v>-27679.049999999988</v>
      </c>
      <c r="H41" s="227">
        <v>10049.299999999872</v>
      </c>
      <c r="I41" s="227">
        <v>1874.1499999999651</v>
      </c>
      <c r="J41" s="227">
        <v>-27092.080000000075</v>
      </c>
      <c r="K41" s="227">
        <v>0</v>
      </c>
      <c r="L41" s="227">
        <v>0</v>
      </c>
      <c r="M41" s="227">
        <v>0</v>
      </c>
      <c r="N41" s="227">
        <v>0</v>
      </c>
      <c r="O41" s="227">
        <v>0</v>
      </c>
      <c r="P41" s="227">
        <v>0</v>
      </c>
      <c r="Q41" s="227">
        <v>-101065.47999999952</v>
      </c>
      <c r="R41" s="224"/>
      <c r="S41" s="224"/>
      <c r="T41" s="226"/>
    </row>
    <row r="42" spans="1:20" ht="18.75" thickTop="1" x14ac:dyDescent="0.25">
      <c r="A42" s="245" t="str">
        <f>IFERROR(VLOOKUP($C42,Account_Mapping!$A:$C,2,0),"")</f>
        <v/>
      </c>
      <c r="B42" s="248" t="str">
        <f>IFERROR(VLOOKUP($C42,Account_Mapping!$A:$C,3,0),"")</f>
        <v/>
      </c>
      <c r="E42" s="215"/>
      <c r="F42" s="215"/>
      <c r="G42" s="215"/>
      <c r="H42" s="215"/>
      <c r="I42" s="215"/>
      <c r="J42" s="216"/>
      <c r="K42" s="215"/>
      <c r="L42" s="215"/>
      <c r="M42" s="215"/>
      <c r="N42" s="215"/>
      <c r="O42" s="215"/>
      <c r="P42" s="215"/>
      <c r="Q42" s="215"/>
    </row>
    <row r="43" spans="1:20" x14ac:dyDescent="0.25">
      <c r="A43" s="245" t="str">
        <f>IFERROR(VLOOKUP($C43,Account_Mapping!$A:$C,2,0),"")</f>
        <v/>
      </c>
      <c r="B43" s="248" t="str">
        <f>IFERROR(VLOOKUP($C43,Account_Mapping!$A:$C,3,0),"")</f>
        <v/>
      </c>
      <c r="C43" s="285" t="s">
        <v>109</v>
      </c>
      <c r="E43" s="215">
        <v>70967.510000000024</v>
      </c>
      <c r="F43" s="215">
        <v>61689.720000000103</v>
      </c>
      <c r="G43" s="215">
        <v>75382.540000000008</v>
      </c>
      <c r="H43" s="215">
        <v>109973.50999999986</v>
      </c>
      <c r="I43" s="215">
        <v>104351.14999999995</v>
      </c>
      <c r="J43" s="217">
        <v>72552.539999999921</v>
      </c>
      <c r="K43" s="215">
        <v>0</v>
      </c>
      <c r="L43" s="215">
        <v>0</v>
      </c>
      <c r="M43" s="215">
        <v>0</v>
      </c>
      <c r="N43" s="215">
        <v>0</v>
      </c>
      <c r="O43" s="215">
        <v>0</v>
      </c>
      <c r="P43" s="215">
        <v>0</v>
      </c>
      <c r="Q43" s="215">
        <v>494916.97000000055</v>
      </c>
    </row>
    <row r="44" spans="1:20" x14ac:dyDescent="0.25">
      <c r="A44" s="245" t="str">
        <f>IFERROR(VLOOKUP($C44,Account_Mapping!$A:$C,2,0),"")</f>
        <v/>
      </c>
      <c r="B44" s="248" t="str">
        <f>IFERROR(VLOOKUP($C44,Account_Mapping!$A:$C,3,0),"")</f>
        <v/>
      </c>
      <c r="D44" s="286"/>
      <c r="E44" s="215"/>
      <c r="F44" s="215"/>
      <c r="G44" s="215"/>
      <c r="H44" s="215"/>
      <c r="I44" s="215"/>
      <c r="J44" s="218" t="s">
        <v>1195</v>
      </c>
      <c r="K44" s="215"/>
      <c r="L44" s="215"/>
      <c r="M44" s="215"/>
      <c r="N44" s="215"/>
      <c r="O44" s="215"/>
      <c r="P44" s="215"/>
      <c r="Q44" s="215"/>
    </row>
    <row r="45" spans="1:20" x14ac:dyDescent="0.25">
      <c r="A45" s="245" t="str">
        <f>IFERROR(VLOOKUP($C45,Account_Mapping!$A:$C,2,0),"")</f>
        <v/>
      </c>
      <c r="B45" s="248" t="str">
        <f>IFERROR(VLOOKUP($C45,Account_Mapping!$A:$C,3,0),"")</f>
        <v/>
      </c>
      <c r="D45" s="286"/>
      <c r="E45" s="215"/>
      <c r="F45" s="215"/>
      <c r="G45" s="215"/>
      <c r="H45" s="215"/>
      <c r="I45" s="215"/>
      <c r="J45" s="216" t="s">
        <v>805</v>
      </c>
      <c r="K45" s="215"/>
      <c r="L45" s="215"/>
      <c r="M45" s="215"/>
      <c r="N45" s="215"/>
      <c r="O45" s="215"/>
      <c r="P45" s="215"/>
      <c r="Q45" s="215"/>
    </row>
    <row r="46" spans="1:20" x14ac:dyDescent="0.25">
      <c r="A46" s="245" t="str">
        <f>IFERROR(VLOOKUP($C46,Account_Mapping!$A:$C,2,0),"")</f>
        <v/>
      </c>
      <c r="B46" s="248" t="str">
        <f>IFERROR(VLOOKUP($C46,Account_Mapping!$A:$C,3,0),"")</f>
        <v/>
      </c>
      <c r="E46" s="219"/>
      <c r="F46" s="219"/>
      <c r="G46" s="219"/>
      <c r="H46" s="219"/>
      <c r="I46" s="219"/>
      <c r="J46" s="219">
        <v>2022</v>
      </c>
      <c r="K46" s="219"/>
      <c r="L46" s="219"/>
      <c r="M46" s="219"/>
      <c r="N46" s="219"/>
      <c r="O46" s="219"/>
      <c r="P46" s="219"/>
      <c r="Q46" s="219"/>
    </row>
    <row r="47" spans="1:20" x14ac:dyDescent="0.25">
      <c r="A47" s="245" t="str">
        <f>IFERROR(VLOOKUP($C47,Account_Mapping!$A:$C,2,0),"")</f>
        <v/>
      </c>
      <c r="B47" s="248" t="str">
        <f>IFERROR(VLOOKUP($C47,Account_Mapping!$A:$C,3,0),"")</f>
        <v/>
      </c>
      <c r="E47" s="215"/>
      <c r="F47" s="215"/>
      <c r="G47" s="215"/>
      <c r="H47" s="215"/>
      <c r="I47" s="215"/>
      <c r="J47" s="215"/>
      <c r="K47" s="215"/>
      <c r="L47" s="215"/>
      <c r="M47" s="215"/>
      <c r="N47" s="215"/>
      <c r="O47" s="215"/>
      <c r="P47" s="215"/>
      <c r="Q47" s="215"/>
    </row>
    <row r="48" spans="1:20" x14ac:dyDescent="0.25">
      <c r="A48" s="245" t="str">
        <f>IFERROR(VLOOKUP($C48,Account_Mapping!$A:$C,2,0),"")</f>
        <v/>
      </c>
      <c r="B48" s="248" t="str">
        <f>IFERROR(VLOOKUP($C48,Account_Mapping!$A:$C,3,0),"")</f>
        <v/>
      </c>
      <c r="D48" s="228"/>
      <c r="E48" s="215" t="s">
        <v>761</v>
      </c>
      <c r="F48" s="215" t="s">
        <v>762</v>
      </c>
      <c r="G48" s="215" t="s">
        <v>763</v>
      </c>
      <c r="H48" s="215" t="s">
        <v>764</v>
      </c>
      <c r="I48" s="215" t="s">
        <v>185</v>
      </c>
      <c r="J48" s="215" t="s">
        <v>765</v>
      </c>
      <c r="K48" s="215" t="s">
        <v>766</v>
      </c>
      <c r="L48" s="215" t="s">
        <v>767</v>
      </c>
      <c r="M48" s="215" t="s">
        <v>768</v>
      </c>
      <c r="N48" s="215" t="s">
        <v>769</v>
      </c>
      <c r="O48" s="215" t="s">
        <v>770</v>
      </c>
      <c r="P48" s="215" t="s">
        <v>771</v>
      </c>
      <c r="Q48" s="215" t="s">
        <v>772</v>
      </c>
    </row>
    <row r="49" spans="1:17" x14ac:dyDescent="0.25">
      <c r="A49" s="245" t="str">
        <f>IFERROR(VLOOKUP($C49,Account_Mapping!$A:$C,2,0),"")</f>
        <v/>
      </c>
      <c r="B49" s="248" t="str">
        <f>IFERROR(VLOOKUP($C49,Account_Mapping!$A:$C,3,0),"")</f>
        <v/>
      </c>
      <c r="C49" s="285" t="s">
        <v>806</v>
      </c>
      <c r="D49" s="228"/>
      <c r="E49" s="215"/>
      <c r="F49" s="215"/>
      <c r="G49" s="215"/>
      <c r="H49" s="215"/>
      <c r="I49" s="215"/>
      <c r="J49" s="215"/>
      <c r="K49" s="215"/>
      <c r="L49" s="215"/>
      <c r="M49" s="215"/>
      <c r="N49" s="215"/>
      <c r="O49" s="215"/>
      <c r="P49" s="215"/>
      <c r="Q49" s="215"/>
    </row>
    <row r="50" spans="1:17" x14ac:dyDescent="0.25">
      <c r="A50" s="245" t="str">
        <f>IFERROR(VLOOKUP($C50,Account_Mapping!$A:$C,2,0),"")</f>
        <v>REV_Medicaid</v>
      </c>
      <c r="B50" s="248">
        <f>IFERROR(VLOOKUP($C50,Account_Mapping!$A:$C,3,0),"")</f>
        <v>0</v>
      </c>
      <c r="C50" s="285" t="s">
        <v>807</v>
      </c>
      <c r="D50" s="228"/>
      <c r="E50" s="215">
        <v>234598.5</v>
      </c>
      <c r="F50" s="215">
        <v>234099</v>
      </c>
      <c r="G50" s="215">
        <v>206626.5</v>
      </c>
      <c r="H50" s="215">
        <v>191808</v>
      </c>
      <c r="I50" s="215">
        <v>194805</v>
      </c>
      <c r="J50" s="215">
        <v>203130</v>
      </c>
      <c r="K50" s="215">
        <v>0</v>
      </c>
      <c r="L50" s="215">
        <v>0</v>
      </c>
      <c r="M50" s="215">
        <v>0</v>
      </c>
      <c r="N50" s="215">
        <v>0</v>
      </c>
      <c r="O50" s="215">
        <v>0</v>
      </c>
      <c r="P50" s="215">
        <v>0</v>
      </c>
      <c r="Q50" s="215">
        <v>1265067</v>
      </c>
    </row>
    <row r="51" spans="1:17" x14ac:dyDescent="0.25">
      <c r="A51" s="245" t="str">
        <f>IFERROR(VLOOKUP($C51,Account_Mapping!$A:$C,2,0),"")</f>
        <v>REV_Medicaid</v>
      </c>
      <c r="B51" s="248">
        <f>IFERROR(VLOOKUP($C51,Account_Mapping!$A:$C,3,0),"")</f>
        <v>0</v>
      </c>
      <c r="C51" s="285" t="s">
        <v>808</v>
      </c>
      <c r="D51" s="228"/>
      <c r="E51" s="215">
        <v>11100</v>
      </c>
      <c r="F51" s="215">
        <v>-23965.5</v>
      </c>
      <c r="G51" s="215">
        <v>-2844</v>
      </c>
      <c r="H51" s="215">
        <v>13504.57</v>
      </c>
      <c r="I51" s="215">
        <v>29926.880000000001</v>
      </c>
      <c r="J51" s="215">
        <v>26111.5</v>
      </c>
      <c r="K51" s="215">
        <v>0</v>
      </c>
      <c r="L51" s="215">
        <v>0</v>
      </c>
      <c r="M51" s="215">
        <v>0</v>
      </c>
      <c r="N51" s="215">
        <v>0</v>
      </c>
      <c r="O51" s="215">
        <v>0</v>
      </c>
      <c r="P51" s="215">
        <v>0</v>
      </c>
      <c r="Q51" s="215">
        <v>53833.45</v>
      </c>
    </row>
    <row r="52" spans="1:17" x14ac:dyDescent="0.25">
      <c r="A52" s="245" t="str">
        <f>IFERROR(VLOOKUP($C52,Account_Mapping!$A:$C,2,0),"")</f>
        <v>REV_MCA_Mgd_Care</v>
      </c>
      <c r="B52" s="248">
        <f>IFERROR(VLOOKUP($C52,Account_Mapping!$A:$C,3,0),"")</f>
        <v>0</v>
      </c>
      <c r="C52" s="285" t="s">
        <v>809</v>
      </c>
      <c r="D52" s="228"/>
      <c r="E52" s="215">
        <v>0</v>
      </c>
      <c r="F52" s="215">
        <v>0</v>
      </c>
      <c r="G52" s="215">
        <v>0</v>
      </c>
      <c r="H52" s="215">
        <v>0</v>
      </c>
      <c r="I52" s="215">
        <v>0</v>
      </c>
      <c r="J52" s="215">
        <v>0</v>
      </c>
      <c r="K52" s="215">
        <v>0</v>
      </c>
      <c r="L52" s="215">
        <v>0</v>
      </c>
      <c r="M52" s="215">
        <v>0</v>
      </c>
      <c r="N52" s="215">
        <v>0</v>
      </c>
      <c r="O52" s="215">
        <v>0</v>
      </c>
      <c r="P52" s="215">
        <v>0</v>
      </c>
      <c r="Q52" s="215">
        <v>0</v>
      </c>
    </row>
    <row r="53" spans="1:17" x14ac:dyDescent="0.25">
      <c r="A53" s="245" t="str">
        <f>IFERROR(VLOOKUP($C53,Account_Mapping!$A:$C,2,0),"")</f>
        <v>REV_MCA_Mgd_Care</v>
      </c>
      <c r="B53" s="248">
        <f>IFERROR(VLOOKUP($C53,Account_Mapping!$A:$C,3,0),"")</f>
        <v>0</v>
      </c>
      <c r="C53" s="285" t="s">
        <v>810</v>
      </c>
      <c r="D53" s="228"/>
      <c r="E53" s="215">
        <v>0</v>
      </c>
      <c r="F53" s="215">
        <v>0</v>
      </c>
      <c r="G53" s="215">
        <v>0</v>
      </c>
      <c r="H53" s="215">
        <v>0</v>
      </c>
      <c r="I53" s="215">
        <v>0</v>
      </c>
      <c r="J53" s="215">
        <v>0</v>
      </c>
      <c r="K53" s="215">
        <v>0</v>
      </c>
      <c r="L53" s="215">
        <v>0</v>
      </c>
      <c r="M53" s="215">
        <v>0</v>
      </c>
      <c r="N53" s="215">
        <v>0</v>
      </c>
      <c r="O53" s="215">
        <v>0</v>
      </c>
      <c r="P53" s="215">
        <v>0</v>
      </c>
      <c r="Q53" s="215">
        <v>0</v>
      </c>
    </row>
    <row r="54" spans="1:17" x14ac:dyDescent="0.25">
      <c r="A54" s="245" t="str">
        <f>IFERROR(VLOOKUP($C54,Account_Mapping!$A:$C,2,0),"")</f>
        <v>REV_MCA_Mgd_Care</v>
      </c>
      <c r="B54" s="248">
        <f>IFERROR(VLOOKUP($C54,Account_Mapping!$A:$C,3,0),"")</f>
        <v>0</v>
      </c>
      <c r="C54" s="285" t="s">
        <v>811</v>
      </c>
      <c r="D54" s="228"/>
      <c r="E54" s="215">
        <v>0</v>
      </c>
      <c r="F54" s="215">
        <v>0</v>
      </c>
      <c r="G54" s="215">
        <v>0</v>
      </c>
      <c r="H54" s="215">
        <v>0</v>
      </c>
      <c r="I54" s="215">
        <v>0</v>
      </c>
      <c r="J54" s="215">
        <v>0</v>
      </c>
      <c r="K54" s="215">
        <v>0</v>
      </c>
      <c r="L54" s="215">
        <v>0</v>
      </c>
      <c r="M54" s="215">
        <v>0</v>
      </c>
      <c r="N54" s="215">
        <v>0</v>
      </c>
      <c r="O54" s="215">
        <v>0</v>
      </c>
      <c r="P54" s="215">
        <v>0</v>
      </c>
      <c r="Q54" s="215">
        <v>0</v>
      </c>
    </row>
    <row r="55" spans="1:17" x14ac:dyDescent="0.25">
      <c r="A55" s="245" t="str">
        <f>IFERROR(VLOOKUP($C55,Account_Mapping!$A:$C,2,0),"")</f>
        <v>REV_Medicaid</v>
      </c>
      <c r="B55" s="248" t="str">
        <f>IFERROR(VLOOKUP($C55,Account_Mapping!$A:$C,3,0),"")</f>
        <v>REV_Ancillary</v>
      </c>
      <c r="C55" s="285" t="s">
        <v>812</v>
      </c>
      <c r="D55" s="228"/>
      <c r="E55" s="215">
        <v>0</v>
      </c>
      <c r="F55" s="215">
        <v>0</v>
      </c>
      <c r="G55" s="215">
        <v>0</v>
      </c>
      <c r="H55" s="215">
        <v>0</v>
      </c>
      <c r="I55" s="215">
        <v>0</v>
      </c>
      <c r="J55" s="215">
        <v>0</v>
      </c>
      <c r="K55" s="215">
        <v>0</v>
      </c>
      <c r="L55" s="215">
        <v>0</v>
      </c>
      <c r="M55" s="215">
        <v>0</v>
      </c>
      <c r="N55" s="215">
        <v>0</v>
      </c>
      <c r="O55" s="215">
        <v>0</v>
      </c>
      <c r="P55" s="215">
        <v>0</v>
      </c>
      <c r="Q55" s="215">
        <v>0</v>
      </c>
    </row>
    <row r="56" spans="1:17" x14ac:dyDescent="0.25">
      <c r="A56" s="245" t="str">
        <f>IFERROR(VLOOKUP($C56,Account_Mapping!$A:$C,2,0),"")</f>
        <v>REV_Medicaid</v>
      </c>
      <c r="B56" s="248" t="str">
        <f>IFERROR(VLOOKUP($C56,Account_Mapping!$A:$C,3,0),"")</f>
        <v>REV_Cont_Allow</v>
      </c>
      <c r="C56" s="285" t="s">
        <v>813</v>
      </c>
      <c r="D56" s="228"/>
      <c r="E56" s="215">
        <v>0</v>
      </c>
      <c r="F56" s="215">
        <v>0</v>
      </c>
      <c r="G56" s="215">
        <v>0</v>
      </c>
      <c r="H56" s="215">
        <v>0</v>
      </c>
      <c r="I56" s="215">
        <v>0</v>
      </c>
      <c r="J56" s="215">
        <v>0</v>
      </c>
      <c r="K56" s="215">
        <v>0</v>
      </c>
      <c r="L56" s="215">
        <v>0</v>
      </c>
      <c r="M56" s="215">
        <v>0</v>
      </c>
      <c r="N56" s="215">
        <v>0</v>
      </c>
      <c r="O56" s="215">
        <v>0</v>
      </c>
      <c r="P56" s="215">
        <v>0</v>
      </c>
      <c r="Q56" s="215">
        <v>0</v>
      </c>
    </row>
    <row r="57" spans="1:17" x14ac:dyDescent="0.25">
      <c r="A57" s="245" t="str">
        <f>IFERROR(VLOOKUP($C57,Account_Mapping!$A:$C,2,0),"")</f>
        <v>REV_Medicaid</v>
      </c>
      <c r="B57" s="248">
        <f>IFERROR(VLOOKUP($C57,Account_Mapping!$A:$C,3,0),"")</f>
        <v>0</v>
      </c>
      <c r="C57" s="285" t="s">
        <v>814</v>
      </c>
      <c r="D57" s="228"/>
      <c r="E57" s="215">
        <v>0</v>
      </c>
      <c r="F57" s="215">
        <v>0</v>
      </c>
      <c r="G57" s="215">
        <v>0</v>
      </c>
      <c r="H57" s="215">
        <v>0</v>
      </c>
      <c r="I57" s="215">
        <v>0</v>
      </c>
      <c r="J57" s="215">
        <v>0</v>
      </c>
      <c r="K57" s="215">
        <v>0</v>
      </c>
      <c r="L57" s="215">
        <v>0</v>
      </c>
      <c r="M57" s="215">
        <v>0</v>
      </c>
      <c r="N57" s="215">
        <v>0</v>
      </c>
      <c r="O57" s="215">
        <v>0</v>
      </c>
      <c r="P57" s="215">
        <v>0</v>
      </c>
      <c r="Q57" s="215">
        <v>0</v>
      </c>
    </row>
    <row r="58" spans="1:17" x14ac:dyDescent="0.25">
      <c r="A58" s="245" t="str">
        <f>IFERROR(VLOOKUP($C58,Account_Mapping!$A:$C,2,0),"")</f>
        <v>REV_Medicaid</v>
      </c>
      <c r="B58" s="248">
        <f>IFERROR(VLOOKUP($C58,Account_Mapping!$A:$C,3,0),"")</f>
        <v>0</v>
      </c>
      <c r="C58" s="285" t="s">
        <v>815</v>
      </c>
      <c r="D58" s="228"/>
      <c r="E58" s="215">
        <v>1023</v>
      </c>
      <c r="F58" s="215">
        <v>-1056</v>
      </c>
      <c r="G58" s="215">
        <v>0</v>
      </c>
      <c r="H58" s="215">
        <v>0</v>
      </c>
      <c r="I58" s="215">
        <v>0</v>
      </c>
      <c r="J58" s="215">
        <v>0</v>
      </c>
      <c r="K58" s="215">
        <v>0</v>
      </c>
      <c r="L58" s="215">
        <v>0</v>
      </c>
      <c r="M58" s="215">
        <v>0</v>
      </c>
      <c r="N58" s="215">
        <v>0</v>
      </c>
      <c r="O58" s="215">
        <v>0</v>
      </c>
      <c r="P58" s="215">
        <v>0</v>
      </c>
      <c r="Q58" s="215">
        <v>-33</v>
      </c>
    </row>
    <row r="59" spans="1:17" x14ac:dyDescent="0.25">
      <c r="A59" s="245" t="str">
        <f>IFERROR(VLOOKUP($C59,Account_Mapping!$A:$C,2,0),"")</f>
        <v>REV_Medicaid</v>
      </c>
      <c r="B59" s="248">
        <f>IFERROR(VLOOKUP($C59,Account_Mapping!$A:$C,3,0),"")</f>
        <v>0</v>
      </c>
      <c r="C59" s="285" t="s">
        <v>816</v>
      </c>
      <c r="D59" s="228"/>
      <c r="E59" s="215">
        <v>0</v>
      </c>
      <c r="F59" s="215">
        <v>0</v>
      </c>
      <c r="G59" s="215">
        <v>0</v>
      </c>
      <c r="H59" s="215">
        <v>0</v>
      </c>
      <c r="I59" s="215">
        <v>0</v>
      </c>
      <c r="J59" s="215">
        <v>0</v>
      </c>
      <c r="K59" s="215">
        <v>0</v>
      </c>
      <c r="L59" s="215">
        <v>0</v>
      </c>
      <c r="M59" s="215">
        <v>0</v>
      </c>
      <c r="N59" s="215">
        <v>0</v>
      </c>
      <c r="O59" s="215">
        <v>0</v>
      </c>
      <c r="P59" s="215">
        <v>0</v>
      </c>
      <c r="Q59" s="215">
        <v>0</v>
      </c>
    </row>
    <row r="60" spans="1:17" x14ac:dyDescent="0.25">
      <c r="A60" s="245" t="str">
        <f>IFERROR(VLOOKUP($C60,Account_Mapping!$A:$C,2,0),"")</f>
        <v>REV_Medicaid</v>
      </c>
      <c r="B60" s="248">
        <f>IFERROR(VLOOKUP($C60,Account_Mapping!$A:$C,3,0),"")</f>
        <v>0</v>
      </c>
      <c r="C60" s="285" t="s">
        <v>817</v>
      </c>
      <c r="D60" s="228"/>
      <c r="E60" s="215">
        <v>0</v>
      </c>
      <c r="F60" s="215">
        <v>0</v>
      </c>
      <c r="G60" s="215">
        <v>0</v>
      </c>
      <c r="H60" s="215">
        <v>0</v>
      </c>
      <c r="I60" s="215">
        <v>0</v>
      </c>
      <c r="J60" s="215">
        <v>0</v>
      </c>
      <c r="K60" s="215">
        <v>0</v>
      </c>
      <c r="L60" s="215">
        <v>0</v>
      </c>
      <c r="M60" s="215">
        <v>0</v>
      </c>
      <c r="N60" s="215">
        <v>0</v>
      </c>
      <c r="O60" s="215">
        <v>0</v>
      </c>
      <c r="P60" s="215">
        <v>0</v>
      </c>
      <c r="Q60" s="215">
        <v>0</v>
      </c>
    </row>
    <row r="61" spans="1:17" x14ac:dyDescent="0.25">
      <c r="A61" s="245" t="str">
        <f>IFERROR(VLOOKUP($C61,Account_Mapping!$A:$C,2,0),"")</f>
        <v>REV_Medicaid</v>
      </c>
      <c r="B61" s="248">
        <f>IFERROR(VLOOKUP($C61,Account_Mapping!$A:$C,3,0),"")</f>
        <v>0</v>
      </c>
      <c r="C61" s="285" t="s">
        <v>818</v>
      </c>
      <c r="D61" s="228"/>
      <c r="E61" s="215">
        <v>0</v>
      </c>
      <c r="F61" s="215">
        <v>0</v>
      </c>
      <c r="G61" s="215">
        <v>0</v>
      </c>
      <c r="H61" s="215">
        <v>0</v>
      </c>
      <c r="I61" s="215">
        <v>325.23</v>
      </c>
      <c r="J61" s="215">
        <v>-572.82000000000005</v>
      </c>
      <c r="K61" s="215">
        <v>0</v>
      </c>
      <c r="L61" s="215">
        <v>0</v>
      </c>
      <c r="M61" s="215">
        <v>0</v>
      </c>
      <c r="N61" s="215">
        <v>0</v>
      </c>
      <c r="O61" s="215">
        <v>0</v>
      </c>
      <c r="P61" s="215">
        <v>0</v>
      </c>
      <c r="Q61" s="215">
        <v>-247.59000000000003</v>
      </c>
    </row>
    <row r="62" spans="1:17" x14ac:dyDescent="0.25">
      <c r="A62" s="245" t="str">
        <f>IFERROR(VLOOKUP($C62,Account_Mapping!$A:$C,2,0),"")</f>
        <v>T_OTHER_OP_EXO</v>
      </c>
      <c r="B62" s="248">
        <f>IFERROR(VLOOKUP($C62,Account_Mapping!$A:$C,3,0),"")</f>
        <v>0</v>
      </c>
      <c r="C62" s="285" t="s">
        <v>819</v>
      </c>
      <c r="D62" s="228"/>
      <c r="E62" s="215">
        <v>0</v>
      </c>
      <c r="F62" s="215">
        <v>0</v>
      </c>
      <c r="G62" s="215">
        <v>0</v>
      </c>
      <c r="H62" s="215">
        <v>0</v>
      </c>
      <c r="I62" s="215">
        <v>0</v>
      </c>
      <c r="J62" s="215">
        <v>0</v>
      </c>
      <c r="K62" s="215">
        <v>0</v>
      </c>
      <c r="L62" s="215">
        <v>0</v>
      </c>
      <c r="M62" s="215">
        <v>0</v>
      </c>
      <c r="N62" s="215">
        <v>0</v>
      </c>
      <c r="O62" s="215">
        <v>0</v>
      </c>
      <c r="P62" s="215">
        <v>0</v>
      </c>
      <c r="Q62" s="215">
        <v>0</v>
      </c>
    </row>
    <row r="63" spans="1:17" x14ac:dyDescent="0.25">
      <c r="A63" s="245" t="str">
        <f>IFERROR(VLOOKUP($C63,Account_Mapping!$A:$C,2,0),"")</f>
        <v>REV_Medicare</v>
      </c>
      <c r="B63" s="248">
        <f>IFERROR(VLOOKUP($C63,Account_Mapping!$A:$C,3,0),"")</f>
        <v>0</v>
      </c>
      <c r="C63" s="285" t="s">
        <v>820</v>
      </c>
      <c r="D63" s="228"/>
      <c r="E63" s="215">
        <v>42400</v>
      </c>
      <c r="F63" s="215">
        <v>41200</v>
      </c>
      <c r="G63" s="215">
        <v>33600</v>
      </c>
      <c r="H63" s="215">
        <v>26800</v>
      </c>
      <c r="I63" s="215">
        <v>38000</v>
      </c>
      <c r="J63" s="215">
        <v>36000</v>
      </c>
      <c r="K63" s="215">
        <v>0</v>
      </c>
      <c r="L63" s="215">
        <v>0</v>
      </c>
      <c r="M63" s="215">
        <v>0</v>
      </c>
      <c r="N63" s="215">
        <v>0</v>
      </c>
      <c r="O63" s="215">
        <v>0</v>
      </c>
      <c r="P63" s="215">
        <v>0</v>
      </c>
      <c r="Q63" s="215">
        <v>218000</v>
      </c>
    </row>
    <row r="64" spans="1:17" x14ac:dyDescent="0.25">
      <c r="A64" s="245" t="str">
        <f>IFERROR(VLOOKUP($C64,Account_Mapping!$A:$C,2,0),"")</f>
        <v>REV_Medicare</v>
      </c>
      <c r="B64" s="248">
        <f>IFERROR(VLOOKUP($C64,Account_Mapping!$A:$C,3,0),"")</f>
        <v>0</v>
      </c>
      <c r="C64" s="285" t="s">
        <v>821</v>
      </c>
      <c r="D64" s="228"/>
      <c r="E64" s="215">
        <v>8109.39</v>
      </c>
      <c r="F64" s="215">
        <v>1446.42</v>
      </c>
      <c r="G64" s="215">
        <v>4058.95</v>
      </c>
      <c r="H64" s="215">
        <v>4441.7299999999996</v>
      </c>
      <c r="I64" s="215">
        <v>10994.31</v>
      </c>
      <c r="J64" s="215">
        <v>14369.82</v>
      </c>
      <c r="K64" s="215">
        <v>0</v>
      </c>
      <c r="L64" s="215">
        <v>0</v>
      </c>
      <c r="M64" s="215">
        <v>0</v>
      </c>
      <c r="N64" s="215">
        <v>0</v>
      </c>
      <c r="O64" s="215">
        <v>0</v>
      </c>
      <c r="P64" s="215">
        <v>0</v>
      </c>
      <c r="Q64" s="215">
        <v>43420.62</v>
      </c>
    </row>
    <row r="65" spans="1:17" x14ac:dyDescent="0.25">
      <c r="A65" s="245" t="str">
        <f>IFERROR(VLOOKUP($C65,Account_Mapping!$A:$C,2,0),"")</f>
        <v>REV_Medicare</v>
      </c>
      <c r="B65" s="248" t="str">
        <f>IFERROR(VLOOKUP($C65,Account_Mapping!$A:$C,3,0),"")</f>
        <v>REV_Ancillary</v>
      </c>
      <c r="C65" s="285" t="s">
        <v>822</v>
      </c>
      <c r="D65" s="228"/>
      <c r="E65" s="215">
        <v>12061.22</v>
      </c>
      <c r="F65" s="215">
        <v>11452.17</v>
      </c>
      <c r="G65" s="215">
        <v>8453.2000000000007</v>
      </c>
      <c r="H65" s="215">
        <v>6604.75</v>
      </c>
      <c r="I65" s="215">
        <v>11233.24</v>
      </c>
      <c r="J65" s="215">
        <v>10954.06</v>
      </c>
      <c r="K65" s="215">
        <v>0</v>
      </c>
      <c r="L65" s="215">
        <v>0</v>
      </c>
      <c r="M65" s="215">
        <v>0</v>
      </c>
      <c r="N65" s="215">
        <v>0</v>
      </c>
      <c r="O65" s="215">
        <v>0</v>
      </c>
      <c r="P65" s="215">
        <v>0</v>
      </c>
      <c r="Q65" s="215">
        <v>60758.639999999992</v>
      </c>
    </row>
    <row r="66" spans="1:17" x14ac:dyDescent="0.25">
      <c r="A66" s="245" t="str">
        <f>IFERROR(VLOOKUP($C66,Account_Mapping!$A:$C,2,0),"")</f>
        <v>REV_Medicare</v>
      </c>
      <c r="B66" s="248" t="str">
        <f>IFERROR(VLOOKUP($C66,Account_Mapping!$A:$C,3,0),"")</f>
        <v>REV_Ancillary</v>
      </c>
      <c r="C66" s="285" t="s">
        <v>823</v>
      </c>
      <c r="D66" s="228"/>
      <c r="E66" s="215">
        <v>9149.7000000000007</v>
      </c>
      <c r="F66" s="215">
        <v>8484.2800000000007</v>
      </c>
      <c r="G66" s="215">
        <v>7066.19</v>
      </c>
      <c r="H66" s="215">
        <v>6575.21</v>
      </c>
      <c r="I66" s="215">
        <v>7903.77</v>
      </c>
      <c r="J66" s="215">
        <v>7987.38</v>
      </c>
      <c r="K66" s="215">
        <v>0</v>
      </c>
      <c r="L66" s="215">
        <v>0</v>
      </c>
      <c r="M66" s="215">
        <v>0</v>
      </c>
      <c r="N66" s="215">
        <v>0</v>
      </c>
      <c r="O66" s="215">
        <v>0</v>
      </c>
      <c r="P66" s="215">
        <v>0</v>
      </c>
      <c r="Q66" s="215">
        <v>47166.53</v>
      </c>
    </row>
    <row r="67" spans="1:17" x14ac:dyDescent="0.25">
      <c r="A67" s="245" t="str">
        <f>IFERROR(VLOOKUP($C67,Account_Mapping!$A:$C,2,0),"")</f>
        <v>REV_Medicare</v>
      </c>
      <c r="B67" s="248" t="str">
        <f>IFERROR(VLOOKUP($C67,Account_Mapping!$A:$C,3,0),"")</f>
        <v>REV_Ancillary</v>
      </c>
      <c r="C67" s="285" t="s">
        <v>824</v>
      </c>
      <c r="D67" s="228"/>
      <c r="E67" s="215">
        <v>8414.2000000000007</v>
      </c>
      <c r="F67" s="215">
        <v>6981.84</v>
      </c>
      <c r="G67" s="215">
        <v>5833.25</v>
      </c>
      <c r="H67" s="215">
        <v>4177.99</v>
      </c>
      <c r="I67" s="215">
        <v>7151.81</v>
      </c>
      <c r="J67" s="215">
        <v>6373.83</v>
      </c>
      <c r="K67" s="215">
        <v>0</v>
      </c>
      <c r="L67" s="215">
        <v>0</v>
      </c>
      <c r="M67" s="215">
        <v>0</v>
      </c>
      <c r="N67" s="215">
        <v>0</v>
      </c>
      <c r="O67" s="215">
        <v>0</v>
      </c>
      <c r="P67" s="215">
        <v>0</v>
      </c>
      <c r="Q67" s="215">
        <v>38932.92</v>
      </c>
    </row>
    <row r="68" spans="1:17" x14ac:dyDescent="0.25">
      <c r="A68" s="245" t="str">
        <f>IFERROR(VLOOKUP($C68,Account_Mapping!$A:$C,2,0),"")</f>
        <v>REV_Medicare</v>
      </c>
      <c r="B68" s="248" t="str">
        <f>IFERROR(VLOOKUP($C68,Account_Mapping!$A:$C,3,0),"")</f>
        <v>REV_Ancillary</v>
      </c>
      <c r="C68" s="285" t="s">
        <v>825</v>
      </c>
      <c r="D68" s="228"/>
      <c r="E68" s="215">
        <v>0</v>
      </c>
      <c r="F68" s="215">
        <v>0</v>
      </c>
      <c r="G68" s="215">
        <v>0</v>
      </c>
      <c r="H68" s="215">
        <v>0</v>
      </c>
      <c r="I68" s="215">
        <v>0</v>
      </c>
      <c r="J68" s="215">
        <v>0</v>
      </c>
      <c r="K68" s="215">
        <v>0</v>
      </c>
      <c r="L68" s="215">
        <v>0</v>
      </c>
      <c r="M68" s="215">
        <v>0</v>
      </c>
      <c r="N68" s="215">
        <v>0</v>
      </c>
      <c r="O68" s="215">
        <v>0</v>
      </c>
      <c r="P68" s="215">
        <v>0</v>
      </c>
      <c r="Q68" s="215">
        <v>0</v>
      </c>
    </row>
    <row r="69" spans="1:17" x14ac:dyDescent="0.25">
      <c r="A69" s="245" t="str">
        <f>IFERROR(VLOOKUP($C69,Account_Mapping!$A:$C,2,0),"")</f>
        <v>REV_Medicare</v>
      </c>
      <c r="B69" s="248" t="str">
        <f>IFERROR(VLOOKUP($C69,Account_Mapping!$A:$C,3,0),"")</f>
        <v>REV_Ancillary</v>
      </c>
      <c r="C69" s="285" t="s">
        <v>826</v>
      </c>
      <c r="D69" s="228"/>
      <c r="E69" s="215">
        <v>3335.14</v>
      </c>
      <c r="F69" s="215">
        <v>3966.24</v>
      </c>
      <c r="G69" s="215">
        <v>8670.5499999999993</v>
      </c>
      <c r="H69" s="215">
        <v>546.09</v>
      </c>
      <c r="I69" s="215">
        <v>4838.6899999999996</v>
      </c>
      <c r="J69" s="215">
        <v>3104.79</v>
      </c>
      <c r="K69" s="215">
        <v>0</v>
      </c>
      <c r="L69" s="215">
        <v>0</v>
      </c>
      <c r="M69" s="215">
        <v>0</v>
      </c>
      <c r="N69" s="215">
        <v>0</v>
      </c>
      <c r="O69" s="215">
        <v>0</v>
      </c>
      <c r="P69" s="215">
        <v>0</v>
      </c>
      <c r="Q69" s="215">
        <v>24461.499999999996</v>
      </c>
    </row>
    <row r="70" spans="1:17" x14ac:dyDescent="0.25">
      <c r="A70" s="245" t="str">
        <f>IFERROR(VLOOKUP($C70,Account_Mapping!$A:$C,2,0),"")</f>
        <v>REV_Medicare</v>
      </c>
      <c r="B70" s="248" t="str">
        <f>IFERROR(VLOOKUP($C70,Account_Mapping!$A:$C,3,0),"")</f>
        <v>REV_Ancillary</v>
      </c>
      <c r="C70" s="285" t="s">
        <v>827</v>
      </c>
      <c r="D70" s="228"/>
      <c r="E70" s="215">
        <v>0</v>
      </c>
      <c r="F70" s="215">
        <v>0</v>
      </c>
      <c r="G70" s="215">
        <v>0</v>
      </c>
      <c r="H70" s="215">
        <v>0</v>
      </c>
      <c r="I70" s="215">
        <v>0</v>
      </c>
      <c r="J70" s="215">
        <v>0</v>
      </c>
      <c r="K70" s="215">
        <v>0</v>
      </c>
      <c r="L70" s="215">
        <v>0</v>
      </c>
      <c r="M70" s="215">
        <v>0</v>
      </c>
      <c r="N70" s="215">
        <v>0</v>
      </c>
      <c r="O70" s="215">
        <v>0</v>
      </c>
      <c r="P70" s="215">
        <v>0</v>
      </c>
      <c r="Q70" s="215">
        <v>0</v>
      </c>
    </row>
    <row r="71" spans="1:17" x14ac:dyDescent="0.25">
      <c r="A71" s="245" t="str">
        <f>IFERROR(VLOOKUP($C71,Account_Mapping!$A:$C,2,0),"")</f>
        <v>REV_Medicare</v>
      </c>
      <c r="B71" s="248" t="str">
        <f>IFERROR(VLOOKUP($C71,Account_Mapping!$A:$C,3,0),"")</f>
        <v>REV_Ancillary</v>
      </c>
      <c r="C71" s="285" t="s">
        <v>828</v>
      </c>
      <c r="D71" s="228"/>
      <c r="E71" s="215">
        <v>0</v>
      </c>
      <c r="F71" s="215">
        <v>0</v>
      </c>
      <c r="G71" s="215">
        <v>0</v>
      </c>
      <c r="H71" s="215">
        <v>0</v>
      </c>
      <c r="I71" s="215">
        <v>0</v>
      </c>
      <c r="J71" s="215">
        <v>0</v>
      </c>
      <c r="K71" s="215">
        <v>0</v>
      </c>
      <c r="L71" s="215">
        <v>0</v>
      </c>
      <c r="M71" s="215">
        <v>0</v>
      </c>
      <c r="N71" s="215">
        <v>0</v>
      </c>
      <c r="O71" s="215">
        <v>0</v>
      </c>
      <c r="P71" s="215">
        <v>0</v>
      </c>
      <c r="Q71" s="215">
        <v>0</v>
      </c>
    </row>
    <row r="72" spans="1:17" x14ac:dyDescent="0.25">
      <c r="A72" s="245" t="str">
        <f>IFERROR(VLOOKUP($C72,Account_Mapping!$A:$C,2,0),"")</f>
        <v>REV_Medicare</v>
      </c>
      <c r="B72" s="248" t="str">
        <f>IFERROR(VLOOKUP($C72,Account_Mapping!$A:$C,3,0),"")</f>
        <v>REV_Ancillary</v>
      </c>
      <c r="C72" s="285" t="s">
        <v>829</v>
      </c>
      <c r="D72" s="228"/>
      <c r="E72" s="215">
        <v>998.62</v>
      </c>
      <c r="F72" s="215">
        <v>957.19</v>
      </c>
      <c r="G72" s="215">
        <v>529.96</v>
      </c>
      <c r="H72" s="215">
        <v>349.29</v>
      </c>
      <c r="I72" s="215">
        <v>1737.49</v>
      </c>
      <c r="J72" s="215">
        <v>2462.7800000000002</v>
      </c>
      <c r="K72" s="215">
        <v>0</v>
      </c>
      <c r="L72" s="215">
        <v>0</v>
      </c>
      <c r="M72" s="215">
        <v>0</v>
      </c>
      <c r="N72" s="215">
        <v>0</v>
      </c>
      <c r="O72" s="215">
        <v>0</v>
      </c>
      <c r="P72" s="215">
        <v>0</v>
      </c>
      <c r="Q72" s="215">
        <v>7035.33</v>
      </c>
    </row>
    <row r="73" spans="1:17" x14ac:dyDescent="0.25">
      <c r="A73" s="245" t="str">
        <f>IFERROR(VLOOKUP($C73,Account_Mapping!$A:$C,2,0),"")</f>
        <v>REV_Medicare</v>
      </c>
      <c r="B73" s="248" t="str">
        <f>IFERROR(VLOOKUP($C73,Account_Mapping!$A:$C,3,0),"")</f>
        <v>REV_Ancillary</v>
      </c>
      <c r="C73" s="285" t="s">
        <v>830</v>
      </c>
      <c r="D73" s="228"/>
      <c r="E73" s="215">
        <v>0</v>
      </c>
      <c r="F73" s="215">
        <v>216</v>
      </c>
      <c r="G73" s="215">
        <v>0</v>
      </c>
      <c r="H73" s="215">
        <v>195</v>
      </c>
      <c r="I73" s="215">
        <v>324</v>
      </c>
      <c r="J73" s="215">
        <v>0</v>
      </c>
      <c r="K73" s="215">
        <v>0</v>
      </c>
      <c r="L73" s="215">
        <v>0</v>
      </c>
      <c r="M73" s="215">
        <v>0</v>
      </c>
      <c r="N73" s="215">
        <v>0</v>
      </c>
      <c r="O73" s="215">
        <v>0</v>
      </c>
      <c r="P73" s="215">
        <v>0</v>
      </c>
      <c r="Q73" s="215">
        <v>735</v>
      </c>
    </row>
    <row r="74" spans="1:17" x14ac:dyDescent="0.25">
      <c r="A74" s="245" t="str">
        <f>IFERROR(VLOOKUP($C74,Account_Mapping!$A:$C,2,0),"")</f>
        <v>REV_Medicare</v>
      </c>
      <c r="B74" s="248" t="str">
        <f>IFERROR(VLOOKUP($C74,Account_Mapping!$A:$C,3,0),"")</f>
        <v>REV_Ancillary</v>
      </c>
      <c r="C74" s="285" t="s">
        <v>831</v>
      </c>
      <c r="D74" s="228"/>
      <c r="E74" s="215">
        <v>0</v>
      </c>
      <c r="F74" s="215">
        <v>0</v>
      </c>
      <c r="G74" s="215">
        <v>0</v>
      </c>
      <c r="H74" s="215">
        <v>0</v>
      </c>
      <c r="I74" s="215">
        <v>0</v>
      </c>
      <c r="J74" s="215">
        <v>0</v>
      </c>
      <c r="K74" s="215">
        <v>0</v>
      </c>
      <c r="L74" s="215">
        <v>0</v>
      </c>
      <c r="M74" s="215">
        <v>0</v>
      </c>
      <c r="N74" s="215">
        <v>0</v>
      </c>
      <c r="O74" s="215">
        <v>0</v>
      </c>
      <c r="P74" s="215">
        <v>0</v>
      </c>
      <c r="Q74" s="215">
        <v>0</v>
      </c>
    </row>
    <row r="75" spans="1:17" x14ac:dyDescent="0.25">
      <c r="A75" s="245" t="str">
        <f>IFERROR(VLOOKUP($C75,Account_Mapping!$A:$C,2,0),"")</f>
        <v>REV_Medicare</v>
      </c>
      <c r="B75" s="248" t="str">
        <f>IFERROR(VLOOKUP($C75,Account_Mapping!$A:$C,3,0),"")</f>
        <v>REV_Ancillary</v>
      </c>
      <c r="C75" s="285" t="s">
        <v>832</v>
      </c>
      <c r="D75" s="228"/>
      <c r="E75" s="215">
        <v>0</v>
      </c>
      <c r="F75" s="215">
        <v>0</v>
      </c>
      <c r="G75" s="215">
        <v>0</v>
      </c>
      <c r="H75" s="215">
        <v>0</v>
      </c>
      <c r="I75" s="215">
        <v>0</v>
      </c>
      <c r="J75" s="215">
        <v>0</v>
      </c>
      <c r="K75" s="215">
        <v>0</v>
      </c>
      <c r="L75" s="215">
        <v>0</v>
      </c>
      <c r="M75" s="215">
        <v>0</v>
      </c>
      <c r="N75" s="215">
        <v>0</v>
      </c>
      <c r="O75" s="215">
        <v>0</v>
      </c>
      <c r="P75" s="215">
        <v>0</v>
      </c>
      <c r="Q75" s="215">
        <v>0</v>
      </c>
    </row>
    <row r="76" spans="1:17" x14ac:dyDescent="0.25">
      <c r="A76" s="245" t="str">
        <f>IFERROR(VLOOKUP($C76,Account_Mapping!$A:$C,2,0),"")</f>
        <v>REV_Medicare</v>
      </c>
      <c r="B76" s="248" t="str">
        <f>IFERROR(VLOOKUP($C76,Account_Mapping!$A:$C,3,0),"")</f>
        <v>REV_Ancillary</v>
      </c>
      <c r="C76" s="285" t="s">
        <v>833</v>
      </c>
      <c r="D76" s="228"/>
      <c r="E76" s="215">
        <v>0</v>
      </c>
      <c r="F76" s="215">
        <v>0</v>
      </c>
      <c r="G76" s="215">
        <v>0</v>
      </c>
      <c r="H76" s="215">
        <v>0</v>
      </c>
      <c r="I76" s="215">
        <v>0</v>
      </c>
      <c r="J76" s="215">
        <v>0</v>
      </c>
      <c r="K76" s="215">
        <v>0</v>
      </c>
      <c r="L76" s="215">
        <v>0</v>
      </c>
      <c r="M76" s="215">
        <v>0</v>
      </c>
      <c r="N76" s="215">
        <v>0</v>
      </c>
      <c r="O76" s="215">
        <v>0</v>
      </c>
      <c r="P76" s="215">
        <v>0</v>
      </c>
      <c r="Q76" s="215">
        <v>0</v>
      </c>
    </row>
    <row r="77" spans="1:17" x14ac:dyDescent="0.25">
      <c r="A77" s="245" t="str">
        <f>IFERROR(VLOOKUP($C77,Account_Mapping!$A:$C,2,0),"")</f>
        <v>REV_Medicare</v>
      </c>
      <c r="B77" s="248" t="str">
        <f>IFERROR(VLOOKUP($C77,Account_Mapping!$A:$C,3,0),"")</f>
        <v>REV_Ancillary</v>
      </c>
      <c r="C77" s="285" t="s">
        <v>1277</v>
      </c>
      <c r="D77" s="228"/>
      <c r="E77" s="215">
        <v>0</v>
      </c>
      <c r="F77" s="215">
        <v>0</v>
      </c>
      <c r="G77" s="215">
        <v>0</v>
      </c>
      <c r="H77" s="215">
        <v>0</v>
      </c>
      <c r="I77" s="215">
        <v>0</v>
      </c>
      <c r="J77" s="215">
        <v>0</v>
      </c>
      <c r="K77" s="215">
        <v>0</v>
      </c>
      <c r="L77" s="215">
        <v>0</v>
      </c>
      <c r="M77" s="215">
        <v>0</v>
      </c>
      <c r="N77" s="215">
        <v>0</v>
      </c>
      <c r="O77" s="215">
        <v>0</v>
      </c>
      <c r="P77" s="215">
        <v>0</v>
      </c>
      <c r="Q77" s="215">
        <v>0</v>
      </c>
    </row>
    <row r="78" spans="1:17" x14ac:dyDescent="0.25">
      <c r="A78" s="245" t="str">
        <f>IFERROR(VLOOKUP($C78,Account_Mapping!$A:$C,2,0),"")</f>
        <v>REV_Medicare</v>
      </c>
      <c r="B78" s="248" t="str">
        <f>IFERROR(VLOOKUP($C78,Account_Mapping!$A:$C,3,0),"")</f>
        <v>REV_Cont_Allow</v>
      </c>
      <c r="C78" s="285" t="s">
        <v>835</v>
      </c>
      <c r="D78" s="228"/>
      <c r="E78" s="215">
        <v>-33958.879999999997</v>
      </c>
      <c r="F78" s="215">
        <v>-32057.72</v>
      </c>
      <c r="G78" s="215">
        <v>-30553.15</v>
      </c>
      <c r="H78" s="215">
        <v>-18448.330000000002</v>
      </c>
      <c r="I78" s="215">
        <v>-33189</v>
      </c>
      <c r="J78" s="215">
        <v>-30882.84</v>
      </c>
      <c r="K78" s="215">
        <v>0</v>
      </c>
      <c r="L78" s="215">
        <v>0</v>
      </c>
      <c r="M78" s="215">
        <v>0</v>
      </c>
      <c r="N78" s="215">
        <v>0</v>
      </c>
      <c r="O78" s="215">
        <v>0</v>
      </c>
      <c r="P78" s="215">
        <v>0</v>
      </c>
      <c r="Q78" s="215">
        <v>-179089.92000000001</v>
      </c>
    </row>
    <row r="79" spans="1:17" x14ac:dyDescent="0.25">
      <c r="A79" s="245" t="str">
        <f>IFERROR(VLOOKUP($C79,Account_Mapping!$A:$C,2,0),"")</f>
        <v>REV_Medicare</v>
      </c>
      <c r="B79" s="248" t="str">
        <f>IFERROR(VLOOKUP($C79,Account_Mapping!$A:$C,3,0),"")</f>
        <v>REV_Cont_Allow</v>
      </c>
      <c r="C79" s="285" t="s">
        <v>836</v>
      </c>
      <c r="D79" s="228"/>
      <c r="E79" s="215">
        <v>-0.02</v>
      </c>
      <c r="F79" s="215">
        <v>-417.84</v>
      </c>
      <c r="G79" s="215">
        <v>-6520.03</v>
      </c>
      <c r="H79" s="215">
        <v>-0.47</v>
      </c>
      <c r="I79" s="215">
        <v>-0.28999999999999998</v>
      </c>
      <c r="J79" s="215">
        <v>-0.16</v>
      </c>
      <c r="K79" s="215">
        <v>0</v>
      </c>
      <c r="L79" s="215">
        <v>0</v>
      </c>
      <c r="M79" s="215">
        <v>0</v>
      </c>
      <c r="N79" s="215">
        <v>0</v>
      </c>
      <c r="O79" s="215">
        <v>0</v>
      </c>
      <c r="P79" s="215">
        <v>0</v>
      </c>
      <c r="Q79" s="215">
        <v>-6938.8099999999995</v>
      </c>
    </row>
    <row r="80" spans="1:17" x14ac:dyDescent="0.25">
      <c r="A80" s="245" t="str">
        <f>IFERROR(VLOOKUP($C80,Account_Mapping!$A:$C,2,0),"")</f>
        <v>REV_Medicare</v>
      </c>
      <c r="B80" s="248">
        <f>IFERROR(VLOOKUP($C80,Account_Mapping!$A:$C,3,0),"")</f>
        <v>0</v>
      </c>
      <c r="C80" s="285" t="s">
        <v>837</v>
      </c>
      <c r="D80" s="228"/>
      <c r="E80" s="215">
        <v>0</v>
      </c>
      <c r="F80" s="215">
        <v>0</v>
      </c>
      <c r="G80" s="215">
        <v>0</v>
      </c>
      <c r="H80" s="215">
        <v>0</v>
      </c>
      <c r="I80" s="215">
        <v>-233.99</v>
      </c>
      <c r="J80" s="215">
        <v>-431.59</v>
      </c>
      <c r="K80" s="215">
        <v>0</v>
      </c>
      <c r="L80" s="215">
        <v>0</v>
      </c>
      <c r="M80" s="215">
        <v>0</v>
      </c>
      <c r="N80" s="215">
        <v>0</v>
      </c>
      <c r="O80" s="215">
        <v>0</v>
      </c>
      <c r="P80" s="215">
        <v>0</v>
      </c>
      <c r="Q80" s="215">
        <v>-665.57999999999993</v>
      </c>
    </row>
    <row r="81" spans="1:17" x14ac:dyDescent="0.25">
      <c r="A81" s="245" t="str">
        <f>IFERROR(VLOOKUP($C81,Account_Mapping!$A:$C,2,0),"")</f>
        <v>REV_Medicare</v>
      </c>
      <c r="B81" s="248">
        <f>IFERROR(VLOOKUP($C81,Account_Mapping!$A:$C,3,0),"")</f>
        <v>0</v>
      </c>
      <c r="C81" s="285" t="s">
        <v>1281</v>
      </c>
      <c r="D81" s="228"/>
      <c r="E81" s="215">
        <v>0</v>
      </c>
      <c r="F81" s="215">
        <v>0</v>
      </c>
      <c r="G81" s="215">
        <v>0</v>
      </c>
      <c r="H81" s="215">
        <v>0</v>
      </c>
      <c r="I81" s="215">
        <v>0</v>
      </c>
      <c r="J81" s="215">
        <v>0</v>
      </c>
      <c r="K81" s="215">
        <v>0</v>
      </c>
      <c r="L81" s="215">
        <v>0</v>
      </c>
      <c r="M81" s="215">
        <v>0</v>
      </c>
      <c r="N81" s="215">
        <v>0</v>
      </c>
      <c r="O81" s="215">
        <v>0</v>
      </c>
      <c r="P81" s="215">
        <v>0</v>
      </c>
      <c r="Q81" s="215">
        <v>0</v>
      </c>
    </row>
    <row r="82" spans="1:17" x14ac:dyDescent="0.25">
      <c r="A82" s="245" t="str">
        <f>IFERROR(VLOOKUP($C82,Account_Mapping!$A:$C,2,0),"")</f>
        <v>REV_Private</v>
      </c>
      <c r="B82" s="248">
        <f>IFERROR(VLOOKUP($C82,Account_Mapping!$A:$C,3,0),"")</f>
        <v>0</v>
      </c>
      <c r="C82" s="285" t="s">
        <v>839</v>
      </c>
      <c r="D82" s="228"/>
      <c r="E82" s="215">
        <v>40845</v>
      </c>
      <c r="F82" s="215">
        <v>46442</v>
      </c>
      <c r="G82" s="215">
        <v>70292</v>
      </c>
      <c r="H82" s="215">
        <v>54137</v>
      </c>
      <c r="I82" s="215">
        <v>47316</v>
      </c>
      <c r="J82" s="215">
        <v>50566</v>
      </c>
      <c r="K82" s="215">
        <v>0</v>
      </c>
      <c r="L82" s="215">
        <v>0</v>
      </c>
      <c r="M82" s="215">
        <v>0</v>
      </c>
      <c r="N82" s="215">
        <v>0</v>
      </c>
      <c r="O82" s="215">
        <v>0</v>
      </c>
      <c r="P82" s="215">
        <v>0</v>
      </c>
      <c r="Q82" s="215">
        <v>309598</v>
      </c>
    </row>
    <row r="83" spans="1:17" x14ac:dyDescent="0.25">
      <c r="A83" s="245" t="str">
        <f>IFERROR(VLOOKUP($C83,Account_Mapping!$A:$C,2,0),"")</f>
        <v>REV_Comm_Ins</v>
      </c>
      <c r="B83" s="248">
        <f>IFERROR(VLOOKUP($C83,Account_Mapping!$A:$C,3,0),"")</f>
        <v>0</v>
      </c>
      <c r="C83" s="285" t="s">
        <v>840</v>
      </c>
      <c r="D83" s="228"/>
      <c r="E83" s="215">
        <v>0</v>
      </c>
      <c r="F83" s="215">
        <v>4868.6400000000003</v>
      </c>
      <c r="G83" s="215">
        <v>22012.94</v>
      </c>
      <c r="H83" s="215">
        <v>46954.78</v>
      </c>
      <c r="I83" s="215">
        <v>40902.61</v>
      </c>
      <c r="J83" s="215">
        <v>7354.08</v>
      </c>
      <c r="K83" s="215">
        <v>0</v>
      </c>
      <c r="L83" s="215">
        <v>0</v>
      </c>
      <c r="M83" s="215">
        <v>0</v>
      </c>
      <c r="N83" s="215">
        <v>0</v>
      </c>
      <c r="O83" s="215">
        <v>0</v>
      </c>
      <c r="P83" s="215">
        <v>0</v>
      </c>
      <c r="Q83" s="215">
        <v>122093.05</v>
      </c>
    </row>
    <row r="84" spans="1:17" x14ac:dyDescent="0.25">
      <c r="A84" s="245" t="str">
        <f>IFERROR(VLOOKUP($C84,Account_Mapping!$A:$C,2,0),"")</f>
        <v>REV_Comm_Ins</v>
      </c>
      <c r="B84" s="248">
        <f>IFERROR(VLOOKUP($C84,Account_Mapping!$A:$C,3,0),"")</f>
        <v>0</v>
      </c>
      <c r="C84" s="285" t="s">
        <v>841</v>
      </c>
      <c r="D84" s="228"/>
      <c r="E84" s="215">
        <v>-7137.84</v>
      </c>
      <c r="F84" s="215">
        <v>-11772.25</v>
      </c>
      <c r="G84" s="215">
        <v>-33033.96</v>
      </c>
      <c r="H84" s="215">
        <v>-49685.91</v>
      </c>
      <c r="I84" s="215">
        <v>-40072.94</v>
      </c>
      <c r="J84" s="215">
        <v>-46388.68</v>
      </c>
      <c r="K84" s="215">
        <v>0</v>
      </c>
      <c r="L84" s="215">
        <v>0</v>
      </c>
      <c r="M84" s="215">
        <v>0</v>
      </c>
      <c r="N84" s="215">
        <v>0</v>
      </c>
      <c r="O84" s="215">
        <v>0</v>
      </c>
      <c r="P84" s="215">
        <v>0</v>
      </c>
      <c r="Q84" s="215">
        <v>-188091.58000000002</v>
      </c>
    </row>
    <row r="85" spans="1:17" x14ac:dyDescent="0.25">
      <c r="A85" s="245" t="str">
        <f>IFERROR(VLOOKUP($C85,Account_Mapping!$A:$C,2,0),"")</f>
        <v>REV_Private</v>
      </c>
      <c r="B85" s="248" t="str">
        <f>IFERROR(VLOOKUP($C85,Account_Mapping!$A:$C,3,0),"")</f>
        <v>REV_Ancillary</v>
      </c>
      <c r="C85" s="285" t="s">
        <v>842</v>
      </c>
      <c r="D85" s="228"/>
      <c r="E85" s="215">
        <v>0</v>
      </c>
      <c r="F85" s="215">
        <v>2484.98</v>
      </c>
      <c r="G85" s="215">
        <v>11079.49</v>
      </c>
      <c r="H85" s="215">
        <v>12284.24</v>
      </c>
      <c r="I85" s="215">
        <v>4280.07</v>
      </c>
      <c r="J85" s="215">
        <v>12469.44</v>
      </c>
      <c r="K85" s="215">
        <v>0</v>
      </c>
      <c r="L85" s="215">
        <v>0</v>
      </c>
      <c r="M85" s="215">
        <v>0</v>
      </c>
      <c r="N85" s="215">
        <v>0</v>
      </c>
      <c r="O85" s="215">
        <v>0</v>
      </c>
      <c r="P85" s="215">
        <v>0</v>
      </c>
      <c r="Q85" s="215">
        <v>42598.22</v>
      </c>
    </row>
    <row r="86" spans="1:17" x14ac:dyDescent="0.25">
      <c r="A86" s="245" t="str">
        <f>IFERROR(VLOOKUP($C86,Account_Mapping!$A:$C,2,0),"")</f>
        <v>REV_Private</v>
      </c>
      <c r="B86" s="248" t="str">
        <f>IFERROR(VLOOKUP($C86,Account_Mapping!$A:$C,3,0),"")</f>
        <v>REV_Ancillary</v>
      </c>
      <c r="C86" s="285" t="s">
        <v>1283</v>
      </c>
      <c r="D86" s="228"/>
      <c r="E86" s="215">
        <v>3180</v>
      </c>
      <c r="F86" s="215">
        <v>3180</v>
      </c>
      <c r="G86" s="215">
        <v>3180</v>
      </c>
      <c r="H86" s="215">
        <v>6360</v>
      </c>
      <c r="I86" s="215">
        <v>6360</v>
      </c>
      <c r="J86" s="215">
        <v>8310</v>
      </c>
      <c r="K86" s="215">
        <v>0</v>
      </c>
      <c r="L86" s="215">
        <v>0</v>
      </c>
      <c r="M86" s="215">
        <v>0</v>
      </c>
      <c r="N86" s="215">
        <v>0</v>
      </c>
      <c r="O86" s="215">
        <v>0</v>
      </c>
      <c r="P86" s="215">
        <v>0</v>
      </c>
      <c r="Q86" s="215">
        <v>30570</v>
      </c>
    </row>
    <row r="87" spans="1:17" x14ac:dyDescent="0.25">
      <c r="A87" s="245" t="str">
        <f>IFERROR(VLOOKUP($C87,Account_Mapping!$A:$C,2,0),"")</f>
        <v>REV_Private</v>
      </c>
      <c r="B87" s="248" t="str">
        <f>IFERROR(VLOOKUP($C87,Account_Mapping!$A:$C,3,0),"")</f>
        <v>REV_Ancillary</v>
      </c>
      <c r="C87" s="285" t="s">
        <v>844</v>
      </c>
      <c r="D87" s="228"/>
      <c r="E87" s="215">
        <v>0</v>
      </c>
      <c r="F87" s="215">
        <v>0</v>
      </c>
      <c r="G87" s="215">
        <v>0</v>
      </c>
      <c r="H87" s="215">
        <v>0</v>
      </c>
      <c r="I87" s="215">
        <v>0</v>
      </c>
      <c r="J87" s="215">
        <v>0</v>
      </c>
      <c r="K87" s="215">
        <v>0</v>
      </c>
      <c r="L87" s="215">
        <v>0</v>
      </c>
      <c r="M87" s="215">
        <v>0</v>
      </c>
      <c r="N87" s="215">
        <v>0</v>
      </c>
      <c r="O87" s="215">
        <v>0</v>
      </c>
      <c r="P87" s="215">
        <v>0</v>
      </c>
      <c r="Q87" s="215">
        <v>0</v>
      </c>
    </row>
    <row r="88" spans="1:17" x14ac:dyDescent="0.25">
      <c r="A88" s="245" t="str">
        <f>IFERROR(VLOOKUP($C88,Account_Mapping!$A:$C,2,0),"")</f>
        <v>REV_Private</v>
      </c>
      <c r="B88" s="248">
        <f>IFERROR(VLOOKUP($C88,Account_Mapping!$A:$C,3,0),"")</f>
        <v>0</v>
      </c>
      <c r="C88" s="285" t="s">
        <v>1268</v>
      </c>
      <c r="D88" s="228"/>
      <c r="E88" s="215">
        <v>0</v>
      </c>
      <c r="F88" s="215">
        <v>281.52</v>
      </c>
      <c r="G88" s="215">
        <v>2389.94</v>
      </c>
      <c r="H88" s="215">
        <v>1668.43</v>
      </c>
      <c r="I88" s="215">
        <v>1482.54</v>
      </c>
      <c r="J88" s="215">
        <v>2706.63</v>
      </c>
      <c r="K88" s="215">
        <v>0</v>
      </c>
      <c r="L88" s="215">
        <v>0</v>
      </c>
      <c r="M88" s="215">
        <v>0</v>
      </c>
      <c r="N88" s="215">
        <v>0</v>
      </c>
      <c r="O88" s="215">
        <v>0</v>
      </c>
      <c r="P88" s="215">
        <v>0</v>
      </c>
      <c r="Q88" s="215">
        <v>8529.0600000000013</v>
      </c>
    </row>
    <row r="89" spans="1:17" x14ac:dyDescent="0.25">
      <c r="A89" s="245" t="str">
        <f>IFERROR(VLOOKUP($C89,Account_Mapping!$A:$C,2,0),"")</f>
        <v>REV_Private</v>
      </c>
      <c r="B89" s="248">
        <f>IFERROR(VLOOKUP($C89,Account_Mapping!$A:$C,3,0),"")</f>
        <v>0</v>
      </c>
      <c r="C89" s="285" t="s">
        <v>1269</v>
      </c>
      <c r="D89" s="228"/>
      <c r="E89" s="215">
        <v>0</v>
      </c>
      <c r="F89" s="215">
        <v>324</v>
      </c>
      <c r="G89" s="215">
        <v>951.75</v>
      </c>
      <c r="H89" s="215">
        <v>1039.5</v>
      </c>
      <c r="I89" s="215">
        <v>216</v>
      </c>
      <c r="J89" s="215">
        <v>607.5</v>
      </c>
      <c r="K89" s="215">
        <v>0</v>
      </c>
      <c r="L89" s="215">
        <v>0</v>
      </c>
      <c r="M89" s="215">
        <v>0</v>
      </c>
      <c r="N89" s="215">
        <v>0</v>
      </c>
      <c r="O89" s="215">
        <v>0</v>
      </c>
      <c r="P89" s="215">
        <v>0</v>
      </c>
      <c r="Q89" s="215">
        <v>3138.75</v>
      </c>
    </row>
    <row r="90" spans="1:17" x14ac:dyDescent="0.25">
      <c r="A90" s="245" t="str">
        <f>IFERROR(VLOOKUP($C90,Account_Mapping!$A:$C,2,0),"")</f>
        <v>REV_Other</v>
      </c>
      <c r="B90" s="248">
        <f>IFERROR(VLOOKUP($C90,Account_Mapping!$A:$C,3,0),"")</f>
        <v>0</v>
      </c>
      <c r="C90" s="285" t="s">
        <v>847</v>
      </c>
      <c r="D90" s="228"/>
      <c r="E90" s="215">
        <v>0</v>
      </c>
      <c r="F90" s="215">
        <v>0</v>
      </c>
      <c r="G90" s="215">
        <v>0</v>
      </c>
      <c r="H90" s="215">
        <v>0</v>
      </c>
      <c r="I90" s="215">
        <v>0</v>
      </c>
      <c r="J90" s="215">
        <v>0</v>
      </c>
      <c r="K90" s="215">
        <v>0</v>
      </c>
      <c r="L90" s="215">
        <v>0</v>
      </c>
      <c r="M90" s="215">
        <v>0</v>
      </c>
      <c r="N90" s="215">
        <v>0</v>
      </c>
      <c r="O90" s="215">
        <v>0</v>
      </c>
      <c r="P90" s="215">
        <v>0</v>
      </c>
      <c r="Q90" s="215">
        <v>0</v>
      </c>
    </row>
    <row r="91" spans="1:17" x14ac:dyDescent="0.25">
      <c r="A91" s="245" t="str">
        <f>IFERROR(VLOOKUP($C91,Account_Mapping!$A:$C,2,0),"")</f>
        <v>REV_Other</v>
      </c>
      <c r="B91" s="248">
        <f>IFERROR(VLOOKUP($C91,Account_Mapping!$A:$C,3,0),"")</f>
        <v>0</v>
      </c>
      <c r="C91" s="285" t="s">
        <v>848</v>
      </c>
      <c r="D91" s="228"/>
      <c r="E91" s="215">
        <v>0</v>
      </c>
      <c r="F91" s="215">
        <v>0</v>
      </c>
      <c r="G91" s="215">
        <v>0</v>
      </c>
      <c r="H91" s="215">
        <v>0</v>
      </c>
      <c r="I91" s="215">
        <v>0</v>
      </c>
      <c r="J91" s="215">
        <v>0</v>
      </c>
      <c r="K91" s="215">
        <v>0</v>
      </c>
      <c r="L91" s="215">
        <v>0</v>
      </c>
      <c r="M91" s="215">
        <v>0</v>
      </c>
      <c r="N91" s="215">
        <v>0</v>
      </c>
      <c r="O91" s="215">
        <v>0</v>
      </c>
      <c r="P91" s="215">
        <v>0</v>
      </c>
      <c r="Q91" s="215">
        <v>0</v>
      </c>
    </row>
    <row r="92" spans="1:17" x14ac:dyDescent="0.25">
      <c r="A92" s="245" t="str">
        <f>IFERROR(VLOOKUP($C92,Account_Mapping!$A:$C,2,0),"")</f>
        <v>REV_Other</v>
      </c>
      <c r="B92" s="248">
        <f>IFERROR(VLOOKUP($C92,Account_Mapping!$A:$C,3,0),"")</f>
        <v>0</v>
      </c>
      <c r="C92" s="285" t="s">
        <v>849</v>
      </c>
      <c r="D92" s="228"/>
      <c r="E92" s="215">
        <v>0</v>
      </c>
      <c r="F92" s="215">
        <v>0</v>
      </c>
      <c r="G92" s="215">
        <v>0</v>
      </c>
      <c r="H92" s="215">
        <v>0</v>
      </c>
      <c r="I92" s="215">
        <v>0</v>
      </c>
      <c r="J92" s="215">
        <v>0</v>
      </c>
      <c r="K92" s="215">
        <v>0</v>
      </c>
      <c r="L92" s="215">
        <v>0</v>
      </c>
      <c r="M92" s="215">
        <v>0</v>
      </c>
      <c r="N92" s="215">
        <v>0</v>
      </c>
      <c r="O92" s="215">
        <v>0</v>
      </c>
      <c r="P92" s="215">
        <v>0</v>
      </c>
      <c r="Q92" s="215">
        <v>0</v>
      </c>
    </row>
    <row r="93" spans="1:17" x14ac:dyDescent="0.25">
      <c r="A93" s="245" t="str">
        <f>IFERROR(VLOOKUP($C93,Account_Mapping!$A:$C,2,0),"")</f>
        <v>REV_Other</v>
      </c>
      <c r="B93" s="248">
        <f>IFERROR(VLOOKUP($C93,Account_Mapping!$A:$C,3,0),"")</f>
        <v>0</v>
      </c>
      <c r="C93" s="285" t="s">
        <v>850</v>
      </c>
      <c r="D93" s="228"/>
      <c r="E93" s="215">
        <v>0</v>
      </c>
      <c r="F93" s="215">
        <v>0</v>
      </c>
      <c r="G93" s="215">
        <v>0</v>
      </c>
      <c r="H93" s="215">
        <v>0</v>
      </c>
      <c r="I93" s="215">
        <v>0</v>
      </c>
      <c r="J93" s="215">
        <v>0</v>
      </c>
      <c r="K93" s="215">
        <v>0</v>
      </c>
      <c r="L93" s="215">
        <v>0</v>
      </c>
      <c r="M93" s="215">
        <v>0</v>
      </c>
      <c r="N93" s="215">
        <v>0</v>
      </c>
      <c r="O93" s="215">
        <v>0</v>
      </c>
      <c r="P93" s="215">
        <v>0</v>
      </c>
      <c r="Q93" s="215">
        <v>0</v>
      </c>
    </row>
    <row r="94" spans="1:17" x14ac:dyDescent="0.25">
      <c r="A94" s="245" t="str">
        <f>IFERROR(VLOOKUP($C94,Account_Mapping!$A:$C,2,0),"")</f>
        <v>REV_Private</v>
      </c>
      <c r="B94" s="248">
        <f>IFERROR(VLOOKUP($C94,Account_Mapping!$A:$C,3,0),"")</f>
        <v>0</v>
      </c>
      <c r="C94" s="285" t="s">
        <v>851</v>
      </c>
      <c r="D94" s="228"/>
      <c r="E94" s="215">
        <v>0</v>
      </c>
      <c r="F94" s="215">
        <v>-1339.18</v>
      </c>
      <c r="G94" s="215">
        <v>-675</v>
      </c>
      <c r="H94" s="215">
        <v>600</v>
      </c>
      <c r="I94" s="215">
        <v>0</v>
      </c>
      <c r="J94" s="215">
        <v>-1597</v>
      </c>
      <c r="K94" s="215">
        <v>0</v>
      </c>
      <c r="L94" s="215">
        <v>0</v>
      </c>
      <c r="M94" s="215">
        <v>0</v>
      </c>
      <c r="N94" s="215">
        <v>0</v>
      </c>
      <c r="O94" s="215">
        <v>0</v>
      </c>
      <c r="P94" s="215">
        <v>0</v>
      </c>
      <c r="Q94" s="215">
        <v>-3011.1800000000003</v>
      </c>
    </row>
    <row r="95" spans="1:17" x14ac:dyDescent="0.25">
      <c r="A95" s="245" t="str">
        <f>IFERROR(VLOOKUP($C95,Account_Mapping!$A:$C,2,0),"")</f>
        <v>REV_Other</v>
      </c>
      <c r="B95" s="248">
        <f>IFERROR(VLOOKUP($C95,Account_Mapping!$A:$C,3,0),"")</f>
        <v>0</v>
      </c>
      <c r="C95" s="285" t="s">
        <v>852</v>
      </c>
      <c r="D95" s="228"/>
      <c r="E95" s="215">
        <v>112119.4</v>
      </c>
      <c r="F95" s="215">
        <v>104495.5</v>
      </c>
      <c r="G95" s="215">
        <v>136983.5</v>
      </c>
      <c r="H95" s="215">
        <v>141389</v>
      </c>
      <c r="I95" s="215">
        <v>137090</v>
      </c>
      <c r="J95" s="215">
        <v>121975.5</v>
      </c>
      <c r="K95" s="215">
        <v>0</v>
      </c>
      <c r="L95" s="215">
        <v>0</v>
      </c>
      <c r="M95" s="215">
        <v>0</v>
      </c>
      <c r="N95" s="215">
        <v>0</v>
      </c>
      <c r="O95" s="215">
        <v>0</v>
      </c>
      <c r="P95" s="215">
        <v>0</v>
      </c>
      <c r="Q95" s="215">
        <v>754052.9</v>
      </c>
    </row>
    <row r="96" spans="1:17" x14ac:dyDescent="0.25">
      <c r="A96" s="245" t="str">
        <f>IFERROR(VLOOKUP($C96,Account_Mapping!$A:$C,2,0),"")</f>
        <v>REV_Other</v>
      </c>
      <c r="B96" s="248">
        <f>IFERROR(VLOOKUP($C96,Account_Mapping!$A:$C,3,0),"")</f>
        <v>0</v>
      </c>
      <c r="C96" s="285" t="s">
        <v>853</v>
      </c>
      <c r="D96" s="228"/>
      <c r="E96" s="215">
        <v>0</v>
      </c>
      <c r="F96" s="215">
        <v>0</v>
      </c>
      <c r="G96" s="215">
        <v>0</v>
      </c>
      <c r="H96" s="215">
        <v>0</v>
      </c>
      <c r="I96" s="215">
        <v>0</v>
      </c>
      <c r="J96" s="215">
        <v>0</v>
      </c>
      <c r="K96" s="215">
        <v>0</v>
      </c>
      <c r="L96" s="215">
        <v>0</v>
      </c>
      <c r="M96" s="215">
        <v>0</v>
      </c>
      <c r="N96" s="215">
        <v>0</v>
      </c>
      <c r="O96" s="215">
        <v>0</v>
      </c>
      <c r="P96" s="215">
        <v>0</v>
      </c>
      <c r="Q96" s="215">
        <v>0</v>
      </c>
    </row>
    <row r="97" spans="1:18" x14ac:dyDescent="0.25">
      <c r="A97" s="245" t="str">
        <f>IFERROR(VLOOKUP($C97,Account_Mapping!$A:$C,2,0),"")</f>
        <v>REV_Other</v>
      </c>
      <c r="B97" s="248">
        <f>IFERROR(VLOOKUP($C97,Account_Mapping!$A:$C,3,0),"")</f>
        <v>0</v>
      </c>
      <c r="C97" s="285" t="s">
        <v>854</v>
      </c>
      <c r="D97" s="228"/>
      <c r="E97" s="215">
        <v>0</v>
      </c>
      <c r="F97" s="215">
        <v>0</v>
      </c>
      <c r="G97" s="215">
        <v>0</v>
      </c>
      <c r="H97" s="215">
        <v>0</v>
      </c>
      <c r="I97" s="215">
        <v>0</v>
      </c>
      <c r="J97" s="215">
        <v>0</v>
      </c>
      <c r="K97" s="215">
        <v>0</v>
      </c>
      <c r="L97" s="215">
        <v>0</v>
      </c>
      <c r="M97" s="215">
        <v>0</v>
      </c>
      <c r="N97" s="215">
        <v>0</v>
      </c>
      <c r="O97" s="215">
        <v>0</v>
      </c>
      <c r="P97" s="215">
        <v>0</v>
      </c>
      <c r="Q97" s="215">
        <v>0</v>
      </c>
    </row>
    <row r="98" spans="1:18" x14ac:dyDescent="0.25">
      <c r="A98" s="245" t="str">
        <f>IFERROR(VLOOKUP($C98,Account_Mapping!$A:$C,2,0),"")</f>
        <v>REV_Other</v>
      </c>
      <c r="B98" s="248">
        <f>IFERROR(VLOOKUP($C98,Account_Mapping!$A:$C,3,0),"")</f>
        <v>0</v>
      </c>
      <c r="C98" s="285" t="s">
        <v>855</v>
      </c>
      <c r="D98" s="228"/>
      <c r="E98" s="215">
        <v>0</v>
      </c>
      <c r="F98" s="215">
        <v>0</v>
      </c>
      <c r="G98" s="215">
        <v>0</v>
      </c>
      <c r="H98" s="215">
        <v>0</v>
      </c>
      <c r="I98" s="215">
        <v>0</v>
      </c>
      <c r="J98" s="215">
        <v>0</v>
      </c>
      <c r="K98" s="215">
        <v>0</v>
      </c>
      <c r="L98" s="215">
        <v>0</v>
      </c>
      <c r="M98" s="215">
        <v>0</v>
      </c>
      <c r="N98" s="215">
        <v>0</v>
      </c>
      <c r="O98" s="215">
        <v>0</v>
      </c>
      <c r="P98" s="215">
        <v>0</v>
      </c>
      <c r="Q98" s="215">
        <v>0</v>
      </c>
    </row>
    <row r="99" spans="1:18" x14ac:dyDescent="0.25">
      <c r="A99" s="245" t="str">
        <f>IFERROR(VLOOKUP($C99,Account_Mapping!$A:$C,2,0),"")</f>
        <v>REV_Other</v>
      </c>
      <c r="B99" s="248">
        <f>IFERROR(VLOOKUP($C99,Account_Mapping!$A:$C,3,0),"")</f>
        <v>0</v>
      </c>
      <c r="C99" s="285" t="s">
        <v>856</v>
      </c>
      <c r="D99" s="228"/>
      <c r="E99" s="215">
        <v>0</v>
      </c>
      <c r="F99" s="215">
        <v>0</v>
      </c>
      <c r="G99" s="215">
        <v>0</v>
      </c>
      <c r="H99" s="215">
        <v>0</v>
      </c>
      <c r="I99" s="215">
        <v>0</v>
      </c>
      <c r="J99" s="215">
        <v>0</v>
      </c>
      <c r="K99" s="215">
        <v>0</v>
      </c>
      <c r="L99" s="215">
        <v>0</v>
      </c>
      <c r="M99" s="215">
        <v>0</v>
      </c>
      <c r="N99" s="215">
        <v>0</v>
      </c>
      <c r="O99" s="215">
        <v>0</v>
      </c>
      <c r="P99" s="215">
        <v>0</v>
      </c>
      <c r="Q99" s="215">
        <v>0</v>
      </c>
    </row>
    <row r="100" spans="1:18" x14ac:dyDescent="0.25">
      <c r="A100" s="245" t="str">
        <f>IFERROR(VLOOKUP($C100,Account_Mapping!$A:$C,2,0),"")</f>
        <v>REV_Other</v>
      </c>
      <c r="B100" s="248" t="str">
        <f>IFERROR(VLOOKUP($C100,Account_Mapping!$A:$C,3,0),"")</f>
        <v>REV_Cont_Allow</v>
      </c>
      <c r="C100" s="285" t="s">
        <v>857</v>
      </c>
      <c r="D100" s="228"/>
      <c r="E100" s="215">
        <v>0</v>
      </c>
      <c r="F100" s="215">
        <v>0</v>
      </c>
      <c r="G100" s="215">
        <v>0</v>
      </c>
      <c r="H100" s="215">
        <v>0</v>
      </c>
      <c r="I100" s="215">
        <v>0</v>
      </c>
      <c r="J100" s="215">
        <v>0</v>
      </c>
      <c r="K100" s="215">
        <v>0</v>
      </c>
      <c r="L100" s="215">
        <v>0</v>
      </c>
      <c r="M100" s="215">
        <v>0</v>
      </c>
      <c r="N100" s="215">
        <v>0</v>
      </c>
      <c r="O100" s="215">
        <v>0</v>
      </c>
      <c r="P100" s="215">
        <v>0</v>
      </c>
      <c r="Q100" s="215">
        <v>0</v>
      </c>
    </row>
    <row r="101" spans="1:18" x14ac:dyDescent="0.25">
      <c r="A101" s="245" t="str">
        <f>IFERROR(VLOOKUP($C101,Account_Mapping!$A:$C,2,0),"")</f>
        <v>REV_Other</v>
      </c>
      <c r="B101" s="248" t="str">
        <f>IFERROR(VLOOKUP($C101,Account_Mapping!$A:$C,3,0),"")</f>
        <v>REV_Ancillary</v>
      </c>
      <c r="C101" s="285" t="s">
        <v>858</v>
      </c>
      <c r="D101" s="228"/>
      <c r="E101" s="215">
        <v>0</v>
      </c>
      <c r="F101" s="215">
        <v>0</v>
      </c>
      <c r="G101" s="215">
        <v>0</v>
      </c>
      <c r="H101" s="215">
        <v>0</v>
      </c>
      <c r="I101" s="215">
        <v>0</v>
      </c>
      <c r="J101" s="215">
        <v>0</v>
      </c>
      <c r="K101" s="215">
        <v>0</v>
      </c>
      <c r="L101" s="215">
        <v>0</v>
      </c>
      <c r="M101" s="215">
        <v>0</v>
      </c>
      <c r="N101" s="215">
        <v>0</v>
      </c>
      <c r="O101" s="215">
        <v>0</v>
      </c>
      <c r="P101" s="215">
        <v>0</v>
      </c>
      <c r="Q101" s="215">
        <v>0</v>
      </c>
    </row>
    <row r="102" spans="1:18" x14ac:dyDescent="0.25">
      <c r="A102" s="245" t="str">
        <f>IFERROR(VLOOKUP($C102,Account_Mapping!$A:$C,2,0),"")</f>
        <v>REV_Other</v>
      </c>
      <c r="B102" s="248">
        <f>IFERROR(VLOOKUP($C102,Account_Mapping!$A:$C,3,0),"")</f>
        <v>0</v>
      </c>
      <c r="C102" s="285" t="s">
        <v>859</v>
      </c>
      <c r="D102" s="228"/>
      <c r="E102" s="215">
        <v>0</v>
      </c>
      <c r="F102" s="215">
        <v>0</v>
      </c>
      <c r="G102" s="215">
        <v>0</v>
      </c>
      <c r="H102" s="215">
        <v>0</v>
      </c>
      <c r="I102" s="215">
        <v>0</v>
      </c>
      <c r="J102" s="215">
        <v>0</v>
      </c>
      <c r="K102" s="215">
        <v>0</v>
      </c>
      <c r="L102" s="215">
        <v>0</v>
      </c>
      <c r="M102" s="215">
        <v>0</v>
      </c>
      <c r="N102" s="215">
        <v>0</v>
      </c>
      <c r="O102" s="215">
        <v>0</v>
      </c>
      <c r="P102" s="215">
        <v>0</v>
      </c>
      <c r="Q102" s="215">
        <v>0</v>
      </c>
    </row>
    <row r="103" spans="1:18" x14ac:dyDescent="0.25">
      <c r="A103" s="245" t="str">
        <f>IFERROR(VLOOKUP($C103,Account_Mapping!$A:$C,2,0),"")</f>
        <v>REV_Other</v>
      </c>
      <c r="B103" s="248">
        <f>IFERROR(VLOOKUP($C103,Account_Mapping!$A:$C,3,0),"")</f>
        <v>0</v>
      </c>
      <c r="C103" s="285" t="s">
        <v>860</v>
      </c>
      <c r="D103" s="228"/>
      <c r="E103" s="215">
        <v>0</v>
      </c>
      <c r="F103" s="215">
        <v>0</v>
      </c>
      <c r="G103" s="215">
        <v>0</v>
      </c>
      <c r="H103" s="215">
        <v>0</v>
      </c>
      <c r="I103" s="215">
        <v>0</v>
      </c>
      <c r="J103" s="215">
        <v>0</v>
      </c>
      <c r="K103" s="215">
        <v>0</v>
      </c>
      <c r="L103" s="215">
        <v>0</v>
      </c>
      <c r="M103" s="215">
        <v>0</v>
      </c>
      <c r="N103" s="215">
        <v>0</v>
      </c>
      <c r="O103" s="215">
        <v>0</v>
      </c>
      <c r="P103" s="215">
        <v>0</v>
      </c>
      <c r="Q103" s="215">
        <v>0</v>
      </c>
    </row>
    <row r="104" spans="1:18" x14ac:dyDescent="0.25">
      <c r="A104" s="245" t="str">
        <f>IFERROR(VLOOKUP($C104,Account_Mapping!$A:$C,2,0),"")</f>
        <v>REV_Other</v>
      </c>
      <c r="B104" s="248">
        <f>IFERROR(VLOOKUP($C104,Account_Mapping!$A:$C,3,0),"")</f>
        <v>0</v>
      </c>
      <c r="C104" s="285" t="s">
        <v>861</v>
      </c>
      <c r="D104" s="228"/>
      <c r="E104" s="215">
        <v>0</v>
      </c>
      <c r="F104" s="215">
        <v>0</v>
      </c>
      <c r="G104" s="215">
        <v>0</v>
      </c>
      <c r="H104" s="215">
        <v>0</v>
      </c>
      <c r="I104" s="215">
        <v>0</v>
      </c>
      <c r="J104" s="215">
        <v>0</v>
      </c>
      <c r="K104" s="215">
        <v>0</v>
      </c>
      <c r="L104" s="215">
        <v>0</v>
      </c>
      <c r="M104" s="215">
        <v>0</v>
      </c>
      <c r="N104" s="215">
        <v>0</v>
      </c>
      <c r="O104" s="215">
        <v>0</v>
      </c>
      <c r="P104" s="215">
        <v>0</v>
      </c>
      <c r="Q104" s="215">
        <v>0</v>
      </c>
    </row>
    <row r="105" spans="1:18" x14ac:dyDescent="0.25">
      <c r="A105" s="245" t="str">
        <f>IFERROR(VLOOKUP($C105,Account_Mapping!$A:$C,2,0),"")</f>
        <v>REV_Other</v>
      </c>
      <c r="B105" s="248">
        <f>IFERROR(VLOOKUP($C105,Account_Mapping!$A:$C,3,0),"")</f>
        <v>0</v>
      </c>
      <c r="C105" s="285" t="s">
        <v>862</v>
      </c>
      <c r="D105" s="228"/>
      <c r="E105" s="215">
        <v>0</v>
      </c>
      <c r="F105" s="215">
        <v>0</v>
      </c>
      <c r="G105" s="215">
        <v>0</v>
      </c>
      <c r="H105" s="215">
        <v>0</v>
      </c>
      <c r="I105" s="215">
        <v>0</v>
      </c>
      <c r="J105" s="215">
        <v>0</v>
      </c>
      <c r="K105" s="215">
        <v>0</v>
      </c>
      <c r="L105" s="215">
        <v>0</v>
      </c>
      <c r="M105" s="215">
        <v>0</v>
      </c>
      <c r="N105" s="215">
        <v>0</v>
      </c>
      <c r="O105" s="215">
        <v>0</v>
      </c>
      <c r="P105" s="215">
        <v>0</v>
      </c>
      <c r="Q105" s="215">
        <v>0</v>
      </c>
    </row>
    <row r="106" spans="1:18" x14ac:dyDescent="0.25">
      <c r="A106" s="245" t="str">
        <f>IFERROR(VLOOKUP($C106,Account_Mapping!$A:$C,2,0),"")</f>
        <v>REV_Veterans</v>
      </c>
      <c r="B106" s="248">
        <f>IFERROR(VLOOKUP($C106,Account_Mapping!$A:$C,3,0),"")</f>
        <v>0</v>
      </c>
      <c r="C106" s="285" t="s">
        <v>863</v>
      </c>
      <c r="D106" s="228"/>
      <c r="E106" s="215">
        <v>0</v>
      </c>
      <c r="F106" s="215">
        <v>0</v>
      </c>
      <c r="G106" s="215">
        <v>0</v>
      </c>
      <c r="H106" s="215">
        <v>0</v>
      </c>
      <c r="I106" s="215">
        <v>0</v>
      </c>
      <c r="J106" s="215">
        <v>0</v>
      </c>
      <c r="K106" s="215">
        <v>0</v>
      </c>
      <c r="L106" s="215">
        <v>0</v>
      </c>
      <c r="M106" s="215">
        <v>0</v>
      </c>
      <c r="N106" s="215">
        <v>0</v>
      </c>
      <c r="O106" s="215">
        <v>0</v>
      </c>
      <c r="P106" s="215">
        <v>0</v>
      </c>
      <c r="Q106" s="215">
        <v>0</v>
      </c>
    </row>
    <row r="107" spans="1:18" x14ac:dyDescent="0.25">
      <c r="A107" s="245" t="str">
        <f>IFERROR(VLOOKUP($C107,Account_Mapping!$A:$C,2,0),"")</f>
        <v>REV_Veterans</v>
      </c>
      <c r="B107" s="248">
        <f>IFERROR(VLOOKUP($C107,Account_Mapping!$A:$C,3,0),"")</f>
        <v>0</v>
      </c>
      <c r="C107" s="285" t="s">
        <v>864</v>
      </c>
      <c r="D107" s="228"/>
      <c r="E107" s="215">
        <v>0</v>
      </c>
      <c r="F107" s="215">
        <v>0</v>
      </c>
      <c r="G107" s="215">
        <v>0</v>
      </c>
      <c r="H107" s="215">
        <v>0</v>
      </c>
      <c r="I107" s="215">
        <v>0</v>
      </c>
      <c r="J107" s="215">
        <v>0</v>
      </c>
      <c r="K107" s="215">
        <v>0</v>
      </c>
      <c r="L107" s="215">
        <v>0</v>
      </c>
      <c r="M107" s="215">
        <v>0</v>
      </c>
      <c r="N107" s="215">
        <v>0</v>
      </c>
      <c r="O107" s="215">
        <v>0</v>
      </c>
      <c r="P107" s="215">
        <v>0</v>
      </c>
      <c r="Q107" s="215">
        <v>0</v>
      </c>
    </row>
    <row r="108" spans="1:18" x14ac:dyDescent="0.25">
      <c r="A108" s="245" t="str">
        <f>IFERROR(VLOOKUP($C108,Account_Mapping!$A:$C,2,0),"")</f>
        <v>REV_Veterans</v>
      </c>
      <c r="B108" s="248">
        <f>IFERROR(VLOOKUP($C108,Account_Mapping!$A:$C,3,0),"")</f>
        <v>0</v>
      </c>
      <c r="C108" s="285" t="s">
        <v>865</v>
      </c>
      <c r="D108" s="228"/>
      <c r="E108" s="215">
        <v>0</v>
      </c>
      <c r="F108" s="215">
        <v>0</v>
      </c>
      <c r="G108" s="215">
        <v>0</v>
      </c>
      <c r="H108" s="215">
        <v>0</v>
      </c>
      <c r="I108" s="215">
        <v>0</v>
      </c>
      <c r="J108" s="215">
        <v>0</v>
      </c>
      <c r="K108" s="215">
        <v>0</v>
      </c>
      <c r="L108" s="215">
        <v>0</v>
      </c>
      <c r="M108" s="215">
        <v>0</v>
      </c>
      <c r="N108" s="215">
        <v>0</v>
      </c>
      <c r="O108" s="215">
        <v>0</v>
      </c>
      <c r="P108" s="215">
        <v>0</v>
      </c>
      <c r="Q108" s="215">
        <v>0</v>
      </c>
    </row>
    <row r="109" spans="1:18" x14ac:dyDescent="0.25">
      <c r="A109" s="245" t="str">
        <f>IFERROR(VLOOKUP($C109,Account_Mapping!$A:$C,2,0),"")</f>
        <v>REV_Veterans</v>
      </c>
      <c r="B109" s="248">
        <f>IFERROR(VLOOKUP($C109,Account_Mapping!$A:$C,3,0),"")</f>
        <v>0</v>
      </c>
      <c r="C109" s="285" t="s">
        <v>866</v>
      </c>
      <c r="D109" s="228"/>
      <c r="E109" s="229">
        <v>0</v>
      </c>
      <c r="F109" s="229">
        <v>0</v>
      </c>
      <c r="G109" s="229">
        <v>0</v>
      </c>
      <c r="H109" s="229">
        <v>0</v>
      </c>
      <c r="I109" s="229">
        <v>0</v>
      </c>
      <c r="J109" s="229">
        <v>0</v>
      </c>
      <c r="K109" s="229">
        <v>0</v>
      </c>
      <c r="L109" s="229">
        <v>0</v>
      </c>
      <c r="M109" s="229">
        <v>0</v>
      </c>
      <c r="N109" s="229">
        <v>0</v>
      </c>
      <c r="O109" s="229">
        <v>0</v>
      </c>
      <c r="P109" s="229">
        <v>0</v>
      </c>
      <c r="Q109" s="229">
        <v>0</v>
      </c>
      <c r="R109" s="224"/>
    </row>
    <row r="110" spans="1:18" x14ac:dyDescent="0.25">
      <c r="A110" s="245" t="str">
        <f>IFERROR(VLOOKUP($C110,Account_Mapping!$A:$C,2,0),"")</f>
        <v>REV_Other</v>
      </c>
      <c r="B110" s="248">
        <f>IFERROR(VLOOKUP($C110,Account_Mapping!$A:$C,3,0),"")</f>
        <v>0</v>
      </c>
      <c r="C110" s="285" t="s">
        <v>867</v>
      </c>
      <c r="E110" s="215">
        <v>0</v>
      </c>
      <c r="F110" s="215">
        <v>0</v>
      </c>
      <c r="G110" s="215">
        <v>0</v>
      </c>
      <c r="H110" s="215">
        <v>0</v>
      </c>
      <c r="I110" s="215">
        <v>0</v>
      </c>
      <c r="J110" s="215">
        <v>0</v>
      </c>
      <c r="K110" s="215">
        <v>0</v>
      </c>
      <c r="L110" s="215">
        <v>0</v>
      </c>
      <c r="M110" s="215">
        <v>0</v>
      </c>
      <c r="N110" s="215">
        <v>0</v>
      </c>
      <c r="O110" s="215">
        <v>0</v>
      </c>
      <c r="P110" s="215">
        <v>0</v>
      </c>
      <c r="Q110" s="215">
        <v>0</v>
      </c>
    </row>
    <row r="111" spans="1:18" x14ac:dyDescent="0.25">
      <c r="A111" s="245" t="str">
        <f>IFERROR(VLOOKUP($C111,Account_Mapping!$A:$C,2,0),"")</f>
        <v/>
      </c>
      <c r="B111" s="248" t="str">
        <f>IFERROR(VLOOKUP($C111,Account_Mapping!$A:$C,3,0),"")</f>
        <v/>
      </c>
      <c r="C111" s="285" t="s">
        <v>868</v>
      </c>
      <c r="E111" s="215">
        <v>446237.42999999993</v>
      </c>
      <c r="F111" s="215">
        <v>400271.2900000001</v>
      </c>
      <c r="G111" s="215">
        <v>448102.08</v>
      </c>
      <c r="H111" s="215">
        <v>451300.86999999994</v>
      </c>
      <c r="I111" s="215">
        <v>471391.42</v>
      </c>
      <c r="J111" s="215">
        <v>434610.22000000003</v>
      </c>
      <c r="K111" s="215">
        <v>0</v>
      </c>
      <c r="L111" s="215">
        <v>0</v>
      </c>
      <c r="M111" s="215">
        <v>0</v>
      </c>
      <c r="N111" s="215">
        <v>0</v>
      </c>
      <c r="O111" s="215">
        <v>0</v>
      </c>
      <c r="P111" s="215">
        <v>0</v>
      </c>
      <c r="Q111" s="215">
        <v>2651913.31</v>
      </c>
    </row>
    <row r="112" spans="1:18" x14ac:dyDescent="0.25">
      <c r="A112" s="245" t="str">
        <f>IFERROR(VLOOKUP($C112,Account_Mapping!$A:$C,2,0),"")</f>
        <v/>
      </c>
      <c r="B112" s="248" t="str">
        <f>IFERROR(VLOOKUP($C112,Account_Mapping!$A:$C,3,0),"")</f>
        <v/>
      </c>
      <c r="C112" s="285" t="s">
        <v>789</v>
      </c>
      <c r="D112" s="215"/>
      <c r="E112" s="215"/>
      <c r="F112" s="215"/>
      <c r="G112" s="215"/>
      <c r="H112" s="215"/>
      <c r="I112" s="215"/>
      <c r="J112" s="215"/>
      <c r="K112" s="215"/>
      <c r="L112" s="215"/>
      <c r="M112" s="215"/>
      <c r="N112" s="215"/>
      <c r="O112" s="215"/>
      <c r="P112" s="215"/>
      <c r="Q112" s="215"/>
    </row>
    <row r="113" spans="1:17" x14ac:dyDescent="0.25">
      <c r="A113" s="245" t="str">
        <f>IFERROR(VLOOKUP($C113,Account_Mapping!$A:$C,2,0),"")</f>
        <v/>
      </c>
      <c r="B113" s="248" t="str">
        <f>IFERROR(VLOOKUP($C113,Account_Mapping!$A:$C,3,0),"")</f>
        <v/>
      </c>
      <c r="C113" s="285" t="s">
        <v>869</v>
      </c>
      <c r="D113" s="215"/>
      <c r="E113" s="215"/>
      <c r="F113" s="215"/>
      <c r="G113" s="215"/>
      <c r="H113" s="215"/>
      <c r="I113" s="215"/>
      <c r="J113" s="215"/>
      <c r="K113" s="215"/>
      <c r="L113" s="215"/>
      <c r="M113" s="215"/>
      <c r="N113" s="215"/>
      <c r="O113" s="215"/>
      <c r="P113" s="215"/>
      <c r="Q113" s="215"/>
    </row>
    <row r="114" spans="1:17" x14ac:dyDescent="0.25">
      <c r="A114" s="245" t="str">
        <f>IFERROR(VLOOKUP($C114,Account_Mapping!$A:$C,2,0),"")</f>
        <v>Rev_Medicare_B</v>
      </c>
      <c r="B114" s="248" t="str">
        <f>IFERROR(VLOOKUP($C114,Account_Mapping!$A:$C,3,0),"")</f>
        <v>REV_Ancillary</v>
      </c>
      <c r="C114" s="285" t="s">
        <v>870</v>
      </c>
      <c r="D114" s="215"/>
      <c r="E114" s="215">
        <v>7130.32</v>
      </c>
      <c r="F114" s="215">
        <v>3739.45</v>
      </c>
      <c r="G114" s="215">
        <v>1520.97</v>
      </c>
      <c r="H114" s="215">
        <v>0</v>
      </c>
      <c r="I114" s="215">
        <v>2311.2600000000002</v>
      </c>
      <c r="J114" s="215">
        <v>10494.73</v>
      </c>
      <c r="K114" s="215">
        <v>0</v>
      </c>
      <c r="L114" s="215">
        <v>0</v>
      </c>
      <c r="M114" s="215">
        <v>0</v>
      </c>
      <c r="N114" s="215">
        <v>0</v>
      </c>
      <c r="O114" s="215">
        <v>0</v>
      </c>
      <c r="P114" s="215">
        <v>0</v>
      </c>
      <c r="Q114" s="215">
        <v>25196.73</v>
      </c>
    </row>
    <row r="115" spans="1:17" x14ac:dyDescent="0.25">
      <c r="A115" s="245" t="str">
        <f>IFERROR(VLOOKUP($C115,Account_Mapping!$A:$C,2,0),"")</f>
        <v>Rev_Medicare_B</v>
      </c>
      <c r="B115" s="248" t="str">
        <f>IFERROR(VLOOKUP($C115,Account_Mapping!$A:$C,3,0),"")</f>
        <v>REV_Ancillary</v>
      </c>
      <c r="C115" s="285" t="s">
        <v>871</v>
      </c>
      <c r="D115" s="215"/>
      <c r="E115" s="215">
        <v>2970.37</v>
      </c>
      <c r="F115" s="215">
        <v>3362.66</v>
      </c>
      <c r="G115" s="215">
        <v>-43.29</v>
      </c>
      <c r="H115" s="215">
        <v>0</v>
      </c>
      <c r="I115" s="215">
        <v>2148.06</v>
      </c>
      <c r="J115" s="215">
        <v>4390.68</v>
      </c>
      <c r="K115" s="215">
        <v>0</v>
      </c>
      <c r="L115" s="215">
        <v>0</v>
      </c>
      <c r="M115" s="215">
        <v>0</v>
      </c>
      <c r="N115" s="215">
        <v>0</v>
      </c>
      <c r="O115" s="215">
        <v>0</v>
      </c>
      <c r="P115" s="215">
        <v>0</v>
      </c>
      <c r="Q115" s="215">
        <v>12828.48</v>
      </c>
    </row>
    <row r="116" spans="1:17" x14ac:dyDescent="0.25">
      <c r="A116" s="245" t="str">
        <f>IFERROR(VLOOKUP($C116,Account_Mapping!$A:$C,2,0),"")</f>
        <v>Rev_Medicare_B</v>
      </c>
      <c r="B116" s="248" t="str">
        <f>IFERROR(VLOOKUP($C116,Account_Mapping!$A:$C,3,0),"")</f>
        <v>REV_Ancillary</v>
      </c>
      <c r="C116" s="285" t="s">
        <v>872</v>
      </c>
      <c r="D116" s="215"/>
      <c r="E116" s="215">
        <v>1749.26</v>
      </c>
      <c r="F116" s="215">
        <v>2735.14</v>
      </c>
      <c r="G116" s="215">
        <v>-1629.28</v>
      </c>
      <c r="H116" s="215">
        <v>0</v>
      </c>
      <c r="I116" s="215">
        <v>2163.1</v>
      </c>
      <c r="J116" s="215">
        <v>1970.29</v>
      </c>
      <c r="K116" s="215">
        <v>0</v>
      </c>
      <c r="L116" s="215">
        <v>0</v>
      </c>
      <c r="M116" s="215">
        <v>0</v>
      </c>
      <c r="N116" s="215">
        <v>0</v>
      </c>
      <c r="O116" s="215">
        <v>0</v>
      </c>
      <c r="P116" s="215">
        <v>0</v>
      </c>
      <c r="Q116" s="215">
        <v>6988.5099999999993</v>
      </c>
    </row>
    <row r="117" spans="1:17" x14ac:dyDescent="0.25">
      <c r="A117" s="245" t="str">
        <f>IFERROR(VLOOKUP($C117,Account_Mapping!$A:$C,2,0),"")</f>
        <v>Rev_Medicare_B</v>
      </c>
      <c r="B117" s="248" t="str">
        <f>IFERROR(VLOOKUP($C117,Account_Mapping!$A:$C,3,0),"")</f>
        <v>REV_Ancillary</v>
      </c>
      <c r="C117" s="285" t="s">
        <v>1270</v>
      </c>
      <c r="D117" s="215"/>
      <c r="E117" s="215">
        <v>0</v>
      </c>
      <c r="F117" s="215">
        <v>0</v>
      </c>
      <c r="G117" s="215">
        <v>0</v>
      </c>
      <c r="H117" s="215">
        <v>0</v>
      </c>
      <c r="I117" s="215">
        <v>0</v>
      </c>
      <c r="J117" s="215">
        <v>0</v>
      </c>
      <c r="K117" s="215">
        <v>0</v>
      </c>
      <c r="L117" s="215">
        <v>0</v>
      </c>
      <c r="M117" s="215">
        <v>0</v>
      </c>
      <c r="N117" s="215">
        <v>0</v>
      </c>
      <c r="O117" s="215">
        <v>0</v>
      </c>
      <c r="P117" s="215">
        <v>0</v>
      </c>
      <c r="Q117" s="215">
        <v>0</v>
      </c>
    </row>
    <row r="118" spans="1:17" x14ac:dyDescent="0.25">
      <c r="A118" s="245" t="str">
        <f>IFERROR(VLOOKUP($C118,Account_Mapping!$A:$C,2,0),"")</f>
        <v>Rev_Medicare_B</v>
      </c>
      <c r="B118" s="248" t="str">
        <f>IFERROR(VLOOKUP($C118,Account_Mapping!$A:$C,3,0),"")</f>
        <v>REV_Ancillary</v>
      </c>
      <c r="C118" s="285" t="s">
        <v>874</v>
      </c>
      <c r="D118" s="215"/>
      <c r="E118" s="215">
        <v>0</v>
      </c>
      <c r="F118" s="215">
        <v>0</v>
      </c>
      <c r="G118" s="215">
        <v>0</v>
      </c>
      <c r="H118" s="215">
        <v>0</v>
      </c>
      <c r="I118" s="215">
        <v>0</v>
      </c>
      <c r="J118" s="215">
        <v>0</v>
      </c>
      <c r="K118" s="215">
        <v>0</v>
      </c>
      <c r="L118" s="215">
        <v>0</v>
      </c>
      <c r="M118" s="215">
        <v>0</v>
      </c>
      <c r="N118" s="215">
        <v>0</v>
      </c>
      <c r="O118" s="215">
        <v>0</v>
      </c>
      <c r="P118" s="215">
        <v>0</v>
      </c>
      <c r="Q118" s="215">
        <v>0</v>
      </c>
    </row>
    <row r="119" spans="1:17" x14ac:dyDescent="0.25">
      <c r="A119" s="245" t="str">
        <f>IFERROR(VLOOKUP($C119,Account_Mapping!$A:$C,2,0),"")</f>
        <v>Rev_Medicare_B</v>
      </c>
      <c r="B119" s="248" t="str">
        <f>IFERROR(VLOOKUP($C119,Account_Mapping!$A:$C,3,0),"")</f>
        <v>REV_Ancillary</v>
      </c>
      <c r="C119" s="285" t="s">
        <v>875</v>
      </c>
      <c r="D119" s="215"/>
      <c r="E119" s="215">
        <v>0</v>
      </c>
      <c r="F119" s="215">
        <v>0</v>
      </c>
      <c r="G119" s="215">
        <v>0</v>
      </c>
      <c r="H119" s="215">
        <v>0</v>
      </c>
      <c r="I119" s="215">
        <v>0</v>
      </c>
      <c r="J119" s="215">
        <v>0</v>
      </c>
      <c r="K119" s="215">
        <v>0</v>
      </c>
      <c r="L119" s="215">
        <v>0</v>
      </c>
      <c r="M119" s="215">
        <v>0</v>
      </c>
      <c r="N119" s="215">
        <v>0</v>
      </c>
      <c r="O119" s="215">
        <v>0</v>
      </c>
      <c r="P119" s="215">
        <v>0</v>
      </c>
      <c r="Q119" s="215">
        <v>0</v>
      </c>
    </row>
    <row r="120" spans="1:17" x14ac:dyDescent="0.25">
      <c r="A120" s="245" t="str">
        <f>IFERROR(VLOOKUP($C120,Account_Mapping!$A:$C,2,0),"")</f>
        <v>Rev_Medicare_B</v>
      </c>
      <c r="B120" s="248" t="str">
        <f>IFERROR(VLOOKUP($C120,Account_Mapping!$A:$C,3,0),"")</f>
        <v>REV_Ancillary</v>
      </c>
      <c r="C120" s="285" t="s">
        <v>876</v>
      </c>
      <c r="D120" s="215"/>
      <c r="E120" s="215">
        <v>0</v>
      </c>
      <c r="F120" s="215">
        <v>0</v>
      </c>
      <c r="G120" s="215">
        <v>0</v>
      </c>
      <c r="H120" s="215">
        <v>0</v>
      </c>
      <c r="I120" s="215">
        <v>0</v>
      </c>
      <c r="J120" s="215">
        <v>0</v>
      </c>
      <c r="K120" s="215">
        <v>0</v>
      </c>
      <c r="L120" s="215">
        <v>0</v>
      </c>
      <c r="M120" s="215">
        <v>0</v>
      </c>
      <c r="N120" s="215">
        <v>0</v>
      </c>
      <c r="O120" s="215">
        <v>0</v>
      </c>
      <c r="P120" s="215">
        <v>0</v>
      </c>
      <c r="Q120" s="215">
        <v>0</v>
      </c>
    </row>
    <row r="121" spans="1:17" x14ac:dyDescent="0.25">
      <c r="A121" s="245" t="str">
        <f>IFERROR(VLOOKUP($C121,Account_Mapping!$A:$C,2,0),"")</f>
        <v>Rev_Medicare_B</v>
      </c>
      <c r="B121" s="248" t="str">
        <f>IFERROR(VLOOKUP($C121,Account_Mapping!$A:$C,3,0),"")</f>
        <v>REV_Ancillary</v>
      </c>
      <c r="C121" s="285" t="s">
        <v>877</v>
      </c>
      <c r="D121" s="215"/>
      <c r="E121" s="215">
        <v>0</v>
      </c>
      <c r="F121" s="215">
        <v>0</v>
      </c>
      <c r="G121" s="215">
        <v>0</v>
      </c>
      <c r="H121" s="215">
        <v>0</v>
      </c>
      <c r="I121" s="215">
        <v>0</v>
      </c>
      <c r="J121" s="215">
        <v>0</v>
      </c>
      <c r="K121" s="215">
        <v>0</v>
      </c>
      <c r="L121" s="215">
        <v>0</v>
      </c>
      <c r="M121" s="215">
        <v>0</v>
      </c>
      <c r="N121" s="215">
        <v>0</v>
      </c>
      <c r="O121" s="215">
        <v>0</v>
      </c>
      <c r="P121" s="215">
        <v>0</v>
      </c>
      <c r="Q121" s="215">
        <v>0</v>
      </c>
    </row>
    <row r="122" spans="1:17" x14ac:dyDescent="0.25">
      <c r="A122" s="245" t="str">
        <f>IFERROR(VLOOKUP($C122,Account_Mapping!$A:$C,2,0),"")</f>
        <v>Rev_Medicare_B</v>
      </c>
      <c r="B122" s="248" t="str">
        <f>IFERROR(VLOOKUP($C122,Account_Mapping!$A:$C,3,0),"")</f>
        <v>REV_Cont_Allow</v>
      </c>
      <c r="C122" s="285" t="s">
        <v>878</v>
      </c>
      <c r="D122" s="215"/>
      <c r="E122" s="215">
        <v>-5304.29</v>
      </c>
      <c r="F122" s="215">
        <v>-4628.13</v>
      </c>
      <c r="G122" s="215">
        <v>99.19</v>
      </c>
      <c r="H122" s="215">
        <v>0</v>
      </c>
      <c r="I122" s="215">
        <v>-2954</v>
      </c>
      <c r="J122" s="215">
        <v>-8171.91</v>
      </c>
      <c r="K122" s="215">
        <v>0</v>
      </c>
      <c r="L122" s="215">
        <v>0</v>
      </c>
      <c r="M122" s="215">
        <v>0</v>
      </c>
      <c r="N122" s="215">
        <v>0</v>
      </c>
      <c r="O122" s="215">
        <v>0</v>
      </c>
      <c r="P122" s="215">
        <v>0</v>
      </c>
      <c r="Q122" s="215">
        <v>-20959.14</v>
      </c>
    </row>
    <row r="123" spans="1:17" x14ac:dyDescent="0.25">
      <c r="A123" s="245" t="str">
        <f>IFERROR(VLOOKUP($C123,Account_Mapping!$A:$C,2,0),"")</f>
        <v>Rev_Medicare_B</v>
      </c>
      <c r="B123" s="248" t="str">
        <f>IFERROR(VLOOKUP($C123,Account_Mapping!$A:$C,3,0),"")</f>
        <v>REV_Cont_Allow</v>
      </c>
      <c r="C123" s="285" t="s">
        <v>879</v>
      </c>
      <c r="D123" s="215"/>
      <c r="E123" s="215">
        <v>16.05</v>
      </c>
      <c r="F123" s="215">
        <v>-421.51</v>
      </c>
      <c r="G123" s="215">
        <v>1.1599999999999999</v>
      </c>
      <c r="H123" s="215">
        <v>-349.59</v>
      </c>
      <c r="I123" s="215">
        <v>0</v>
      </c>
      <c r="J123" s="215">
        <v>33.97</v>
      </c>
      <c r="K123" s="215">
        <v>0</v>
      </c>
      <c r="L123" s="215">
        <v>0</v>
      </c>
      <c r="M123" s="215">
        <v>0</v>
      </c>
      <c r="N123" s="215">
        <v>0</v>
      </c>
      <c r="O123" s="215">
        <v>0</v>
      </c>
      <c r="P123" s="215">
        <v>0</v>
      </c>
      <c r="Q123" s="215">
        <v>-719.91999999999985</v>
      </c>
    </row>
    <row r="124" spans="1:17" x14ac:dyDescent="0.25">
      <c r="A124" s="245" t="str">
        <f>IFERROR(VLOOKUP($C124,Account_Mapping!$A:$C,2,0),"")</f>
        <v>Rev_Medicare_B</v>
      </c>
      <c r="B124" s="248">
        <f>IFERROR(VLOOKUP($C124,Account_Mapping!$A:$C,3,0),"")</f>
        <v>0</v>
      </c>
      <c r="C124" s="285" t="s">
        <v>880</v>
      </c>
      <c r="D124" s="215"/>
      <c r="E124" s="215">
        <v>0</v>
      </c>
      <c r="F124" s="215">
        <v>0</v>
      </c>
      <c r="G124" s="215">
        <v>0</v>
      </c>
      <c r="H124" s="215">
        <v>0</v>
      </c>
      <c r="I124" s="215">
        <v>0</v>
      </c>
      <c r="J124" s="215">
        <v>-29.37</v>
      </c>
      <c r="K124" s="215">
        <v>0</v>
      </c>
      <c r="L124" s="215">
        <v>0</v>
      </c>
      <c r="M124" s="215">
        <v>0</v>
      </c>
      <c r="N124" s="215">
        <v>0</v>
      </c>
      <c r="O124" s="215">
        <v>0</v>
      </c>
      <c r="P124" s="215">
        <v>0</v>
      </c>
      <c r="Q124" s="215">
        <v>-29.37</v>
      </c>
    </row>
    <row r="125" spans="1:17" x14ac:dyDescent="0.25">
      <c r="A125" s="245" t="str">
        <f>IFERROR(VLOOKUP($C125,Account_Mapping!$A:$C,2,0),"")</f>
        <v>Rev_Medicare_B</v>
      </c>
      <c r="B125" s="248" t="str">
        <f>IFERROR(VLOOKUP($C125,Account_Mapping!$A:$C,3,0),"")</f>
        <v>REV_Ancillary</v>
      </c>
      <c r="C125" s="285" t="s">
        <v>881</v>
      </c>
      <c r="D125" s="215"/>
      <c r="E125" s="215">
        <v>0</v>
      </c>
      <c r="F125" s="215">
        <v>0</v>
      </c>
      <c r="G125" s="215">
        <v>0</v>
      </c>
      <c r="H125" s="215">
        <v>0</v>
      </c>
      <c r="I125" s="215">
        <v>0</v>
      </c>
      <c r="J125" s="215">
        <v>0</v>
      </c>
      <c r="K125" s="215">
        <v>0</v>
      </c>
      <c r="L125" s="215">
        <v>0</v>
      </c>
      <c r="M125" s="215">
        <v>0</v>
      </c>
      <c r="N125" s="215">
        <v>0</v>
      </c>
      <c r="O125" s="215">
        <v>0</v>
      </c>
      <c r="P125" s="215">
        <v>0</v>
      </c>
      <c r="Q125" s="215">
        <v>0</v>
      </c>
    </row>
    <row r="126" spans="1:17" x14ac:dyDescent="0.25">
      <c r="A126" s="245" t="str">
        <f>IFERROR(VLOOKUP($C126,Account_Mapping!$A:$C,2,0),"")</f>
        <v>Rev_Medicare_B</v>
      </c>
      <c r="B126" s="248" t="str">
        <f>IFERROR(VLOOKUP($C126,Account_Mapping!$A:$C,3,0),"")</f>
        <v>REV_Ancillary</v>
      </c>
      <c r="C126" s="285" t="s">
        <v>1271</v>
      </c>
      <c r="D126" s="215"/>
      <c r="E126" s="215">
        <v>13621.29</v>
      </c>
      <c r="F126" s="215">
        <v>11403.49</v>
      </c>
      <c r="G126" s="215">
        <v>8517.42</v>
      </c>
      <c r="H126" s="215">
        <v>1215.9100000000001</v>
      </c>
      <c r="I126" s="215">
        <v>5286.78</v>
      </c>
      <c r="J126" s="215">
        <v>3742.29</v>
      </c>
      <c r="K126" s="215">
        <v>0</v>
      </c>
      <c r="L126" s="215">
        <v>0</v>
      </c>
      <c r="M126" s="215">
        <v>0</v>
      </c>
      <c r="N126" s="215">
        <v>0</v>
      </c>
      <c r="O126" s="215">
        <v>0</v>
      </c>
      <c r="P126" s="215">
        <v>0</v>
      </c>
      <c r="Q126" s="215">
        <v>43787.18</v>
      </c>
    </row>
    <row r="127" spans="1:17" x14ac:dyDescent="0.25">
      <c r="A127" s="245" t="str">
        <f>IFERROR(VLOOKUP($C127,Account_Mapping!$A:$C,2,0),"")</f>
        <v>Rev_Medicare_B</v>
      </c>
      <c r="B127" s="248" t="str">
        <f>IFERROR(VLOOKUP($C127,Account_Mapping!$A:$C,3,0),"")</f>
        <v>REV_Ancillary</v>
      </c>
      <c r="C127" s="285" t="s">
        <v>1265</v>
      </c>
      <c r="D127" s="215"/>
      <c r="E127" s="215">
        <v>11837.2</v>
      </c>
      <c r="F127" s="215">
        <v>7892.8</v>
      </c>
      <c r="G127" s="215">
        <v>6704.91</v>
      </c>
      <c r="H127" s="215">
        <v>1237.21</v>
      </c>
      <c r="I127" s="215">
        <v>4857.08</v>
      </c>
      <c r="J127" s="215">
        <v>4775.91</v>
      </c>
      <c r="K127" s="215">
        <v>0</v>
      </c>
      <c r="L127" s="215">
        <v>0</v>
      </c>
      <c r="M127" s="215">
        <v>0</v>
      </c>
      <c r="N127" s="215">
        <v>0</v>
      </c>
      <c r="O127" s="215">
        <v>0</v>
      </c>
      <c r="P127" s="215">
        <v>0</v>
      </c>
      <c r="Q127" s="215">
        <v>37305.11</v>
      </c>
    </row>
    <row r="128" spans="1:17" x14ac:dyDescent="0.25">
      <c r="A128" s="245" t="str">
        <f>IFERROR(VLOOKUP($C128,Account_Mapping!$A:$C,2,0),"")</f>
        <v>Rev_Medicare_B</v>
      </c>
      <c r="B128" s="248" t="str">
        <f>IFERROR(VLOOKUP($C128,Account_Mapping!$A:$C,3,0),"")</f>
        <v>REV_Ancillary</v>
      </c>
      <c r="C128" s="285" t="s">
        <v>1266</v>
      </c>
      <c r="D128" s="215"/>
      <c r="E128" s="215">
        <v>2625.16</v>
      </c>
      <c r="F128" s="215">
        <v>1863.55</v>
      </c>
      <c r="G128" s="215">
        <v>5057.6000000000004</v>
      </c>
      <c r="H128" s="215">
        <v>363.85</v>
      </c>
      <c r="I128" s="215">
        <v>727.5</v>
      </c>
      <c r="J128" s="215">
        <v>3485.33</v>
      </c>
      <c r="K128" s="215">
        <v>0</v>
      </c>
      <c r="L128" s="215">
        <v>0</v>
      </c>
      <c r="M128" s="215">
        <v>0</v>
      </c>
      <c r="N128" s="215">
        <v>0</v>
      </c>
      <c r="O128" s="215">
        <v>0</v>
      </c>
      <c r="P128" s="215">
        <v>0</v>
      </c>
      <c r="Q128" s="215">
        <v>14122.990000000002</v>
      </c>
    </row>
    <row r="129" spans="1:18" x14ac:dyDescent="0.25">
      <c r="A129" s="245" t="str">
        <f>IFERROR(VLOOKUP($C129,Account_Mapping!$A:$C,2,0),"")</f>
        <v>Rev_Medicare_B</v>
      </c>
      <c r="B129" s="248" t="str">
        <f>IFERROR(VLOOKUP($C129,Account_Mapping!$A:$C,3,0),"")</f>
        <v>REV_Ancillary</v>
      </c>
      <c r="C129" s="285" t="s">
        <v>1267</v>
      </c>
      <c r="D129" s="215"/>
      <c r="E129" s="215">
        <v>-11145.67</v>
      </c>
      <c r="F129" s="215">
        <v>-11615.52</v>
      </c>
      <c r="G129" s="215">
        <v>-15992.51</v>
      </c>
      <c r="H129" s="215">
        <v>-10799.27</v>
      </c>
      <c r="I129" s="215">
        <v>-5177.75</v>
      </c>
      <c r="J129" s="215">
        <v>-6794.29</v>
      </c>
      <c r="K129" s="215">
        <v>0</v>
      </c>
      <c r="L129" s="215">
        <v>0</v>
      </c>
      <c r="M129" s="215">
        <v>0</v>
      </c>
      <c r="N129" s="215">
        <v>0</v>
      </c>
      <c r="O129" s="215">
        <v>0</v>
      </c>
      <c r="P129" s="215">
        <v>0</v>
      </c>
      <c r="Q129" s="215">
        <v>-61525.01</v>
      </c>
    </row>
    <row r="130" spans="1:18" x14ac:dyDescent="0.25">
      <c r="A130" s="245" t="str">
        <f>IFERROR(VLOOKUP($C130,Account_Mapping!$A:$C,2,0),"")</f>
        <v>REV_Private</v>
      </c>
      <c r="B130" s="248" t="str">
        <f>IFERROR(VLOOKUP($C130,Account_Mapping!$A:$C,3,0),"")</f>
        <v>REV_Ancillary</v>
      </c>
      <c r="C130" s="285" t="s">
        <v>886</v>
      </c>
      <c r="D130" s="215"/>
      <c r="E130" s="215">
        <v>2858.06</v>
      </c>
      <c r="F130" s="215">
        <v>3955.26</v>
      </c>
      <c r="G130" s="215">
        <v>8889.9</v>
      </c>
      <c r="H130" s="215">
        <v>14569.42</v>
      </c>
      <c r="I130" s="215">
        <v>15595.58</v>
      </c>
      <c r="J130" s="215">
        <v>12900.58</v>
      </c>
      <c r="K130" s="215">
        <v>0</v>
      </c>
      <c r="L130" s="215">
        <v>0</v>
      </c>
      <c r="M130" s="215">
        <v>0</v>
      </c>
      <c r="N130" s="215">
        <v>0</v>
      </c>
      <c r="O130" s="215">
        <v>0</v>
      </c>
      <c r="P130" s="215">
        <v>0</v>
      </c>
      <c r="Q130" s="215">
        <v>58768.800000000003</v>
      </c>
    </row>
    <row r="131" spans="1:18" x14ac:dyDescent="0.25">
      <c r="A131" s="245" t="str">
        <f>IFERROR(VLOOKUP($C131,Account_Mapping!$A:$C,2,0),"")</f>
        <v>REV_Private</v>
      </c>
      <c r="B131" s="248" t="str">
        <f>IFERROR(VLOOKUP($C131,Account_Mapping!$A:$C,3,0),"")</f>
        <v>REV_Ancillary</v>
      </c>
      <c r="C131" s="285" t="s">
        <v>887</v>
      </c>
      <c r="E131" s="229">
        <v>2194.13</v>
      </c>
      <c r="F131" s="229">
        <v>2952.97</v>
      </c>
      <c r="G131" s="229">
        <v>9168.4500000000007</v>
      </c>
      <c r="H131" s="229">
        <v>12950.38</v>
      </c>
      <c r="I131" s="229">
        <v>10353.61</v>
      </c>
      <c r="J131" s="229">
        <v>10086.93</v>
      </c>
      <c r="K131" s="229">
        <v>0</v>
      </c>
      <c r="L131" s="229">
        <v>0</v>
      </c>
      <c r="M131" s="229">
        <v>0</v>
      </c>
      <c r="N131" s="229">
        <v>0</v>
      </c>
      <c r="O131" s="229">
        <v>0</v>
      </c>
      <c r="P131" s="229">
        <v>0</v>
      </c>
      <c r="Q131" s="229">
        <v>47706.47</v>
      </c>
      <c r="R131" s="224"/>
    </row>
    <row r="132" spans="1:18" x14ac:dyDescent="0.25">
      <c r="A132" s="245" t="str">
        <f>IFERROR(VLOOKUP($C132,Account_Mapping!$A:$C,2,0),"")</f>
        <v>REV_Private</v>
      </c>
      <c r="B132" s="248" t="str">
        <f>IFERROR(VLOOKUP($C132,Account_Mapping!$A:$C,3,0),"")</f>
        <v>REV_Ancillary</v>
      </c>
      <c r="C132" s="285" t="s">
        <v>888</v>
      </c>
      <c r="E132" s="215">
        <v>1435.5</v>
      </c>
      <c r="F132" s="215">
        <v>3285.82</v>
      </c>
      <c r="G132" s="215">
        <v>6832.75</v>
      </c>
      <c r="H132" s="215">
        <v>8763.94</v>
      </c>
      <c r="I132" s="215">
        <v>8145.14</v>
      </c>
      <c r="J132" s="215">
        <v>10204.09</v>
      </c>
      <c r="K132" s="215">
        <v>0</v>
      </c>
      <c r="L132" s="215">
        <v>0</v>
      </c>
      <c r="M132" s="215">
        <v>0</v>
      </c>
      <c r="N132" s="215">
        <v>0</v>
      </c>
      <c r="O132" s="215">
        <v>0</v>
      </c>
      <c r="P132" s="215">
        <v>0</v>
      </c>
      <c r="Q132" s="215">
        <v>38667.240000000005</v>
      </c>
    </row>
    <row r="133" spans="1:18" x14ac:dyDescent="0.25">
      <c r="A133" s="245" t="str">
        <f>IFERROR(VLOOKUP($C133,Account_Mapping!$A:$C,2,0),"")</f>
        <v/>
      </c>
      <c r="B133" s="248" t="str">
        <f>IFERROR(VLOOKUP($C133,Account_Mapping!$A:$C,3,0),"")</f>
        <v/>
      </c>
      <c r="C133" s="285" t="s">
        <v>889</v>
      </c>
      <c r="E133" s="215">
        <v>29987.380000000005</v>
      </c>
      <c r="F133" s="215">
        <v>24525.979999999996</v>
      </c>
      <c r="G133" s="215">
        <v>29127.27</v>
      </c>
      <c r="H133" s="215">
        <v>27951.85</v>
      </c>
      <c r="I133" s="215">
        <v>43456.36</v>
      </c>
      <c r="J133" s="215">
        <v>47089.229999999996</v>
      </c>
      <c r="K133" s="215">
        <v>0</v>
      </c>
      <c r="L133" s="215">
        <v>0</v>
      </c>
      <c r="M133" s="215">
        <v>0</v>
      </c>
      <c r="N133" s="215">
        <v>0</v>
      </c>
      <c r="O133" s="215">
        <v>0</v>
      </c>
      <c r="P133" s="215">
        <v>0</v>
      </c>
      <c r="Q133" s="215">
        <v>202138.07</v>
      </c>
    </row>
    <row r="134" spans="1:18" x14ac:dyDescent="0.25">
      <c r="A134" s="245" t="str">
        <f>IFERROR(VLOOKUP($C134,Account_Mapping!$A:$C,2,0),"")</f>
        <v/>
      </c>
      <c r="B134" s="248" t="str">
        <f>IFERROR(VLOOKUP($C134,Account_Mapping!$A:$C,3,0),"")</f>
        <v/>
      </c>
      <c r="C134" s="285" t="s">
        <v>789</v>
      </c>
      <c r="D134" s="215"/>
      <c r="E134" s="215"/>
      <c r="F134" s="215"/>
      <c r="G134" s="215"/>
      <c r="H134" s="215"/>
      <c r="I134" s="215"/>
      <c r="J134" s="215"/>
      <c r="K134" s="215"/>
      <c r="L134" s="215"/>
      <c r="M134" s="215"/>
      <c r="N134" s="215"/>
      <c r="O134" s="215"/>
      <c r="P134" s="215"/>
      <c r="Q134" s="215"/>
    </row>
    <row r="135" spans="1:18" x14ac:dyDescent="0.25">
      <c r="A135" s="245" t="str">
        <f>IFERROR(VLOOKUP($C135,Account_Mapping!$A:$C,2,0),"")</f>
        <v/>
      </c>
      <c r="B135" s="248" t="str">
        <f>IFERROR(VLOOKUP($C135,Account_Mapping!$A:$C,3,0),"")</f>
        <v/>
      </c>
      <c r="C135" s="285" t="s">
        <v>890</v>
      </c>
      <c r="D135" s="215"/>
      <c r="E135" s="215"/>
      <c r="F135" s="215"/>
      <c r="G135" s="215"/>
      <c r="H135" s="215"/>
      <c r="I135" s="215"/>
      <c r="J135" s="215"/>
      <c r="K135" s="215"/>
      <c r="L135" s="215"/>
      <c r="M135" s="215"/>
      <c r="N135" s="215"/>
      <c r="O135" s="215"/>
      <c r="P135" s="215"/>
      <c r="Q135" s="215"/>
    </row>
    <row r="136" spans="1:18" x14ac:dyDescent="0.25">
      <c r="A136" s="245" t="str">
        <f>IFERROR(VLOOKUP($C136,Account_Mapping!$A:$C,2,0),"")</f>
        <v>REV_Other</v>
      </c>
      <c r="B136" s="248" t="str">
        <f>IFERROR(VLOOKUP($C136,Account_Mapping!$A:$C,3,0),"")</f>
        <v>REV_Ancillary</v>
      </c>
      <c r="C136" s="285" t="s">
        <v>891</v>
      </c>
      <c r="D136" s="215"/>
      <c r="E136" s="215">
        <v>0</v>
      </c>
      <c r="F136" s="215">
        <v>0</v>
      </c>
      <c r="G136" s="215">
        <v>0</v>
      </c>
      <c r="H136" s="215">
        <v>0</v>
      </c>
      <c r="I136" s="215">
        <v>0</v>
      </c>
      <c r="J136" s="215">
        <v>0</v>
      </c>
      <c r="K136" s="215">
        <v>0</v>
      </c>
      <c r="L136" s="215">
        <v>0</v>
      </c>
      <c r="M136" s="215">
        <v>0</v>
      </c>
      <c r="N136" s="215">
        <v>0</v>
      </c>
      <c r="O136" s="215">
        <v>0</v>
      </c>
      <c r="P136" s="215">
        <v>0</v>
      </c>
      <c r="Q136" s="215">
        <v>0</v>
      </c>
    </row>
    <row r="137" spans="1:18" x14ac:dyDescent="0.25">
      <c r="A137" s="245" t="str">
        <f>IFERROR(VLOOKUP($C137,Account_Mapping!$A:$C,2,0),"")</f>
        <v>REV_Other</v>
      </c>
      <c r="B137" s="248" t="str">
        <f>IFERROR(VLOOKUP($C137,Account_Mapping!$A:$C,3,0),"")</f>
        <v>REV_Ancillary</v>
      </c>
      <c r="C137" s="285" t="s">
        <v>892</v>
      </c>
      <c r="D137" s="215"/>
      <c r="E137" s="215">
        <v>0</v>
      </c>
      <c r="F137" s="215">
        <v>0</v>
      </c>
      <c r="G137" s="215">
        <v>0</v>
      </c>
      <c r="H137" s="215">
        <v>0</v>
      </c>
      <c r="I137" s="215">
        <v>0</v>
      </c>
      <c r="J137" s="215">
        <v>0</v>
      </c>
      <c r="K137" s="215">
        <v>0</v>
      </c>
      <c r="L137" s="215">
        <v>0</v>
      </c>
      <c r="M137" s="215">
        <v>0</v>
      </c>
      <c r="N137" s="215">
        <v>0</v>
      </c>
      <c r="O137" s="215">
        <v>0</v>
      </c>
      <c r="P137" s="215">
        <v>0</v>
      </c>
      <c r="Q137" s="215">
        <v>0</v>
      </c>
    </row>
    <row r="138" spans="1:18" x14ac:dyDescent="0.25">
      <c r="A138" s="245" t="str">
        <f>IFERROR(VLOOKUP($C138,Account_Mapping!$A:$C,2,0),"")</f>
        <v>REV_Other</v>
      </c>
      <c r="B138" s="248" t="str">
        <f>IFERROR(VLOOKUP($C138,Account_Mapping!$A:$C,3,0),"")</f>
        <v>REV_Ancillary</v>
      </c>
      <c r="C138" s="285" t="s">
        <v>893</v>
      </c>
      <c r="D138" s="215"/>
      <c r="E138" s="215">
        <v>168</v>
      </c>
      <c r="F138" s="215">
        <v>125</v>
      </c>
      <c r="G138" s="215">
        <v>92</v>
      </c>
      <c r="H138" s="215">
        <v>84</v>
      </c>
      <c r="I138" s="215">
        <v>116</v>
      </c>
      <c r="J138" s="215">
        <v>440</v>
      </c>
      <c r="K138" s="215">
        <v>0</v>
      </c>
      <c r="L138" s="215">
        <v>0</v>
      </c>
      <c r="M138" s="215">
        <v>0</v>
      </c>
      <c r="N138" s="215">
        <v>0</v>
      </c>
      <c r="O138" s="215">
        <v>0</v>
      </c>
      <c r="P138" s="215">
        <v>0</v>
      </c>
      <c r="Q138" s="215">
        <v>1025</v>
      </c>
    </row>
    <row r="139" spans="1:18" x14ac:dyDescent="0.25">
      <c r="A139" s="245" t="str">
        <f>IFERROR(VLOOKUP($C139,Account_Mapping!$A:$C,2,0),"")</f>
        <v>REV_Other</v>
      </c>
      <c r="B139" s="248" t="str">
        <f>IFERROR(VLOOKUP($C139,Account_Mapping!$A:$C,3,0),"")</f>
        <v>REV_Ancillary</v>
      </c>
      <c r="C139" s="285" t="s">
        <v>894</v>
      </c>
      <c r="D139" s="215"/>
      <c r="E139" s="215">
        <v>0</v>
      </c>
      <c r="F139" s="215">
        <v>0</v>
      </c>
      <c r="G139" s="215">
        <v>0</v>
      </c>
      <c r="H139" s="215">
        <v>0</v>
      </c>
      <c r="I139" s="215">
        <v>0</v>
      </c>
      <c r="J139" s="215">
        <v>260.57</v>
      </c>
      <c r="K139" s="215">
        <v>0</v>
      </c>
      <c r="L139" s="215">
        <v>0</v>
      </c>
      <c r="M139" s="215">
        <v>0</v>
      </c>
      <c r="N139" s="215">
        <v>0</v>
      </c>
      <c r="O139" s="215">
        <v>0</v>
      </c>
      <c r="P139" s="215">
        <v>0</v>
      </c>
      <c r="Q139" s="215">
        <v>260.57</v>
      </c>
    </row>
    <row r="140" spans="1:18" x14ac:dyDescent="0.25">
      <c r="A140" s="245" t="str">
        <f>IFERROR(VLOOKUP($C140,Account_Mapping!$A:$C,2,0),"")</f>
        <v>REV_Other</v>
      </c>
      <c r="B140" s="248" t="str">
        <f>IFERROR(VLOOKUP($C140,Account_Mapping!$A:$C,3,0),"")</f>
        <v>REV_Ancillary</v>
      </c>
      <c r="C140" s="285" t="s">
        <v>895</v>
      </c>
      <c r="D140" s="215"/>
      <c r="E140" s="215">
        <v>0</v>
      </c>
      <c r="F140" s="215">
        <v>0</v>
      </c>
      <c r="G140" s="215">
        <v>0</v>
      </c>
      <c r="H140" s="215">
        <v>0</v>
      </c>
      <c r="I140" s="215">
        <v>0</v>
      </c>
      <c r="J140" s="215">
        <v>0</v>
      </c>
      <c r="K140" s="215">
        <v>0</v>
      </c>
      <c r="L140" s="215">
        <v>0</v>
      </c>
      <c r="M140" s="215">
        <v>0</v>
      </c>
      <c r="N140" s="215">
        <v>0</v>
      </c>
      <c r="O140" s="215">
        <v>0</v>
      </c>
      <c r="P140" s="215">
        <v>0</v>
      </c>
      <c r="Q140" s="215">
        <v>0</v>
      </c>
    </row>
    <row r="141" spans="1:18" x14ac:dyDescent="0.25">
      <c r="A141" s="245" t="str">
        <f>IFERROR(VLOOKUP($C141,Account_Mapping!$A:$C,2,0),"")</f>
        <v>REV_Other</v>
      </c>
      <c r="B141" s="248" t="str">
        <f>IFERROR(VLOOKUP($C141,Account_Mapping!$A:$C,3,0),"")</f>
        <v>REV_Ancillary</v>
      </c>
      <c r="C141" s="285" t="s">
        <v>896</v>
      </c>
      <c r="D141" s="215"/>
      <c r="E141" s="215">
        <v>0</v>
      </c>
      <c r="F141" s="215">
        <v>0</v>
      </c>
      <c r="G141" s="215">
        <v>0</v>
      </c>
      <c r="H141" s="215">
        <v>0</v>
      </c>
      <c r="I141" s="215">
        <v>0</v>
      </c>
      <c r="J141" s="215">
        <v>0</v>
      </c>
      <c r="K141" s="215">
        <v>0</v>
      </c>
      <c r="L141" s="215">
        <v>0</v>
      </c>
      <c r="M141" s="215">
        <v>0</v>
      </c>
      <c r="N141" s="215">
        <v>0</v>
      </c>
      <c r="O141" s="215">
        <v>0</v>
      </c>
      <c r="P141" s="215">
        <v>0</v>
      </c>
      <c r="Q141" s="215">
        <v>0</v>
      </c>
    </row>
    <row r="142" spans="1:18" x14ac:dyDescent="0.25">
      <c r="A142" s="245" t="str">
        <f>IFERROR(VLOOKUP($C142,Account_Mapping!$A:$C,2,0),"")</f>
        <v>T_BAD_DEBT</v>
      </c>
      <c r="B142" s="248">
        <f>IFERROR(VLOOKUP($C142,Account_Mapping!$A:$C,3,0),"")</f>
        <v>0</v>
      </c>
      <c r="C142" s="285" t="s">
        <v>897</v>
      </c>
      <c r="D142" s="215"/>
      <c r="E142" s="215">
        <v>-3707.34</v>
      </c>
      <c r="F142" s="215">
        <v>-3707.34</v>
      </c>
      <c r="G142" s="215">
        <v>-3707.34</v>
      </c>
      <c r="H142" s="215">
        <v>-3707.34</v>
      </c>
      <c r="I142" s="215">
        <v>-3707.34</v>
      </c>
      <c r="J142" s="215">
        <v>-3707.34</v>
      </c>
      <c r="K142" s="215">
        <v>0</v>
      </c>
      <c r="L142" s="215">
        <v>0</v>
      </c>
      <c r="M142" s="215">
        <v>0</v>
      </c>
      <c r="N142" s="215">
        <v>0</v>
      </c>
      <c r="O142" s="215">
        <v>0</v>
      </c>
      <c r="P142" s="215">
        <v>0</v>
      </c>
      <c r="Q142" s="215">
        <v>-22244.04</v>
      </c>
    </row>
    <row r="143" spans="1:18" x14ac:dyDescent="0.25">
      <c r="A143" s="245" t="str">
        <f>IFERROR(VLOOKUP($C143,Account_Mapping!$A:$C,2,0),"")</f>
        <v>T_BAD_DEBT</v>
      </c>
      <c r="B143" s="248">
        <f>IFERROR(VLOOKUP($C143,Account_Mapping!$A:$C,3,0),"")</f>
        <v>0</v>
      </c>
      <c r="C143" s="285" t="s">
        <v>1278</v>
      </c>
      <c r="D143" s="215"/>
      <c r="E143" s="215">
        <v>-1484</v>
      </c>
      <c r="F143" s="215">
        <v>0</v>
      </c>
      <c r="G143" s="215">
        <v>0</v>
      </c>
      <c r="H143" s="215">
        <v>0</v>
      </c>
      <c r="I143" s="215">
        <v>-1556</v>
      </c>
      <c r="J143" s="215">
        <v>0</v>
      </c>
      <c r="K143" s="215">
        <v>0</v>
      </c>
      <c r="L143" s="215">
        <v>0</v>
      </c>
      <c r="M143" s="215">
        <v>0</v>
      </c>
      <c r="N143" s="215">
        <v>0</v>
      </c>
      <c r="O143" s="215">
        <v>0</v>
      </c>
      <c r="P143" s="215">
        <v>0</v>
      </c>
      <c r="Q143" s="215">
        <v>-3040</v>
      </c>
    </row>
    <row r="144" spans="1:18" x14ac:dyDescent="0.25">
      <c r="A144" s="245" t="str">
        <f>IFERROR(VLOOKUP($C144,Account_Mapping!$A:$C,2,0),"")</f>
        <v>T_BAD_DEBT</v>
      </c>
      <c r="B144" s="248">
        <f>IFERROR(VLOOKUP($C144,Account_Mapping!$A:$C,3,0),"")</f>
        <v>0</v>
      </c>
      <c r="C144" s="285" t="s">
        <v>899</v>
      </c>
      <c r="D144" s="215"/>
      <c r="E144" s="215">
        <v>0</v>
      </c>
      <c r="F144" s="215">
        <v>0</v>
      </c>
      <c r="G144" s="215">
        <v>0</v>
      </c>
      <c r="H144" s="215">
        <v>0</v>
      </c>
      <c r="I144" s="215">
        <v>0</v>
      </c>
      <c r="J144" s="215">
        <v>0</v>
      </c>
      <c r="K144" s="215">
        <v>0</v>
      </c>
      <c r="L144" s="215">
        <v>0</v>
      </c>
      <c r="M144" s="215">
        <v>0</v>
      </c>
      <c r="N144" s="215">
        <v>0</v>
      </c>
      <c r="O144" s="215">
        <v>0</v>
      </c>
      <c r="P144" s="215">
        <v>0</v>
      </c>
      <c r="Q144" s="215">
        <v>0</v>
      </c>
    </row>
    <row r="145" spans="1:18" x14ac:dyDescent="0.25">
      <c r="A145" s="245" t="str">
        <f>IFERROR(VLOOKUP($C145,Account_Mapping!$A:$C,2,0),"")</f>
        <v>REV_Other</v>
      </c>
      <c r="B145" s="248">
        <f>IFERROR(VLOOKUP($C145,Account_Mapping!$A:$C,3,0),"")</f>
        <v>0</v>
      </c>
      <c r="C145" s="285" t="s">
        <v>900</v>
      </c>
      <c r="D145" s="215"/>
      <c r="E145" s="215">
        <v>0</v>
      </c>
      <c r="F145" s="215">
        <v>109.28</v>
      </c>
      <c r="G145" s="215">
        <v>800</v>
      </c>
      <c r="H145" s="215">
        <v>0</v>
      </c>
      <c r="I145" s="215">
        <v>6.5</v>
      </c>
      <c r="J145" s="215">
        <v>0</v>
      </c>
      <c r="K145" s="215">
        <v>0</v>
      </c>
      <c r="L145" s="215">
        <v>0</v>
      </c>
      <c r="M145" s="215">
        <v>0</v>
      </c>
      <c r="N145" s="215">
        <v>0</v>
      </c>
      <c r="O145" s="215">
        <v>0</v>
      </c>
      <c r="P145" s="215">
        <v>0</v>
      </c>
      <c r="Q145" s="215">
        <v>915.78</v>
      </c>
    </row>
    <row r="146" spans="1:18" x14ac:dyDescent="0.25">
      <c r="A146" s="245" t="str">
        <f>IFERROR(VLOOKUP($C146,Account_Mapping!$A:$C,2,0),"")</f>
        <v>REV_Other</v>
      </c>
      <c r="B146" s="248" t="str">
        <f>IFERROR(VLOOKUP($C146,Account_Mapping!$A:$C,3,0),"")</f>
        <v>REV_Ancillary</v>
      </c>
      <c r="C146" s="285" t="s">
        <v>901</v>
      </c>
      <c r="E146" s="229">
        <v>0</v>
      </c>
      <c r="F146" s="229">
        <v>0</v>
      </c>
      <c r="G146" s="229">
        <v>0</v>
      </c>
      <c r="H146" s="229">
        <v>0</v>
      </c>
      <c r="I146" s="229">
        <v>0</v>
      </c>
      <c r="J146" s="229">
        <v>0</v>
      </c>
      <c r="K146" s="229">
        <v>0</v>
      </c>
      <c r="L146" s="229">
        <v>0</v>
      </c>
      <c r="M146" s="229">
        <v>0</v>
      </c>
      <c r="N146" s="229">
        <v>0</v>
      </c>
      <c r="O146" s="229">
        <v>0</v>
      </c>
      <c r="P146" s="229">
        <v>0</v>
      </c>
      <c r="Q146" s="229">
        <v>0</v>
      </c>
      <c r="R146" s="224"/>
    </row>
    <row r="147" spans="1:18" x14ac:dyDescent="0.25">
      <c r="A147" s="245" t="str">
        <f>IFERROR(VLOOKUP($C147,Account_Mapping!$A:$C,2,0),"")</f>
        <v>REV_Other</v>
      </c>
      <c r="B147" s="248">
        <f>IFERROR(VLOOKUP($C147,Account_Mapping!$A:$C,3,0),"")</f>
        <v>0</v>
      </c>
      <c r="C147" s="285" t="s">
        <v>1282</v>
      </c>
      <c r="E147" s="215">
        <v>0</v>
      </c>
      <c r="F147" s="215">
        <v>0</v>
      </c>
      <c r="G147" s="215">
        <v>0</v>
      </c>
      <c r="H147" s="215">
        <v>0</v>
      </c>
      <c r="I147" s="215">
        <v>0</v>
      </c>
      <c r="J147" s="215">
        <v>0</v>
      </c>
      <c r="K147" s="215">
        <v>0</v>
      </c>
      <c r="L147" s="215">
        <v>0</v>
      </c>
      <c r="M147" s="215">
        <v>0</v>
      </c>
      <c r="N147" s="215">
        <v>0</v>
      </c>
      <c r="O147" s="215">
        <v>0</v>
      </c>
      <c r="P147" s="215">
        <v>0</v>
      </c>
      <c r="Q147" s="215">
        <v>0</v>
      </c>
    </row>
    <row r="148" spans="1:18" ht="18.75" thickBot="1" x14ac:dyDescent="0.3">
      <c r="A148" s="245" t="str">
        <f>IFERROR(VLOOKUP($C148,Account_Mapping!$A:$C,2,0),"")</f>
        <v/>
      </c>
      <c r="B148" s="248" t="str">
        <f>IFERROR(VLOOKUP($C148,Account_Mapping!$A:$C,3,0),"")</f>
        <v/>
      </c>
      <c r="C148" s="287" t="s">
        <v>903</v>
      </c>
      <c r="D148" s="287"/>
      <c r="E148" s="227">
        <v>-5023.34</v>
      </c>
      <c r="F148" s="227">
        <v>-3473.06</v>
      </c>
      <c r="G148" s="227">
        <v>-2815.34</v>
      </c>
      <c r="H148" s="227">
        <v>-3623.34</v>
      </c>
      <c r="I148" s="227">
        <v>-5140.84</v>
      </c>
      <c r="J148" s="227">
        <v>-3006.7700000000004</v>
      </c>
      <c r="K148" s="227">
        <v>0</v>
      </c>
      <c r="L148" s="227">
        <v>0</v>
      </c>
      <c r="M148" s="227">
        <v>0</v>
      </c>
      <c r="N148" s="227">
        <v>0</v>
      </c>
      <c r="O148" s="227">
        <v>0</v>
      </c>
      <c r="P148" s="227">
        <v>0</v>
      </c>
      <c r="Q148" s="227">
        <v>-23082.690000000002</v>
      </c>
      <c r="R148" s="226"/>
    </row>
    <row r="149" spans="1:18" ht="18.75" thickTop="1" x14ac:dyDescent="0.25">
      <c r="A149" s="245" t="str">
        <f>IFERROR(VLOOKUP($C149,Account_Mapping!$A:$C,2,0),"")</f>
        <v/>
      </c>
      <c r="B149" s="248" t="str">
        <f>IFERROR(VLOOKUP($C149,Account_Mapping!$A:$C,3,0),"")</f>
        <v/>
      </c>
      <c r="C149" s="285" t="s">
        <v>789</v>
      </c>
      <c r="E149" s="215"/>
      <c r="F149" s="215"/>
      <c r="G149" s="215"/>
      <c r="H149" s="215"/>
      <c r="I149" s="215"/>
      <c r="J149" s="216"/>
      <c r="K149" s="215"/>
      <c r="L149" s="215"/>
      <c r="M149" s="215"/>
      <c r="N149" s="215"/>
      <c r="O149" s="215"/>
      <c r="P149" s="215"/>
      <c r="Q149" s="215"/>
    </row>
    <row r="150" spans="1:18" x14ac:dyDescent="0.25">
      <c r="A150" s="245" t="str">
        <f>IFERROR(VLOOKUP($C150,Account_Mapping!$A:$C,2,0),"")</f>
        <v/>
      </c>
      <c r="B150" s="248" t="str">
        <f>IFERROR(VLOOKUP($C150,Account_Mapping!$A:$C,3,0),"")</f>
        <v/>
      </c>
      <c r="C150" s="285" t="s">
        <v>794</v>
      </c>
      <c r="E150" s="215">
        <v>471201.46999999991</v>
      </c>
      <c r="F150" s="215">
        <v>421324.21000000008</v>
      </c>
      <c r="G150" s="215">
        <v>474414.01</v>
      </c>
      <c r="H150" s="215">
        <v>475629.37999999995</v>
      </c>
      <c r="I150" s="215">
        <v>509706.94</v>
      </c>
      <c r="J150" s="217">
        <v>478692.68000000005</v>
      </c>
      <c r="K150" s="215">
        <v>0</v>
      </c>
      <c r="L150" s="215">
        <v>0</v>
      </c>
      <c r="M150" s="215">
        <v>0</v>
      </c>
      <c r="N150" s="215">
        <v>0</v>
      </c>
      <c r="O150" s="215">
        <v>0</v>
      </c>
      <c r="P150" s="215">
        <v>0</v>
      </c>
      <c r="Q150" s="215">
        <v>2830968.69</v>
      </c>
    </row>
    <row r="151" spans="1:18" x14ac:dyDescent="0.25">
      <c r="A151" s="245" t="str">
        <f>IFERROR(VLOOKUP($C151,Account_Mapping!$A:$C,2,0),"")</f>
        <v/>
      </c>
      <c r="B151" s="248" t="str">
        <f>IFERROR(VLOOKUP($C151,Account_Mapping!$A:$C,3,0),"")</f>
        <v/>
      </c>
      <c r="D151" s="286"/>
      <c r="E151" s="215"/>
      <c r="F151" s="215"/>
      <c r="G151" s="215"/>
      <c r="H151" s="215"/>
      <c r="I151" s="215"/>
      <c r="J151" s="218" t="s">
        <v>1195</v>
      </c>
      <c r="K151" s="215"/>
      <c r="L151" s="215"/>
      <c r="M151" s="215"/>
      <c r="N151" s="215"/>
      <c r="O151" s="215"/>
      <c r="P151" s="215"/>
      <c r="Q151" s="215"/>
    </row>
    <row r="152" spans="1:18" x14ac:dyDescent="0.25">
      <c r="A152" s="245" t="str">
        <f>IFERROR(VLOOKUP($C152,Account_Mapping!$A:$C,2,0),"")</f>
        <v/>
      </c>
      <c r="B152" s="248" t="str">
        <f>IFERROR(VLOOKUP($C152,Account_Mapping!$A:$C,3,0),"")</f>
        <v/>
      </c>
      <c r="D152" s="286"/>
      <c r="E152" s="215"/>
      <c r="F152" s="215"/>
      <c r="G152" s="215"/>
      <c r="H152" s="215"/>
      <c r="I152" s="215"/>
      <c r="J152" s="216" t="s">
        <v>904</v>
      </c>
      <c r="K152" s="215"/>
      <c r="L152" s="215"/>
      <c r="M152" s="215"/>
      <c r="N152" s="215"/>
      <c r="O152" s="215"/>
      <c r="P152" s="215"/>
      <c r="Q152" s="215"/>
    </row>
    <row r="153" spans="1:18" x14ac:dyDescent="0.25">
      <c r="A153" s="245" t="str">
        <f>IFERROR(VLOOKUP($C153,Account_Mapping!$A:$C,2,0),"")</f>
        <v/>
      </c>
      <c r="B153" s="248" t="str">
        <f>IFERROR(VLOOKUP($C153,Account_Mapping!$A:$C,3,0),"")</f>
        <v/>
      </c>
      <c r="E153" s="219"/>
      <c r="F153" s="219"/>
      <c r="G153" s="219"/>
      <c r="H153" s="219"/>
      <c r="I153" s="219"/>
      <c r="J153" s="219">
        <v>2022</v>
      </c>
      <c r="K153" s="219"/>
      <c r="L153" s="219"/>
      <c r="M153" s="219"/>
      <c r="N153" s="219"/>
      <c r="O153" s="219"/>
      <c r="P153" s="219"/>
      <c r="Q153" s="219"/>
    </row>
    <row r="154" spans="1:18" x14ac:dyDescent="0.25">
      <c r="A154" s="245" t="str">
        <f>IFERROR(VLOOKUP($C154,Account_Mapping!$A:$C,2,0),"")</f>
        <v/>
      </c>
      <c r="B154" s="248" t="str">
        <f>IFERROR(VLOOKUP($C154,Account_Mapping!$A:$C,3,0),"")</f>
        <v/>
      </c>
      <c r="E154" s="215"/>
      <c r="F154" s="215"/>
      <c r="G154" s="215"/>
      <c r="H154" s="215"/>
      <c r="I154" s="215"/>
      <c r="J154" s="215"/>
      <c r="K154" s="215"/>
      <c r="L154" s="215"/>
      <c r="M154" s="215"/>
      <c r="N154" s="215"/>
      <c r="O154" s="215"/>
      <c r="P154" s="215"/>
      <c r="Q154" s="215"/>
    </row>
    <row r="155" spans="1:18" x14ac:dyDescent="0.25">
      <c r="A155" s="245" t="str">
        <f>IFERROR(VLOOKUP($C155,Account_Mapping!$A:$C,2,0),"")</f>
        <v/>
      </c>
      <c r="B155" s="248" t="str">
        <f>IFERROR(VLOOKUP($C155,Account_Mapping!$A:$C,3,0),"")</f>
        <v/>
      </c>
      <c r="D155" s="215"/>
      <c r="E155" s="215" t="s">
        <v>761</v>
      </c>
      <c r="F155" s="215" t="s">
        <v>762</v>
      </c>
      <c r="G155" s="215" t="s">
        <v>763</v>
      </c>
      <c r="H155" s="215" t="s">
        <v>764</v>
      </c>
      <c r="I155" s="215" t="s">
        <v>185</v>
      </c>
      <c r="J155" s="215" t="s">
        <v>765</v>
      </c>
      <c r="K155" s="215" t="s">
        <v>766</v>
      </c>
      <c r="L155" s="215" t="s">
        <v>767</v>
      </c>
      <c r="M155" s="215" t="s">
        <v>768</v>
      </c>
      <c r="N155" s="215" t="s">
        <v>769</v>
      </c>
      <c r="O155" s="215" t="s">
        <v>770</v>
      </c>
      <c r="P155" s="215" t="s">
        <v>771</v>
      </c>
      <c r="Q155" s="215" t="s">
        <v>772</v>
      </c>
    </row>
    <row r="156" spans="1:18" x14ac:dyDescent="0.25">
      <c r="A156" s="245" t="str">
        <f>IFERROR(VLOOKUP($C156,Account_Mapping!$A:$C,2,0),"")</f>
        <v/>
      </c>
      <c r="B156" s="248" t="str">
        <f>IFERROR(VLOOKUP($C156,Account_Mapping!$A:$C,3,0),"")</f>
        <v/>
      </c>
      <c r="C156" s="285" t="s">
        <v>905</v>
      </c>
      <c r="D156" s="215"/>
      <c r="E156" s="215"/>
      <c r="F156" s="215"/>
      <c r="G156" s="215"/>
      <c r="H156" s="215"/>
      <c r="I156" s="215"/>
      <c r="J156" s="215"/>
      <c r="K156" s="215"/>
      <c r="L156" s="215"/>
      <c r="M156" s="215"/>
      <c r="N156" s="215"/>
      <c r="O156" s="215"/>
      <c r="P156" s="215"/>
      <c r="Q156" s="215"/>
    </row>
    <row r="157" spans="1:18" x14ac:dyDescent="0.25">
      <c r="A157" s="245" t="str">
        <f>IFERROR(VLOOKUP($C157,Account_Mapping!$A:$C,2,0),"")</f>
        <v>T_gen_Admin_other</v>
      </c>
      <c r="B157" s="248" t="str">
        <f>IFERROR(VLOOKUP($C157,Account_Mapping!$A:$C,3,0),"")</f>
        <v>T_Other_NN_Labor</v>
      </c>
      <c r="C157" s="285" t="s">
        <v>906</v>
      </c>
      <c r="D157" s="215"/>
      <c r="E157" s="215">
        <v>3000</v>
      </c>
      <c r="F157" s="215">
        <v>1500</v>
      </c>
      <c r="G157" s="215">
        <v>1500</v>
      </c>
      <c r="H157" s="215">
        <v>1500</v>
      </c>
      <c r="I157" s="215">
        <v>1500</v>
      </c>
      <c r="J157" s="215">
        <v>1500</v>
      </c>
      <c r="K157" s="215">
        <v>0</v>
      </c>
      <c r="L157" s="215">
        <v>0</v>
      </c>
      <c r="M157" s="215">
        <v>0</v>
      </c>
      <c r="N157" s="215">
        <v>0</v>
      </c>
      <c r="O157" s="215">
        <v>0</v>
      </c>
      <c r="P157" s="215">
        <v>0</v>
      </c>
      <c r="Q157" s="215">
        <v>10500</v>
      </c>
    </row>
    <row r="158" spans="1:18" x14ac:dyDescent="0.25">
      <c r="A158" s="245" t="str">
        <f>IFERROR(VLOOKUP($C158,Account_Mapping!$A:$C,2,0),"")</f>
        <v>T_Nursing</v>
      </c>
      <c r="B158" s="248">
        <f>IFERROR(VLOOKUP($C158,Account_Mapping!$A:$C,3,0),"")</f>
        <v>0</v>
      </c>
      <c r="C158" s="285" t="s">
        <v>907</v>
      </c>
      <c r="D158" s="215"/>
      <c r="E158" s="215">
        <v>0</v>
      </c>
      <c r="F158" s="215">
        <v>0</v>
      </c>
      <c r="G158" s="215">
        <v>0</v>
      </c>
      <c r="H158" s="215">
        <v>0</v>
      </c>
      <c r="I158" s="215">
        <v>0</v>
      </c>
      <c r="J158" s="215">
        <v>0</v>
      </c>
      <c r="K158" s="215">
        <v>0</v>
      </c>
      <c r="L158" s="215">
        <v>0</v>
      </c>
      <c r="M158" s="215">
        <v>0</v>
      </c>
      <c r="N158" s="215">
        <v>0</v>
      </c>
      <c r="O158" s="215">
        <v>0</v>
      </c>
      <c r="P158" s="215">
        <v>0</v>
      </c>
      <c r="Q158" s="215">
        <v>0</v>
      </c>
    </row>
    <row r="159" spans="1:18" x14ac:dyDescent="0.25">
      <c r="A159" s="245" t="str">
        <f>IFERROR(VLOOKUP($C159,Account_Mapping!$A:$C,2,0),"")</f>
        <v>T_EXPENSES</v>
      </c>
      <c r="B159" s="248">
        <f>IFERROR(VLOOKUP($C159,Account_Mapping!$A:$C,3,0),"")</f>
        <v>0</v>
      </c>
      <c r="C159" s="285" t="s">
        <v>908</v>
      </c>
      <c r="D159" s="215"/>
      <c r="E159" s="215">
        <v>0</v>
      </c>
      <c r="F159" s="215">
        <v>0</v>
      </c>
      <c r="G159" s="215">
        <v>0</v>
      </c>
      <c r="H159" s="215">
        <v>0</v>
      </c>
      <c r="I159" s="215">
        <v>0</v>
      </c>
      <c r="J159" s="215">
        <v>0</v>
      </c>
      <c r="K159" s="215">
        <v>0</v>
      </c>
      <c r="L159" s="215">
        <v>0</v>
      </c>
      <c r="M159" s="215">
        <v>0</v>
      </c>
      <c r="N159" s="215">
        <v>0</v>
      </c>
      <c r="O159" s="215">
        <v>0</v>
      </c>
      <c r="P159" s="215">
        <v>0</v>
      </c>
      <c r="Q159" s="215">
        <v>0</v>
      </c>
    </row>
    <row r="160" spans="1:18" x14ac:dyDescent="0.25">
      <c r="A160" s="245" t="str">
        <f>IFERROR(VLOOKUP($C160,Account_Mapping!$A:$C,2,0),"")</f>
        <v>T_EXPENSES</v>
      </c>
      <c r="B160" s="248">
        <f>IFERROR(VLOOKUP($C160,Account_Mapping!$A:$C,3,0),"")</f>
        <v>0</v>
      </c>
      <c r="C160" s="285" t="s">
        <v>909</v>
      </c>
      <c r="D160" s="215"/>
      <c r="E160" s="215">
        <v>0</v>
      </c>
      <c r="F160" s="215">
        <v>0</v>
      </c>
      <c r="G160" s="215">
        <v>0</v>
      </c>
      <c r="H160" s="215">
        <v>0</v>
      </c>
      <c r="I160" s="215">
        <v>0</v>
      </c>
      <c r="J160" s="215">
        <v>0</v>
      </c>
      <c r="K160" s="215">
        <v>0</v>
      </c>
      <c r="L160" s="215">
        <v>0</v>
      </c>
      <c r="M160" s="215">
        <v>0</v>
      </c>
      <c r="N160" s="215">
        <v>0</v>
      </c>
      <c r="O160" s="215">
        <v>0</v>
      </c>
      <c r="P160" s="215">
        <v>0</v>
      </c>
      <c r="Q160" s="215">
        <v>0</v>
      </c>
    </row>
    <row r="161" spans="1:17" x14ac:dyDescent="0.25">
      <c r="A161" s="245" t="str">
        <f>IFERROR(VLOOKUP($C161,Account_Mapping!$A:$C,2,0),"")</f>
        <v>T_gen_Admin_other</v>
      </c>
      <c r="B161" s="248">
        <f>IFERROR(VLOOKUP($C161,Account_Mapping!$A:$C,3,0),"")</f>
        <v>0</v>
      </c>
      <c r="C161" s="285" t="s">
        <v>910</v>
      </c>
      <c r="D161" s="215"/>
      <c r="E161" s="215">
        <v>0</v>
      </c>
      <c r="F161" s="215">
        <v>0</v>
      </c>
      <c r="G161" s="215">
        <v>0</v>
      </c>
      <c r="H161" s="215">
        <v>0</v>
      </c>
      <c r="I161" s="215">
        <v>0</v>
      </c>
      <c r="J161" s="215">
        <v>0</v>
      </c>
      <c r="K161" s="215">
        <v>0</v>
      </c>
      <c r="L161" s="215">
        <v>0</v>
      </c>
      <c r="M161" s="215">
        <v>0</v>
      </c>
      <c r="N161" s="215">
        <v>0</v>
      </c>
      <c r="O161" s="215">
        <v>0</v>
      </c>
      <c r="P161" s="215">
        <v>0</v>
      </c>
      <c r="Q161" s="215">
        <v>0</v>
      </c>
    </row>
    <row r="162" spans="1:17" x14ac:dyDescent="0.25">
      <c r="A162" s="245" t="str">
        <f>IFERROR(VLOOKUP($C162,Account_Mapping!$A:$C,2,0),"")</f>
        <v>T_Ancillary_Pharmacy</v>
      </c>
      <c r="B162" s="248">
        <f>IFERROR(VLOOKUP($C162,Account_Mapping!$A:$C,3,0),"")</f>
        <v>0</v>
      </c>
      <c r="C162" s="285" t="s">
        <v>911</v>
      </c>
      <c r="D162" s="215"/>
      <c r="E162" s="215">
        <v>574</v>
      </c>
      <c r="F162" s="215">
        <v>560</v>
      </c>
      <c r="G162" s="215">
        <v>577.5</v>
      </c>
      <c r="H162" s="215">
        <v>717.5</v>
      </c>
      <c r="I162" s="215">
        <v>647.5</v>
      </c>
      <c r="J162" s="215">
        <v>754.5</v>
      </c>
      <c r="K162" s="215">
        <v>0</v>
      </c>
      <c r="L162" s="215">
        <v>0</v>
      </c>
      <c r="M162" s="215">
        <v>0</v>
      </c>
      <c r="N162" s="215">
        <v>0</v>
      </c>
      <c r="O162" s="215">
        <v>0</v>
      </c>
      <c r="P162" s="215">
        <v>0</v>
      </c>
      <c r="Q162" s="215">
        <v>3831</v>
      </c>
    </row>
    <row r="163" spans="1:17" x14ac:dyDescent="0.25">
      <c r="A163" s="245" t="str">
        <f>IFERROR(VLOOKUP($C163,Account_Mapping!$A:$C,2,0),"")</f>
        <v>T_Nursing</v>
      </c>
      <c r="B163" s="248" t="str">
        <f>IFERROR(VLOOKUP($C163,Account_Mapping!$A:$C,3,0),"")</f>
        <v>T_Nursing_Labor</v>
      </c>
      <c r="C163" s="285" t="s">
        <v>912</v>
      </c>
      <c r="D163" s="215"/>
      <c r="E163" s="215">
        <v>0</v>
      </c>
      <c r="F163" s="215">
        <v>0</v>
      </c>
      <c r="G163" s="215">
        <v>0</v>
      </c>
      <c r="H163" s="215">
        <v>0</v>
      </c>
      <c r="I163" s="215">
        <v>0</v>
      </c>
      <c r="J163" s="215">
        <v>0</v>
      </c>
      <c r="K163" s="215">
        <v>0</v>
      </c>
      <c r="L163" s="215">
        <v>0</v>
      </c>
      <c r="M163" s="215">
        <v>0</v>
      </c>
      <c r="N163" s="215">
        <v>0</v>
      </c>
      <c r="O163" s="215">
        <v>0</v>
      </c>
      <c r="P163" s="215">
        <v>0</v>
      </c>
      <c r="Q163" s="215">
        <v>0</v>
      </c>
    </row>
    <row r="164" spans="1:17" x14ac:dyDescent="0.25">
      <c r="A164" s="245" t="str">
        <f>IFERROR(VLOOKUP($C164,Account_Mapping!$A:$C,2,0),"")</f>
        <v>T_Nursing</v>
      </c>
      <c r="B164" s="248" t="str">
        <f>IFERROR(VLOOKUP($C164,Account_Mapping!$A:$C,3,0),"")</f>
        <v>T_Nursing_Labor</v>
      </c>
      <c r="C164" s="285" t="s">
        <v>913</v>
      </c>
      <c r="D164" s="215"/>
      <c r="E164" s="215">
        <v>0</v>
      </c>
      <c r="F164" s="215">
        <v>0</v>
      </c>
      <c r="G164" s="215">
        <v>0</v>
      </c>
      <c r="H164" s="215">
        <v>0</v>
      </c>
      <c r="I164" s="215">
        <v>0</v>
      </c>
      <c r="J164" s="215">
        <v>0</v>
      </c>
      <c r="K164" s="215">
        <v>0</v>
      </c>
      <c r="L164" s="215">
        <v>0</v>
      </c>
      <c r="M164" s="215">
        <v>0</v>
      </c>
      <c r="N164" s="215">
        <v>0</v>
      </c>
      <c r="O164" s="215">
        <v>0</v>
      </c>
      <c r="P164" s="215">
        <v>0</v>
      </c>
      <c r="Q164" s="215">
        <v>0</v>
      </c>
    </row>
    <row r="165" spans="1:17" x14ac:dyDescent="0.25">
      <c r="A165" s="245" t="str">
        <f>IFERROR(VLOOKUP($C165,Account_Mapping!$A:$C,2,0),"")</f>
        <v>T_Nursing</v>
      </c>
      <c r="B165" s="248" t="str">
        <f>IFERROR(VLOOKUP($C165,Account_Mapping!$A:$C,3,0),"")</f>
        <v>T_Nursing_Labor</v>
      </c>
      <c r="C165" s="285" t="s">
        <v>914</v>
      </c>
      <c r="D165" s="215"/>
      <c r="E165" s="215">
        <v>0</v>
      </c>
      <c r="F165" s="215">
        <v>0</v>
      </c>
      <c r="G165" s="215">
        <v>0</v>
      </c>
      <c r="H165" s="215">
        <v>0</v>
      </c>
      <c r="I165" s="215">
        <v>0</v>
      </c>
      <c r="J165" s="215">
        <v>0</v>
      </c>
      <c r="K165" s="215">
        <v>0</v>
      </c>
      <c r="L165" s="215">
        <v>0</v>
      </c>
      <c r="M165" s="215">
        <v>0</v>
      </c>
      <c r="N165" s="215">
        <v>0</v>
      </c>
      <c r="O165" s="215">
        <v>0</v>
      </c>
      <c r="P165" s="215">
        <v>0</v>
      </c>
      <c r="Q165" s="215">
        <v>0</v>
      </c>
    </row>
    <row r="166" spans="1:17" x14ac:dyDescent="0.25">
      <c r="A166" s="245" t="str">
        <f>IFERROR(VLOOKUP($C166,Account_Mapping!$A:$C,2,0),"")</f>
        <v>T_Nursing</v>
      </c>
      <c r="B166" s="248" t="str">
        <f>IFERROR(VLOOKUP($C166,Account_Mapping!$A:$C,3,0),"")</f>
        <v>T_Nursing_Labor</v>
      </c>
      <c r="C166" s="285" t="s">
        <v>915</v>
      </c>
      <c r="D166" s="215"/>
      <c r="E166" s="215">
        <v>0</v>
      </c>
      <c r="F166" s="215">
        <v>0</v>
      </c>
      <c r="G166" s="215">
        <v>0</v>
      </c>
      <c r="H166" s="215">
        <v>0</v>
      </c>
      <c r="I166" s="215">
        <v>0</v>
      </c>
      <c r="J166" s="215">
        <v>0</v>
      </c>
      <c r="K166" s="215">
        <v>0</v>
      </c>
      <c r="L166" s="215">
        <v>0</v>
      </c>
      <c r="M166" s="215">
        <v>0</v>
      </c>
      <c r="N166" s="215">
        <v>0</v>
      </c>
      <c r="O166" s="215">
        <v>0</v>
      </c>
      <c r="P166" s="215">
        <v>0</v>
      </c>
      <c r="Q166" s="215">
        <v>0</v>
      </c>
    </row>
    <row r="167" spans="1:17" x14ac:dyDescent="0.25">
      <c r="A167" s="245" t="str">
        <f>IFERROR(VLOOKUP($C167,Account_Mapping!$A:$C,2,0),"")</f>
        <v>T_EXPENSES</v>
      </c>
      <c r="B167" s="248" t="str">
        <f>IFERROR(VLOOKUP($C167,Account_Mapping!$A:$C,3,0),"")</f>
        <v>T_Other_NN_Labor</v>
      </c>
      <c r="C167" s="285" t="s">
        <v>916</v>
      </c>
      <c r="D167" s="215"/>
      <c r="E167" s="215">
        <v>2712.87</v>
      </c>
      <c r="F167" s="215">
        <v>1902.99</v>
      </c>
      <c r="G167" s="215">
        <v>2138.64</v>
      </c>
      <c r="H167" s="215">
        <v>2749.26</v>
      </c>
      <c r="I167" s="215">
        <v>2686.5</v>
      </c>
      <c r="J167" s="215">
        <v>2074.17</v>
      </c>
      <c r="K167" s="215">
        <v>0</v>
      </c>
      <c r="L167" s="215">
        <v>0</v>
      </c>
      <c r="M167" s="215">
        <v>0</v>
      </c>
      <c r="N167" s="215">
        <v>0</v>
      </c>
      <c r="O167" s="215">
        <v>0</v>
      </c>
      <c r="P167" s="215">
        <v>0</v>
      </c>
      <c r="Q167" s="215">
        <v>14264.43</v>
      </c>
    </row>
    <row r="168" spans="1:17" x14ac:dyDescent="0.25">
      <c r="A168" s="245" t="str">
        <f>IFERROR(VLOOKUP($C168,Account_Mapping!$A:$C,2,0),"")</f>
        <v>T_EXPENSES</v>
      </c>
      <c r="B168" s="248">
        <f>IFERROR(VLOOKUP($C168,Account_Mapping!$A:$C,3,0),"")</f>
        <v>0</v>
      </c>
      <c r="C168" s="285" t="s">
        <v>917</v>
      </c>
      <c r="D168" s="215"/>
      <c r="E168" s="215">
        <v>286.01</v>
      </c>
      <c r="F168" s="215">
        <v>237.71</v>
      </c>
      <c r="G168" s="215">
        <v>333.04</v>
      </c>
      <c r="H168" s="215">
        <v>1387.34</v>
      </c>
      <c r="I168" s="215">
        <v>262.81</v>
      </c>
      <c r="J168" s="215">
        <v>184.92</v>
      </c>
      <c r="K168" s="215">
        <v>0</v>
      </c>
      <c r="L168" s="215">
        <v>0</v>
      </c>
      <c r="M168" s="215">
        <v>0</v>
      </c>
      <c r="N168" s="215">
        <v>0</v>
      </c>
      <c r="O168" s="215">
        <v>0</v>
      </c>
      <c r="P168" s="215">
        <v>0</v>
      </c>
      <c r="Q168" s="215">
        <v>2691.83</v>
      </c>
    </row>
    <row r="169" spans="1:17" x14ac:dyDescent="0.25">
      <c r="A169" s="245" t="str">
        <f>IFERROR(VLOOKUP($C169,Account_Mapping!$A:$C,2,0),"")</f>
        <v>T_Marketing</v>
      </c>
      <c r="B169" s="248">
        <f>IFERROR(VLOOKUP($C169,Account_Mapping!$A:$C,3,0),"")</f>
        <v>0</v>
      </c>
      <c r="C169" s="285" t="s">
        <v>918</v>
      </c>
      <c r="D169" s="215"/>
      <c r="E169" s="215">
        <v>0</v>
      </c>
      <c r="F169" s="215">
        <v>0</v>
      </c>
      <c r="G169" s="215">
        <v>0</v>
      </c>
      <c r="H169" s="215">
        <v>0</v>
      </c>
      <c r="I169" s="215">
        <v>80.56</v>
      </c>
      <c r="J169" s="215">
        <v>0</v>
      </c>
      <c r="K169" s="215">
        <v>0</v>
      </c>
      <c r="L169" s="215">
        <v>0</v>
      </c>
      <c r="M169" s="215">
        <v>0</v>
      </c>
      <c r="N169" s="215">
        <v>0</v>
      </c>
      <c r="O169" s="215">
        <v>0</v>
      </c>
      <c r="P169" s="215">
        <v>0</v>
      </c>
      <c r="Q169" s="215">
        <v>80.56</v>
      </c>
    </row>
    <row r="170" spans="1:17" x14ac:dyDescent="0.25">
      <c r="A170" s="245" t="str">
        <f>IFERROR(VLOOKUP($C170,Account_Mapping!$A:$C,2,0),"")</f>
        <v>T_gen_Admin_other</v>
      </c>
      <c r="B170" s="248">
        <f>IFERROR(VLOOKUP($C170,Account_Mapping!$A:$C,3,0),"")</f>
        <v>0</v>
      </c>
      <c r="C170" s="285" t="s">
        <v>919</v>
      </c>
      <c r="D170" s="215"/>
      <c r="E170" s="215">
        <v>0</v>
      </c>
      <c r="F170" s="215">
        <v>0</v>
      </c>
      <c r="G170" s="215">
        <v>0</v>
      </c>
      <c r="H170" s="215">
        <v>0</v>
      </c>
      <c r="I170" s="215">
        <v>0</v>
      </c>
      <c r="J170" s="215">
        <v>0</v>
      </c>
      <c r="K170" s="215">
        <v>0</v>
      </c>
      <c r="L170" s="215">
        <v>0</v>
      </c>
      <c r="M170" s="215">
        <v>0</v>
      </c>
      <c r="N170" s="215">
        <v>0</v>
      </c>
      <c r="O170" s="215">
        <v>0</v>
      </c>
      <c r="P170" s="215">
        <v>0</v>
      </c>
      <c r="Q170" s="215">
        <v>0</v>
      </c>
    </row>
    <row r="171" spans="1:17" x14ac:dyDescent="0.25">
      <c r="A171" s="245" t="str">
        <f>IFERROR(VLOOKUP($C171,Account_Mapping!$A:$C,2,0),"")</f>
        <v>T_gen_Admin_other</v>
      </c>
      <c r="B171" s="248">
        <f>IFERROR(VLOOKUP($C171,Account_Mapping!$A:$C,3,0),"")</f>
        <v>0</v>
      </c>
      <c r="C171" s="285" t="s">
        <v>920</v>
      </c>
      <c r="D171" s="215"/>
      <c r="E171" s="215">
        <v>0</v>
      </c>
      <c r="F171" s="215">
        <v>0</v>
      </c>
      <c r="G171" s="215">
        <v>0</v>
      </c>
      <c r="H171" s="215">
        <v>0</v>
      </c>
      <c r="I171" s="215">
        <v>0</v>
      </c>
      <c r="J171" s="215">
        <v>0</v>
      </c>
      <c r="K171" s="215">
        <v>0</v>
      </c>
      <c r="L171" s="215">
        <v>0</v>
      </c>
      <c r="M171" s="215">
        <v>0</v>
      </c>
      <c r="N171" s="215">
        <v>0</v>
      </c>
      <c r="O171" s="215">
        <v>0</v>
      </c>
      <c r="P171" s="215">
        <v>0</v>
      </c>
      <c r="Q171" s="215">
        <v>0</v>
      </c>
    </row>
    <row r="172" spans="1:17" x14ac:dyDescent="0.25">
      <c r="A172" s="245" t="str">
        <f>IFERROR(VLOOKUP($C172,Account_Mapping!$A:$C,2,0),"")</f>
        <v>T_gen_Admin_other</v>
      </c>
      <c r="B172" s="248">
        <f>IFERROR(VLOOKUP($C172,Account_Mapping!$A:$C,3,0),"")</f>
        <v>0</v>
      </c>
      <c r="C172" s="285" t="s">
        <v>921</v>
      </c>
      <c r="D172" s="215"/>
      <c r="E172" s="215">
        <v>0</v>
      </c>
      <c r="F172" s="215">
        <v>0</v>
      </c>
      <c r="G172" s="215">
        <v>0</v>
      </c>
      <c r="H172" s="215">
        <v>0</v>
      </c>
      <c r="I172" s="215">
        <v>0</v>
      </c>
      <c r="J172" s="215">
        <v>0</v>
      </c>
      <c r="K172" s="215">
        <v>0</v>
      </c>
      <c r="L172" s="215">
        <v>0</v>
      </c>
      <c r="M172" s="215">
        <v>0</v>
      </c>
      <c r="N172" s="215">
        <v>0</v>
      </c>
      <c r="O172" s="215">
        <v>0</v>
      </c>
      <c r="P172" s="215">
        <v>0</v>
      </c>
      <c r="Q172" s="215">
        <v>0</v>
      </c>
    </row>
    <row r="173" spans="1:17" x14ac:dyDescent="0.25">
      <c r="A173" s="245" t="str">
        <f>IFERROR(VLOOKUP($C173,Account_Mapping!$A:$C,2,0),"")</f>
        <v>T_gen_Admin_other</v>
      </c>
      <c r="B173" s="248">
        <f>IFERROR(VLOOKUP($C173,Account_Mapping!$A:$C,3,0),"")</f>
        <v>0</v>
      </c>
      <c r="C173" s="285" t="s">
        <v>922</v>
      </c>
      <c r="D173" s="215"/>
      <c r="E173" s="215">
        <v>0</v>
      </c>
      <c r="F173" s="215">
        <v>385.2</v>
      </c>
      <c r="G173" s="215">
        <v>642</v>
      </c>
      <c r="H173" s="215">
        <v>0</v>
      </c>
      <c r="I173" s="215">
        <v>0</v>
      </c>
      <c r="J173" s="215">
        <v>642</v>
      </c>
      <c r="K173" s="215">
        <v>0</v>
      </c>
      <c r="L173" s="215">
        <v>0</v>
      </c>
      <c r="M173" s="215">
        <v>0</v>
      </c>
      <c r="N173" s="215">
        <v>0</v>
      </c>
      <c r="O173" s="215">
        <v>0</v>
      </c>
      <c r="P173" s="215">
        <v>0</v>
      </c>
      <c r="Q173" s="215">
        <v>1669.2</v>
      </c>
    </row>
    <row r="174" spans="1:17" x14ac:dyDescent="0.25">
      <c r="A174" s="245" t="str">
        <f>IFERROR(VLOOKUP($C174,Account_Mapping!$A:$C,2,0),"")</f>
        <v>T_gen_Admin_other</v>
      </c>
      <c r="B174" s="248">
        <f>IFERROR(VLOOKUP($C174,Account_Mapping!$A:$C,3,0),"")</f>
        <v>0</v>
      </c>
      <c r="C174" s="285" t="s">
        <v>923</v>
      </c>
      <c r="D174" s="215"/>
      <c r="E174" s="215">
        <v>0</v>
      </c>
      <c r="F174" s="215">
        <v>0</v>
      </c>
      <c r="G174" s="215">
        <v>0</v>
      </c>
      <c r="H174" s="215">
        <v>0</v>
      </c>
      <c r="I174" s="215">
        <v>0</v>
      </c>
      <c r="J174" s="215">
        <v>0</v>
      </c>
      <c r="K174" s="215">
        <v>0</v>
      </c>
      <c r="L174" s="215">
        <v>0</v>
      </c>
      <c r="M174" s="215">
        <v>0</v>
      </c>
      <c r="N174" s="215">
        <v>0</v>
      </c>
      <c r="O174" s="215">
        <v>0</v>
      </c>
      <c r="P174" s="215">
        <v>0</v>
      </c>
      <c r="Q174" s="215">
        <v>0</v>
      </c>
    </row>
    <row r="175" spans="1:17" x14ac:dyDescent="0.25">
      <c r="A175" s="245" t="str">
        <f>IFERROR(VLOOKUP($C175,Account_Mapping!$A:$C,2,0),"")</f>
        <v>T_gen_Admin_other</v>
      </c>
      <c r="B175" s="248">
        <f>IFERROR(VLOOKUP($C175,Account_Mapping!$A:$C,3,0),"")</f>
        <v>0</v>
      </c>
      <c r="C175" s="285" t="s">
        <v>924</v>
      </c>
      <c r="D175" s="215"/>
      <c r="E175" s="215">
        <v>128.4</v>
      </c>
      <c r="F175" s="215">
        <v>0</v>
      </c>
      <c r="G175" s="215">
        <v>128.4</v>
      </c>
      <c r="H175" s="215">
        <v>0</v>
      </c>
      <c r="I175" s="215">
        <v>160.5</v>
      </c>
      <c r="J175" s="215">
        <v>0</v>
      </c>
      <c r="K175" s="215">
        <v>0</v>
      </c>
      <c r="L175" s="215">
        <v>0</v>
      </c>
      <c r="M175" s="215">
        <v>0</v>
      </c>
      <c r="N175" s="215">
        <v>0</v>
      </c>
      <c r="O175" s="215">
        <v>0</v>
      </c>
      <c r="P175" s="215">
        <v>0</v>
      </c>
      <c r="Q175" s="215">
        <v>417.3</v>
      </c>
    </row>
    <row r="176" spans="1:17" x14ac:dyDescent="0.25">
      <c r="A176" s="245" t="str">
        <f>IFERROR(VLOOKUP($C176,Account_Mapping!$A:$C,2,0),"")</f>
        <v>T_gen_Admin_other</v>
      </c>
      <c r="B176" s="248">
        <f>IFERROR(VLOOKUP($C176,Account_Mapping!$A:$C,3,0),"")</f>
        <v>0</v>
      </c>
      <c r="C176" s="285" t="s">
        <v>925</v>
      </c>
      <c r="D176" s="215"/>
      <c r="E176" s="215">
        <v>35.65</v>
      </c>
      <c r="F176" s="215">
        <v>35.65</v>
      </c>
      <c r="G176" s="215">
        <v>35.65</v>
      </c>
      <c r="H176" s="215">
        <v>35.65</v>
      </c>
      <c r="I176" s="215">
        <v>106.81</v>
      </c>
      <c r="J176" s="215">
        <v>35.61</v>
      </c>
      <c r="K176" s="215">
        <v>0</v>
      </c>
      <c r="L176" s="215">
        <v>0</v>
      </c>
      <c r="M176" s="215">
        <v>0</v>
      </c>
      <c r="N176" s="215">
        <v>0</v>
      </c>
      <c r="O176" s="215">
        <v>0</v>
      </c>
      <c r="P176" s="215">
        <v>0</v>
      </c>
      <c r="Q176" s="215">
        <v>285.02</v>
      </c>
    </row>
    <row r="177" spans="1:17" x14ac:dyDescent="0.25">
      <c r="A177" s="245" t="str">
        <f>IFERROR(VLOOKUP($C177,Account_Mapping!$A:$C,2,0),"")</f>
        <v>T_gen_Admin_other</v>
      </c>
      <c r="B177" s="248">
        <f>IFERROR(VLOOKUP($C177,Account_Mapping!$A:$C,3,0),"")</f>
        <v>0</v>
      </c>
      <c r="C177" s="285" t="s">
        <v>926</v>
      </c>
      <c r="D177" s="215"/>
      <c r="E177" s="215">
        <v>0</v>
      </c>
      <c r="F177" s="215">
        <v>0</v>
      </c>
      <c r="G177" s="215">
        <v>0</v>
      </c>
      <c r="H177" s="215">
        <v>0</v>
      </c>
      <c r="I177" s="215">
        <v>0</v>
      </c>
      <c r="J177" s="215">
        <v>0</v>
      </c>
      <c r="K177" s="215">
        <v>0</v>
      </c>
      <c r="L177" s="215">
        <v>0</v>
      </c>
      <c r="M177" s="215">
        <v>0</v>
      </c>
      <c r="N177" s="215">
        <v>0</v>
      </c>
      <c r="O177" s="215">
        <v>0</v>
      </c>
      <c r="P177" s="215">
        <v>0</v>
      </c>
      <c r="Q177" s="215">
        <v>0</v>
      </c>
    </row>
    <row r="178" spans="1:17" x14ac:dyDescent="0.25">
      <c r="A178" s="245" t="str">
        <f>IFERROR(VLOOKUP($C178,Account_Mapping!$A:$C,2,0),"")</f>
        <v>T_EXPENSES</v>
      </c>
      <c r="B178" s="248" t="str">
        <f>IFERROR(VLOOKUP($C178,Account_Mapping!$A:$C,3,0),"")</f>
        <v>T_Other_NN_Labor</v>
      </c>
      <c r="C178" s="285" t="s">
        <v>927</v>
      </c>
      <c r="D178" s="215"/>
      <c r="E178" s="215">
        <v>3311.65</v>
      </c>
      <c r="F178" s="215">
        <v>3078.35</v>
      </c>
      <c r="G178" s="215">
        <v>3571.89</v>
      </c>
      <c r="H178" s="215">
        <v>3036.97</v>
      </c>
      <c r="I178" s="215">
        <v>3288.9</v>
      </c>
      <c r="J178" s="215">
        <v>3527.58</v>
      </c>
      <c r="K178" s="215">
        <v>0</v>
      </c>
      <c r="L178" s="215">
        <v>0</v>
      </c>
      <c r="M178" s="215">
        <v>0</v>
      </c>
      <c r="N178" s="215">
        <v>0</v>
      </c>
      <c r="O178" s="215">
        <v>0</v>
      </c>
      <c r="P178" s="215">
        <v>0</v>
      </c>
      <c r="Q178" s="215">
        <v>19815.339999999997</v>
      </c>
    </row>
    <row r="179" spans="1:17" x14ac:dyDescent="0.25">
      <c r="A179" s="245" t="str">
        <f>IFERROR(VLOOKUP($C179,Account_Mapping!$A:$C,2,0),"")</f>
        <v>T_EXPENSES</v>
      </c>
      <c r="B179" s="248">
        <f>IFERROR(VLOOKUP($C179,Account_Mapping!$A:$C,3,0),"")</f>
        <v>0</v>
      </c>
      <c r="C179" s="285" t="s">
        <v>928</v>
      </c>
      <c r="D179" s="215"/>
      <c r="E179" s="215">
        <v>0</v>
      </c>
      <c r="F179" s="215">
        <v>0</v>
      </c>
      <c r="G179" s="215">
        <v>0</v>
      </c>
      <c r="H179" s="215">
        <v>0</v>
      </c>
      <c r="I179" s="215">
        <v>0</v>
      </c>
      <c r="J179" s="215">
        <v>0</v>
      </c>
      <c r="K179" s="215">
        <v>0</v>
      </c>
      <c r="L179" s="215">
        <v>0</v>
      </c>
      <c r="M179" s="215">
        <v>0</v>
      </c>
      <c r="N179" s="215">
        <v>0</v>
      </c>
      <c r="O179" s="215">
        <v>0</v>
      </c>
      <c r="P179" s="215">
        <v>0</v>
      </c>
      <c r="Q179" s="215">
        <v>0</v>
      </c>
    </row>
    <row r="180" spans="1:17" x14ac:dyDescent="0.25">
      <c r="A180" s="245" t="str">
        <f>IFERROR(VLOOKUP($C180,Account_Mapping!$A:$C,2,0),"")</f>
        <v>T_gen_Admin_other</v>
      </c>
      <c r="B180" s="248">
        <f>IFERROR(VLOOKUP($C180,Account_Mapping!$A:$C,3,0),"")</f>
        <v>0</v>
      </c>
      <c r="C180" s="285" t="s">
        <v>929</v>
      </c>
      <c r="D180" s="215"/>
      <c r="E180" s="215">
        <v>0</v>
      </c>
      <c r="F180" s="215">
        <v>0</v>
      </c>
      <c r="G180" s="215">
        <v>0</v>
      </c>
      <c r="H180" s="215">
        <v>0</v>
      </c>
      <c r="I180" s="215">
        <v>0</v>
      </c>
      <c r="J180" s="215">
        <v>0</v>
      </c>
      <c r="K180" s="215">
        <v>0</v>
      </c>
      <c r="L180" s="215">
        <v>0</v>
      </c>
      <c r="M180" s="215">
        <v>0</v>
      </c>
      <c r="N180" s="215">
        <v>0</v>
      </c>
      <c r="O180" s="215">
        <v>0</v>
      </c>
      <c r="P180" s="215">
        <v>0</v>
      </c>
      <c r="Q180" s="215">
        <v>0</v>
      </c>
    </row>
    <row r="181" spans="1:17" x14ac:dyDescent="0.25">
      <c r="A181" s="245" t="str">
        <f>IFERROR(VLOOKUP($C181,Account_Mapping!$A:$C,2,0),"")</f>
        <v>T_gen_Admin_other</v>
      </c>
      <c r="B181" s="248">
        <f>IFERROR(VLOOKUP($C181,Account_Mapping!$A:$C,3,0),"")</f>
        <v>0</v>
      </c>
      <c r="C181" s="285" t="s">
        <v>930</v>
      </c>
      <c r="D181" s="215"/>
      <c r="E181" s="215">
        <v>0</v>
      </c>
      <c r="F181" s="215">
        <v>0</v>
      </c>
      <c r="G181" s="215">
        <v>0</v>
      </c>
      <c r="H181" s="215">
        <v>0</v>
      </c>
      <c r="I181" s="215">
        <v>0</v>
      </c>
      <c r="J181" s="215">
        <v>0</v>
      </c>
      <c r="K181" s="215">
        <v>0</v>
      </c>
      <c r="L181" s="215">
        <v>0</v>
      </c>
      <c r="M181" s="215">
        <v>0</v>
      </c>
      <c r="N181" s="215">
        <v>0</v>
      </c>
      <c r="O181" s="215">
        <v>0</v>
      </c>
      <c r="P181" s="215">
        <v>0</v>
      </c>
      <c r="Q181" s="215">
        <v>0</v>
      </c>
    </row>
    <row r="182" spans="1:17" x14ac:dyDescent="0.25">
      <c r="A182" s="245" t="str">
        <f>IFERROR(VLOOKUP($C182,Account_Mapping!$A:$C,2,0),"")</f>
        <v>T_gen_Admin_other</v>
      </c>
      <c r="B182" s="248">
        <f>IFERROR(VLOOKUP($C182,Account_Mapping!$A:$C,3,0),"")</f>
        <v>0</v>
      </c>
      <c r="C182" s="285" t="s">
        <v>931</v>
      </c>
      <c r="D182" s="215"/>
      <c r="E182" s="215">
        <v>0</v>
      </c>
      <c r="F182" s="215">
        <v>0</v>
      </c>
      <c r="G182" s="215">
        <v>0</v>
      </c>
      <c r="H182" s="215">
        <v>0</v>
      </c>
      <c r="I182" s="215">
        <v>0</v>
      </c>
      <c r="J182" s="215">
        <v>0</v>
      </c>
      <c r="K182" s="215">
        <v>0</v>
      </c>
      <c r="L182" s="215">
        <v>0</v>
      </c>
      <c r="M182" s="215">
        <v>0</v>
      </c>
      <c r="N182" s="215">
        <v>0</v>
      </c>
      <c r="O182" s="215">
        <v>0</v>
      </c>
      <c r="P182" s="215">
        <v>0</v>
      </c>
      <c r="Q182" s="215">
        <v>0</v>
      </c>
    </row>
    <row r="183" spans="1:17" x14ac:dyDescent="0.25">
      <c r="A183" s="245" t="str">
        <f>IFERROR(VLOOKUP($C183,Account_Mapping!$A:$C,2,0),"")</f>
        <v>T_gen_Admin_other</v>
      </c>
      <c r="B183" s="248">
        <f>IFERROR(VLOOKUP($C183,Account_Mapping!$A:$C,3,0),"")</f>
        <v>0</v>
      </c>
      <c r="C183" s="285" t="s">
        <v>932</v>
      </c>
      <c r="D183" s="215"/>
      <c r="E183" s="215">
        <v>0</v>
      </c>
      <c r="F183" s="215">
        <v>0</v>
      </c>
      <c r="G183" s="215">
        <v>0</v>
      </c>
      <c r="H183" s="215">
        <v>0</v>
      </c>
      <c r="I183" s="215">
        <v>0</v>
      </c>
      <c r="J183" s="215">
        <v>0</v>
      </c>
      <c r="K183" s="215">
        <v>0</v>
      </c>
      <c r="L183" s="215">
        <v>0</v>
      </c>
      <c r="M183" s="215">
        <v>0</v>
      </c>
      <c r="N183" s="215">
        <v>0</v>
      </c>
      <c r="O183" s="215">
        <v>0</v>
      </c>
      <c r="P183" s="215">
        <v>0</v>
      </c>
      <c r="Q183" s="215">
        <v>0</v>
      </c>
    </row>
    <row r="184" spans="1:17" x14ac:dyDescent="0.25">
      <c r="A184" s="245" t="str">
        <f>IFERROR(VLOOKUP($C184,Account_Mapping!$A:$C,2,0),"")</f>
        <v>T_gen_Admin_other</v>
      </c>
      <c r="B184" s="248">
        <f>IFERROR(VLOOKUP($C184,Account_Mapping!$A:$C,3,0),"")</f>
        <v>0</v>
      </c>
      <c r="C184" s="285" t="s">
        <v>933</v>
      </c>
      <c r="D184" s="215"/>
      <c r="E184" s="215">
        <v>0</v>
      </c>
      <c r="F184" s="215">
        <v>0</v>
      </c>
      <c r="G184" s="215">
        <v>0</v>
      </c>
      <c r="H184" s="215">
        <v>0</v>
      </c>
      <c r="I184" s="215">
        <v>0</v>
      </c>
      <c r="J184" s="215">
        <v>0</v>
      </c>
      <c r="K184" s="215">
        <v>0</v>
      </c>
      <c r="L184" s="215">
        <v>0</v>
      </c>
      <c r="M184" s="215">
        <v>0</v>
      </c>
      <c r="N184" s="215">
        <v>0</v>
      </c>
      <c r="O184" s="215">
        <v>0</v>
      </c>
      <c r="P184" s="215">
        <v>0</v>
      </c>
      <c r="Q184" s="215">
        <v>0</v>
      </c>
    </row>
    <row r="185" spans="1:17" x14ac:dyDescent="0.25">
      <c r="A185" s="245" t="str">
        <f>IFERROR(VLOOKUP($C185,Account_Mapping!$A:$C,2,0),"")</f>
        <v>T_gen_Admin_other</v>
      </c>
      <c r="B185" s="248">
        <f>IFERROR(VLOOKUP($C185,Account_Mapping!$A:$C,3,0),"")</f>
        <v>0</v>
      </c>
      <c r="C185" s="285" t="s">
        <v>934</v>
      </c>
      <c r="D185" s="215"/>
      <c r="E185" s="215">
        <v>0</v>
      </c>
      <c r="F185" s="215">
        <v>0</v>
      </c>
      <c r="G185" s="215">
        <v>158</v>
      </c>
      <c r="H185" s="215">
        <v>158</v>
      </c>
      <c r="I185" s="215">
        <v>316</v>
      </c>
      <c r="J185" s="215">
        <v>0</v>
      </c>
      <c r="K185" s="215">
        <v>0</v>
      </c>
      <c r="L185" s="215">
        <v>0</v>
      </c>
      <c r="M185" s="215">
        <v>0</v>
      </c>
      <c r="N185" s="215">
        <v>0</v>
      </c>
      <c r="O185" s="215">
        <v>0</v>
      </c>
      <c r="P185" s="215">
        <v>0</v>
      </c>
      <c r="Q185" s="215">
        <v>632</v>
      </c>
    </row>
    <row r="186" spans="1:17" x14ac:dyDescent="0.25">
      <c r="A186" s="245" t="str">
        <f>IFERROR(VLOOKUP($C186,Account_Mapping!$A:$C,2,0),"")</f>
        <v>T_gen_Admin_other</v>
      </c>
      <c r="B186" s="248">
        <f>IFERROR(VLOOKUP($C186,Account_Mapping!$A:$C,3,0),"")</f>
        <v>0</v>
      </c>
      <c r="C186" s="285" t="s">
        <v>935</v>
      </c>
      <c r="D186" s="215"/>
      <c r="E186" s="215">
        <v>0</v>
      </c>
      <c r="F186" s="215">
        <v>0</v>
      </c>
      <c r="G186" s="215">
        <v>0</v>
      </c>
      <c r="H186" s="215">
        <v>0</v>
      </c>
      <c r="I186" s="215">
        <v>10</v>
      </c>
      <c r="J186" s="215">
        <v>0</v>
      </c>
      <c r="K186" s="215">
        <v>0</v>
      </c>
      <c r="L186" s="215">
        <v>0</v>
      </c>
      <c r="M186" s="215">
        <v>0</v>
      </c>
      <c r="N186" s="215">
        <v>0</v>
      </c>
      <c r="O186" s="215">
        <v>0</v>
      </c>
      <c r="P186" s="215">
        <v>0</v>
      </c>
      <c r="Q186" s="215">
        <v>10</v>
      </c>
    </row>
    <row r="187" spans="1:17" x14ac:dyDescent="0.25">
      <c r="A187" s="245" t="str">
        <f>IFERROR(VLOOKUP($C187,Account_Mapping!$A:$C,2,0),"")</f>
        <v>T_gen_Admin_other</v>
      </c>
      <c r="B187" s="248">
        <f>IFERROR(VLOOKUP($C187,Account_Mapping!$A:$C,3,0),"")</f>
        <v>0</v>
      </c>
      <c r="C187" s="285" t="s">
        <v>936</v>
      </c>
      <c r="D187" s="215"/>
      <c r="E187" s="215">
        <v>0</v>
      </c>
      <c r="F187" s="215">
        <v>0</v>
      </c>
      <c r="G187" s="215">
        <v>0</v>
      </c>
      <c r="H187" s="215">
        <v>0</v>
      </c>
      <c r="I187" s="215">
        <v>0</v>
      </c>
      <c r="J187" s="215">
        <v>0</v>
      </c>
      <c r="K187" s="215">
        <v>0</v>
      </c>
      <c r="L187" s="215">
        <v>0</v>
      </c>
      <c r="M187" s="215">
        <v>0</v>
      </c>
      <c r="N187" s="215">
        <v>0</v>
      </c>
      <c r="O187" s="215">
        <v>0</v>
      </c>
      <c r="P187" s="215">
        <v>0</v>
      </c>
      <c r="Q187" s="215">
        <v>0</v>
      </c>
    </row>
    <row r="188" spans="1:17" x14ac:dyDescent="0.25">
      <c r="A188" s="245" t="str">
        <f>IFERROR(VLOOKUP($C188,Account_Mapping!$A:$C,2,0),"")</f>
        <v>T_gen_Admin_other</v>
      </c>
      <c r="B188" s="248" t="str">
        <f>IFERROR(VLOOKUP($C188,Account_Mapping!$A:$C,3,0),"")</f>
        <v>T_Other_NN_Labor</v>
      </c>
      <c r="C188" s="285" t="s">
        <v>937</v>
      </c>
      <c r="D188" s="215"/>
      <c r="E188" s="215">
        <v>5893.56</v>
      </c>
      <c r="F188" s="215">
        <v>5621.56</v>
      </c>
      <c r="G188" s="215">
        <v>5893.56</v>
      </c>
      <c r="H188" s="215">
        <v>4805.5600000000004</v>
      </c>
      <c r="I188" s="215">
        <v>5893.56</v>
      </c>
      <c r="J188" s="215">
        <v>5893.56</v>
      </c>
      <c r="K188" s="215">
        <v>0</v>
      </c>
      <c r="L188" s="215">
        <v>0</v>
      </c>
      <c r="M188" s="215">
        <v>0</v>
      </c>
      <c r="N188" s="215">
        <v>0</v>
      </c>
      <c r="O188" s="215">
        <v>0</v>
      </c>
      <c r="P188" s="215">
        <v>0</v>
      </c>
      <c r="Q188" s="215">
        <v>34001.360000000001</v>
      </c>
    </row>
    <row r="189" spans="1:17" x14ac:dyDescent="0.25">
      <c r="A189" s="245" t="str">
        <f>IFERROR(VLOOKUP($C189,Account_Mapping!$A:$C,2,0),"")</f>
        <v>T_Nursing</v>
      </c>
      <c r="B189" s="248" t="str">
        <f>IFERROR(VLOOKUP($C189,Account_Mapping!$A:$C,3,0),"")</f>
        <v>T_Nursing_Labor</v>
      </c>
      <c r="C189" s="285" t="s">
        <v>938</v>
      </c>
      <c r="D189" s="215"/>
      <c r="E189" s="215">
        <v>0</v>
      </c>
      <c r="F189" s="215">
        <v>0</v>
      </c>
      <c r="G189" s="215">
        <v>0</v>
      </c>
      <c r="H189" s="215">
        <v>0</v>
      </c>
      <c r="I189" s="215">
        <v>0</v>
      </c>
      <c r="J189" s="215">
        <v>0</v>
      </c>
      <c r="K189" s="215">
        <v>0</v>
      </c>
      <c r="L189" s="215">
        <v>0</v>
      </c>
      <c r="M189" s="215">
        <v>0</v>
      </c>
      <c r="N189" s="215">
        <v>0</v>
      </c>
      <c r="O189" s="215">
        <v>0</v>
      </c>
      <c r="P189" s="215">
        <v>0</v>
      </c>
      <c r="Q189" s="215">
        <v>0</v>
      </c>
    </row>
    <row r="190" spans="1:17" x14ac:dyDescent="0.25">
      <c r="A190" s="245" t="str">
        <f>IFERROR(VLOOKUP($C190,Account_Mapping!$A:$C,2,0),"")</f>
        <v>T_Nursing</v>
      </c>
      <c r="B190" s="248" t="str">
        <f>IFERROR(VLOOKUP($C190,Account_Mapping!$A:$C,3,0),"")</f>
        <v>T_Nursing_Labor</v>
      </c>
      <c r="C190" s="285" t="s">
        <v>939</v>
      </c>
      <c r="D190" s="215"/>
      <c r="E190" s="215">
        <v>5373.54</v>
      </c>
      <c r="F190" s="215">
        <v>5373.54</v>
      </c>
      <c r="G190" s="215">
        <v>4121.1400000000003</v>
      </c>
      <c r="H190" s="215">
        <v>5373.54</v>
      </c>
      <c r="I190" s="215">
        <v>5373.54</v>
      </c>
      <c r="J190" s="215">
        <v>5373.54</v>
      </c>
      <c r="K190" s="215">
        <v>0</v>
      </c>
      <c r="L190" s="215">
        <v>0</v>
      </c>
      <c r="M190" s="215">
        <v>0</v>
      </c>
      <c r="N190" s="215">
        <v>0</v>
      </c>
      <c r="O190" s="215">
        <v>0</v>
      </c>
      <c r="P190" s="215">
        <v>0</v>
      </c>
      <c r="Q190" s="215">
        <v>30988.840000000004</v>
      </c>
    </row>
    <row r="191" spans="1:17" x14ac:dyDescent="0.25">
      <c r="A191" s="245" t="str">
        <f>IFERROR(VLOOKUP($C191,Account_Mapping!$A:$C,2,0),"")</f>
        <v>T_gen_Admin_other</v>
      </c>
      <c r="B191" s="248" t="str">
        <f>IFERROR(VLOOKUP($C191,Account_Mapping!$A:$C,3,0),"")</f>
        <v>T_Other_NN_Labor</v>
      </c>
      <c r="C191" s="285" t="s">
        <v>940</v>
      </c>
      <c r="D191" s="215"/>
      <c r="E191" s="215">
        <v>0</v>
      </c>
      <c r="F191" s="215">
        <v>0</v>
      </c>
      <c r="G191" s="215">
        <v>0</v>
      </c>
      <c r="H191" s="215">
        <v>0</v>
      </c>
      <c r="I191" s="215">
        <v>0</v>
      </c>
      <c r="J191" s="215">
        <v>0</v>
      </c>
      <c r="K191" s="215">
        <v>0</v>
      </c>
      <c r="L191" s="215">
        <v>0</v>
      </c>
      <c r="M191" s="215">
        <v>0</v>
      </c>
      <c r="N191" s="215">
        <v>0</v>
      </c>
      <c r="O191" s="215">
        <v>0</v>
      </c>
      <c r="P191" s="215">
        <v>0</v>
      </c>
      <c r="Q191" s="215">
        <v>0</v>
      </c>
    </row>
    <row r="192" spans="1:17" x14ac:dyDescent="0.25">
      <c r="A192" s="245" t="str">
        <f>IFERROR(VLOOKUP($C192,Account_Mapping!$A:$C,2,0),"")</f>
        <v>T_Nursing</v>
      </c>
      <c r="B192" s="248" t="str">
        <f>IFERROR(VLOOKUP($C192,Account_Mapping!$A:$C,3,0),"")</f>
        <v>T_Nursing_Labor</v>
      </c>
      <c r="C192" s="285" t="s">
        <v>941</v>
      </c>
      <c r="D192" s="215"/>
      <c r="E192" s="215">
        <v>20093.080000000002</v>
      </c>
      <c r="F192" s="215">
        <v>16546.349999999999</v>
      </c>
      <c r="G192" s="215">
        <v>20208.66</v>
      </c>
      <c r="H192" s="215">
        <v>22346.3</v>
      </c>
      <c r="I192" s="215">
        <v>21796.76</v>
      </c>
      <c r="J192" s="215">
        <v>19060.650000000001</v>
      </c>
      <c r="K192" s="215">
        <v>0</v>
      </c>
      <c r="L192" s="215">
        <v>0</v>
      </c>
      <c r="M192" s="215">
        <v>0</v>
      </c>
      <c r="N192" s="215">
        <v>0</v>
      </c>
      <c r="O192" s="215">
        <v>0</v>
      </c>
      <c r="P192" s="215">
        <v>0</v>
      </c>
      <c r="Q192" s="215">
        <v>120051.79999999999</v>
      </c>
    </row>
    <row r="193" spans="1:17" x14ac:dyDescent="0.25">
      <c r="A193" s="245" t="str">
        <f>IFERROR(VLOOKUP($C193,Account_Mapping!$A:$C,2,0),"")</f>
        <v>T_Nursing</v>
      </c>
      <c r="B193" s="248" t="str">
        <f>IFERROR(VLOOKUP($C193,Account_Mapping!$A:$C,3,0),"")</f>
        <v>T_Nursing_Labor</v>
      </c>
      <c r="C193" s="285" t="s">
        <v>1272</v>
      </c>
      <c r="D193" s="215"/>
      <c r="E193" s="215">
        <v>7141.1</v>
      </c>
      <c r="F193" s="215">
        <v>5216.1499999999996</v>
      </c>
      <c r="G193" s="215">
        <v>6889.86</v>
      </c>
      <c r="H193" s="215">
        <v>6067.68</v>
      </c>
      <c r="I193" s="215">
        <v>7185.26</v>
      </c>
      <c r="J193" s="215">
        <v>6689.5</v>
      </c>
      <c r="K193" s="215">
        <v>0</v>
      </c>
      <c r="L193" s="215">
        <v>0</v>
      </c>
      <c r="M193" s="215">
        <v>0</v>
      </c>
      <c r="N193" s="215">
        <v>0</v>
      </c>
      <c r="O193" s="215">
        <v>0</v>
      </c>
      <c r="P193" s="215">
        <v>0</v>
      </c>
      <c r="Q193" s="215">
        <v>39189.550000000003</v>
      </c>
    </row>
    <row r="194" spans="1:17" x14ac:dyDescent="0.25">
      <c r="A194" s="245" t="str">
        <f>IFERROR(VLOOKUP($C194,Account_Mapping!$A:$C,2,0),"")</f>
        <v>T_Nursing</v>
      </c>
      <c r="B194" s="248" t="str">
        <f>IFERROR(VLOOKUP($C194,Account_Mapping!$A:$C,3,0),"")</f>
        <v>T_Nursing_Labor</v>
      </c>
      <c r="C194" s="285" t="s">
        <v>943</v>
      </c>
      <c r="D194" s="215"/>
      <c r="E194" s="215">
        <v>29973.24</v>
      </c>
      <c r="F194" s="215">
        <v>30808.5</v>
      </c>
      <c r="G194" s="215">
        <v>33122.720000000001</v>
      </c>
      <c r="H194" s="215">
        <v>37094.81</v>
      </c>
      <c r="I194" s="215">
        <v>32644.92</v>
      </c>
      <c r="J194" s="215">
        <v>34301.089999999997</v>
      </c>
      <c r="K194" s="215">
        <v>0</v>
      </c>
      <c r="L194" s="215">
        <v>0</v>
      </c>
      <c r="M194" s="215">
        <v>0</v>
      </c>
      <c r="N194" s="215">
        <v>0</v>
      </c>
      <c r="O194" s="215">
        <v>0</v>
      </c>
      <c r="P194" s="215">
        <v>0</v>
      </c>
      <c r="Q194" s="215">
        <v>197945.28</v>
      </c>
    </row>
    <row r="195" spans="1:17" x14ac:dyDescent="0.25">
      <c r="A195" s="245" t="str">
        <f>IFERROR(VLOOKUP($C195,Account_Mapping!$A:$C,2,0),"")</f>
        <v>T_Nursing</v>
      </c>
      <c r="B195" s="248" t="str">
        <f>IFERROR(VLOOKUP($C195,Account_Mapping!$A:$C,3,0),"")</f>
        <v>T_Nursing_Labor</v>
      </c>
      <c r="C195" s="285" t="s">
        <v>1273</v>
      </c>
      <c r="D195" s="215"/>
      <c r="E195" s="215">
        <v>4372.17</v>
      </c>
      <c r="F195" s="215">
        <v>3133.34</v>
      </c>
      <c r="G195" s="215">
        <v>3582.93</v>
      </c>
      <c r="H195" s="215">
        <v>3334.25</v>
      </c>
      <c r="I195" s="215">
        <v>4049.67</v>
      </c>
      <c r="J195" s="215">
        <v>3197.35</v>
      </c>
      <c r="K195" s="215">
        <v>0</v>
      </c>
      <c r="L195" s="215">
        <v>0</v>
      </c>
      <c r="M195" s="215">
        <v>0</v>
      </c>
      <c r="N195" s="215">
        <v>0</v>
      </c>
      <c r="O195" s="215">
        <v>0</v>
      </c>
      <c r="P195" s="215">
        <v>0</v>
      </c>
      <c r="Q195" s="215">
        <v>21669.71</v>
      </c>
    </row>
    <row r="196" spans="1:17" x14ac:dyDescent="0.25">
      <c r="A196" s="245" t="str">
        <f>IFERROR(VLOOKUP($C196,Account_Mapping!$A:$C,2,0),"")</f>
        <v>T_Nursing</v>
      </c>
      <c r="B196" s="248" t="str">
        <f>IFERROR(VLOOKUP($C196,Account_Mapping!$A:$C,3,0),"")</f>
        <v>T_Nursing_Labor</v>
      </c>
      <c r="C196" s="285" t="s">
        <v>945</v>
      </c>
      <c r="D196" s="215"/>
      <c r="E196" s="215">
        <v>55381.14</v>
      </c>
      <c r="F196" s="215">
        <v>50198.1</v>
      </c>
      <c r="G196" s="215">
        <v>52432.11</v>
      </c>
      <c r="H196" s="215">
        <v>55090.02</v>
      </c>
      <c r="I196" s="215">
        <v>52222.2</v>
      </c>
      <c r="J196" s="215">
        <v>50015.86</v>
      </c>
      <c r="K196" s="215">
        <v>0</v>
      </c>
      <c r="L196" s="215">
        <v>0</v>
      </c>
      <c r="M196" s="215">
        <v>0</v>
      </c>
      <c r="N196" s="215">
        <v>0</v>
      </c>
      <c r="O196" s="215">
        <v>0</v>
      </c>
      <c r="P196" s="215">
        <v>0</v>
      </c>
      <c r="Q196" s="215">
        <v>315339.42999999993</v>
      </c>
    </row>
    <row r="197" spans="1:17" x14ac:dyDescent="0.25">
      <c r="A197" s="245" t="str">
        <f>IFERROR(VLOOKUP($C197,Account_Mapping!$A:$C,2,0),"")</f>
        <v>T_Nursing</v>
      </c>
      <c r="B197" s="248" t="str">
        <f>IFERROR(VLOOKUP($C197,Account_Mapping!$A:$C,3,0),"")</f>
        <v>T_Nursing_Labor</v>
      </c>
      <c r="C197" s="285" t="s">
        <v>946</v>
      </c>
      <c r="D197" s="215"/>
      <c r="E197" s="215">
        <v>0</v>
      </c>
      <c r="F197" s="215">
        <v>0</v>
      </c>
      <c r="G197" s="215">
        <v>0</v>
      </c>
      <c r="H197" s="215">
        <v>0</v>
      </c>
      <c r="I197" s="215">
        <v>0</v>
      </c>
      <c r="J197" s="215">
        <v>0</v>
      </c>
      <c r="K197" s="215">
        <v>0</v>
      </c>
      <c r="L197" s="215">
        <v>0</v>
      </c>
      <c r="M197" s="215">
        <v>0</v>
      </c>
      <c r="N197" s="215">
        <v>0</v>
      </c>
      <c r="O197" s="215">
        <v>0</v>
      </c>
      <c r="P197" s="215">
        <v>0</v>
      </c>
      <c r="Q197" s="215">
        <v>0</v>
      </c>
    </row>
    <row r="198" spans="1:17" x14ac:dyDescent="0.25">
      <c r="A198" s="245" t="str">
        <f>IFERROR(VLOOKUP($C198,Account_Mapping!$A:$C,2,0),"")</f>
        <v>T_Nursing</v>
      </c>
      <c r="B198" s="248" t="str">
        <f>IFERROR(VLOOKUP($C198,Account_Mapping!$A:$C,3,0),"")</f>
        <v>T_Nursing_Labor</v>
      </c>
      <c r="C198" s="285" t="s">
        <v>947</v>
      </c>
      <c r="D198" s="215"/>
      <c r="E198" s="215">
        <v>0</v>
      </c>
      <c r="F198" s="215">
        <v>0</v>
      </c>
      <c r="G198" s="215">
        <v>0</v>
      </c>
      <c r="H198" s="215">
        <v>0</v>
      </c>
      <c r="I198" s="215">
        <v>0</v>
      </c>
      <c r="J198" s="215">
        <v>0</v>
      </c>
      <c r="K198" s="215">
        <v>0</v>
      </c>
      <c r="L198" s="215">
        <v>0</v>
      </c>
      <c r="M198" s="215">
        <v>0</v>
      </c>
      <c r="N198" s="215">
        <v>0</v>
      </c>
      <c r="O198" s="215">
        <v>0</v>
      </c>
      <c r="P198" s="215">
        <v>0</v>
      </c>
      <c r="Q198" s="215">
        <v>0</v>
      </c>
    </row>
    <row r="199" spans="1:17" x14ac:dyDescent="0.25">
      <c r="A199" s="245" t="str">
        <f>IFERROR(VLOOKUP($C199,Account_Mapping!$A:$C,2,0),"")</f>
        <v>T_EXPENSES</v>
      </c>
      <c r="B199" s="248">
        <f>IFERROR(VLOOKUP($C199,Account_Mapping!$A:$C,3,0),"")</f>
        <v>0</v>
      </c>
      <c r="C199" s="285" t="s">
        <v>948</v>
      </c>
      <c r="D199" s="215"/>
      <c r="E199" s="215">
        <v>0</v>
      </c>
      <c r="F199" s="215">
        <v>0</v>
      </c>
      <c r="G199" s="215">
        <v>0</v>
      </c>
      <c r="H199" s="215">
        <v>0</v>
      </c>
      <c r="I199" s="215">
        <v>0</v>
      </c>
      <c r="J199" s="215">
        <v>0</v>
      </c>
      <c r="K199" s="215">
        <v>0</v>
      </c>
      <c r="L199" s="215">
        <v>0</v>
      </c>
      <c r="M199" s="215">
        <v>0</v>
      </c>
      <c r="N199" s="215">
        <v>0</v>
      </c>
      <c r="O199" s="215">
        <v>0</v>
      </c>
      <c r="P199" s="215">
        <v>0</v>
      </c>
      <c r="Q199" s="215">
        <v>0</v>
      </c>
    </row>
    <row r="200" spans="1:17" x14ac:dyDescent="0.25">
      <c r="A200" s="245" t="str">
        <f>IFERROR(VLOOKUP($C200,Account_Mapping!$A:$C,2,0),"")</f>
        <v>T_Nursing</v>
      </c>
      <c r="B200" s="248" t="str">
        <f>IFERROR(VLOOKUP($C200,Account_Mapping!$A:$C,3,0),"")</f>
        <v>T_Nursing_Labor</v>
      </c>
      <c r="C200" s="285" t="s">
        <v>949</v>
      </c>
      <c r="D200" s="215"/>
      <c r="E200" s="215">
        <v>13413.18</v>
      </c>
      <c r="F200" s="215">
        <v>12090.55</v>
      </c>
      <c r="G200" s="215">
        <v>15921.47</v>
      </c>
      <c r="H200" s="215">
        <v>12911.43</v>
      </c>
      <c r="I200" s="215">
        <v>16290.25</v>
      </c>
      <c r="J200" s="215">
        <v>16136.16</v>
      </c>
      <c r="K200" s="215">
        <v>0</v>
      </c>
      <c r="L200" s="215">
        <v>0</v>
      </c>
      <c r="M200" s="215">
        <v>0</v>
      </c>
      <c r="N200" s="215">
        <v>0</v>
      </c>
      <c r="O200" s="215">
        <v>0</v>
      </c>
      <c r="P200" s="215">
        <v>0</v>
      </c>
      <c r="Q200" s="215">
        <v>86763.040000000008</v>
      </c>
    </row>
    <row r="201" spans="1:17" x14ac:dyDescent="0.25">
      <c r="A201" s="245" t="str">
        <f>IFERROR(VLOOKUP($C201,Account_Mapping!$A:$C,2,0),"")</f>
        <v>T_gen_Admin_other</v>
      </c>
      <c r="B201" s="248" t="str">
        <f>IFERROR(VLOOKUP($C201,Account_Mapping!$A:$C,3,0),"")</f>
        <v>T_Other_NN_Labor</v>
      </c>
      <c r="C201" s="285" t="s">
        <v>950</v>
      </c>
      <c r="D201" s="215"/>
      <c r="E201" s="215">
        <v>0</v>
      </c>
      <c r="F201" s="215">
        <v>0</v>
      </c>
      <c r="G201" s="215">
        <v>0</v>
      </c>
      <c r="H201" s="215">
        <v>0</v>
      </c>
      <c r="I201" s="215">
        <v>0</v>
      </c>
      <c r="J201" s="215">
        <v>0</v>
      </c>
      <c r="K201" s="215">
        <v>0</v>
      </c>
      <c r="L201" s="215">
        <v>0</v>
      </c>
      <c r="M201" s="215">
        <v>0</v>
      </c>
      <c r="N201" s="215">
        <v>0</v>
      </c>
      <c r="O201" s="215">
        <v>0</v>
      </c>
      <c r="P201" s="215">
        <v>0</v>
      </c>
      <c r="Q201" s="215">
        <v>0</v>
      </c>
    </row>
    <row r="202" spans="1:17" x14ac:dyDescent="0.25">
      <c r="A202" s="245" t="str">
        <f>IFERROR(VLOOKUP($C202,Account_Mapping!$A:$C,2,0),"")</f>
        <v>T_Nursing</v>
      </c>
      <c r="B202" s="248" t="str">
        <f>IFERROR(VLOOKUP($C202,Account_Mapping!$A:$C,3,0),"")</f>
        <v>T_Nursing_Labor</v>
      </c>
      <c r="C202" s="285" t="s">
        <v>951</v>
      </c>
      <c r="D202" s="215"/>
      <c r="E202" s="215">
        <v>2116.85</v>
      </c>
      <c r="F202" s="215">
        <v>1851.67</v>
      </c>
      <c r="G202" s="215">
        <v>2414.63</v>
      </c>
      <c r="H202" s="215">
        <v>1672.51</v>
      </c>
      <c r="I202" s="215">
        <v>3286.06</v>
      </c>
      <c r="J202" s="215">
        <v>2539.89</v>
      </c>
      <c r="K202" s="215">
        <v>0</v>
      </c>
      <c r="L202" s="215">
        <v>0</v>
      </c>
      <c r="M202" s="215">
        <v>0</v>
      </c>
      <c r="N202" s="215">
        <v>0</v>
      </c>
      <c r="O202" s="215">
        <v>0</v>
      </c>
      <c r="P202" s="215">
        <v>0</v>
      </c>
      <c r="Q202" s="215">
        <v>13881.609999999999</v>
      </c>
    </row>
    <row r="203" spans="1:17" x14ac:dyDescent="0.25">
      <c r="A203" s="245" t="str">
        <f>IFERROR(VLOOKUP($C203,Account_Mapping!$A:$C,2,0),"")</f>
        <v>T_Nursing</v>
      </c>
      <c r="B203" s="248" t="str">
        <f>IFERROR(VLOOKUP($C203,Account_Mapping!$A:$C,3,0),"")</f>
        <v>T_Nursing_Labor</v>
      </c>
      <c r="C203" s="285" t="s">
        <v>952</v>
      </c>
      <c r="D203" s="215"/>
      <c r="E203" s="215">
        <v>0</v>
      </c>
      <c r="F203" s="215">
        <v>0</v>
      </c>
      <c r="G203" s="215">
        <v>0</v>
      </c>
      <c r="H203" s="215">
        <v>0</v>
      </c>
      <c r="I203" s="215">
        <v>0</v>
      </c>
      <c r="J203" s="215">
        <v>0</v>
      </c>
      <c r="K203" s="215">
        <v>0</v>
      </c>
      <c r="L203" s="215">
        <v>0</v>
      </c>
      <c r="M203" s="215">
        <v>0</v>
      </c>
      <c r="N203" s="215">
        <v>0</v>
      </c>
      <c r="O203" s="215">
        <v>0</v>
      </c>
      <c r="P203" s="215">
        <v>0</v>
      </c>
      <c r="Q203" s="215">
        <v>0</v>
      </c>
    </row>
    <row r="204" spans="1:17" x14ac:dyDescent="0.25">
      <c r="A204" s="245" t="str">
        <f>IFERROR(VLOOKUP($C204,Account_Mapping!$A:$C,2,0),"")</f>
        <v>T_Nursing</v>
      </c>
      <c r="B204" s="248">
        <f>IFERROR(VLOOKUP($C204,Account_Mapping!$A:$C,3,0),"")</f>
        <v>0</v>
      </c>
      <c r="C204" s="285" t="s">
        <v>953</v>
      </c>
      <c r="D204" s="215"/>
      <c r="E204" s="215">
        <v>1450.7</v>
      </c>
      <c r="F204" s="215">
        <v>4495.6400000000003</v>
      </c>
      <c r="G204" s="215">
        <v>2770.23</v>
      </c>
      <c r="H204" s="215">
        <v>1937.36</v>
      </c>
      <c r="I204" s="215">
        <v>3002.87</v>
      </c>
      <c r="J204" s="215">
        <v>5994.6</v>
      </c>
      <c r="K204" s="215">
        <v>0</v>
      </c>
      <c r="L204" s="215">
        <v>0</v>
      </c>
      <c r="M204" s="215">
        <v>0</v>
      </c>
      <c r="N204" s="215">
        <v>0</v>
      </c>
      <c r="O204" s="215">
        <v>0</v>
      </c>
      <c r="P204" s="215">
        <v>0</v>
      </c>
      <c r="Q204" s="215">
        <v>19651.400000000001</v>
      </c>
    </row>
    <row r="205" spans="1:17" x14ac:dyDescent="0.25">
      <c r="A205" s="245" t="str">
        <f>IFERROR(VLOOKUP($C205,Account_Mapping!$A:$C,2,0),"")</f>
        <v>T_EXPENSES</v>
      </c>
      <c r="B205" s="248">
        <f>IFERROR(VLOOKUP($C205,Account_Mapping!$A:$C,3,0),"")</f>
        <v>0</v>
      </c>
      <c r="C205" s="285" t="s">
        <v>954</v>
      </c>
      <c r="D205" s="215"/>
      <c r="E205" s="215">
        <v>771.84</v>
      </c>
      <c r="F205" s="215">
        <v>1205.6600000000001</v>
      </c>
      <c r="G205" s="215">
        <v>939.79</v>
      </c>
      <c r="H205" s="215">
        <v>425.29</v>
      </c>
      <c r="I205" s="215">
        <v>1422.57</v>
      </c>
      <c r="J205" s="215">
        <v>1029.6099999999999</v>
      </c>
      <c r="K205" s="215">
        <v>0</v>
      </c>
      <c r="L205" s="215">
        <v>0</v>
      </c>
      <c r="M205" s="215">
        <v>0</v>
      </c>
      <c r="N205" s="215">
        <v>0</v>
      </c>
      <c r="O205" s="215">
        <v>0</v>
      </c>
      <c r="P205" s="215">
        <v>0</v>
      </c>
      <c r="Q205" s="215">
        <v>5794.7599999999993</v>
      </c>
    </row>
    <row r="206" spans="1:17" x14ac:dyDescent="0.25">
      <c r="A206" s="245" t="str">
        <f>IFERROR(VLOOKUP($C206,Account_Mapping!$A:$C,2,0),"")</f>
        <v>T_EXPENSES</v>
      </c>
      <c r="B206" s="248">
        <f>IFERROR(VLOOKUP($C206,Account_Mapping!$A:$C,3,0),"")</f>
        <v>0</v>
      </c>
      <c r="C206" s="285" t="s">
        <v>955</v>
      </c>
      <c r="D206" s="215"/>
      <c r="E206" s="215">
        <v>304.12</v>
      </c>
      <c r="F206" s="215">
        <v>133.1</v>
      </c>
      <c r="G206" s="215">
        <v>160.56</v>
      </c>
      <c r="H206" s="215">
        <v>393.16</v>
      </c>
      <c r="I206" s="215">
        <v>381.37</v>
      </c>
      <c r="J206" s="215">
        <v>255.01</v>
      </c>
      <c r="K206" s="215">
        <v>0</v>
      </c>
      <c r="L206" s="215">
        <v>0</v>
      </c>
      <c r="M206" s="215">
        <v>0</v>
      </c>
      <c r="N206" s="215">
        <v>0</v>
      </c>
      <c r="O206" s="215">
        <v>0</v>
      </c>
      <c r="P206" s="215">
        <v>0</v>
      </c>
      <c r="Q206" s="215">
        <v>1627.32</v>
      </c>
    </row>
    <row r="207" spans="1:17" x14ac:dyDescent="0.25">
      <c r="A207" s="245" t="str">
        <f>IFERROR(VLOOKUP($C207,Account_Mapping!$A:$C,2,0),"")</f>
        <v>T_Ancillary_Other</v>
      </c>
      <c r="B207" s="248">
        <f>IFERROR(VLOOKUP($C207,Account_Mapping!$A:$C,3,0),"")</f>
        <v>0</v>
      </c>
      <c r="C207" s="285" t="s">
        <v>956</v>
      </c>
      <c r="D207" s="215"/>
      <c r="E207" s="215">
        <v>533.5</v>
      </c>
      <c r="F207" s="215">
        <v>725.73</v>
      </c>
      <c r="G207" s="215">
        <v>1757.54</v>
      </c>
      <c r="H207" s="215">
        <v>1098.5</v>
      </c>
      <c r="I207" s="215">
        <v>631.83000000000004</v>
      </c>
      <c r="J207" s="215">
        <v>603.88</v>
      </c>
      <c r="K207" s="215">
        <v>0</v>
      </c>
      <c r="L207" s="215">
        <v>0</v>
      </c>
      <c r="M207" s="215">
        <v>0</v>
      </c>
      <c r="N207" s="215">
        <v>0</v>
      </c>
      <c r="O207" s="215">
        <v>0</v>
      </c>
      <c r="P207" s="215">
        <v>0</v>
      </c>
      <c r="Q207" s="215">
        <v>5350.9800000000005</v>
      </c>
    </row>
    <row r="208" spans="1:17" x14ac:dyDescent="0.25">
      <c r="A208" s="245" t="str">
        <f>IFERROR(VLOOKUP($C208,Account_Mapping!$A:$C,2,0),"")</f>
        <v>T_Nursing</v>
      </c>
      <c r="B208" s="248">
        <f>IFERROR(VLOOKUP($C208,Account_Mapping!$A:$C,3,0),"")</f>
        <v>0</v>
      </c>
      <c r="C208" s="285" t="s">
        <v>957</v>
      </c>
      <c r="D208" s="215"/>
      <c r="E208" s="215">
        <v>0</v>
      </c>
      <c r="F208" s="215">
        <v>0</v>
      </c>
      <c r="G208" s="215">
        <v>79.62</v>
      </c>
      <c r="H208" s="215">
        <v>0</v>
      </c>
      <c r="I208" s="215">
        <v>0</v>
      </c>
      <c r="J208" s="215">
        <v>0</v>
      </c>
      <c r="K208" s="215">
        <v>0</v>
      </c>
      <c r="L208" s="215">
        <v>0</v>
      </c>
      <c r="M208" s="215">
        <v>0</v>
      </c>
      <c r="N208" s="215">
        <v>0</v>
      </c>
      <c r="O208" s="215">
        <v>0</v>
      </c>
      <c r="P208" s="215">
        <v>0</v>
      </c>
      <c r="Q208" s="215">
        <v>79.62</v>
      </c>
    </row>
    <row r="209" spans="1:17" x14ac:dyDescent="0.25">
      <c r="A209" s="245" t="str">
        <f>IFERROR(VLOOKUP($C209,Account_Mapping!$A:$C,2,0),"")</f>
        <v>T_Ancillary_Pharmacy</v>
      </c>
      <c r="B209" s="248">
        <f>IFERROR(VLOOKUP($C209,Account_Mapping!$A:$C,3,0),"")</f>
        <v>0</v>
      </c>
      <c r="C209" s="285" t="s">
        <v>958</v>
      </c>
      <c r="D209" s="215"/>
      <c r="E209" s="215">
        <v>2604.09</v>
      </c>
      <c r="F209" s="215">
        <v>3716.46</v>
      </c>
      <c r="G209" s="215">
        <v>2520.5</v>
      </c>
      <c r="H209" s="215">
        <v>1970.92</v>
      </c>
      <c r="I209" s="215">
        <v>1827.57</v>
      </c>
      <c r="J209" s="215">
        <v>1636.25</v>
      </c>
      <c r="K209" s="215">
        <v>0</v>
      </c>
      <c r="L209" s="215">
        <v>0</v>
      </c>
      <c r="M209" s="215">
        <v>0</v>
      </c>
      <c r="N209" s="215">
        <v>0</v>
      </c>
      <c r="O209" s="215">
        <v>0</v>
      </c>
      <c r="P209" s="215">
        <v>0</v>
      </c>
      <c r="Q209" s="215">
        <v>14275.789999999999</v>
      </c>
    </row>
    <row r="210" spans="1:17" x14ac:dyDescent="0.25">
      <c r="A210" s="245" t="str">
        <f>IFERROR(VLOOKUP($C210,Account_Mapping!$A:$C,2,0),"")</f>
        <v>T_EXPENSES</v>
      </c>
      <c r="B210" s="248">
        <f>IFERROR(VLOOKUP($C210,Account_Mapping!$A:$C,3,0),"")</f>
        <v>0</v>
      </c>
      <c r="C210" s="285" t="s">
        <v>959</v>
      </c>
      <c r="D210" s="215"/>
      <c r="E210" s="215">
        <v>280.5</v>
      </c>
      <c r="F210" s="215">
        <v>19.28</v>
      </c>
      <c r="G210" s="215">
        <v>12.85</v>
      </c>
      <c r="H210" s="215">
        <v>46.66</v>
      </c>
      <c r="I210" s="215">
        <v>150.85</v>
      </c>
      <c r="J210" s="215">
        <v>1167.6300000000001</v>
      </c>
      <c r="K210" s="215">
        <v>0</v>
      </c>
      <c r="L210" s="215">
        <v>0</v>
      </c>
      <c r="M210" s="215">
        <v>0</v>
      </c>
      <c r="N210" s="215">
        <v>0</v>
      </c>
      <c r="O210" s="215">
        <v>0</v>
      </c>
      <c r="P210" s="215">
        <v>0</v>
      </c>
      <c r="Q210" s="215">
        <v>1677.77</v>
      </c>
    </row>
    <row r="211" spans="1:17" x14ac:dyDescent="0.25">
      <c r="A211" s="245" t="str">
        <f>IFERROR(VLOOKUP($C211,Account_Mapping!$A:$C,2,0),"")</f>
        <v>T_Nursing</v>
      </c>
      <c r="B211" s="248" t="str">
        <f>IFERROR(VLOOKUP($C211,Account_Mapping!$A:$C,3,0),"")</f>
        <v>T_N_Contract_Labor</v>
      </c>
      <c r="C211" s="285" t="s">
        <v>960</v>
      </c>
      <c r="D211" s="215"/>
      <c r="E211" s="215">
        <v>0</v>
      </c>
      <c r="F211" s="215">
        <v>0</v>
      </c>
      <c r="G211" s="215">
        <v>0</v>
      </c>
      <c r="H211" s="215">
        <v>0</v>
      </c>
      <c r="I211" s="215">
        <v>0</v>
      </c>
      <c r="J211" s="215">
        <v>0</v>
      </c>
      <c r="K211" s="215">
        <v>0</v>
      </c>
      <c r="L211" s="215">
        <v>0</v>
      </c>
      <c r="M211" s="215">
        <v>0</v>
      </c>
      <c r="N211" s="215">
        <v>0</v>
      </c>
      <c r="O211" s="215">
        <v>0</v>
      </c>
      <c r="P211" s="215">
        <v>0</v>
      </c>
      <c r="Q211" s="215">
        <v>0</v>
      </c>
    </row>
    <row r="212" spans="1:17" x14ac:dyDescent="0.25">
      <c r="A212" s="245" t="str">
        <f>IFERROR(VLOOKUP($C212,Account_Mapping!$A:$C,2,0),"")</f>
        <v>T_Nursing</v>
      </c>
      <c r="B212" s="248">
        <f>IFERROR(VLOOKUP($C212,Account_Mapping!$A:$C,3,0),"")</f>
        <v>0</v>
      </c>
      <c r="C212" s="285" t="s">
        <v>961</v>
      </c>
      <c r="D212" s="215"/>
      <c r="E212" s="215">
        <v>1387.88</v>
      </c>
      <c r="F212" s="215">
        <v>4446.3</v>
      </c>
      <c r="G212" s="215">
        <v>1462.44</v>
      </c>
      <c r="H212" s="215">
        <v>2137.84</v>
      </c>
      <c r="I212" s="215">
        <v>2028.91</v>
      </c>
      <c r="J212" s="215">
        <v>1326.16</v>
      </c>
      <c r="K212" s="215">
        <v>0</v>
      </c>
      <c r="L212" s="215">
        <v>0</v>
      </c>
      <c r="M212" s="215">
        <v>0</v>
      </c>
      <c r="N212" s="215">
        <v>0</v>
      </c>
      <c r="O212" s="215">
        <v>0</v>
      </c>
      <c r="P212" s="215">
        <v>0</v>
      </c>
      <c r="Q212" s="215">
        <v>12789.53</v>
      </c>
    </row>
    <row r="213" spans="1:17" x14ac:dyDescent="0.25">
      <c r="A213" s="245" t="str">
        <f>IFERROR(VLOOKUP($C213,Account_Mapping!$A:$C,2,0),"")</f>
        <v>T_gen_Admin_other</v>
      </c>
      <c r="B213" s="248">
        <f>IFERROR(VLOOKUP($C213,Account_Mapping!$A:$C,3,0),"")</f>
        <v>0</v>
      </c>
      <c r="C213" s="285" t="s">
        <v>962</v>
      </c>
      <c r="D213" s="215"/>
      <c r="E213" s="215">
        <v>720.61</v>
      </c>
      <c r="F213" s="215">
        <v>0</v>
      </c>
      <c r="G213" s="215">
        <v>0</v>
      </c>
      <c r="H213" s="215">
        <v>0</v>
      </c>
      <c r="I213" s="215">
        <v>0</v>
      </c>
      <c r="J213" s="215">
        <v>86.28</v>
      </c>
      <c r="K213" s="215">
        <v>0</v>
      </c>
      <c r="L213" s="215">
        <v>0</v>
      </c>
      <c r="M213" s="215">
        <v>0</v>
      </c>
      <c r="N213" s="215">
        <v>0</v>
      </c>
      <c r="O213" s="215">
        <v>0</v>
      </c>
      <c r="P213" s="215">
        <v>0</v>
      </c>
      <c r="Q213" s="215">
        <v>806.89</v>
      </c>
    </row>
    <row r="214" spans="1:17" x14ac:dyDescent="0.25">
      <c r="A214" s="245" t="str">
        <f>IFERROR(VLOOKUP($C214,Account_Mapping!$A:$C,2,0),"")</f>
        <v>T_gen_Admin_other</v>
      </c>
      <c r="B214" s="248">
        <f>IFERROR(VLOOKUP($C214,Account_Mapping!$A:$C,3,0),"")</f>
        <v>0</v>
      </c>
      <c r="C214" s="285" t="s">
        <v>1284</v>
      </c>
      <c r="D214" s="215"/>
      <c r="E214" s="215">
        <v>0</v>
      </c>
      <c r="F214" s="215">
        <v>0</v>
      </c>
      <c r="G214" s="215">
        <v>0</v>
      </c>
      <c r="H214" s="215">
        <v>0</v>
      </c>
      <c r="I214" s="215">
        <v>0</v>
      </c>
      <c r="J214" s="215">
        <v>0</v>
      </c>
      <c r="K214" s="215">
        <v>0</v>
      </c>
      <c r="L214" s="215">
        <v>0</v>
      </c>
      <c r="M214" s="215">
        <v>0</v>
      </c>
      <c r="N214" s="215">
        <v>0</v>
      </c>
      <c r="O214" s="215">
        <v>0</v>
      </c>
      <c r="P214" s="215">
        <v>0</v>
      </c>
      <c r="Q214" s="215">
        <v>0</v>
      </c>
    </row>
    <row r="215" spans="1:17" x14ac:dyDescent="0.25">
      <c r="A215" s="245" t="str">
        <f>IFERROR(VLOOKUP($C215,Account_Mapping!$A:$C,2,0),"")</f>
        <v>T_Ancillary_Pharmacy</v>
      </c>
      <c r="B215" s="248">
        <f>IFERROR(VLOOKUP($C215,Account_Mapping!$A:$C,3,0),"")</f>
        <v>0</v>
      </c>
      <c r="C215" s="285" t="s">
        <v>964</v>
      </c>
      <c r="D215" s="215"/>
      <c r="E215" s="215">
        <v>736.1</v>
      </c>
      <c r="F215" s="215">
        <v>1656.64</v>
      </c>
      <c r="G215" s="215">
        <v>7278.62</v>
      </c>
      <c r="H215" s="215">
        <v>6732.16</v>
      </c>
      <c r="I215" s="215">
        <v>2829.76</v>
      </c>
      <c r="J215" s="215">
        <v>8143.62</v>
      </c>
      <c r="K215" s="215">
        <v>0</v>
      </c>
      <c r="L215" s="215">
        <v>0</v>
      </c>
      <c r="M215" s="215">
        <v>0</v>
      </c>
      <c r="N215" s="215">
        <v>0</v>
      </c>
      <c r="O215" s="215">
        <v>0</v>
      </c>
      <c r="P215" s="215">
        <v>0</v>
      </c>
      <c r="Q215" s="215">
        <v>27376.899999999998</v>
      </c>
    </row>
    <row r="216" spans="1:17" x14ac:dyDescent="0.25">
      <c r="A216" s="245" t="str">
        <f>IFERROR(VLOOKUP($C216,Account_Mapping!$A:$C,2,0),"")</f>
        <v>T_gen_Admin_other</v>
      </c>
      <c r="B216" s="248">
        <f>IFERROR(VLOOKUP($C216,Account_Mapping!$A:$C,3,0),"")</f>
        <v>0</v>
      </c>
      <c r="C216" s="285" t="s">
        <v>965</v>
      </c>
      <c r="D216" s="215"/>
      <c r="E216" s="215">
        <v>0</v>
      </c>
      <c r="F216" s="215">
        <v>0</v>
      </c>
      <c r="G216" s="215">
        <v>0</v>
      </c>
      <c r="H216" s="215">
        <v>0</v>
      </c>
      <c r="I216" s="215">
        <v>0</v>
      </c>
      <c r="J216" s="215">
        <v>0</v>
      </c>
      <c r="K216" s="215">
        <v>0</v>
      </c>
      <c r="L216" s="215">
        <v>0</v>
      </c>
      <c r="M216" s="215">
        <v>0</v>
      </c>
      <c r="N216" s="215">
        <v>0</v>
      </c>
      <c r="O216" s="215">
        <v>0</v>
      </c>
      <c r="P216" s="215">
        <v>0</v>
      </c>
      <c r="Q216" s="215">
        <v>0</v>
      </c>
    </row>
    <row r="217" spans="1:17" x14ac:dyDescent="0.25">
      <c r="A217" s="245" t="str">
        <f>IFERROR(VLOOKUP($C217,Account_Mapping!$A:$C,2,0),"")</f>
        <v>T_Ancillary_Therapy</v>
      </c>
      <c r="B217" s="248">
        <f>IFERROR(VLOOKUP($C217,Account_Mapping!$A:$C,3,0),"")</f>
        <v>0</v>
      </c>
      <c r="C217" s="285" t="s">
        <v>966</v>
      </c>
      <c r="D217" s="215"/>
      <c r="E217" s="215">
        <v>0</v>
      </c>
      <c r="F217" s="215">
        <v>0</v>
      </c>
      <c r="G217" s="215">
        <v>0</v>
      </c>
      <c r="H217" s="215">
        <v>0</v>
      </c>
      <c r="I217" s="215">
        <v>0</v>
      </c>
      <c r="J217" s="215">
        <v>0</v>
      </c>
      <c r="K217" s="215">
        <v>0</v>
      </c>
      <c r="L217" s="215">
        <v>0</v>
      </c>
      <c r="M217" s="215">
        <v>0</v>
      </c>
      <c r="N217" s="215">
        <v>0</v>
      </c>
      <c r="O217" s="215">
        <v>0</v>
      </c>
      <c r="P217" s="215">
        <v>0</v>
      </c>
      <c r="Q217" s="215">
        <v>0</v>
      </c>
    </row>
    <row r="218" spans="1:17" x14ac:dyDescent="0.25">
      <c r="A218" s="245" t="str">
        <f>IFERROR(VLOOKUP($C218,Account_Mapping!$A:$C,2,0),"")</f>
        <v>T_Ancillary_Other</v>
      </c>
      <c r="B218" s="248">
        <f>IFERROR(VLOOKUP($C218,Account_Mapping!$A:$C,3,0),"")</f>
        <v>0</v>
      </c>
      <c r="C218" s="285" t="s">
        <v>967</v>
      </c>
      <c r="D218" s="215"/>
      <c r="E218" s="215">
        <v>0</v>
      </c>
      <c r="F218" s="215">
        <v>219.77</v>
      </c>
      <c r="G218" s="215">
        <v>626.17999999999995</v>
      </c>
      <c r="H218" s="215">
        <v>0</v>
      </c>
      <c r="I218" s="215">
        <v>0</v>
      </c>
      <c r="J218" s="215">
        <v>848.64</v>
      </c>
      <c r="K218" s="215">
        <v>0</v>
      </c>
      <c r="L218" s="215">
        <v>0</v>
      </c>
      <c r="M218" s="215">
        <v>0</v>
      </c>
      <c r="N218" s="215">
        <v>0</v>
      </c>
      <c r="O218" s="215">
        <v>0</v>
      </c>
      <c r="P218" s="215">
        <v>0</v>
      </c>
      <c r="Q218" s="215">
        <v>1694.59</v>
      </c>
    </row>
    <row r="219" spans="1:17" x14ac:dyDescent="0.25">
      <c r="A219" s="245" t="str">
        <f>IFERROR(VLOOKUP($C219,Account_Mapping!$A:$C,2,0),"")</f>
        <v>T_Ancillary_Other</v>
      </c>
      <c r="B219" s="248">
        <f>IFERROR(VLOOKUP($C219,Account_Mapping!$A:$C,3,0),"")</f>
        <v>0</v>
      </c>
      <c r="C219" s="285" t="s">
        <v>968</v>
      </c>
      <c r="D219" s="215"/>
      <c r="E219" s="215">
        <v>0</v>
      </c>
      <c r="F219" s="215">
        <v>72</v>
      </c>
      <c r="G219" s="215">
        <v>144</v>
      </c>
      <c r="H219" s="215">
        <v>0</v>
      </c>
      <c r="I219" s="215">
        <v>693</v>
      </c>
      <c r="J219" s="215">
        <v>202.5</v>
      </c>
      <c r="K219" s="215">
        <v>0</v>
      </c>
      <c r="L219" s="215">
        <v>0</v>
      </c>
      <c r="M219" s="215">
        <v>0</v>
      </c>
      <c r="N219" s="215">
        <v>0</v>
      </c>
      <c r="O219" s="215">
        <v>0</v>
      </c>
      <c r="P219" s="215">
        <v>0</v>
      </c>
      <c r="Q219" s="215">
        <v>1111.5</v>
      </c>
    </row>
    <row r="220" spans="1:17" x14ac:dyDescent="0.25">
      <c r="A220" s="245" t="str">
        <f>IFERROR(VLOOKUP($C220,Account_Mapping!$A:$C,2,0),"")</f>
        <v>T_Ancillary_Other</v>
      </c>
      <c r="B220" s="248">
        <f>IFERROR(VLOOKUP($C220,Account_Mapping!$A:$C,3,0),"")</f>
        <v>0</v>
      </c>
      <c r="C220" s="285" t="s">
        <v>969</v>
      </c>
      <c r="D220" s="215"/>
      <c r="E220" s="215">
        <v>0</v>
      </c>
      <c r="F220" s="215">
        <v>0</v>
      </c>
      <c r="G220" s="215">
        <v>0</v>
      </c>
      <c r="H220" s="215">
        <v>0</v>
      </c>
      <c r="I220" s="215">
        <v>0</v>
      </c>
      <c r="J220" s="215">
        <v>0</v>
      </c>
      <c r="K220" s="215">
        <v>0</v>
      </c>
      <c r="L220" s="215">
        <v>0</v>
      </c>
      <c r="M220" s="215">
        <v>0</v>
      </c>
      <c r="N220" s="215">
        <v>0</v>
      </c>
      <c r="O220" s="215">
        <v>0</v>
      </c>
      <c r="P220" s="215">
        <v>0</v>
      </c>
      <c r="Q220" s="215">
        <v>0</v>
      </c>
    </row>
    <row r="221" spans="1:17" x14ac:dyDescent="0.25">
      <c r="A221" s="245" t="str">
        <f>IFERROR(VLOOKUP($C221,Account_Mapping!$A:$C,2,0),"")</f>
        <v>T_gen_Admin_other</v>
      </c>
      <c r="B221" s="248">
        <f>IFERROR(VLOOKUP($C221,Account_Mapping!$A:$C,3,0),"")</f>
        <v>0</v>
      </c>
      <c r="C221" s="285" t="s">
        <v>970</v>
      </c>
      <c r="D221" s="215"/>
      <c r="E221" s="215">
        <v>1135.2</v>
      </c>
      <c r="F221" s="215">
        <v>1815.6</v>
      </c>
      <c r="G221" s="215">
        <v>2332.8000000000002</v>
      </c>
      <c r="H221" s="215">
        <v>2469.46</v>
      </c>
      <c r="I221" s="215">
        <v>6543.84</v>
      </c>
      <c r="J221" s="215">
        <v>5828.09</v>
      </c>
      <c r="K221" s="215">
        <v>0</v>
      </c>
      <c r="L221" s="215">
        <v>0</v>
      </c>
      <c r="M221" s="215">
        <v>0</v>
      </c>
      <c r="N221" s="215">
        <v>0</v>
      </c>
      <c r="O221" s="215">
        <v>0</v>
      </c>
      <c r="P221" s="215">
        <v>0</v>
      </c>
      <c r="Q221" s="215">
        <v>20124.990000000002</v>
      </c>
    </row>
    <row r="222" spans="1:17" x14ac:dyDescent="0.25">
      <c r="A222" s="245" t="str">
        <f>IFERROR(VLOOKUP($C222,Account_Mapping!$A:$C,2,0),"")</f>
        <v>T_Insurance</v>
      </c>
      <c r="B222" s="248">
        <f>IFERROR(VLOOKUP($C222,Account_Mapping!$A:$C,3,0),"")</f>
        <v>0</v>
      </c>
      <c r="C222" s="285" t="s">
        <v>971</v>
      </c>
      <c r="D222" s="215"/>
      <c r="E222" s="215">
        <v>0</v>
      </c>
      <c r="F222" s="215">
        <v>0</v>
      </c>
      <c r="G222" s="215">
        <v>0</v>
      </c>
      <c r="H222" s="215">
        <v>0</v>
      </c>
      <c r="I222" s="215">
        <v>0</v>
      </c>
      <c r="J222" s="215">
        <v>0</v>
      </c>
      <c r="K222" s="215">
        <v>0</v>
      </c>
      <c r="L222" s="215">
        <v>0</v>
      </c>
      <c r="M222" s="215">
        <v>0</v>
      </c>
      <c r="N222" s="215">
        <v>0</v>
      </c>
      <c r="O222" s="215">
        <v>0</v>
      </c>
      <c r="P222" s="215">
        <v>0</v>
      </c>
      <c r="Q222" s="215">
        <v>0</v>
      </c>
    </row>
    <row r="223" spans="1:17" x14ac:dyDescent="0.25">
      <c r="A223" s="245" t="str">
        <f>IFERROR(VLOOKUP($C223,Account_Mapping!$A:$C,2,0),"")</f>
        <v>T_gen_Admin_other</v>
      </c>
      <c r="B223" s="248">
        <f>IFERROR(VLOOKUP($C223,Account_Mapping!$A:$C,3,0),"")</f>
        <v>0</v>
      </c>
      <c r="C223" s="285" t="s">
        <v>972</v>
      </c>
      <c r="D223" s="215"/>
      <c r="E223" s="215">
        <v>0</v>
      </c>
      <c r="F223" s="215">
        <v>0</v>
      </c>
      <c r="G223" s="215">
        <v>0</v>
      </c>
      <c r="H223" s="215">
        <v>0</v>
      </c>
      <c r="I223" s="215">
        <v>0</v>
      </c>
      <c r="J223" s="215">
        <v>0</v>
      </c>
      <c r="K223" s="215">
        <v>0</v>
      </c>
      <c r="L223" s="215">
        <v>0</v>
      </c>
      <c r="M223" s="215">
        <v>0</v>
      </c>
      <c r="N223" s="215">
        <v>0</v>
      </c>
      <c r="O223" s="215">
        <v>0</v>
      </c>
      <c r="P223" s="215">
        <v>0</v>
      </c>
      <c r="Q223" s="215">
        <v>0</v>
      </c>
    </row>
    <row r="224" spans="1:17" x14ac:dyDescent="0.25">
      <c r="A224" s="245" t="str">
        <f>IFERROR(VLOOKUP($C224,Account_Mapping!$A:$C,2,0),"")</f>
        <v>T_gen_Admin_other</v>
      </c>
      <c r="B224" s="248">
        <f>IFERROR(VLOOKUP($C224,Account_Mapping!$A:$C,3,0),"")</f>
        <v>0</v>
      </c>
      <c r="C224" s="285" t="s">
        <v>973</v>
      </c>
      <c r="D224" s="215"/>
      <c r="E224" s="215">
        <v>0</v>
      </c>
      <c r="F224" s="215">
        <v>0</v>
      </c>
      <c r="G224" s="215">
        <v>0</v>
      </c>
      <c r="H224" s="215">
        <v>0</v>
      </c>
      <c r="I224" s="215">
        <v>0</v>
      </c>
      <c r="J224" s="215">
        <v>0</v>
      </c>
      <c r="K224" s="215">
        <v>0</v>
      </c>
      <c r="L224" s="215">
        <v>0</v>
      </c>
      <c r="M224" s="215">
        <v>0</v>
      </c>
      <c r="N224" s="215">
        <v>0</v>
      </c>
      <c r="O224" s="215">
        <v>0</v>
      </c>
      <c r="P224" s="215">
        <v>0</v>
      </c>
      <c r="Q224" s="215">
        <v>0</v>
      </c>
    </row>
    <row r="225" spans="1:17" x14ac:dyDescent="0.25">
      <c r="A225" s="245" t="str">
        <f>IFERROR(VLOOKUP($C225,Account_Mapping!$A:$C,2,0),"")</f>
        <v>T_gen_Admin_other</v>
      </c>
      <c r="B225" s="248">
        <f>IFERROR(VLOOKUP($C225,Account_Mapping!$A:$C,3,0),"")</f>
        <v>0</v>
      </c>
      <c r="C225" s="285" t="s">
        <v>974</v>
      </c>
      <c r="D225" s="215"/>
      <c r="E225" s="215">
        <v>7736.4</v>
      </c>
      <c r="F225" s="215">
        <v>1325.8</v>
      </c>
      <c r="G225" s="215">
        <v>680.4</v>
      </c>
      <c r="H225" s="215">
        <v>1769.83</v>
      </c>
      <c r="I225" s="215">
        <v>0</v>
      </c>
      <c r="J225" s="215">
        <v>615.79999999999995</v>
      </c>
      <c r="K225" s="215">
        <v>0</v>
      </c>
      <c r="L225" s="215">
        <v>0</v>
      </c>
      <c r="M225" s="215">
        <v>0</v>
      </c>
      <c r="N225" s="215">
        <v>0</v>
      </c>
      <c r="O225" s="215">
        <v>0</v>
      </c>
      <c r="P225" s="215">
        <v>0</v>
      </c>
      <c r="Q225" s="215">
        <v>12128.229999999998</v>
      </c>
    </row>
    <row r="226" spans="1:17" x14ac:dyDescent="0.25">
      <c r="A226" s="245" t="str">
        <f>IFERROR(VLOOKUP($C226,Account_Mapping!$A:$C,2,0),"")</f>
        <v>T_gen_Admin_other</v>
      </c>
      <c r="B226" s="248">
        <f>IFERROR(VLOOKUP($C226,Account_Mapping!$A:$C,3,0),"")</f>
        <v>0</v>
      </c>
      <c r="C226" s="285" t="s">
        <v>975</v>
      </c>
      <c r="D226" s="215"/>
      <c r="E226" s="215">
        <v>0</v>
      </c>
      <c r="F226" s="215">
        <v>0</v>
      </c>
      <c r="G226" s="215">
        <v>0</v>
      </c>
      <c r="H226" s="215">
        <v>0</v>
      </c>
      <c r="I226" s="215">
        <v>0</v>
      </c>
      <c r="J226" s="215">
        <v>0</v>
      </c>
      <c r="K226" s="215">
        <v>0</v>
      </c>
      <c r="L226" s="215">
        <v>0</v>
      </c>
      <c r="M226" s="215">
        <v>0</v>
      </c>
      <c r="N226" s="215">
        <v>0</v>
      </c>
      <c r="O226" s="215">
        <v>0</v>
      </c>
      <c r="P226" s="215">
        <v>0</v>
      </c>
      <c r="Q226" s="215">
        <v>0</v>
      </c>
    </row>
    <row r="227" spans="1:17" x14ac:dyDescent="0.25">
      <c r="A227" s="245" t="str">
        <f>IFERROR(VLOOKUP($C227,Account_Mapping!$A:$C,2,0),"")</f>
        <v>T_gen_Admin_other</v>
      </c>
      <c r="B227" s="248">
        <f>IFERROR(VLOOKUP($C227,Account_Mapping!$A:$C,3,0),"")</f>
        <v>0</v>
      </c>
      <c r="C227" s="285" t="s">
        <v>976</v>
      </c>
      <c r="D227" s="215"/>
      <c r="E227" s="215">
        <v>3128.48</v>
      </c>
      <c r="F227" s="215">
        <v>4206.46</v>
      </c>
      <c r="G227" s="215">
        <v>4997.1899999999996</v>
      </c>
      <c r="H227" s="215">
        <v>3859.74</v>
      </c>
      <c r="I227" s="215">
        <v>5559.82</v>
      </c>
      <c r="J227" s="215">
        <v>8017.79</v>
      </c>
      <c r="K227" s="215">
        <v>0</v>
      </c>
      <c r="L227" s="215">
        <v>0</v>
      </c>
      <c r="M227" s="215">
        <v>0</v>
      </c>
      <c r="N227" s="215">
        <v>0</v>
      </c>
      <c r="O227" s="215">
        <v>0</v>
      </c>
      <c r="P227" s="215">
        <v>0</v>
      </c>
      <c r="Q227" s="215">
        <v>29769.480000000003</v>
      </c>
    </row>
    <row r="228" spans="1:17" x14ac:dyDescent="0.25">
      <c r="A228" s="245" t="str">
        <f>IFERROR(VLOOKUP($C228,Account_Mapping!$A:$C,2,0),"")</f>
        <v>T_Insurance</v>
      </c>
      <c r="B228" s="248">
        <f>IFERROR(VLOOKUP($C228,Account_Mapping!$A:$C,3,0),"")</f>
        <v>0</v>
      </c>
      <c r="C228" s="285" t="s">
        <v>977</v>
      </c>
      <c r="D228" s="215"/>
      <c r="E228" s="215">
        <v>0</v>
      </c>
      <c r="F228" s="215">
        <v>0</v>
      </c>
      <c r="G228" s="215">
        <v>0</v>
      </c>
      <c r="H228" s="215">
        <v>0</v>
      </c>
      <c r="I228" s="215">
        <v>0</v>
      </c>
      <c r="J228" s="215">
        <v>0</v>
      </c>
      <c r="K228" s="215">
        <v>0</v>
      </c>
      <c r="L228" s="215">
        <v>0</v>
      </c>
      <c r="M228" s="215">
        <v>0</v>
      </c>
      <c r="N228" s="215">
        <v>0</v>
      </c>
      <c r="O228" s="215">
        <v>0</v>
      </c>
      <c r="P228" s="215">
        <v>0</v>
      </c>
      <c r="Q228" s="215">
        <v>0</v>
      </c>
    </row>
    <row r="229" spans="1:17" x14ac:dyDescent="0.25">
      <c r="A229" s="245" t="str">
        <f>IFERROR(VLOOKUP($C229,Account_Mapping!$A:$C,2,0),"")</f>
        <v>T_gen_Admin_other</v>
      </c>
      <c r="B229" s="248">
        <f>IFERROR(VLOOKUP($C229,Account_Mapping!$A:$C,3,0),"")</f>
        <v>0</v>
      </c>
      <c r="C229" s="285" t="s">
        <v>1280</v>
      </c>
      <c r="D229" s="215"/>
      <c r="E229" s="215">
        <v>1578.52</v>
      </c>
      <c r="F229" s="215">
        <v>3369.18</v>
      </c>
      <c r="G229" s="215">
        <v>430.51</v>
      </c>
      <c r="H229" s="215">
        <v>721.41</v>
      </c>
      <c r="I229" s="215">
        <v>886.93</v>
      </c>
      <c r="J229" s="215">
        <v>648.54999999999995</v>
      </c>
      <c r="K229" s="215">
        <v>0</v>
      </c>
      <c r="L229" s="215">
        <v>0</v>
      </c>
      <c r="M229" s="215">
        <v>0</v>
      </c>
      <c r="N229" s="215">
        <v>0</v>
      </c>
      <c r="O229" s="215">
        <v>0</v>
      </c>
      <c r="P229" s="215">
        <v>0</v>
      </c>
      <c r="Q229" s="215">
        <v>7635.1</v>
      </c>
    </row>
    <row r="230" spans="1:17" x14ac:dyDescent="0.25">
      <c r="A230" s="245" t="str">
        <f>IFERROR(VLOOKUP($C230,Account_Mapping!$A:$C,2,0),"")</f>
        <v>T_gen_Admin_other</v>
      </c>
      <c r="B230" s="248">
        <f>IFERROR(VLOOKUP($C230,Account_Mapping!$A:$C,3,0),"")</f>
        <v>0</v>
      </c>
      <c r="C230" s="285" t="s">
        <v>979</v>
      </c>
      <c r="D230" s="215"/>
      <c r="E230" s="215">
        <v>0</v>
      </c>
      <c r="F230" s="215">
        <v>0</v>
      </c>
      <c r="G230" s="215">
        <v>0</v>
      </c>
      <c r="H230" s="215">
        <v>0</v>
      </c>
      <c r="I230" s="215">
        <v>0</v>
      </c>
      <c r="J230" s="215">
        <v>0</v>
      </c>
      <c r="K230" s="215">
        <v>0</v>
      </c>
      <c r="L230" s="215">
        <v>0</v>
      </c>
      <c r="M230" s="215">
        <v>0</v>
      </c>
      <c r="N230" s="215">
        <v>0</v>
      </c>
      <c r="O230" s="215">
        <v>0</v>
      </c>
      <c r="P230" s="215">
        <v>0</v>
      </c>
      <c r="Q230" s="215">
        <v>0</v>
      </c>
    </row>
    <row r="231" spans="1:17" x14ac:dyDescent="0.25">
      <c r="A231" s="245" t="str">
        <f>IFERROR(VLOOKUP($C231,Account_Mapping!$A:$C,2,0),"")</f>
        <v>T_gen_Admin_other</v>
      </c>
      <c r="B231" s="248">
        <f>IFERROR(VLOOKUP($C231,Account_Mapping!$A:$C,3,0),"")</f>
        <v>0</v>
      </c>
      <c r="C231" s="285" t="s">
        <v>980</v>
      </c>
      <c r="D231" s="215"/>
      <c r="E231" s="215">
        <v>0</v>
      </c>
      <c r="F231" s="215">
        <v>0</v>
      </c>
      <c r="G231" s="215">
        <v>0</v>
      </c>
      <c r="H231" s="215">
        <v>0</v>
      </c>
      <c r="I231" s="215">
        <v>0</v>
      </c>
      <c r="J231" s="215">
        <v>0</v>
      </c>
      <c r="K231" s="215">
        <v>0</v>
      </c>
      <c r="L231" s="215">
        <v>0</v>
      </c>
      <c r="M231" s="215">
        <v>0</v>
      </c>
      <c r="N231" s="215">
        <v>0</v>
      </c>
      <c r="O231" s="215">
        <v>0</v>
      </c>
      <c r="P231" s="215">
        <v>0</v>
      </c>
      <c r="Q231" s="215">
        <v>0</v>
      </c>
    </row>
    <row r="232" spans="1:17" x14ac:dyDescent="0.25">
      <c r="A232" s="245" t="str">
        <f>IFERROR(VLOOKUP($C232,Account_Mapping!$A:$C,2,0),"")</f>
        <v>T_gen_Admin_other</v>
      </c>
      <c r="B232" s="248">
        <f>IFERROR(VLOOKUP($C232,Account_Mapping!$A:$C,3,0),"")</f>
        <v>0</v>
      </c>
      <c r="C232" s="285" t="s">
        <v>981</v>
      </c>
      <c r="D232" s="215"/>
      <c r="E232" s="215">
        <v>0</v>
      </c>
      <c r="F232" s="215">
        <v>0</v>
      </c>
      <c r="G232" s="215">
        <v>0</v>
      </c>
      <c r="H232" s="215">
        <v>0</v>
      </c>
      <c r="I232" s="215">
        <v>0</v>
      </c>
      <c r="J232" s="215">
        <v>0</v>
      </c>
      <c r="K232" s="215">
        <v>0</v>
      </c>
      <c r="L232" s="215">
        <v>0</v>
      </c>
      <c r="M232" s="215">
        <v>0</v>
      </c>
      <c r="N232" s="215">
        <v>0</v>
      </c>
      <c r="O232" s="215">
        <v>0</v>
      </c>
      <c r="P232" s="215">
        <v>0</v>
      </c>
      <c r="Q232" s="215">
        <v>0</v>
      </c>
    </row>
    <row r="233" spans="1:17" x14ac:dyDescent="0.25">
      <c r="A233" s="245" t="str">
        <f>IFERROR(VLOOKUP($C233,Account_Mapping!$A:$C,2,0),"")</f>
        <v>T_EXPENSES</v>
      </c>
      <c r="B233" s="248" t="str">
        <f>IFERROR(VLOOKUP($C233,Account_Mapping!$A:$C,3,0),"")</f>
        <v>T_Other_NN_Labor</v>
      </c>
      <c r="C233" s="285" t="s">
        <v>982</v>
      </c>
      <c r="D233" s="215"/>
      <c r="E233" s="215">
        <v>0</v>
      </c>
      <c r="F233" s="215">
        <v>0</v>
      </c>
      <c r="G233" s="215">
        <v>0</v>
      </c>
      <c r="H233" s="215">
        <v>0</v>
      </c>
      <c r="I233" s="215">
        <v>0</v>
      </c>
      <c r="J233" s="215">
        <v>0</v>
      </c>
      <c r="K233" s="215">
        <v>0</v>
      </c>
      <c r="L233" s="215">
        <v>0</v>
      </c>
      <c r="M233" s="215">
        <v>0</v>
      </c>
      <c r="N233" s="215">
        <v>0</v>
      </c>
      <c r="O233" s="215">
        <v>0</v>
      </c>
      <c r="P233" s="215">
        <v>0</v>
      </c>
      <c r="Q233" s="215">
        <v>0</v>
      </c>
    </row>
    <row r="234" spans="1:17" x14ac:dyDescent="0.25">
      <c r="A234" s="245" t="str">
        <f>IFERROR(VLOOKUP($C234,Account_Mapping!$A:$C,2,0),"")</f>
        <v>T_gen_Admin_other</v>
      </c>
      <c r="B234" s="248" t="str">
        <f>IFERROR(VLOOKUP($C234,Account_Mapping!$A:$C,3,0),"")</f>
        <v>T_Other_NN_Labor</v>
      </c>
      <c r="C234" s="285" t="s">
        <v>983</v>
      </c>
      <c r="D234" s="215"/>
      <c r="E234" s="215">
        <v>0</v>
      </c>
      <c r="F234" s="215">
        <v>0</v>
      </c>
      <c r="G234" s="215">
        <v>0</v>
      </c>
      <c r="H234" s="215">
        <v>0</v>
      </c>
      <c r="I234" s="215">
        <v>0</v>
      </c>
      <c r="J234" s="215">
        <v>0</v>
      </c>
      <c r="K234" s="215">
        <v>0</v>
      </c>
      <c r="L234" s="215">
        <v>0</v>
      </c>
      <c r="M234" s="215">
        <v>0</v>
      </c>
      <c r="N234" s="215">
        <v>0</v>
      </c>
      <c r="O234" s="215">
        <v>0</v>
      </c>
      <c r="P234" s="215">
        <v>0</v>
      </c>
      <c r="Q234" s="215">
        <v>0</v>
      </c>
    </row>
    <row r="235" spans="1:17" x14ac:dyDescent="0.25">
      <c r="A235" s="245" t="str">
        <f>IFERROR(VLOOKUP($C235,Account_Mapping!$A:$C,2,0),"")</f>
        <v>T_EXPENSES</v>
      </c>
      <c r="B235" s="248">
        <f>IFERROR(VLOOKUP($C235,Account_Mapping!$A:$C,3,0),"")</f>
        <v>0</v>
      </c>
      <c r="C235" s="285" t="s">
        <v>984</v>
      </c>
      <c r="D235" s="215"/>
      <c r="E235" s="215">
        <v>0</v>
      </c>
      <c r="F235" s="215">
        <v>0</v>
      </c>
      <c r="G235" s="215">
        <v>0</v>
      </c>
      <c r="H235" s="215">
        <v>0</v>
      </c>
      <c r="I235" s="215">
        <v>0</v>
      </c>
      <c r="J235" s="215">
        <v>0</v>
      </c>
      <c r="K235" s="215">
        <v>0</v>
      </c>
      <c r="L235" s="215">
        <v>0</v>
      </c>
      <c r="M235" s="215">
        <v>0</v>
      </c>
      <c r="N235" s="215">
        <v>0</v>
      </c>
      <c r="O235" s="215">
        <v>0</v>
      </c>
      <c r="P235" s="215">
        <v>0</v>
      </c>
      <c r="Q235" s="215">
        <v>0</v>
      </c>
    </row>
    <row r="236" spans="1:17" x14ac:dyDescent="0.25">
      <c r="A236" s="245" t="str">
        <f>IFERROR(VLOOKUP($C236,Account_Mapping!$A:$C,2,0),"")</f>
        <v>T_gen_Admin_other</v>
      </c>
      <c r="B236" s="248">
        <f>IFERROR(VLOOKUP($C236,Account_Mapping!$A:$C,3,0),"")</f>
        <v>0</v>
      </c>
      <c r="C236" s="285" t="s">
        <v>985</v>
      </c>
      <c r="D236" s="215"/>
      <c r="E236" s="215">
        <v>0</v>
      </c>
      <c r="F236" s="215">
        <v>0</v>
      </c>
      <c r="G236" s="215">
        <v>0</v>
      </c>
      <c r="H236" s="215">
        <v>0</v>
      </c>
      <c r="I236" s="215">
        <v>0</v>
      </c>
      <c r="J236" s="215">
        <v>0</v>
      </c>
      <c r="K236" s="215">
        <v>0</v>
      </c>
      <c r="L236" s="215">
        <v>0</v>
      </c>
      <c r="M236" s="215">
        <v>0</v>
      </c>
      <c r="N236" s="215">
        <v>0</v>
      </c>
      <c r="O236" s="215">
        <v>0</v>
      </c>
      <c r="P236" s="215">
        <v>0</v>
      </c>
      <c r="Q236" s="215">
        <v>0</v>
      </c>
    </row>
    <row r="237" spans="1:17" x14ac:dyDescent="0.25">
      <c r="A237" s="245" t="str">
        <f>IFERROR(VLOOKUP($C237,Account_Mapping!$A:$C,2,0),"")</f>
        <v>T_gen_Admin_other</v>
      </c>
      <c r="B237" s="248">
        <f>IFERROR(VLOOKUP($C237,Account_Mapping!$A:$C,3,0),"")</f>
        <v>0</v>
      </c>
      <c r="C237" s="285" t="s">
        <v>986</v>
      </c>
      <c r="D237" s="215"/>
      <c r="E237" s="215">
        <v>0</v>
      </c>
      <c r="F237" s="215">
        <v>0</v>
      </c>
      <c r="G237" s="215">
        <v>0</v>
      </c>
      <c r="H237" s="215">
        <v>0</v>
      </c>
      <c r="I237" s="215">
        <v>0</v>
      </c>
      <c r="J237" s="215">
        <v>0</v>
      </c>
      <c r="K237" s="215">
        <v>0</v>
      </c>
      <c r="L237" s="215">
        <v>0</v>
      </c>
      <c r="M237" s="215">
        <v>0</v>
      </c>
      <c r="N237" s="215">
        <v>0</v>
      </c>
      <c r="O237" s="215">
        <v>0</v>
      </c>
      <c r="P237" s="215">
        <v>0</v>
      </c>
      <c r="Q237" s="215">
        <v>0</v>
      </c>
    </row>
    <row r="238" spans="1:17" x14ac:dyDescent="0.25">
      <c r="A238" s="245" t="str">
        <f>IFERROR(VLOOKUP($C238,Account_Mapping!$A:$C,2,0),"")</f>
        <v>T_gen_Admin_other</v>
      </c>
      <c r="B238" s="248">
        <f>IFERROR(VLOOKUP($C238,Account_Mapping!$A:$C,3,0),"")</f>
        <v>0</v>
      </c>
      <c r="C238" s="285" t="s">
        <v>987</v>
      </c>
      <c r="D238" s="215"/>
      <c r="E238" s="215">
        <v>0</v>
      </c>
      <c r="F238" s="215">
        <v>0</v>
      </c>
      <c r="G238" s="215">
        <v>0</v>
      </c>
      <c r="H238" s="215">
        <v>0</v>
      </c>
      <c r="I238" s="215">
        <v>0</v>
      </c>
      <c r="J238" s="215">
        <v>0</v>
      </c>
      <c r="K238" s="215">
        <v>0</v>
      </c>
      <c r="L238" s="215">
        <v>0</v>
      </c>
      <c r="M238" s="215">
        <v>0</v>
      </c>
      <c r="N238" s="215">
        <v>0</v>
      </c>
      <c r="O238" s="215">
        <v>0</v>
      </c>
      <c r="P238" s="215">
        <v>0</v>
      </c>
      <c r="Q238" s="215">
        <v>0</v>
      </c>
    </row>
    <row r="239" spans="1:17" x14ac:dyDescent="0.25">
      <c r="A239" s="245" t="str">
        <f>IFERROR(VLOOKUP($C239,Account_Mapping!$A:$C,2,0),"")</f>
        <v>T_gen_Admin_other</v>
      </c>
      <c r="B239" s="248">
        <f>IFERROR(VLOOKUP($C239,Account_Mapping!$A:$C,3,0),"")</f>
        <v>0</v>
      </c>
      <c r="C239" s="285" t="s">
        <v>988</v>
      </c>
      <c r="D239" s="215"/>
      <c r="E239" s="215">
        <v>0</v>
      </c>
      <c r="F239" s="215">
        <v>0</v>
      </c>
      <c r="G239" s="215">
        <v>0</v>
      </c>
      <c r="H239" s="215">
        <v>0</v>
      </c>
      <c r="I239" s="215">
        <v>0</v>
      </c>
      <c r="J239" s="215">
        <v>0</v>
      </c>
      <c r="K239" s="215">
        <v>0</v>
      </c>
      <c r="L239" s="215">
        <v>0</v>
      </c>
      <c r="M239" s="215">
        <v>0</v>
      </c>
      <c r="N239" s="215">
        <v>0</v>
      </c>
      <c r="O239" s="215">
        <v>0</v>
      </c>
      <c r="P239" s="215">
        <v>0</v>
      </c>
      <c r="Q239" s="215">
        <v>0</v>
      </c>
    </row>
    <row r="240" spans="1:17" x14ac:dyDescent="0.25">
      <c r="A240" s="245" t="str">
        <f>IFERROR(VLOOKUP($C240,Account_Mapping!$A:$C,2,0),"")</f>
        <v>T_gen_Admin_other</v>
      </c>
      <c r="B240" s="248">
        <f>IFERROR(VLOOKUP($C240,Account_Mapping!$A:$C,3,0),"")</f>
        <v>0</v>
      </c>
      <c r="C240" s="285" t="s">
        <v>989</v>
      </c>
      <c r="D240" s="215"/>
      <c r="E240" s="215">
        <v>0</v>
      </c>
      <c r="F240" s="215">
        <v>0</v>
      </c>
      <c r="G240" s="215">
        <v>0</v>
      </c>
      <c r="H240" s="215">
        <v>0</v>
      </c>
      <c r="I240" s="215">
        <v>0</v>
      </c>
      <c r="J240" s="215">
        <v>0</v>
      </c>
      <c r="K240" s="215">
        <v>0</v>
      </c>
      <c r="L240" s="215">
        <v>0</v>
      </c>
      <c r="M240" s="215">
        <v>0</v>
      </c>
      <c r="N240" s="215">
        <v>0</v>
      </c>
      <c r="O240" s="215">
        <v>0</v>
      </c>
      <c r="P240" s="215">
        <v>0</v>
      </c>
      <c r="Q240" s="215">
        <v>0</v>
      </c>
    </row>
    <row r="241" spans="1:18" x14ac:dyDescent="0.25">
      <c r="A241" s="245" t="str">
        <f>IFERROR(VLOOKUP($C241,Account_Mapping!$A:$C,2,0),"")</f>
        <v>T_gen_Admin_other</v>
      </c>
      <c r="B241" s="248">
        <f>IFERROR(VLOOKUP($C241,Account_Mapping!$A:$C,3,0),"")</f>
        <v>0</v>
      </c>
      <c r="C241" s="285" t="s">
        <v>990</v>
      </c>
      <c r="D241" s="215"/>
      <c r="E241" s="215">
        <v>0</v>
      </c>
      <c r="F241" s="215">
        <v>0</v>
      </c>
      <c r="G241" s="215">
        <v>0</v>
      </c>
      <c r="H241" s="215">
        <v>0</v>
      </c>
      <c r="I241" s="215">
        <v>0</v>
      </c>
      <c r="J241" s="215">
        <v>0</v>
      </c>
      <c r="K241" s="215">
        <v>0</v>
      </c>
      <c r="L241" s="215">
        <v>0</v>
      </c>
      <c r="M241" s="215">
        <v>0</v>
      </c>
      <c r="N241" s="215">
        <v>0</v>
      </c>
      <c r="O241" s="215">
        <v>0</v>
      </c>
      <c r="P241" s="215">
        <v>0</v>
      </c>
      <c r="Q241" s="215">
        <v>0</v>
      </c>
    </row>
    <row r="242" spans="1:18" x14ac:dyDescent="0.25">
      <c r="A242" s="245" t="str">
        <f>IFERROR(VLOOKUP($C242,Account_Mapping!$A:$C,2,0),"")</f>
        <v>T_gen_Admin_other</v>
      </c>
      <c r="B242" s="248">
        <f>IFERROR(VLOOKUP($C242,Account_Mapping!$A:$C,3,0),"")</f>
        <v>0</v>
      </c>
      <c r="C242" s="285" t="s">
        <v>991</v>
      </c>
      <c r="E242" s="229">
        <v>0</v>
      </c>
      <c r="F242" s="229">
        <v>0</v>
      </c>
      <c r="G242" s="229">
        <v>0</v>
      </c>
      <c r="H242" s="229">
        <v>0</v>
      </c>
      <c r="I242" s="229">
        <v>0</v>
      </c>
      <c r="J242" s="229">
        <v>0</v>
      </c>
      <c r="K242" s="229">
        <v>0</v>
      </c>
      <c r="L242" s="229">
        <v>0</v>
      </c>
      <c r="M242" s="229">
        <v>0</v>
      </c>
      <c r="N242" s="229">
        <v>0</v>
      </c>
      <c r="O242" s="229">
        <v>0</v>
      </c>
      <c r="P242" s="229">
        <v>0</v>
      </c>
      <c r="Q242" s="229">
        <v>0</v>
      </c>
      <c r="R242" s="224"/>
    </row>
    <row r="243" spans="1:18" x14ac:dyDescent="0.25">
      <c r="A243" s="245" t="str">
        <f>IFERROR(VLOOKUP($C243,Account_Mapping!$A:$C,2,0),"")</f>
        <v>T_gen_Admin_other</v>
      </c>
      <c r="B243" s="248">
        <f>IFERROR(VLOOKUP($C243,Account_Mapping!$A:$C,3,0),"")</f>
        <v>0</v>
      </c>
      <c r="C243" s="285" t="s">
        <v>992</v>
      </c>
      <c r="E243" s="230">
        <v>0</v>
      </c>
      <c r="F243" s="230">
        <v>0</v>
      </c>
      <c r="G243" s="230">
        <v>0</v>
      </c>
      <c r="H243" s="230">
        <v>0</v>
      </c>
      <c r="I243" s="230">
        <v>0</v>
      </c>
      <c r="J243" s="230">
        <v>0</v>
      </c>
      <c r="K243" s="230">
        <v>0</v>
      </c>
      <c r="L243" s="230">
        <v>0</v>
      </c>
      <c r="M243" s="230">
        <v>0</v>
      </c>
      <c r="N243" s="230">
        <v>0</v>
      </c>
      <c r="O243" s="230">
        <v>0</v>
      </c>
      <c r="P243" s="230">
        <v>0</v>
      </c>
      <c r="Q243" s="230">
        <v>0</v>
      </c>
    </row>
    <row r="244" spans="1:18" x14ac:dyDescent="0.25">
      <c r="A244" s="245" t="str">
        <f>IFERROR(VLOOKUP($C244,Account_Mapping!$A:$C,2,0),"")</f>
        <v/>
      </c>
      <c r="B244" s="248" t="str">
        <f>IFERROR(VLOOKUP($C244,Account_Mapping!$A:$C,3,0),"")</f>
        <v/>
      </c>
      <c r="C244" s="285" t="s">
        <v>993</v>
      </c>
      <c r="E244" s="215">
        <v>176174.38</v>
      </c>
      <c r="F244" s="215">
        <v>165947.28</v>
      </c>
      <c r="G244" s="215">
        <v>179865.43</v>
      </c>
      <c r="H244" s="215">
        <v>181843.14999999997</v>
      </c>
      <c r="I244" s="215">
        <v>183761.12</v>
      </c>
      <c r="J244" s="215">
        <v>188330.79000000004</v>
      </c>
      <c r="K244" s="215">
        <v>0</v>
      </c>
      <c r="L244" s="215">
        <v>0</v>
      </c>
      <c r="M244" s="215">
        <v>0</v>
      </c>
      <c r="N244" s="215">
        <v>0</v>
      </c>
      <c r="O244" s="215">
        <v>0</v>
      </c>
      <c r="P244" s="215">
        <v>0</v>
      </c>
      <c r="Q244" s="215">
        <v>1075922.1500000001</v>
      </c>
    </row>
    <row r="245" spans="1:18" x14ac:dyDescent="0.25">
      <c r="A245" s="245" t="str">
        <f>IFERROR(VLOOKUP($C245,Account_Mapping!$A:$C,2,0),"")</f>
        <v/>
      </c>
      <c r="B245" s="248" t="str">
        <f>IFERROR(VLOOKUP($C245,Account_Mapping!$A:$C,3,0),"")</f>
        <v/>
      </c>
      <c r="D245" s="215"/>
      <c r="E245" s="215"/>
      <c r="F245" s="215"/>
      <c r="G245" s="215"/>
      <c r="H245" s="215"/>
      <c r="I245" s="215"/>
      <c r="J245" s="215"/>
      <c r="K245" s="215"/>
      <c r="L245" s="215"/>
      <c r="M245" s="215"/>
      <c r="N245" s="215"/>
      <c r="O245" s="215"/>
      <c r="P245" s="215"/>
      <c r="Q245" s="215"/>
    </row>
    <row r="246" spans="1:18" x14ac:dyDescent="0.25">
      <c r="A246" s="245" t="str">
        <f>IFERROR(VLOOKUP($C246,Account_Mapping!$A:$C,2,0),"")</f>
        <v/>
      </c>
      <c r="B246" s="248" t="str">
        <f>IFERROR(VLOOKUP($C246,Account_Mapping!$A:$C,3,0),"")</f>
        <v/>
      </c>
      <c r="C246" s="285" t="s">
        <v>665</v>
      </c>
      <c r="D246" s="215"/>
      <c r="E246" s="215"/>
      <c r="F246" s="215"/>
      <c r="G246" s="215"/>
      <c r="H246" s="215"/>
      <c r="I246" s="215"/>
      <c r="J246" s="215"/>
      <c r="K246" s="215"/>
      <c r="L246" s="215"/>
      <c r="M246" s="215"/>
      <c r="N246" s="215"/>
      <c r="O246" s="215"/>
      <c r="P246" s="215"/>
      <c r="Q246" s="215"/>
    </row>
    <row r="247" spans="1:18" x14ac:dyDescent="0.25">
      <c r="A247" s="245" t="str">
        <f>IFERROR(VLOOKUP($C247,Account_Mapping!$A:$C,2,0),"")</f>
        <v>T_Dietary_Other</v>
      </c>
      <c r="B247" s="248" t="str">
        <f>IFERROR(VLOOKUP($C247,Account_Mapping!$A:$C,3,0),"")</f>
        <v>T_Other_NN_Labor</v>
      </c>
      <c r="C247" s="285" t="s">
        <v>994</v>
      </c>
      <c r="D247" s="215"/>
      <c r="E247" s="215">
        <v>17334.8</v>
      </c>
      <c r="F247" s="215">
        <v>15612.21</v>
      </c>
      <c r="G247" s="215">
        <v>16358.55</v>
      </c>
      <c r="H247" s="215">
        <v>14951</v>
      </c>
      <c r="I247" s="215">
        <v>16614.68</v>
      </c>
      <c r="J247" s="215">
        <v>14880.84</v>
      </c>
      <c r="K247" s="215">
        <v>0</v>
      </c>
      <c r="L247" s="215">
        <v>0</v>
      </c>
      <c r="M247" s="215">
        <v>0</v>
      </c>
      <c r="N247" s="215">
        <v>0</v>
      </c>
      <c r="O247" s="215">
        <v>0</v>
      </c>
      <c r="P247" s="215">
        <v>0</v>
      </c>
      <c r="Q247" s="215">
        <v>95752.079999999987</v>
      </c>
    </row>
    <row r="248" spans="1:18" x14ac:dyDescent="0.25">
      <c r="A248" s="245" t="str">
        <f>IFERROR(VLOOKUP($C248,Account_Mapping!$A:$C,2,0),"")</f>
        <v>T_Dietary_Other</v>
      </c>
      <c r="B248" s="248">
        <f>IFERROR(VLOOKUP($C248,Account_Mapping!$A:$C,3,0),"")</f>
        <v>0</v>
      </c>
      <c r="C248" s="285" t="s">
        <v>995</v>
      </c>
      <c r="D248" s="215"/>
      <c r="E248" s="215">
        <v>1002.09</v>
      </c>
      <c r="F248" s="215">
        <v>1034.67</v>
      </c>
      <c r="G248" s="215">
        <v>1023.42</v>
      </c>
      <c r="H248" s="215">
        <v>120</v>
      </c>
      <c r="I248" s="215">
        <v>1926.84</v>
      </c>
      <c r="J248" s="215">
        <v>120</v>
      </c>
      <c r="K248" s="215">
        <v>0</v>
      </c>
      <c r="L248" s="215">
        <v>0</v>
      </c>
      <c r="M248" s="215">
        <v>0</v>
      </c>
      <c r="N248" s="215">
        <v>0</v>
      </c>
      <c r="O248" s="215">
        <v>0</v>
      </c>
      <c r="P248" s="215">
        <v>0</v>
      </c>
      <c r="Q248" s="215">
        <v>5227.0200000000004</v>
      </c>
    </row>
    <row r="249" spans="1:18" x14ac:dyDescent="0.25">
      <c r="A249" s="245" t="str">
        <f>IFERROR(VLOOKUP($C249,Account_Mapping!$A:$C,2,0),"")</f>
        <v>T_Dietary_Other</v>
      </c>
      <c r="B249" s="248">
        <f>IFERROR(VLOOKUP($C249,Account_Mapping!$A:$C,3,0),"")</f>
        <v>0</v>
      </c>
      <c r="C249" s="285" t="s">
        <v>996</v>
      </c>
      <c r="D249" s="215"/>
      <c r="E249" s="215">
        <v>1845.49</v>
      </c>
      <c r="F249" s="215">
        <v>2077.5</v>
      </c>
      <c r="G249" s="215">
        <v>2372.6999999999998</v>
      </c>
      <c r="H249" s="215">
        <v>974.09</v>
      </c>
      <c r="I249" s="215">
        <v>1582.88</v>
      </c>
      <c r="J249" s="215">
        <v>1658.47</v>
      </c>
      <c r="K249" s="215">
        <v>0</v>
      </c>
      <c r="L249" s="215">
        <v>0</v>
      </c>
      <c r="M249" s="215">
        <v>0</v>
      </c>
      <c r="N249" s="215">
        <v>0</v>
      </c>
      <c r="O249" s="215">
        <v>0</v>
      </c>
      <c r="P249" s="215">
        <v>0</v>
      </c>
      <c r="Q249" s="215">
        <v>10511.13</v>
      </c>
    </row>
    <row r="250" spans="1:18" x14ac:dyDescent="0.25">
      <c r="A250" s="245" t="str">
        <f>IFERROR(VLOOKUP($C250,Account_Mapping!$A:$C,2,0),"")</f>
        <v>T_Dietary_Other</v>
      </c>
      <c r="B250" s="248">
        <f>IFERROR(VLOOKUP($C250,Account_Mapping!$A:$C,3,0),"")</f>
        <v>0</v>
      </c>
      <c r="C250" s="285" t="s">
        <v>997</v>
      </c>
      <c r="D250" s="215"/>
      <c r="E250" s="215">
        <v>1144</v>
      </c>
      <c r="F250" s="215">
        <v>934.63</v>
      </c>
      <c r="G250" s="215">
        <v>1071.95</v>
      </c>
      <c r="H250" s="215">
        <v>742.45</v>
      </c>
      <c r="I250" s="215">
        <v>633.63</v>
      </c>
      <c r="J250" s="215">
        <v>2306.48</v>
      </c>
      <c r="K250" s="215">
        <v>0</v>
      </c>
      <c r="L250" s="215">
        <v>0</v>
      </c>
      <c r="M250" s="215">
        <v>0</v>
      </c>
      <c r="N250" s="215">
        <v>0</v>
      </c>
      <c r="O250" s="215">
        <v>0</v>
      </c>
      <c r="P250" s="215">
        <v>0</v>
      </c>
      <c r="Q250" s="215">
        <v>6833.1399999999994</v>
      </c>
    </row>
    <row r="251" spans="1:18" x14ac:dyDescent="0.25">
      <c r="A251" s="245" t="str">
        <f>IFERROR(VLOOKUP($C251,Account_Mapping!$A:$C,2,0),"")</f>
        <v>T_Dietary_Raw</v>
      </c>
      <c r="B251" s="248">
        <f>IFERROR(VLOOKUP($C251,Account_Mapping!$A:$C,3,0),"")</f>
        <v>0</v>
      </c>
      <c r="C251" s="285" t="s">
        <v>998</v>
      </c>
      <c r="D251" s="215"/>
      <c r="E251" s="215">
        <v>19677</v>
      </c>
      <c r="F251" s="215">
        <v>17831.099999999999</v>
      </c>
      <c r="G251" s="215">
        <v>23202.69</v>
      </c>
      <c r="H251" s="215">
        <v>13522.55</v>
      </c>
      <c r="I251" s="215">
        <v>18686.650000000001</v>
      </c>
      <c r="J251" s="215">
        <v>20559.740000000002</v>
      </c>
      <c r="K251" s="215">
        <v>0</v>
      </c>
      <c r="L251" s="215">
        <v>0</v>
      </c>
      <c r="M251" s="215">
        <v>0</v>
      </c>
      <c r="N251" s="215">
        <v>0</v>
      </c>
      <c r="O251" s="215">
        <v>0</v>
      </c>
      <c r="P251" s="215">
        <v>0</v>
      </c>
      <c r="Q251" s="215">
        <v>113479.73</v>
      </c>
    </row>
    <row r="252" spans="1:18" x14ac:dyDescent="0.25">
      <c r="A252" s="245" t="str">
        <f>IFERROR(VLOOKUP($C252,Account_Mapping!$A:$C,2,0),"")</f>
        <v>T_Dietary_Other</v>
      </c>
      <c r="B252" s="248">
        <f>IFERROR(VLOOKUP($C252,Account_Mapping!$A:$C,3,0),"")</f>
        <v>0</v>
      </c>
      <c r="C252" s="285" t="s">
        <v>999</v>
      </c>
      <c r="D252" s="215"/>
      <c r="E252" s="215">
        <v>0</v>
      </c>
      <c r="F252" s="215">
        <v>0</v>
      </c>
      <c r="G252" s="215">
        <v>0</v>
      </c>
      <c r="H252" s="215">
        <v>0</v>
      </c>
      <c r="I252" s="215">
        <v>0</v>
      </c>
      <c r="J252" s="215">
        <v>0</v>
      </c>
      <c r="K252" s="215">
        <v>0</v>
      </c>
      <c r="L252" s="215">
        <v>0</v>
      </c>
      <c r="M252" s="215">
        <v>0</v>
      </c>
      <c r="N252" s="215">
        <v>0</v>
      </c>
      <c r="O252" s="215">
        <v>0</v>
      </c>
      <c r="P252" s="215">
        <v>0</v>
      </c>
      <c r="Q252" s="215">
        <v>0</v>
      </c>
    </row>
    <row r="253" spans="1:18" x14ac:dyDescent="0.25">
      <c r="A253" s="245" t="str">
        <f>IFERROR(VLOOKUP($C253,Account_Mapping!$A:$C,2,0),"")</f>
        <v>T_Dietary_Other</v>
      </c>
      <c r="B253" s="248">
        <f>IFERROR(VLOOKUP($C253,Account_Mapping!$A:$C,3,0),"")</f>
        <v>0</v>
      </c>
      <c r="C253" s="285" t="s">
        <v>1000</v>
      </c>
      <c r="D253" s="215"/>
      <c r="E253" s="215">
        <v>889.06</v>
      </c>
      <c r="F253" s="215">
        <v>415.8</v>
      </c>
      <c r="G253" s="215">
        <v>850.69</v>
      </c>
      <c r="H253" s="215">
        <v>379.34</v>
      </c>
      <c r="I253" s="215">
        <v>286.02999999999997</v>
      </c>
      <c r="J253" s="215">
        <v>1663.49</v>
      </c>
      <c r="K253" s="215">
        <v>0</v>
      </c>
      <c r="L253" s="215">
        <v>0</v>
      </c>
      <c r="M253" s="215">
        <v>0</v>
      </c>
      <c r="N253" s="215">
        <v>0</v>
      </c>
      <c r="O253" s="215">
        <v>0</v>
      </c>
      <c r="P253" s="215">
        <v>0</v>
      </c>
      <c r="Q253" s="215">
        <v>4484.41</v>
      </c>
    </row>
    <row r="254" spans="1:18" x14ac:dyDescent="0.25">
      <c r="A254" s="245" t="str">
        <f>IFERROR(VLOOKUP($C254,Account_Mapping!$A:$C,2,0),"")</f>
        <v>T_gen_Admin_other</v>
      </c>
      <c r="B254" s="248">
        <f>IFERROR(VLOOKUP($C254,Account_Mapping!$A:$C,3,0),"")</f>
        <v>0</v>
      </c>
      <c r="C254" s="285" t="s">
        <v>1001</v>
      </c>
      <c r="D254" s="215"/>
      <c r="E254" s="215">
        <v>0</v>
      </c>
      <c r="F254" s="215">
        <v>0</v>
      </c>
      <c r="G254" s="215">
        <v>0</v>
      </c>
      <c r="H254" s="215">
        <v>0</v>
      </c>
      <c r="I254" s="215">
        <v>0</v>
      </c>
      <c r="J254" s="215">
        <v>0</v>
      </c>
      <c r="K254" s="215">
        <v>0</v>
      </c>
      <c r="L254" s="215">
        <v>0</v>
      </c>
      <c r="M254" s="215">
        <v>0</v>
      </c>
      <c r="N254" s="215">
        <v>0</v>
      </c>
      <c r="O254" s="215">
        <v>0</v>
      </c>
      <c r="P254" s="215">
        <v>0</v>
      </c>
      <c r="Q254" s="215">
        <v>0</v>
      </c>
    </row>
    <row r="255" spans="1:18" x14ac:dyDescent="0.25">
      <c r="A255" s="245" t="str">
        <f>IFERROR(VLOOKUP($C255,Account_Mapping!$A:$C,2,0),"")</f>
        <v>T_gen_Admin_other</v>
      </c>
      <c r="B255" s="248">
        <f>IFERROR(VLOOKUP($C255,Account_Mapping!$A:$C,3,0),"")</f>
        <v>0</v>
      </c>
      <c r="C255" s="285" t="s">
        <v>1002</v>
      </c>
      <c r="D255" s="215"/>
      <c r="E255" s="215">
        <v>0</v>
      </c>
      <c r="F255" s="215">
        <v>0</v>
      </c>
      <c r="G255" s="215">
        <v>0</v>
      </c>
      <c r="H255" s="215">
        <v>0</v>
      </c>
      <c r="I255" s="215">
        <v>0</v>
      </c>
      <c r="J255" s="215">
        <v>0</v>
      </c>
      <c r="K255" s="215">
        <v>0</v>
      </c>
      <c r="L255" s="215">
        <v>0</v>
      </c>
      <c r="M255" s="215">
        <v>0</v>
      </c>
      <c r="N255" s="215">
        <v>0</v>
      </c>
      <c r="O255" s="215">
        <v>0</v>
      </c>
      <c r="P255" s="215">
        <v>0</v>
      </c>
      <c r="Q255" s="215">
        <v>0</v>
      </c>
    </row>
    <row r="256" spans="1:18" x14ac:dyDescent="0.25">
      <c r="A256" s="245" t="str">
        <f>IFERROR(VLOOKUP($C256,Account_Mapping!$A:$C,2,0),"")</f>
        <v>T_gen_Admin_other</v>
      </c>
      <c r="B256" s="248">
        <f>IFERROR(VLOOKUP($C256,Account_Mapping!$A:$C,3,0),"")</f>
        <v>0</v>
      </c>
      <c r="C256" s="285" t="s">
        <v>1003</v>
      </c>
      <c r="D256" s="215"/>
      <c r="E256" s="215">
        <v>0</v>
      </c>
      <c r="F256" s="215">
        <v>0</v>
      </c>
      <c r="G256" s="215">
        <v>0</v>
      </c>
      <c r="H256" s="215">
        <v>0</v>
      </c>
      <c r="I256" s="215">
        <v>0</v>
      </c>
      <c r="J256" s="215">
        <v>0</v>
      </c>
      <c r="K256" s="215">
        <v>0</v>
      </c>
      <c r="L256" s="215">
        <v>0</v>
      </c>
      <c r="M256" s="215">
        <v>0</v>
      </c>
      <c r="N256" s="215">
        <v>0</v>
      </c>
      <c r="O256" s="215">
        <v>0</v>
      </c>
      <c r="P256" s="215">
        <v>0</v>
      </c>
      <c r="Q256" s="215">
        <v>0</v>
      </c>
    </row>
    <row r="257" spans="1:18" x14ac:dyDescent="0.25">
      <c r="A257" s="245" t="str">
        <f>IFERROR(VLOOKUP($C257,Account_Mapping!$A:$C,2,0),"")</f>
        <v>T_gen_Admin_other</v>
      </c>
      <c r="B257" s="248">
        <f>IFERROR(VLOOKUP($C257,Account_Mapping!$A:$C,3,0),"")</f>
        <v>0</v>
      </c>
      <c r="C257" s="285" t="s">
        <v>1004</v>
      </c>
      <c r="D257" s="215"/>
      <c r="E257" s="215">
        <v>486.4</v>
      </c>
      <c r="F257" s="215">
        <v>388.8</v>
      </c>
      <c r="G257" s="215">
        <v>100</v>
      </c>
      <c r="H257" s="215">
        <v>0</v>
      </c>
      <c r="I257" s="215">
        <v>1139.8</v>
      </c>
      <c r="J257" s="215">
        <v>486</v>
      </c>
      <c r="K257" s="215">
        <v>0</v>
      </c>
      <c r="L257" s="215">
        <v>0</v>
      </c>
      <c r="M257" s="215">
        <v>0</v>
      </c>
      <c r="N257" s="215">
        <v>0</v>
      </c>
      <c r="O257" s="215">
        <v>0</v>
      </c>
      <c r="P257" s="215">
        <v>0</v>
      </c>
      <c r="Q257" s="215">
        <v>2601</v>
      </c>
    </row>
    <row r="258" spans="1:18" x14ac:dyDescent="0.25">
      <c r="A258" s="245" t="str">
        <f>IFERROR(VLOOKUP($C258,Account_Mapping!$A:$C,2,0),"")</f>
        <v>T_gen_Admin_other</v>
      </c>
      <c r="B258" s="248">
        <f>IFERROR(VLOOKUP($C258,Account_Mapping!$A:$C,3,0),"")</f>
        <v>0</v>
      </c>
      <c r="C258" s="285" t="s">
        <v>1005</v>
      </c>
      <c r="D258" s="215"/>
      <c r="E258" s="215">
        <v>0</v>
      </c>
      <c r="F258" s="215">
        <v>0</v>
      </c>
      <c r="G258" s="215">
        <v>0</v>
      </c>
      <c r="H258" s="215">
        <v>0</v>
      </c>
      <c r="I258" s="215">
        <v>0</v>
      </c>
      <c r="J258" s="215">
        <v>0</v>
      </c>
      <c r="K258" s="215">
        <v>0</v>
      </c>
      <c r="L258" s="215">
        <v>0</v>
      </c>
      <c r="M258" s="215">
        <v>0</v>
      </c>
      <c r="N258" s="215">
        <v>0</v>
      </c>
      <c r="O258" s="215">
        <v>0</v>
      </c>
      <c r="P258" s="215">
        <v>0</v>
      </c>
      <c r="Q258" s="215">
        <v>0</v>
      </c>
    </row>
    <row r="259" spans="1:18" x14ac:dyDescent="0.25">
      <c r="A259" s="245" t="str">
        <f>IFERROR(VLOOKUP($C259,Account_Mapping!$A:$C,2,0),"")</f>
        <v>T_gen_Admin_other</v>
      </c>
      <c r="B259" s="248">
        <f>IFERROR(VLOOKUP($C259,Account_Mapping!$A:$C,3,0),"")</f>
        <v>0</v>
      </c>
      <c r="C259" s="285" t="s">
        <v>1006</v>
      </c>
      <c r="D259" s="215"/>
      <c r="E259" s="215">
        <v>691.6</v>
      </c>
      <c r="F259" s="215">
        <v>500</v>
      </c>
      <c r="G259" s="215">
        <v>387.5</v>
      </c>
      <c r="H259" s="215">
        <v>0</v>
      </c>
      <c r="I259" s="215">
        <v>0</v>
      </c>
      <c r="J259" s="215">
        <v>0</v>
      </c>
      <c r="K259" s="215">
        <v>0</v>
      </c>
      <c r="L259" s="215">
        <v>0</v>
      </c>
      <c r="M259" s="215">
        <v>0</v>
      </c>
      <c r="N259" s="215">
        <v>0</v>
      </c>
      <c r="O259" s="215">
        <v>0</v>
      </c>
      <c r="P259" s="215">
        <v>0</v>
      </c>
      <c r="Q259" s="215">
        <v>1579.1</v>
      </c>
    </row>
    <row r="260" spans="1:18" x14ac:dyDescent="0.25">
      <c r="A260" s="245" t="str">
        <f>IFERROR(VLOOKUP($C260,Account_Mapping!$A:$C,2,0),"")</f>
        <v>T_gen_Admin_other</v>
      </c>
      <c r="B260" s="248">
        <f>IFERROR(VLOOKUP($C260,Account_Mapping!$A:$C,3,0),"")</f>
        <v>0</v>
      </c>
      <c r="C260" s="285" t="s">
        <v>1007</v>
      </c>
      <c r="E260" s="229">
        <v>490.29</v>
      </c>
      <c r="F260" s="229">
        <v>512.4</v>
      </c>
      <c r="G260" s="229">
        <v>512.4</v>
      </c>
      <c r="H260" s="229">
        <v>238.38</v>
      </c>
      <c r="I260" s="229">
        <v>363.8</v>
      </c>
      <c r="J260" s="229">
        <v>251.23</v>
      </c>
      <c r="K260" s="229">
        <v>0</v>
      </c>
      <c r="L260" s="229">
        <v>0</v>
      </c>
      <c r="M260" s="229">
        <v>0</v>
      </c>
      <c r="N260" s="229">
        <v>0</v>
      </c>
      <c r="O260" s="229">
        <v>0</v>
      </c>
      <c r="P260" s="229">
        <v>0</v>
      </c>
      <c r="Q260" s="229">
        <v>2368.5000000000005</v>
      </c>
      <c r="R260" s="224"/>
    </row>
    <row r="261" spans="1:18" x14ac:dyDescent="0.25">
      <c r="A261" s="245" t="str">
        <f>IFERROR(VLOOKUP($C261,Account_Mapping!$A:$C,2,0),"")</f>
        <v>T_gen_Admin_other</v>
      </c>
      <c r="B261" s="248">
        <f>IFERROR(VLOOKUP($C261,Account_Mapping!$A:$C,3,0),"")</f>
        <v>0</v>
      </c>
      <c r="C261" s="285" t="s">
        <v>1008</v>
      </c>
      <c r="E261" s="221">
        <v>0</v>
      </c>
      <c r="F261" s="221">
        <v>0</v>
      </c>
      <c r="G261" s="221">
        <v>0</v>
      </c>
      <c r="H261" s="221">
        <v>0</v>
      </c>
      <c r="I261" s="221">
        <v>0</v>
      </c>
      <c r="J261" s="221">
        <v>0</v>
      </c>
      <c r="K261" s="221">
        <v>0</v>
      </c>
      <c r="L261" s="221">
        <v>0</v>
      </c>
      <c r="M261" s="221">
        <v>0</v>
      </c>
      <c r="N261" s="221">
        <v>0</v>
      </c>
      <c r="O261" s="221">
        <v>0</v>
      </c>
      <c r="P261" s="221">
        <v>0</v>
      </c>
      <c r="Q261" s="221">
        <v>0</v>
      </c>
    </row>
    <row r="262" spans="1:18" x14ac:dyDescent="0.25">
      <c r="A262" s="245" t="str">
        <f>IFERROR(VLOOKUP($C262,Account_Mapping!$A:$C,2,0),"")</f>
        <v/>
      </c>
      <c r="B262" s="248" t="str">
        <f>IFERROR(VLOOKUP($C262,Account_Mapping!$A:$C,3,0),"")</f>
        <v/>
      </c>
      <c r="C262" s="285" t="s">
        <v>1009</v>
      </c>
      <c r="E262" s="215">
        <v>43560.73</v>
      </c>
      <c r="F262" s="215">
        <v>39307.110000000008</v>
      </c>
      <c r="G262" s="215">
        <v>45879.9</v>
      </c>
      <c r="H262" s="215">
        <v>30927.81</v>
      </c>
      <c r="I262" s="215">
        <v>41234.310000000012</v>
      </c>
      <c r="J262" s="215">
        <v>41926.25</v>
      </c>
      <c r="K262" s="215">
        <v>0</v>
      </c>
      <c r="L262" s="215">
        <v>0</v>
      </c>
      <c r="M262" s="215">
        <v>0</v>
      </c>
      <c r="N262" s="215">
        <v>0</v>
      </c>
      <c r="O262" s="215">
        <v>0</v>
      </c>
      <c r="P262" s="215">
        <v>0</v>
      </c>
      <c r="Q262" s="215">
        <v>242836.11</v>
      </c>
    </row>
    <row r="263" spans="1:18" x14ac:dyDescent="0.25">
      <c r="A263" s="245" t="str">
        <f>IFERROR(VLOOKUP($C263,Account_Mapping!$A:$C,2,0),"")</f>
        <v/>
      </c>
      <c r="B263" s="248" t="str">
        <f>IFERROR(VLOOKUP($C263,Account_Mapping!$A:$C,3,0),"")</f>
        <v/>
      </c>
      <c r="D263" s="215"/>
      <c r="E263" s="215"/>
      <c r="F263" s="215"/>
      <c r="G263" s="215"/>
      <c r="H263" s="215"/>
      <c r="I263" s="215"/>
      <c r="J263" s="215"/>
      <c r="K263" s="215"/>
      <c r="L263" s="215"/>
      <c r="M263" s="215"/>
      <c r="N263" s="215"/>
      <c r="O263" s="215"/>
      <c r="P263" s="215"/>
      <c r="Q263" s="215"/>
    </row>
    <row r="264" spans="1:18" x14ac:dyDescent="0.25">
      <c r="A264" s="245" t="str">
        <f>IFERROR(VLOOKUP($C264,Account_Mapping!$A:$C,2,0),"")</f>
        <v/>
      </c>
      <c r="B264" s="248" t="str">
        <f>IFERROR(VLOOKUP($C264,Account_Mapping!$A:$C,3,0),"")</f>
        <v/>
      </c>
      <c r="C264" s="285" t="s">
        <v>869</v>
      </c>
      <c r="D264" s="215"/>
      <c r="E264" s="215"/>
      <c r="F264" s="215"/>
      <c r="G264" s="215"/>
      <c r="H264" s="215"/>
      <c r="I264" s="215"/>
      <c r="J264" s="215"/>
      <c r="K264" s="215"/>
      <c r="L264" s="215"/>
      <c r="M264" s="215"/>
      <c r="N264" s="215"/>
      <c r="O264" s="215"/>
      <c r="P264" s="215"/>
      <c r="Q264" s="215"/>
    </row>
    <row r="265" spans="1:18" x14ac:dyDescent="0.25">
      <c r="A265" s="245" t="str">
        <f>IFERROR(VLOOKUP($C265,Account_Mapping!$A:$C,2,0),"")</f>
        <v>T_gen_Admin_other</v>
      </c>
      <c r="B265" s="248">
        <f>IFERROR(VLOOKUP($C265,Account_Mapping!$A:$C,3,0),"")</f>
        <v>0</v>
      </c>
      <c r="C265" s="285" t="s">
        <v>1010</v>
      </c>
      <c r="D265" s="215"/>
      <c r="E265" s="215">
        <v>4938</v>
      </c>
      <c r="F265" s="215">
        <v>4628</v>
      </c>
      <c r="G265" s="215">
        <v>4996</v>
      </c>
      <c r="H265" s="215">
        <v>4980</v>
      </c>
      <c r="I265" s="215">
        <v>5192</v>
      </c>
      <c r="J265" s="215">
        <v>3664.5</v>
      </c>
      <c r="K265" s="215">
        <v>0</v>
      </c>
      <c r="L265" s="215">
        <v>0</v>
      </c>
      <c r="M265" s="215">
        <v>0</v>
      </c>
      <c r="N265" s="215">
        <v>0</v>
      </c>
      <c r="O265" s="215">
        <v>0</v>
      </c>
      <c r="P265" s="215">
        <v>0</v>
      </c>
      <c r="Q265" s="215">
        <v>28398.5</v>
      </c>
    </row>
    <row r="266" spans="1:18" x14ac:dyDescent="0.25">
      <c r="A266" s="245" t="str">
        <f>IFERROR(VLOOKUP($C266,Account_Mapping!$A:$C,2,0),"")</f>
        <v>T_EXPENSES</v>
      </c>
      <c r="B266" s="248">
        <f>IFERROR(VLOOKUP($C266,Account_Mapping!$A:$C,3,0),"")</f>
        <v>0</v>
      </c>
      <c r="C266" s="285" t="s">
        <v>1011</v>
      </c>
      <c r="D266" s="215"/>
      <c r="E266" s="215">
        <v>0</v>
      </c>
      <c r="F266" s="215">
        <v>0</v>
      </c>
      <c r="G266" s="215">
        <v>0</v>
      </c>
      <c r="H266" s="215">
        <v>0</v>
      </c>
      <c r="I266" s="215">
        <v>0</v>
      </c>
      <c r="J266" s="215">
        <v>0</v>
      </c>
      <c r="K266" s="215">
        <v>0</v>
      </c>
      <c r="L266" s="215">
        <v>0</v>
      </c>
      <c r="M266" s="215">
        <v>0</v>
      </c>
      <c r="N266" s="215">
        <v>0</v>
      </c>
      <c r="O266" s="215">
        <v>0</v>
      </c>
      <c r="P266" s="215">
        <v>0</v>
      </c>
      <c r="Q266" s="215">
        <v>0</v>
      </c>
    </row>
    <row r="267" spans="1:18" x14ac:dyDescent="0.25">
      <c r="A267" s="245" t="str">
        <f>IFERROR(VLOOKUP($C267,Account_Mapping!$A:$C,2,0),"")</f>
        <v>T_Ancillary_Therapy</v>
      </c>
      <c r="B267" s="248">
        <f>IFERROR(VLOOKUP($C267,Account_Mapping!$A:$C,3,0),"")</f>
        <v>0</v>
      </c>
      <c r="C267" s="285" t="s">
        <v>1012</v>
      </c>
      <c r="D267" s="215"/>
      <c r="E267" s="215">
        <v>3298.73</v>
      </c>
      <c r="F267" s="215">
        <v>3662.9</v>
      </c>
      <c r="G267" s="215">
        <v>2380.48</v>
      </c>
      <c r="H267" s="215">
        <v>2163.5500000000002</v>
      </c>
      <c r="I267" s="215">
        <v>3687.5</v>
      </c>
      <c r="J267" s="215">
        <v>4098.51</v>
      </c>
      <c r="K267" s="215">
        <v>0</v>
      </c>
      <c r="L267" s="215">
        <v>0</v>
      </c>
      <c r="M267" s="215">
        <v>0</v>
      </c>
      <c r="N267" s="215">
        <v>0</v>
      </c>
      <c r="O267" s="215">
        <v>0</v>
      </c>
      <c r="P267" s="215">
        <v>0</v>
      </c>
      <c r="Q267" s="215">
        <v>19291.669999999998</v>
      </c>
    </row>
    <row r="268" spans="1:18" x14ac:dyDescent="0.25">
      <c r="A268" s="245" t="str">
        <f>IFERROR(VLOOKUP($C268,Account_Mapping!$A:$C,2,0),"")</f>
        <v>T_Ancillary_Therapy</v>
      </c>
      <c r="B268" s="248" t="str">
        <f>IFERROR(VLOOKUP($C268,Account_Mapping!$A:$C,3,0),"")</f>
        <v>T_Other_NN_Labor</v>
      </c>
      <c r="C268" s="285" t="s">
        <v>1013</v>
      </c>
      <c r="D268" s="215"/>
      <c r="E268" s="215">
        <v>0</v>
      </c>
      <c r="F268" s="215">
        <v>0</v>
      </c>
      <c r="G268" s="215">
        <v>0</v>
      </c>
      <c r="H268" s="215">
        <v>0</v>
      </c>
      <c r="I268" s="215">
        <v>0</v>
      </c>
      <c r="J268" s="215">
        <v>0</v>
      </c>
      <c r="K268" s="215">
        <v>0</v>
      </c>
      <c r="L268" s="215">
        <v>0</v>
      </c>
      <c r="M268" s="215">
        <v>0</v>
      </c>
      <c r="N268" s="215">
        <v>0</v>
      </c>
      <c r="O268" s="215">
        <v>0</v>
      </c>
      <c r="P268" s="215">
        <v>0</v>
      </c>
      <c r="Q268" s="215">
        <v>0</v>
      </c>
    </row>
    <row r="269" spans="1:18" x14ac:dyDescent="0.25">
      <c r="A269" s="245" t="str">
        <f>IFERROR(VLOOKUP($C269,Account_Mapping!$A:$C,2,0),"")</f>
        <v>T_Ancillary_Therapy</v>
      </c>
      <c r="B269" s="248">
        <f>IFERROR(VLOOKUP($C269,Account_Mapping!$A:$C,3,0),"")</f>
        <v>0</v>
      </c>
      <c r="C269" s="285" t="s">
        <v>1014</v>
      </c>
      <c r="D269" s="215"/>
      <c r="E269" s="215">
        <v>0</v>
      </c>
      <c r="F269" s="215">
        <v>0</v>
      </c>
      <c r="G269" s="215">
        <v>0</v>
      </c>
      <c r="H269" s="215">
        <v>0</v>
      </c>
      <c r="I269" s="215">
        <v>0</v>
      </c>
      <c r="J269" s="215">
        <v>0</v>
      </c>
      <c r="K269" s="215">
        <v>0</v>
      </c>
      <c r="L269" s="215">
        <v>0</v>
      </c>
      <c r="M269" s="215">
        <v>0</v>
      </c>
      <c r="N269" s="215">
        <v>0</v>
      </c>
      <c r="O269" s="215">
        <v>0</v>
      </c>
      <c r="P269" s="215">
        <v>0</v>
      </c>
      <c r="Q269" s="215">
        <v>0</v>
      </c>
    </row>
    <row r="270" spans="1:18" x14ac:dyDescent="0.25">
      <c r="A270" s="245" t="str">
        <f>IFERROR(VLOOKUP($C270,Account_Mapping!$A:$C,2,0),"")</f>
        <v>T_Ancillary_Therapy</v>
      </c>
      <c r="B270" s="248" t="str">
        <f>IFERROR(VLOOKUP($C270,Account_Mapping!$A:$C,3,0),"")</f>
        <v>T_Other_NN_Labor</v>
      </c>
      <c r="C270" s="285" t="s">
        <v>1015</v>
      </c>
      <c r="D270" s="215"/>
      <c r="E270" s="215">
        <v>0</v>
      </c>
      <c r="F270" s="215">
        <v>0</v>
      </c>
      <c r="G270" s="215">
        <v>0</v>
      </c>
      <c r="H270" s="215">
        <v>0</v>
      </c>
      <c r="I270" s="215">
        <v>0</v>
      </c>
      <c r="J270" s="215">
        <v>0</v>
      </c>
      <c r="K270" s="215">
        <v>0</v>
      </c>
      <c r="L270" s="215">
        <v>0</v>
      </c>
      <c r="M270" s="215">
        <v>0</v>
      </c>
      <c r="N270" s="215">
        <v>0</v>
      </c>
      <c r="O270" s="215">
        <v>0</v>
      </c>
      <c r="P270" s="215">
        <v>0</v>
      </c>
      <c r="Q270" s="215">
        <v>0</v>
      </c>
    </row>
    <row r="271" spans="1:18" x14ac:dyDescent="0.25">
      <c r="A271" s="245" t="str">
        <f>IFERROR(VLOOKUP($C271,Account_Mapping!$A:$C,2,0),"")</f>
        <v>T_Ancillary_Therapy</v>
      </c>
      <c r="B271" s="248">
        <f>IFERROR(VLOOKUP($C271,Account_Mapping!$A:$C,3,0),"")</f>
        <v>0</v>
      </c>
      <c r="C271" s="285" t="s">
        <v>1016</v>
      </c>
      <c r="D271" s="215"/>
      <c r="E271" s="215">
        <v>0</v>
      </c>
      <c r="F271" s="215">
        <v>0</v>
      </c>
      <c r="G271" s="215">
        <v>0</v>
      </c>
      <c r="H271" s="215">
        <v>0</v>
      </c>
      <c r="I271" s="215">
        <v>0</v>
      </c>
      <c r="J271" s="215">
        <v>0</v>
      </c>
      <c r="K271" s="215">
        <v>0</v>
      </c>
      <c r="L271" s="215">
        <v>0</v>
      </c>
      <c r="M271" s="215">
        <v>0</v>
      </c>
      <c r="N271" s="215">
        <v>0</v>
      </c>
      <c r="O271" s="215">
        <v>0</v>
      </c>
      <c r="P271" s="215">
        <v>0</v>
      </c>
      <c r="Q271" s="215">
        <v>0</v>
      </c>
    </row>
    <row r="272" spans="1:18" x14ac:dyDescent="0.25">
      <c r="A272" s="245" t="str">
        <f>IFERROR(VLOOKUP($C272,Account_Mapping!$A:$C,2,0),"")</f>
        <v>T_Ancillary_Therapy</v>
      </c>
      <c r="B272" s="248">
        <f>IFERROR(VLOOKUP($C272,Account_Mapping!$A:$C,3,0),"")</f>
        <v>0</v>
      </c>
      <c r="C272" s="285" t="s">
        <v>1017</v>
      </c>
      <c r="D272" s="215"/>
      <c r="E272" s="215">
        <v>2733.73</v>
      </c>
      <c r="F272" s="215">
        <v>2527.4</v>
      </c>
      <c r="G272" s="215">
        <v>2116.94</v>
      </c>
      <c r="H272" s="215">
        <v>2073.21</v>
      </c>
      <c r="I272" s="215">
        <v>2613.23</v>
      </c>
      <c r="J272" s="215">
        <v>2681.27</v>
      </c>
      <c r="K272" s="215">
        <v>0</v>
      </c>
      <c r="L272" s="215">
        <v>0</v>
      </c>
      <c r="M272" s="215">
        <v>0</v>
      </c>
      <c r="N272" s="215">
        <v>0</v>
      </c>
      <c r="O272" s="215">
        <v>0</v>
      </c>
      <c r="P272" s="215">
        <v>0</v>
      </c>
      <c r="Q272" s="215">
        <v>14745.779999999999</v>
      </c>
    </row>
    <row r="273" spans="1:17" x14ac:dyDescent="0.25">
      <c r="A273" s="245" t="str">
        <f>IFERROR(VLOOKUP($C273,Account_Mapping!$A:$C,2,0),"")</f>
        <v>T_Ancillary_Therapy</v>
      </c>
      <c r="B273" s="248" t="str">
        <f>IFERROR(VLOOKUP($C273,Account_Mapping!$A:$C,3,0),"")</f>
        <v>T_Other_NN_Labor</v>
      </c>
      <c r="C273" s="285" t="s">
        <v>1018</v>
      </c>
      <c r="D273" s="215"/>
      <c r="E273" s="215">
        <v>0</v>
      </c>
      <c r="F273" s="215">
        <v>0</v>
      </c>
      <c r="G273" s="215">
        <v>0</v>
      </c>
      <c r="H273" s="215">
        <v>0</v>
      </c>
      <c r="I273" s="215">
        <v>0</v>
      </c>
      <c r="J273" s="215">
        <v>0</v>
      </c>
      <c r="K273" s="215">
        <v>0</v>
      </c>
      <c r="L273" s="215">
        <v>0</v>
      </c>
      <c r="M273" s="215">
        <v>0</v>
      </c>
      <c r="N273" s="215">
        <v>0</v>
      </c>
      <c r="O273" s="215">
        <v>0</v>
      </c>
      <c r="P273" s="215">
        <v>0</v>
      </c>
      <c r="Q273" s="215">
        <v>0</v>
      </c>
    </row>
    <row r="274" spans="1:17" x14ac:dyDescent="0.25">
      <c r="A274" s="245" t="str">
        <f>IFERROR(VLOOKUP($C274,Account_Mapping!$A:$C,2,0),"")</f>
        <v>T_Ancillary_Therapy</v>
      </c>
      <c r="B274" s="248">
        <f>IFERROR(VLOOKUP($C274,Account_Mapping!$A:$C,3,0),"")</f>
        <v>0</v>
      </c>
      <c r="C274" s="285" t="s">
        <v>1019</v>
      </c>
      <c r="D274" s="215"/>
      <c r="E274" s="215">
        <v>0</v>
      </c>
      <c r="F274" s="215">
        <v>0</v>
      </c>
      <c r="G274" s="215">
        <v>0</v>
      </c>
      <c r="H274" s="215">
        <v>0</v>
      </c>
      <c r="I274" s="215">
        <v>3876.59</v>
      </c>
      <c r="J274" s="215">
        <v>0</v>
      </c>
      <c r="K274" s="215">
        <v>0</v>
      </c>
      <c r="L274" s="215">
        <v>0</v>
      </c>
      <c r="M274" s="215">
        <v>0</v>
      </c>
      <c r="N274" s="215">
        <v>0</v>
      </c>
      <c r="O274" s="215">
        <v>0</v>
      </c>
      <c r="P274" s="215">
        <v>0</v>
      </c>
      <c r="Q274" s="215">
        <v>3876.59</v>
      </c>
    </row>
    <row r="275" spans="1:17" x14ac:dyDescent="0.25">
      <c r="A275" s="245" t="str">
        <f>IFERROR(VLOOKUP($C275,Account_Mapping!$A:$C,2,0),"")</f>
        <v>T_Ancillary_Therapy</v>
      </c>
      <c r="B275" s="248">
        <f>IFERROR(VLOOKUP($C275,Account_Mapping!$A:$C,3,0),"")</f>
        <v>0</v>
      </c>
      <c r="C275" s="285" t="s">
        <v>1020</v>
      </c>
      <c r="D275" s="215"/>
      <c r="E275" s="215">
        <v>265.55</v>
      </c>
      <c r="F275" s="215">
        <v>99.11</v>
      </c>
      <c r="G275" s="215">
        <v>396.81</v>
      </c>
      <c r="H275" s="215">
        <v>0</v>
      </c>
      <c r="I275" s="215">
        <v>0</v>
      </c>
      <c r="J275" s="215">
        <v>314.70999999999998</v>
      </c>
      <c r="K275" s="215">
        <v>0</v>
      </c>
      <c r="L275" s="215">
        <v>0</v>
      </c>
      <c r="M275" s="215">
        <v>0</v>
      </c>
      <c r="N275" s="215">
        <v>0</v>
      </c>
      <c r="O275" s="215">
        <v>0</v>
      </c>
      <c r="P275" s="215">
        <v>0</v>
      </c>
      <c r="Q275" s="215">
        <v>1076.18</v>
      </c>
    </row>
    <row r="276" spans="1:17" x14ac:dyDescent="0.25">
      <c r="A276" s="245" t="str">
        <f>IFERROR(VLOOKUP($C276,Account_Mapping!$A:$C,2,0),"")</f>
        <v>T_Ancillary_Pharmacy</v>
      </c>
      <c r="B276" s="248">
        <f>IFERROR(VLOOKUP($C276,Account_Mapping!$A:$C,3,0),"")</f>
        <v>0</v>
      </c>
      <c r="C276" s="285" t="s">
        <v>1021</v>
      </c>
      <c r="D276" s="215"/>
      <c r="E276" s="215">
        <v>3544.94</v>
      </c>
      <c r="F276" s="215">
        <v>2571.52</v>
      </c>
      <c r="G276" s="215">
        <v>2400.1999999999998</v>
      </c>
      <c r="H276" s="215">
        <v>367.39</v>
      </c>
      <c r="I276" s="215">
        <v>3168.35</v>
      </c>
      <c r="J276" s="215">
        <v>2032.83</v>
      </c>
      <c r="K276" s="215">
        <v>0</v>
      </c>
      <c r="L276" s="215">
        <v>0</v>
      </c>
      <c r="M276" s="215">
        <v>0</v>
      </c>
      <c r="N276" s="215">
        <v>0</v>
      </c>
      <c r="O276" s="215">
        <v>0</v>
      </c>
      <c r="P276" s="215">
        <v>0</v>
      </c>
      <c r="Q276" s="215">
        <v>14085.23</v>
      </c>
    </row>
    <row r="277" spans="1:17" x14ac:dyDescent="0.25">
      <c r="A277" s="245" t="str">
        <f>IFERROR(VLOOKUP($C277,Account_Mapping!$A:$C,2,0),"")</f>
        <v>T_Nursing</v>
      </c>
      <c r="B277" s="248">
        <f>IFERROR(VLOOKUP($C277,Account_Mapping!$A:$C,3,0),"")</f>
        <v>0</v>
      </c>
      <c r="C277" s="285" t="s">
        <v>1022</v>
      </c>
      <c r="D277" s="215"/>
      <c r="E277" s="215">
        <v>0</v>
      </c>
      <c r="F277" s="215">
        <v>0</v>
      </c>
      <c r="G277" s="215">
        <v>0</v>
      </c>
      <c r="H277" s="215">
        <v>0</v>
      </c>
      <c r="I277" s="215">
        <v>0</v>
      </c>
      <c r="J277" s="215">
        <v>0</v>
      </c>
      <c r="K277" s="215">
        <v>0</v>
      </c>
      <c r="L277" s="215">
        <v>0</v>
      </c>
      <c r="M277" s="215">
        <v>0</v>
      </c>
      <c r="N277" s="215">
        <v>0</v>
      </c>
      <c r="O277" s="215">
        <v>0</v>
      </c>
      <c r="P277" s="215">
        <v>0</v>
      </c>
      <c r="Q277" s="215">
        <v>0</v>
      </c>
    </row>
    <row r="278" spans="1:17" x14ac:dyDescent="0.25">
      <c r="A278" s="245" t="str">
        <f>IFERROR(VLOOKUP($C278,Account_Mapping!$A:$C,2,0),"")</f>
        <v>T_Ancillary_Therapy</v>
      </c>
      <c r="B278" s="248">
        <f>IFERROR(VLOOKUP($C278,Account_Mapping!$A:$C,3,0),"")</f>
        <v>0</v>
      </c>
      <c r="C278" s="285" t="s">
        <v>1023</v>
      </c>
      <c r="D278" s="215"/>
      <c r="E278" s="215">
        <v>0</v>
      </c>
      <c r="F278" s="215">
        <v>0</v>
      </c>
      <c r="G278" s="215">
        <v>0</v>
      </c>
      <c r="H278" s="215">
        <v>0</v>
      </c>
      <c r="I278" s="215">
        <v>0</v>
      </c>
      <c r="J278" s="215">
        <v>0</v>
      </c>
      <c r="K278" s="215">
        <v>0</v>
      </c>
      <c r="L278" s="215">
        <v>0</v>
      </c>
      <c r="M278" s="215">
        <v>0</v>
      </c>
      <c r="N278" s="215">
        <v>0</v>
      </c>
      <c r="O278" s="215">
        <v>0</v>
      </c>
      <c r="P278" s="215">
        <v>0</v>
      </c>
      <c r="Q278" s="215">
        <v>0</v>
      </c>
    </row>
    <row r="279" spans="1:17" x14ac:dyDescent="0.25">
      <c r="A279" s="245" t="str">
        <f>IFERROR(VLOOKUP($C279,Account_Mapping!$A:$C,2,0),"")</f>
        <v>T_Ancillary_Therapy</v>
      </c>
      <c r="B279" s="248">
        <f>IFERROR(VLOOKUP($C279,Account_Mapping!$A:$C,3,0),"")</f>
        <v>0</v>
      </c>
      <c r="C279" s="285" t="s">
        <v>1024</v>
      </c>
      <c r="D279" s="215"/>
      <c r="E279" s="215">
        <v>2617.3200000000002</v>
      </c>
      <c r="F279" s="215">
        <v>2471.1</v>
      </c>
      <c r="G279" s="215">
        <v>2084.91</v>
      </c>
      <c r="H279" s="215">
        <v>1529.68</v>
      </c>
      <c r="I279" s="215">
        <v>2458.83</v>
      </c>
      <c r="J279" s="215">
        <v>2014.23</v>
      </c>
      <c r="K279" s="215">
        <v>0</v>
      </c>
      <c r="L279" s="215">
        <v>0</v>
      </c>
      <c r="M279" s="215">
        <v>0</v>
      </c>
      <c r="N279" s="215">
        <v>0</v>
      </c>
      <c r="O279" s="215">
        <v>0</v>
      </c>
      <c r="P279" s="215">
        <v>0</v>
      </c>
      <c r="Q279" s="215">
        <v>13176.07</v>
      </c>
    </row>
    <row r="280" spans="1:17" x14ac:dyDescent="0.25">
      <c r="A280" s="245" t="str">
        <f>IFERROR(VLOOKUP($C280,Account_Mapping!$A:$C,2,0),"")</f>
        <v>T_Ancillary_Therapy</v>
      </c>
      <c r="B280" s="248" t="str">
        <f>IFERROR(VLOOKUP($C280,Account_Mapping!$A:$C,3,0),"")</f>
        <v>T_Other_NN_Labor</v>
      </c>
      <c r="C280" s="285" t="s">
        <v>1025</v>
      </c>
      <c r="D280" s="215"/>
      <c r="E280" s="215">
        <v>0</v>
      </c>
      <c r="F280" s="215">
        <v>0</v>
      </c>
      <c r="G280" s="215">
        <v>0</v>
      </c>
      <c r="H280" s="215">
        <v>0</v>
      </c>
      <c r="I280" s="215">
        <v>0</v>
      </c>
      <c r="J280" s="215">
        <v>0</v>
      </c>
      <c r="K280" s="215">
        <v>0</v>
      </c>
      <c r="L280" s="215">
        <v>0</v>
      </c>
      <c r="M280" s="215">
        <v>0</v>
      </c>
      <c r="N280" s="215">
        <v>0</v>
      </c>
      <c r="O280" s="215">
        <v>0</v>
      </c>
      <c r="P280" s="215">
        <v>0</v>
      </c>
      <c r="Q280" s="215">
        <v>0</v>
      </c>
    </row>
    <row r="281" spans="1:17" x14ac:dyDescent="0.25">
      <c r="A281" s="245" t="str">
        <f>IFERROR(VLOOKUP($C281,Account_Mapping!$A:$C,2,0),"")</f>
        <v>T_Ancillary_Therapy</v>
      </c>
      <c r="B281" s="248">
        <f>IFERROR(VLOOKUP($C281,Account_Mapping!$A:$C,3,0),"")</f>
        <v>0</v>
      </c>
      <c r="C281" s="285" t="s">
        <v>1026</v>
      </c>
      <c r="D281" s="215"/>
      <c r="E281" s="215">
        <v>0</v>
      </c>
      <c r="F281" s="215">
        <v>0</v>
      </c>
      <c r="G281" s="215">
        <v>0</v>
      </c>
      <c r="H281" s="215">
        <v>0</v>
      </c>
      <c r="I281" s="215">
        <v>0</v>
      </c>
      <c r="J281" s="215">
        <v>0</v>
      </c>
      <c r="K281" s="215">
        <v>0</v>
      </c>
      <c r="L281" s="215">
        <v>0</v>
      </c>
      <c r="M281" s="215">
        <v>0</v>
      </c>
      <c r="N281" s="215">
        <v>0</v>
      </c>
      <c r="O281" s="215">
        <v>0</v>
      </c>
      <c r="P281" s="215">
        <v>0</v>
      </c>
      <c r="Q281" s="215">
        <v>0</v>
      </c>
    </row>
    <row r="282" spans="1:17" x14ac:dyDescent="0.25">
      <c r="A282" s="245" t="str">
        <f>IFERROR(VLOOKUP($C282,Account_Mapping!$A:$C,2,0),"")</f>
        <v>T_Ancillary_Therapy</v>
      </c>
      <c r="B282" s="248">
        <f>IFERROR(VLOOKUP($C282,Account_Mapping!$A:$C,3,0),"")</f>
        <v>0</v>
      </c>
      <c r="C282" s="285" t="s">
        <v>1027</v>
      </c>
      <c r="D282" s="215"/>
      <c r="E282" s="215">
        <v>0</v>
      </c>
      <c r="F282" s="215">
        <v>0</v>
      </c>
      <c r="G282" s="215">
        <v>0</v>
      </c>
      <c r="H282" s="215">
        <v>0</v>
      </c>
      <c r="I282" s="215">
        <v>0</v>
      </c>
      <c r="J282" s="215">
        <v>0</v>
      </c>
      <c r="K282" s="215">
        <v>0</v>
      </c>
      <c r="L282" s="215">
        <v>0</v>
      </c>
      <c r="M282" s="215">
        <v>0</v>
      </c>
      <c r="N282" s="215">
        <v>0</v>
      </c>
      <c r="O282" s="215">
        <v>0</v>
      </c>
      <c r="P282" s="215">
        <v>0</v>
      </c>
      <c r="Q282" s="215">
        <v>0</v>
      </c>
    </row>
    <row r="283" spans="1:17" x14ac:dyDescent="0.25">
      <c r="A283" s="245" t="str">
        <f>IFERROR(VLOOKUP($C283,Account_Mapping!$A:$C,2,0),"")</f>
        <v>T_Ancillary_Other</v>
      </c>
      <c r="B283" s="248">
        <f>IFERROR(VLOOKUP($C283,Account_Mapping!$A:$C,3,0),"")</f>
        <v>0</v>
      </c>
      <c r="C283" s="285" t="s">
        <v>1028</v>
      </c>
      <c r="D283" s="215"/>
      <c r="E283" s="215">
        <v>0</v>
      </c>
      <c r="F283" s="215">
        <v>3319.84</v>
      </c>
      <c r="G283" s="215">
        <v>3089.8</v>
      </c>
      <c r="H283" s="215">
        <v>21.67</v>
      </c>
      <c r="I283" s="215">
        <v>2408.3000000000002</v>
      </c>
      <c r="J283" s="215">
        <v>4620.88</v>
      </c>
      <c r="K283" s="215">
        <v>0</v>
      </c>
      <c r="L283" s="215">
        <v>0</v>
      </c>
      <c r="M283" s="215">
        <v>0</v>
      </c>
      <c r="N283" s="215">
        <v>0</v>
      </c>
      <c r="O283" s="215">
        <v>0</v>
      </c>
      <c r="P283" s="215">
        <v>0</v>
      </c>
      <c r="Q283" s="215">
        <v>13460.490000000002</v>
      </c>
    </row>
    <row r="284" spans="1:17" x14ac:dyDescent="0.25">
      <c r="A284" s="245" t="str">
        <f>IFERROR(VLOOKUP($C284,Account_Mapping!$A:$C,2,0),"")</f>
        <v>T_Ancillary_Other</v>
      </c>
      <c r="B284" s="248">
        <f>IFERROR(VLOOKUP($C284,Account_Mapping!$A:$C,3,0),"")</f>
        <v>0</v>
      </c>
      <c r="C284" s="285" t="s">
        <v>1029</v>
      </c>
      <c r="D284" s="215"/>
      <c r="E284" s="215">
        <v>130.5</v>
      </c>
      <c r="F284" s="215">
        <v>288</v>
      </c>
      <c r="G284" s="215">
        <v>0</v>
      </c>
      <c r="H284" s="215">
        <v>0</v>
      </c>
      <c r="I284" s="215">
        <v>621</v>
      </c>
      <c r="J284" s="215">
        <v>202.5</v>
      </c>
      <c r="K284" s="215">
        <v>0</v>
      </c>
      <c r="L284" s="215">
        <v>0</v>
      </c>
      <c r="M284" s="215">
        <v>0</v>
      </c>
      <c r="N284" s="215">
        <v>0</v>
      </c>
      <c r="O284" s="215">
        <v>0</v>
      </c>
      <c r="P284" s="215">
        <v>0</v>
      </c>
      <c r="Q284" s="215">
        <v>1242</v>
      </c>
    </row>
    <row r="285" spans="1:17" x14ac:dyDescent="0.25">
      <c r="A285" s="245" t="str">
        <f>IFERROR(VLOOKUP($C285,Account_Mapping!$A:$C,2,0),"")</f>
        <v>T_Ancillary_Therapy</v>
      </c>
      <c r="B285" s="248">
        <f>IFERROR(VLOOKUP($C285,Account_Mapping!$A:$C,3,0),"")</f>
        <v>0</v>
      </c>
      <c r="C285" s="285" t="s">
        <v>1030</v>
      </c>
      <c r="D285" s="215"/>
      <c r="E285" s="215">
        <v>0</v>
      </c>
      <c r="F285" s="215">
        <v>0</v>
      </c>
      <c r="G285" s="215">
        <v>0</v>
      </c>
      <c r="H285" s="215">
        <v>0</v>
      </c>
      <c r="I285" s="215">
        <v>0</v>
      </c>
      <c r="J285" s="215">
        <v>0</v>
      </c>
      <c r="K285" s="215">
        <v>0</v>
      </c>
      <c r="L285" s="215">
        <v>0</v>
      </c>
      <c r="M285" s="215">
        <v>0</v>
      </c>
      <c r="N285" s="215">
        <v>0</v>
      </c>
      <c r="O285" s="215">
        <v>0</v>
      </c>
      <c r="P285" s="215">
        <v>0</v>
      </c>
      <c r="Q285" s="215">
        <v>0</v>
      </c>
    </row>
    <row r="286" spans="1:17" x14ac:dyDescent="0.25">
      <c r="A286" s="245" t="str">
        <f>IFERROR(VLOOKUP($C286,Account_Mapping!$A:$C,2,0),"")</f>
        <v>T_Ancillary_Therapy</v>
      </c>
      <c r="B286" s="248">
        <f>IFERROR(VLOOKUP($C286,Account_Mapping!$A:$C,3,0),"")</f>
        <v>0</v>
      </c>
      <c r="C286" s="285" t="s">
        <v>1031</v>
      </c>
      <c r="D286" s="215"/>
      <c r="E286" s="215">
        <v>0</v>
      </c>
      <c r="F286" s="215">
        <v>0</v>
      </c>
      <c r="G286" s="215">
        <v>0</v>
      </c>
      <c r="H286" s="215">
        <v>0</v>
      </c>
      <c r="I286" s="215">
        <v>0</v>
      </c>
      <c r="J286" s="215">
        <v>0</v>
      </c>
      <c r="K286" s="215">
        <v>0</v>
      </c>
      <c r="L286" s="215">
        <v>0</v>
      </c>
      <c r="M286" s="215">
        <v>0</v>
      </c>
      <c r="N286" s="215">
        <v>0</v>
      </c>
      <c r="O286" s="215">
        <v>0</v>
      </c>
      <c r="P286" s="215">
        <v>0</v>
      </c>
      <c r="Q286" s="215">
        <v>0</v>
      </c>
    </row>
    <row r="287" spans="1:17" x14ac:dyDescent="0.25">
      <c r="A287" s="245" t="str">
        <f>IFERROR(VLOOKUP($C287,Account_Mapping!$A:$C,2,0),"")</f>
        <v>T_Ancillary_Other</v>
      </c>
      <c r="B287" s="248">
        <f>IFERROR(VLOOKUP($C287,Account_Mapping!$A:$C,3,0),"")</f>
        <v>0</v>
      </c>
      <c r="C287" s="285" t="s">
        <v>1032</v>
      </c>
      <c r="D287" s="215"/>
      <c r="E287" s="215">
        <v>0</v>
      </c>
      <c r="F287" s="215">
        <v>0</v>
      </c>
      <c r="G287" s="215">
        <v>95</v>
      </c>
      <c r="H287" s="215">
        <v>0</v>
      </c>
      <c r="I287" s="215">
        <v>0</v>
      </c>
      <c r="J287" s="215">
        <v>0</v>
      </c>
      <c r="K287" s="215">
        <v>0</v>
      </c>
      <c r="L287" s="215">
        <v>0</v>
      </c>
      <c r="M287" s="215">
        <v>0</v>
      </c>
      <c r="N287" s="215">
        <v>0</v>
      </c>
      <c r="O287" s="215">
        <v>0</v>
      </c>
      <c r="P287" s="215">
        <v>0</v>
      </c>
      <c r="Q287" s="215">
        <v>95</v>
      </c>
    </row>
    <row r="288" spans="1:17" x14ac:dyDescent="0.25">
      <c r="A288" s="245" t="str">
        <f>IFERROR(VLOOKUP($C288,Account_Mapping!$A:$C,2,0),"")</f>
        <v>T_EXPENSES</v>
      </c>
      <c r="B288" s="248">
        <f>IFERROR(VLOOKUP($C288,Account_Mapping!$A:$C,3,0),"")</f>
        <v>0</v>
      </c>
      <c r="C288" s="285" t="s">
        <v>1033</v>
      </c>
      <c r="D288" s="215"/>
      <c r="E288" s="215">
        <v>0</v>
      </c>
      <c r="F288" s="215">
        <v>0</v>
      </c>
      <c r="G288" s="215">
        <v>0</v>
      </c>
      <c r="H288" s="215">
        <v>0</v>
      </c>
      <c r="I288" s="215">
        <v>0</v>
      </c>
      <c r="J288" s="215">
        <v>0</v>
      </c>
      <c r="K288" s="215">
        <v>0</v>
      </c>
      <c r="L288" s="215">
        <v>0</v>
      </c>
      <c r="M288" s="215">
        <v>0</v>
      </c>
      <c r="N288" s="215">
        <v>0</v>
      </c>
      <c r="O288" s="215">
        <v>0</v>
      </c>
      <c r="P288" s="215">
        <v>0</v>
      </c>
      <c r="Q288" s="215">
        <v>0</v>
      </c>
    </row>
    <row r="289" spans="1:17" x14ac:dyDescent="0.25">
      <c r="A289" s="245" t="str">
        <f>IFERROR(VLOOKUP($C289,Account_Mapping!$A:$C,2,0),"")</f>
        <v>T_EXPENSES</v>
      </c>
      <c r="B289" s="248">
        <f>IFERROR(VLOOKUP($C289,Account_Mapping!$A:$C,3,0),"")</f>
        <v>0</v>
      </c>
      <c r="C289" s="285" t="s">
        <v>1034</v>
      </c>
      <c r="D289" s="215"/>
      <c r="E289" s="215">
        <v>0</v>
      </c>
      <c r="F289" s="215">
        <v>0</v>
      </c>
      <c r="G289" s="215">
        <v>0</v>
      </c>
      <c r="H289" s="215">
        <v>0</v>
      </c>
      <c r="I289" s="215">
        <v>0</v>
      </c>
      <c r="J289" s="215">
        <v>0</v>
      </c>
      <c r="K289" s="215">
        <v>0</v>
      </c>
      <c r="L289" s="215">
        <v>0</v>
      </c>
      <c r="M289" s="215">
        <v>0</v>
      </c>
      <c r="N289" s="215">
        <v>0</v>
      </c>
      <c r="O289" s="215">
        <v>0</v>
      </c>
      <c r="P289" s="215">
        <v>0</v>
      </c>
      <c r="Q289" s="215">
        <v>0</v>
      </c>
    </row>
    <row r="290" spans="1:17" x14ac:dyDescent="0.25">
      <c r="A290" s="245" t="str">
        <f>IFERROR(VLOOKUP($C290,Account_Mapping!$A:$C,2,0),"")</f>
        <v>T_Ancillary_Pharmacy</v>
      </c>
      <c r="B290" s="248">
        <f>IFERROR(VLOOKUP($C290,Account_Mapping!$A:$C,3,0),"")</f>
        <v>0</v>
      </c>
      <c r="C290" s="285" t="s">
        <v>1035</v>
      </c>
      <c r="D290" s="215"/>
      <c r="E290" s="215">
        <v>171.29</v>
      </c>
      <c r="F290" s="215">
        <v>0</v>
      </c>
      <c r="G290" s="215">
        <v>254.4</v>
      </c>
      <c r="H290" s="215">
        <v>0</v>
      </c>
      <c r="I290" s="215">
        <v>339.2</v>
      </c>
      <c r="J290" s="215">
        <v>359.74</v>
      </c>
      <c r="K290" s="215">
        <v>0</v>
      </c>
      <c r="L290" s="215">
        <v>0</v>
      </c>
      <c r="M290" s="215">
        <v>0</v>
      </c>
      <c r="N290" s="215">
        <v>0</v>
      </c>
      <c r="O290" s="215">
        <v>0</v>
      </c>
      <c r="P290" s="215">
        <v>0</v>
      </c>
      <c r="Q290" s="215">
        <v>1124.6300000000001</v>
      </c>
    </row>
    <row r="291" spans="1:17" x14ac:dyDescent="0.25">
      <c r="A291" s="245" t="str">
        <f>IFERROR(VLOOKUP($C291,Account_Mapping!$A:$C,2,0),"")</f>
        <v>T_Ancillary_Therapy</v>
      </c>
      <c r="B291" s="248">
        <f>IFERROR(VLOOKUP($C291,Account_Mapping!$A:$C,3,0),"")</f>
        <v>0</v>
      </c>
      <c r="C291" s="285" t="s">
        <v>1036</v>
      </c>
      <c r="D291" s="215"/>
      <c r="E291" s="215">
        <v>3108.51</v>
      </c>
      <c r="F291" s="215">
        <v>1081.8900000000001</v>
      </c>
      <c r="G291" s="215">
        <v>3521.15</v>
      </c>
      <c r="H291" s="215">
        <v>-1009.62</v>
      </c>
      <c r="I291" s="215">
        <v>1017.66</v>
      </c>
      <c r="J291" s="215">
        <v>3932.34</v>
      </c>
      <c r="K291" s="215">
        <v>0</v>
      </c>
      <c r="L291" s="215">
        <v>0</v>
      </c>
      <c r="M291" s="215">
        <v>0</v>
      </c>
      <c r="N291" s="215">
        <v>0</v>
      </c>
      <c r="O291" s="215">
        <v>0</v>
      </c>
      <c r="P291" s="215">
        <v>0</v>
      </c>
      <c r="Q291" s="215">
        <v>11651.93</v>
      </c>
    </row>
    <row r="292" spans="1:17" x14ac:dyDescent="0.25">
      <c r="A292" s="245" t="str">
        <f>IFERROR(VLOOKUP($C292,Account_Mapping!$A:$C,2,0),"")</f>
        <v>T_Ancillary_Therapy</v>
      </c>
      <c r="B292" s="248">
        <f>IFERROR(VLOOKUP($C292,Account_Mapping!$A:$C,3,0),"")</f>
        <v>0</v>
      </c>
      <c r="C292" s="285" t="s">
        <v>1037</v>
      </c>
      <c r="D292" s="215"/>
      <c r="E292" s="215">
        <v>816.34</v>
      </c>
      <c r="F292" s="215">
        <v>307.68</v>
      </c>
      <c r="G292" s="215">
        <v>975.53</v>
      </c>
      <c r="H292" s="215">
        <v>0</v>
      </c>
      <c r="I292" s="215">
        <v>1009.45</v>
      </c>
      <c r="J292" s="215">
        <v>509.22</v>
      </c>
      <c r="K292" s="215">
        <v>0</v>
      </c>
      <c r="L292" s="215">
        <v>0</v>
      </c>
      <c r="M292" s="215">
        <v>0</v>
      </c>
      <c r="N292" s="215">
        <v>0</v>
      </c>
      <c r="O292" s="215">
        <v>0</v>
      </c>
      <c r="P292" s="215">
        <v>0</v>
      </c>
      <c r="Q292" s="215">
        <v>3618.2200000000003</v>
      </c>
    </row>
    <row r="293" spans="1:17" x14ac:dyDescent="0.25">
      <c r="A293" s="245" t="str">
        <f>IFERROR(VLOOKUP($C293,Account_Mapping!$A:$C,2,0),"")</f>
        <v>T_Ancillary_Therapy</v>
      </c>
      <c r="B293" s="248">
        <f>IFERROR(VLOOKUP($C293,Account_Mapping!$A:$C,3,0),"")</f>
        <v>0</v>
      </c>
      <c r="C293" s="285" t="s">
        <v>1038</v>
      </c>
      <c r="D293" s="215"/>
      <c r="E293" s="215">
        <v>1714.7</v>
      </c>
      <c r="F293" s="215">
        <v>1044.44</v>
      </c>
      <c r="G293" s="215">
        <v>2340.88</v>
      </c>
      <c r="H293" s="215">
        <v>-994.68</v>
      </c>
      <c r="I293" s="215">
        <v>918.67</v>
      </c>
      <c r="J293" s="215">
        <v>2508.58</v>
      </c>
      <c r="K293" s="215">
        <v>0</v>
      </c>
      <c r="L293" s="215">
        <v>0</v>
      </c>
      <c r="M293" s="215">
        <v>0</v>
      </c>
      <c r="N293" s="215">
        <v>0</v>
      </c>
      <c r="O293" s="215">
        <v>0</v>
      </c>
      <c r="P293" s="215">
        <v>0</v>
      </c>
      <c r="Q293" s="215">
        <v>7532.59</v>
      </c>
    </row>
    <row r="294" spans="1:17" x14ac:dyDescent="0.25">
      <c r="A294" s="245" t="str">
        <f>IFERROR(VLOOKUP($C294,Account_Mapping!$A:$C,2,0),"")</f>
        <v>T_Ancillary_Other</v>
      </c>
      <c r="B294" s="248">
        <f>IFERROR(VLOOKUP($C294,Account_Mapping!$A:$C,3,0),"")</f>
        <v>0</v>
      </c>
      <c r="C294" s="285" t="s">
        <v>1039</v>
      </c>
      <c r="D294" s="215"/>
      <c r="E294" s="215">
        <v>0</v>
      </c>
      <c r="F294" s="215">
        <v>0</v>
      </c>
      <c r="G294" s="215">
        <v>0</v>
      </c>
      <c r="H294" s="215">
        <v>0</v>
      </c>
      <c r="I294" s="215">
        <v>0</v>
      </c>
      <c r="J294" s="215">
        <v>0</v>
      </c>
      <c r="K294" s="215">
        <v>0</v>
      </c>
      <c r="L294" s="215">
        <v>0</v>
      </c>
      <c r="M294" s="215">
        <v>0</v>
      </c>
      <c r="N294" s="215">
        <v>0</v>
      </c>
      <c r="O294" s="215">
        <v>0</v>
      </c>
      <c r="P294" s="215">
        <v>0</v>
      </c>
      <c r="Q294" s="215">
        <v>0</v>
      </c>
    </row>
    <row r="295" spans="1:17" x14ac:dyDescent="0.25">
      <c r="A295" s="245" t="str">
        <f>IFERROR(VLOOKUP($C295,Account_Mapping!$A:$C,2,0),"")</f>
        <v>T_Ancillary_Pharmacy</v>
      </c>
      <c r="B295" s="248">
        <f>IFERROR(VLOOKUP($C295,Account_Mapping!$A:$C,3,0),"")</f>
        <v>0</v>
      </c>
      <c r="C295" s="285" t="s">
        <v>1040</v>
      </c>
      <c r="D295" s="215"/>
      <c r="E295" s="215">
        <v>0</v>
      </c>
      <c r="F295" s="215">
        <v>0</v>
      </c>
      <c r="G295" s="215">
        <v>0</v>
      </c>
      <c r="H295" s="215">
        <v>0</v>
      </c>
      <c r="I295" s="215">
        <v>0</v>
      </c>
      <c r="J295" s="215">
        <v>0</v>
      </c>
      <c r="K295" s="215">
        <v>0</v>
      </c>
      <c r="L295" s="215">
        <v>0</v>
      </c>
      <c r="M295" s="215">
        <v>0</v>
      </c>
      <c r="N295" s="215">
        <v>0</v>
      </c>
      <c r="O295" s="215">
        <v>0</v>
      </c>
      <c r="P295" s="215">
        <v>0</v>
      </c>
      <c r="Q295" s="215">
        <v>0</v>
      </c>
    </row>
    <row r="296" spans="1:17" x14ac:dyDescent="0.25">
      <c r="A296" s="245" t="str">
        <f>IFERROR(VLOOKUP($C296,Account_Mapping!$A:$C,2,0),"")</f>
        <v>T_Ancillary_Other</v>
      </c>
      <c r="B296" s="248">
        <f>IFERROR(VLOOKUP($C296,Account_Mapping!$A:$C,3,0),"")</f>
        <v>0</v>
      </c>
      <c r="C296" s="285" t="s">
        <v>1041</v>
      </c>
      <c r="D296" s="215"/>
      <c r="E296" s="215">
        <v>0</v>
      </c>
      <c r="F296" s="215">
        <v>0</v>
      </c>
      <c r="G296" s="215">
        <v>0</v>
      </c>
      <c r="H296" s="215">
        <v>0</v>
      </c>
      <c r="I296" s="215">
        <v>0</v>
      </c>
      <c r="J296" s="215">
        <v>0</v>
      </c>
      <c r="K296" s="215">
        <v>0</v>
      </c>
      <c r="L296" s="215">
        <v>0</v>
      </c>
      <c r="M296" s="215">
        <v>0</v>
      </c>
      <c r="N296" s="215">
        <v>0</v>
      </c>
      <c r="O296" s="215">
        <v>0</v>
      </c>
      <c r="P296" s="215">
        <v>0</v>
      </c>
      <c r="Q296" s="215">
        <v>0</v>
      </c>
    </row>
    <row r="297" spans="1:17" x14ac:dyDescent="0.25">
      <c r="A297" s="245" t="str">
        <f>IFERROR(VLOOKUP($C297,Account_Mapping!$A:$C,2,0),"")</f>
        <v>T_Ancillary_Other</v>
      </c>
      <c r="B297" s="248">
        <f>IFERROR(VLOOKUP($C297,Account_Mapping!$A:$C,3,0),"")</f>
        <v>0</v>
      </c>
      <c r="C297" s="285" t="s">
        <v>1042</v>
      </c>
      <c r="D297" s="215"/>
      <c r="E297" s="215">
        <v>0</v>
      </c>
      <c r="F297" s="215">
        <v>0</v>
      </c>
      <c r="G297" s="215">
        <v>0</v>
      </c>
      <c r="H297" s="215">
        <v>0</v>
      </c>
      <c r="I297" s="215">
        <v>0</v>
      </c>
      <c r="J297" s="215">
        <v>0</v>
      </c>
      <c r="K297" s="215">
        <v>0</v>
      </c>
      <c r="L297" s="215">
        <v>0</v>
      </c>
      <c r="M297" s="215">
        <v>0</v>
      </c>
      <c r="N297" s="215">
        <v>0</v>
      </c>
      <c r="O297" s="215">
        <v>0</v>
      </c>
      <c r="P297" s="215">
        <v>0</v>
      </c>
      <c r="Q297" s="215">
        <v>0</v>
      </c>
    </row>
    <row r="298" spans="1:17" x14ac:dyDescent="0.25">
      <c r="A298" s="245" t="str">
        <f>IFERROR(VLOOKUP($C298,Account_Mapping!$A:$C,2,0),"")</f>
        <v>T_Ancillary_Therapy</v>
      </c>
      <c r="B298" s="248">
        <f>IFERROR(VLOOKUP($C298,Account_Mapping!$A:$C,3,0),"")</f>
        <v>0</v>
      </c>
      <c r="C298" s="285" t="s">
        <v>1043</v>
      </c>
      <c r="D298" s="215"/>
      <c r="E298" s="215">
        <v>0</v>
      </c>
      <c r="F298" s="215">
        <v>0</v>
      </c>
      <c r="G298" s="215">
        <v>0</v>
      </c>
      <c r="H298" s="215">
        <v>0</v>
      </c>
      <c r="I298" s="215">
        <v>0</v>
      </c>
      <c r="J298" s="215">
        <v>0</v>
      </c>
      <c r="K298" s="215">
        <v>0</v>
      </c>
      <c r="L298" s="215">
        <v>0</v>
      </c>
      <c r="M298" s="215">
        <v>0</v>
      </c>
      <c r="N298" s="215">
        <v>0</v>
      </c>
      <c r="O298" s="215">
        <v>0</v>
      </c>
      <c r="P298" s="215">
        <v>0</v>
      </c>
      <c r="Q298" s="215">
        <v>0</v>
      </c>
    </row>
    <row r="299" spans="1:17" x14ac:dyDescent="0.25">
      <c r="A299" s="245" t="str">
        <f>IFERROR(VLOOKUP($C299,Account_Mapping!$A:$C,2,0),"")</f>
        <v>T_Ancillary_Therapy</v>
      </c>
      <c r="B299" s="248">
        <f>IFERROR(VLOOKUP($C299,Account_Mapping!$A:$C,3,0),"")</f>
        <v>0</v>
      </c>
      <c r="C299" s="285" t="s">
        <v>1044</v>
      </c>
      <c r="D299" s="215"/>
      <c r="E299" s="215">
        <v>0</v>
      </c>
      <c r="F299" s="215">
        <v>0</v>
      </c>
      <c r="G299" s="215">
        <v>0</v>
      </c>
      <c r="H299" s="215">
        <v>0</v>
      </c>
      <c r="I299" s="215">
        <v>0</v>
      </c>
      <c r="J299" s="215">
        <v>0</v>
      </c>
      <c r="K299" s="215">
        <v>0</v>
      </c>
      <c r="L299" s="215">
        <v>0</v>
      </c>
      <c r="M299" s="215">
        <v>0</v>
      </c>
      <c r="N299" s="215">
        <v>0</v>
      </c>
      <c r="O299" s="215">
        <v>0</v>
      </c>
      <c r="P299" s="215">
        <v>0</v>
      </c>
      <c r="Q299" s="215">
        <v>0</v>
      </c>
    </row>
    <row r="300" spans="1:17" x14ac:dyDescent="0.25">
      <c r="A300" s="245" t="str">
        <f>IFERROR(VLOOKUP($C300,Account_Mapping!$A:$C,2,0),"")</f>
        <v>T_Ancillary_Therapy</v>
      </c>
      <c r="B300" s="248">
        <f>IFERROR(VLOOKUP($C300,Account_Mapping!$A:$C,3,0),"")</f>
        <v>0</v>
      </c>
      <c r="C300" s="285" t="s">
        <v>1045</v>
      </c>
      <c r="D300" s="215"/>
      <c r="E300" s="215">
        <v>0</v>
      </c>
      <c r="F300" s="215">
        <v>0</v>
      </c>
      <c r="G300" s="215">
        <v>0</v>
      </c>
      <c r="H300" s="215">
        <v>0</v>
      </c>
      <c r="I300" s="215">
        <v>0</v>
      </c>
      <c r="J300" s="215">
        <v>0</v>
      </c>
      <c r="K300" s="215">
        <v>0</v>
      </c>
      <c r="L300" s="215">
        <v>0</v>
      </c>
      <c r="M300" s="215">
        <v>0</v>
      </c>
      <c r="N300" s="215">
        <v>0</v>
      </c>
      <c r="O300" s="215">
        <v>0</v>
      </c>
      <c r="P300" s="215">
        <v>0</v>
      </c>
      <c r="Q300" s="215">
        <v>0</v>
      </c>
    </row>
    <row r="301" spans="1:17" x14ac:dyDescent="0.25">
      <c r="A301" s="245" t="str">
        <f>IFERROR(VLOOKUP($C301,Account_Mapping!$A:$C,2,0),"")</f>
        <v>T_Ancillary_Therapy</v>
      </c>
      <c r="B301" s="248">
        <f>IFERROR(VLOOKUP($C301,Account_Mapping!$A:$C,3,0),"")</f>
        <v>0</v>
      </c>
      <c r="C301" s="285" t="s">
        <v>1046</v>
      </c>
      <c r="D301" s="215"/>
      <c r="E301" s="215">
        <v>939.3</v>
      </c>
      <c r="F301" s="215">
        <v>1109.82</v>
      </c>
      <c r="G301" s="215">
        <v>3245.27</v>
      </c>
      <c r="H301" s="215">
        <v>4821.83</v>
      </c>
      <c r="I301" s="215">
        <v>3938.98</v>
      </c>
      <c r="J301" s="215">
        <v>2267.21</v>
      </c>
      <c r="K301" s="215">
        <v>0</v>
      </c>
      <c r="L301" s="215">
        <v>0</v>
      </c>
      <c r="M301" s="215">
        <v>0</v>
      </c>
      <c r="N301" s="215">
        <v>0</v>
      </c>
      <c r="O301" s="215">
        <v>0</v>
      </c>
      <c r="P301" s="215">
        <v>0</v>
      </c>
      <c r="Q301" s="215">
        <v>16322.41</v>
      </c>
    </row>
    <row r="302" spans="1:17" x14ac:dyDescent="0.25">
      <c r="A302" s="245" t="str">
        <f>IFERROR(VLOOKUP($C302,Account_Mapping!$A:$C,2,0),"")</f>
        <v>T_Ancillary_Therapy</v>
      </c>
      <c r="B302" s="248">
        <f>IFERROR(VLOOKUP($C302,Account_Mapping!$A:$C,3,0),"")</f>
        <v>0</v>
      </c>
      <c r="C302" s="285" t="s">
        <v>1047</v>
      </c>
      <c r="D302" s="215"/>
      <c r="E302" s="215">
        <v>449.45</v>
      </c>
      <c r="F302" s="215">
        <v>864.19</v>
      </c>
      <c r="G302" s="215">
        <v>2767.59</v>
      </c>
      <c r="H302" s="215">
        <v>3891.46</v>
      </c>
      <c r="I302" s="215">
        <v>3047.77</v>
      </c>
      <c r="J302" s="215">
        <v>1131.28</v>
      </c>
      <c r="K302" s="215">
        <v>0</v>
      </c>
      <c r="L302" s="215">
        <v>0</v>
      </c>
      <c r="M302" s="215">
        <v>0</v>
      </c>
      <c r="N302" s="215">
        <v>0</v>
      </c>
      <c r="O302" s="215">
        <v>0</v>
      </c>
      <c r="P302" s="215">
        <v>0</v>
      </c>
      <c r="Q302" s="215">
        <v>12151.740000000002</v>
      </c>
    </row>
    <row r="303" spans="1:17" x14ac:dyDescent="0.25">
      <c r="A303" s="245" t="str">
        <f>IFERROR(VLOOKUP($C303,Account_Mapping!$A:$C,2,0),"")</f>
        <v>T_Ancillary_Therapy</v>
      </c>
      <c r="B303" s="248">
        <f>IFERROR(VLOOKUP($C303,Account_Mapping!$A:$C,3,0),"")</f>
        <v>0</v>
      </c>
      <c r="C303" s="285" t="s">
        <v>1048</v>
      </c>
      <c r="D303" s="215"/>
      <c r="E303" s="215">
        <v>719.12</v>
      </c>
      <c r="F303" s="215">
        <v>811.51</v>
      </c>
      <c r="G303" s="215">
        <v>3089.5</v>
      </c>
      <c r="H303" s="215">
        <v>4210.42</v>
      </c>
      <c r="I303" s="215">
        <v>2883.2</v>
      </c>
      <c r="J303" s="215">
        <v>1863.03</v>
      </c>
      <c r="K303" s="215">
        <v>0</v>
      </c>
      <c r="L303" s="215">
        <v>0</v>
      </c>
      <c r="M303" s="215">
        <v>0</v>
      </c>
      <c r="N303" s="215">
        <v>0</v>
      </c>
      <c r="O303" s="215">
        <v>0</v>
      </c>
      <c r="P303" s="215">
        <v>0</v>
      </c>
      <c r="Q303" s="215">
        <v>13576.78</v>
      </c>
    </row>
    <row r="304" spans="1:17" x14ac:dyDescent="0.25">
      <c r="A304" s="245" t="str">
        <f>IFERROR(VLOOKUP($C304,Account_Mapping!$A:$C,2,0),"")</f>
        <v>T_Ancillary_Therapy</v>
      </c>
      <c r="B304" s="248">
        <f>IFERROR(VLOOKUP($C304,Account_Mapping!$A:$C,3,0),"")</f>
        <v>0</v>
      </c>
      <c r="C304" s="285" t="s">
        <v>1274</v>
      </c>
      <c r="D304" s="215"/>
      <c r="E304" s="215">
        <v>4706.6000000000004</v>
      </c>
      <c r="F304" s="215">
        <v>4591.46</v>
      </c>
      <c r="G304" s="215">
        <v>777.7</v>
      </c>
      <c r="H304" s="215">
        <v>2545.1999999999998</v>
      </c>
      <c r="I304" s="215">
        <v>3600.65</v>
      </c>
      <c r="J304" s="215">
        <v>3103.73</v>
      </c>
      <c r="K304" s="215">
        <v>0</v>
      </c>
      <c r="L304" s="215">
        <v>0</v>
      </c>
      <c r="M304" s="215">
        <v>0</v>
      </c>
      <c r="N304" s="215">
        <v>0</v>
      </c>
      <c r="O304" s="215">
        <v>0</v>
      </c>
      <c r="P304" s="215">
        <v>0</v>
      </c>
      <c r="Q304" s="215">
        <v>19325.340000000004</v>
      </c>
    </row>
    <row r="305" spans="1:18" x14ac:dyDescent="0.25">
      <c r="A305" s="245" t="str">
        <f>IFERROR(VLOOKUP($C305,Account_Mapping!$A:$C,2,0),"")</f>
        <v>T_Ancillary_Therapy</v>
      </c>
      <c r="B305" s="248">
        <f>IFERROR(VLOOKUP($C305,Account_Mapping!$A:$C,3,0),"")</f>
        <v>0</v>
      </c>
      <c r="C305" s="285" t="s">
        <v>1275</v>
      </c>
      <c r="D305" s="215"/>
      <c r="E305" s="215">
        <v>903.95</v>
      </c>
      <c r="F305" s="215">
        <v>984.75</v>
      </c>
      <c r="G305" s="215">
        <v>45.45</v>
      </c>
      <c r="H305" s="215">
        <v>126.25</v>
      </c>
      <c r="I305" s="215">
        <v>1004.95</v>
      </c>
      <c r="J305" s="215">
        <v>2146.25</v>
      </c>
      <c r="K305" s="215">
        <v>0</v>
      </c>
      <c r="L305" s="215">
        <v>0</v>
      </c>
      <c r="M305" s="215">
        <v>0</v>
      </c>
      <c r="N305" s="215">
        <v>0</v>
      </c>
      <c r="O305" s="215">
        <v>0</v>
      </c>
      <c r="P305" s="215">
        <v>0</v>
      </c>
      <c r="Q305" s="215">
        <v>5211.6000000000004</v>
      </c>
    </row>
    <row r="306" spans="1:18" x14ac:dyDescent="0.25">
      <c r="A306" s="245" t="str">
        <f>IFERROR(VLOOKUP($C306,Account_Mapping!$A:$C,2,0),"")</f>
        <v>T_Ancillary_Therapy</v>
      </c>
      <c r="B306" s="248">
        <f>IFERROR(VLOOKUP($C306,Account_Mapping!$A:$C,3,0),"")</f>
        <v>0</v>
      </c>
      <c r="C306" s="285" t="s">
        <v>1276</v>
      </c>
      <c r="D306" s="215"/>
      <c r="E306" s="215">
        <v>3466.32</v>
      </c>
      <c r="F306" s="215">
        <v>2776.49</v>
      </c>
      <c r="G306" s="215">
        <v>477.73</v>
      </c>
      <c r="H306" s="215">
        <v>1798.81</v>
      </c>
      <c r="I306" s="215">
        <v>3131</v>
      </c>
      <c r="J306" s="215">
        <v>2058.38</v>
      </c>
      <c r="K306" s="215">
        <v>0</v>
      </c>
      <c r="L306" s="215">
        <v>0</v>
      </c>
      <c r="M306" s="215">
        <v>0</v>
      </c>
      <c r="N306" s="215">
        <v>0</v>
      </c>
      <c r="O306" s="215">
        <v>0</v>
      </c>
      <c r="P306" s="215">
        <v>0</v>
      </c>
      <c r="Q306" s="215">
        <v>13708.73</v>
      </c>
    </row>
    <row r="307" spans="1:18" x14ac:dyDescent="0.25">
      <c r="A307" s="245" t="str">
        <f>IFERROR(VLOOKUP($C307,Account_Mapping!$A:$C,2,0),"")</f>
        <v>T_gen_Admin_other</v>
      </c>
      <c r="B307" s="248">
        <f>IFERROR(VLOOKUP($C307,Account_Mapping!$A:$C,3,0),"")</f>
        <v>0</v>
      </c>
      <c r="C307" s="285" t="s">
        <v>1052</v>
      </c>
      <c r="D307" s="215"/>
      <c r="E307" s="215">
        <v>0</v>
      </c>
      <c r="F307" s="215">
        <v>0</v>
      </c>
      <c r="G307" s="215">
        <v>0</v>
      </c>
      <c r="H307" s="215">
        <v>0</v>
      </c>
      <c r="I307" s="215">
        <v>0</v>
      </c>
      <c r="J307" s="215">
        <v>0</v>
      </c>
      <c r="K307" s="215">
        <v>0</v>
      </c>
      <c r="L307" s="215">
        <v>0</v>
      </c>
      <c r="M307" s="215">
        <v>0</v>
      </c>
      <c r="N307" s="215">
        <v>0</v>
      </c>
      <c r="O307" s="215">
        <v>0</v>
      </c>
      <c r="P307" s="215">
        <v>0</v>
      </c>
      <c r="Q307" s="215">
        <v>0</v>
      </c>
    </row>
    <row r="308" spans="1:18" x14ac:dyDescent="0.25">
      <c r="A308" s="245" t="str">
        <f>IFERROR(VLOOKUP($C308,Account_Mapping!$A:$C,2,0),"")</f>
        <v>T_Ancillary_Pharmacy</v>
      </c>
      <c r="B308" s="248">
        <f>IFERROR(VLOOKUP($C308,Account_Mapping!$A:$C,3,0),"")</f>
        <v>0</v>
      </c>
      <c r="C308" s="285" t="s">
        <v>1053</v>
      </c>
      <c r="D308" s="215"/>
      <c r="E308" s="215">
        <v>0</v>
      </c>
      <c r="F308" s="215">
        <v>0</v>
      </c>
      <c r="G308" s="215">
        <v>0</v>
      </c>
      <c r="H308" s="215">
        <v>0</v>
      </c>
      <c r="I308" s="215">
        <v>0</v>
      </c>
      <c r="J308" s="215">
        <v>0</v>
      </c>
      <c r="K308" s="215">
        <v>0</v>
      </c>
      <c r="L308" s="215">
        <v>0</v>
      </c>
      <c r="M308" s="215">
        <v>0</v>
      </c>
      <c r="N308" s="215">
        <v>0</v>
      </c>
      <c r="O308" s="215">
        <v>0</v>
      </c>
      <c r="P308" s="215">
        <v>0</v>
      </c>
      <c r="Q308" s="215">
        <v>0</v>
      </c>
    </row>
    <row r="309" spans="1:18" x14ac:dyDescent="0.25">
      <c r="A309" s="245" t="str">
        <f>IFERROR(VLOOKUP($C309,Account_Mapping!$A:$C,2,0),"")</f>
        <v>T_EXPENSES</v>
      </c>
      <c r="B309" s="248">
        <f>IFERROR(VLOOKUP($C309,Account_Mapping!$A:$C,3,0),"")</f>
        <v>0</v>
      </c>
      <c r="C309" s="285" t="s">
        <v>1054</v>
      </c>
      <c r="D309" s="215"/>
      <c r="E309" s="215">
        <v>0</v>
      </c>
      <c r="F309" s="215">
        <v>0</v>
      </c>
      <c r="G309" s="215">
        <v>0</v>
      </c>
      <c r="H309" s="215">
        <v>0</v>
      </c>
      <c r="I309" s="215">
        <v>0</v>
      </c>
      <c r="J309" s="215">
        <v>0</v>
      </c>
      <c r="K309" s="215">
        <v>0</v>
      </c>
      <c r="L309" s="215">
        <v>0</v>
      </c>
      <c r="M309" s="215">
        <v>0</v>
      </c>
      <c r="N309" s="215">
        <v>0</v>
      </c>
      <c r="O309" s="215">
        <v>0</v>
      </c>
      <c r="P309" s="215">
        <v>0</v>
      </c>
      <c r="Q309" s="215">
        <v>0</v>
      </c>
    </row>
    <row r="310" spans="1:18" x14ac:dyDescent="0.25">
      <c r="A310" s="245" t="str">
        <f>IFERROR(VLOOKUP($C310,Account_Mapping!$A:$C,2,0),"")</f>
        <v>T_Ancillary_Therapy</v>
      </c>
      <c r="B310" s="248">
        <f>IFERROR(VLOOKUP($C310,Account_Mapping!$A:$C,3,0),"")</f>
        <v>0</v>
      </c>
      <c r="C310" s="285" t="s">
        <v>1055</v>
      </c>
      <c r="D310" s="215"/>
      <c r="E310" s="215">
        <v>0</v>
      </c>
      <c r="F310" s="215">
        <v>0</v>
      </c>
      <c r="G310" s="215">
        <v>0</v>
      </c>
      <c r="H310" s="215">
        <v>0</v>
      </c>
      <c r="I310" s="215">
        <v>0</v>
      </c>
      <c r="J310" s="215">
        <v>0</v>
      </c>
      <c r="K310" s="215">
        <v>0</v>
      </c>
      <c r="L310" s="215">
        <v>0</v>
      </c>
      <c r="M310" s="215">
        <v>0</v>
      </c>
      <c r="N310" s="215">
        <v>0</v>
      </c>
      <c r="O310" s="215">
        <v>0</v>
      </c>
      <c r="P310" s="215">
        <v>0</v>
      </c>
      <c r="Q310" s="215">
        <v>0</v>
      </c>
    </row>
    <row r="311" spans="1:18" x14ac:dyDescent="0.25">
      <c r="A311" s="245" t="str">
        <f>IFERROR(VLOOKUP($C311,Account_Mapping!$A:$C,2,0),"")</f>
        <v>T_Ancillary_Other</v>
      </c>
      <c r="B311" s="248">
        <f>IFERROR(VLOOKUP($C311,Account_Mapping!$A:$C,3,0),"")</f>
        <v>0</v>
      </c>
      <c r="C311" s="285" t="s">
        <v>1056</v>
      </c>
      <c r="D311" s="215"/>
      <c r="E311" s="215">
        <v>0</v>
      </c>
      <c r="F311" s="215">
        <v>0</v>
      </c>
      <c r="G311" s="215">
        <v>0</v>
      </c>
      <c r="H311" s="215">
        <v>0</v>
      </c>
      <c r="I311" s="215">
        <v>0</v>
      </c>
      <c r="J311" s="215">
        <v>0</v>
      </c>
      <c r="K311" s="215">
        <v>0</v>
      </c>
      <c r="L311" s="215">
        <v>0</v>
      </c>
      <c r="M311" s="215">
        <v>0</v>
      </c>
      <c r="N311" s="215">
        <v>0</v>
      </c>
      <c r="O311" s="215">
        <v>0</v>
      </c>
      <c r="P311" s="215">
        <v>0</v>
      </c>
      <c r="Q311" s="215">
        <v>0</v>
      </c>
    </row>
    <row r="312" spans="1:18" x14ac:dyDescent="0.25">
      <c r="A312" s="245" t="str">
        <f>IFERROR(VLOOKUP($C312,Account_Mapping!$A:$C,2,0),"")</f>
        <v>T_Ancillary_Other</v>
      </c>
      <c r="B312" s="248">
        <f>IFERROR(VLOOKUP($C312,Account_Mapping!$A:$C,3,0),"")</f>
        <v>0</v>
      </c>
      <c r="C312" s="285" t="s">
        <v>1057</v>
      </c>
      <c r="D312" s="215"/>
      <c r="E312" s="215">
        <v>0</v>
      </c>
      <c r="F312" s="215">
        <v>0</v>
      </c>
      <c r="G312" s="215">
        <v>0</v>
      </c>
      <c r="H312" s="215">
        <v>0</v>
      </c>
      <c r="I312" s="215">
        <v>0</v>
      </c>
      <c r="J312" s="215">
        <v>0</v>
      </c>
      <c r="K312" s="215">
        <v>0</v>
      </c>
      <c r="L312" s="215">
        <v>0</v>
      </c>
      <c r="M312" s="215">
        <v>0</v>
      </c>
      <c r="N312" s="215">
        <v>0</v>
      </c>
      <c r="O312" s="215">
        <v>0</v>
      </c>
      <c r="P312" s="215">
        <v>0</v>
      </c>
      <c r="Q312" s="215">
        <v>0</v>
      </c>
    </row>
    <row r="313" spans="1:18" x14ac:dyDescent="0.25">
      <c r="A313" s="245" t="str">
        <f>IFERROR(VLOOKUP($C313,Account_Mapping!$A:$C,2,0),"")</f>
        <v>T_Ancillary_Other</v>
      </c>
      <c r="B313" s="248">
        <f>IFERROR(VLOOKUP($C313,Account_Mapping!$A:$C,3,0),"")</f>
        <v>0</v>
      </c>
      <c r="C313" s="285" t="s">
        <v>1058</v>
      </c>
      <c r="D313" s="215"/>
      <c r="E313" s="215">
        <v>0</v>
      </c>
      <c r="F313" s="215">
        <v>0</v>
      </c>
      <c r="G313" s="215">
        <v>0</v>
      </c>
      <c r="H313" s="215">
        <v>0</v>
      </c>
      <c r="I313" s="215">
        <v>0</v>
      </c>
      <c r="J313" s="215">
        <v>0</v>
      </c>
      <c r="K313" s="215">
        <v>0</v>
      </c>
      <c r="L313" s="215">
        <v>0</v>
      </c>
      <c r="M313" s="215">
        <v>0</v>
      </c>
      <c r="N313" s="215">
        <v>0</v>
      </c>
      <c r="O313" s="215">
        <v>0</v>
      </c>
      <c r="P313" s="215">
        <v>0</v>
      </c>
      <c r="Q313" s="215">
        <v>0</v>
      </c>
    </row>
    <row r="314" spans="1:18" x14ac:dyDescent="0.25">
      <c r="A314" s="245" t="str">
        <f>IFERROR(VLOOKUP($C314,Account_Mapping!$A:$C,2,0),"")</f>
        <v>T_gen_Admin_other</v>
      </c>
      <c r="B314" s="248">
        <f>IFERROR(VLOOKUP($C314,Account_Mapping!$A:$C,3,0),"")</f>
        <v>0</v>
      </c>
      <c r="C314" s="285" t="s">
        <v>1059</v>
      </c>
      <c r="D314" s="215"/>
      <c r="E314" s="215">
        <v>0</v>
      </c>
      <c r="F314" s="215">
        <v>0</v>
      </c>
      <c r="G314" s="215">
        <v>0</v>
      </c>
      <c r="H314" s="215">
        <v>0</v>
      </c>
      <c r="I314" s="215">
        <v>0</v>
      </c>
      <c r="J314" s="215">
        <v>0</v>
      </c>
      <c r="K314" s="215">
        <v>0</v>
      </c>
      <c r="L314" s="215">
        <v>0</v>
      </c>
      <c r="M314" s="215">
        <v>0</v>
      </c>
      <c r="N314" s="215">
        <v>0</v>
      </c>
      <c r="O314" s="215">
        <v>0</v>
      </c>
      <c r="P314" s="215">
        <v>0</v>
      </c>
      <c r="Q314" s="215">
        <v>0</v>
      </c>
    </row>
    <row r="315" spans="1:18" x14ac:dyDescent="0.25">
      <c r="A315" s="245" t="str">
        <f>IFERROR(VLOOKUP($C315,Account_Mapping!$A:$C,2,0),"")</f>
        <v>T_gen_Admin_other</v>
      </c>
      <c r="B315" s="248">
        <f>IFERROR(VLOOKUP($C315,Account_Mapping!$A:$C,3,0),"")</f>
        <v>0</v>
      </c>
      <c r="C315" s="285" t="s">
        <v>1060</v>
      </c>
      <c r="D315" s="215"/>
      <c r="E315" s="215">
        <v>0</v>
      </c>
      <c r="F315" s="215">
        <v>0</v>
      </c>
      <c r="G315" s="215">
        <v>0</v>
      </c>
      <c r="H315" s="215">
        <v>0</v>
      </c>
      <c r="I315" s="215">
        <v>0</v>
      </c>
      <c r="J315" s="215">
        <v>0</v>
      </c>
      <c r="K315" s="215">
        <v>0</v>
      </c>
      <c r="L315" s="215">
        <v>0</v>
      </c>
      <c r="M315" s="215">
        <v>0</v>
      </c>
      <c r="N315" s="215">
        <v>0</v>
      </c>
      <c r="O315" s="215">
        <v>0</v>
      </c>
      <c r="P315" s="215">
        <v>0</v>
      </c>
      <c r="Q315" s="215">
        <v>0</v>
      </c>
    </row>
    <row r="316" spans="1:18" x14ac:dyDescent="0.25">
      <c r="A316" s="245" t="str">
        <f>IFERROR(VLOOKUP($C316,Account_Mapping!$A:$C,2,0),"")</f>
        <v>T_gen_Admin_other</v>
      </c>
      <c r="B316" s="248">
        <f>IFERROR(VLOOKUP($C316,Account_Mapping!$A:$C,3,0),"")</f>
        <v>0</v>
      </c>
      <c r="C316" s="285" t="s">
        <v>1061</v>
      </c>
      <c r="D316" s="215"/>
      <c r="E316" s="215">
        <v>0</v>
      </c>
      <c r="F316" s="215">
        <v>0</v>
      </c>
      <c r="G316" s="215">
        <v>0</v>
      </c>
      <c r="H316" s="215">
        <v>0</v>
      </c>
      <c r="I316" s="215">
        <v>0</v>
      </c>
      <c r="J316" s="215">
        <v>0</v>
      </c>
      <c r="K316" s="215">
        <v>0</v>
      </c>
      <c r="L316" s="215">
        <v>0</v>
      </c>
      <c r="M316" s="215">
        <v>0</v>
      </c>
      <c r="N316" s="215">
        <v>0</v>
      </c>
      <c r="O316" s="215">
        <v>0</v>
      </c>
      <c r="P316" s="215">
        <v>0</v>
      </c>
      <c r="Q316" s="215">
        <v>0</v>
      </c>
    </row>
    <row r="317" spans="1:18" x14ac:dyDescent="0.25">
      <c r="A317" s="245" t="str">
        <f>IFERROR(VLOOKUP($C317,Account_Mapping!$A:$C,2,0),"")</f>
        <v>T_gen_Admin_other</v>
      </c>
      <c r="B317" s="248">
        <f>IFERROR(VLOOKUP($C317,Account_Mapping!$A:$C,3,0),"")</f>
        <v>0</v>
      </c>
      <c r="C317" s="285" t="s">
        <v>1062</v>
      </c>
      <c r="D317" s="215"/>
      <c r="E317" s="215">
        <v>0</v>
      </c>
      <c r="F317" s="215">
        <v>0</v>
      </c>
      <c r="G317" s="215">
        <v>0</v>
      </c>
      <c r="H317" s="215">
        <v>0</v>
      </c>
      <c r="I317" s="215">
        <v>0</v>
      </c>
      <c r="J317" s="215">
        <v>0</v>
      </c>
      <c r="K317" s="215">
        <v>0</v>
      </c>
      <c r="L317" s="215">
        <v>0</v>
      </c>
      <c r="M317" s="215">
        <v>0</v>
      </c>
      <c r="N317" s="215">
        <v>0</v>
      </c>
      <c r="O317" s="215">
        <v>0</v>
      </c>
      <c r="P317" s="215">
        <v>0</v>
      </c>
      <c r="Q317" s="215">
        <v>0</v>
      </c>
    </row>
    <row r="318" spans="1:18" x14ac:dyDescent="0.25">
      <c r="A318" s="245" t="str">
        <f>IFERROR(VLOOKUP($C318,Account_Mapping!$A:$C,2,0),"")</f>
        <v>T_EXPENSES</v>
      </c>
      <c r="B318" s="248">
        <f>IFERROR(VLOOKUP($C318,Account_Mapping!$A:$C,3,0),"")</f>
        <v>0</v>
      </c>
      <c r="C318" s="285" t="s">
        <v>1063</v>
      </c>
      <c r="D318" s="215"/>
      <c r="E318" s="215">
        <v>0</v>
      </c>
      <c r="F318" s="215">
        <v>0</v>
      </c>
      <c r="G318" s="215">
        <v>0</v>
      </c>
      <c r="H318" s="215">
        <v>0</v>
      </c>
      <c r="I318" s="215">
        <v>0</v>
      </c>
      <c r="J318" s="215">
        <v>0</v>
      </c>
      <c r="K318" s="215">
        <v>0</v>
      </c>
      <c r="L318" s="215">
        <v>0</v>
      </c>
      <c r="M318" s="215">
        <v>0</v>
      </c>
      <c r="N318" s="215">
        <v>0</v>
      </c>
      <c r="O318" s="215">
        <v>0</v>
      </c>
      <c r="P318" s="215">
        <v>0</v>
      </c>
      <c r="Q318" s="215">
        <v>0</v>
      </c>
    </row>
    <row r="319" spans="1:18" x14ac:dyDescent="0.25">
      <c r="A319" s="245" t="str">
        <f>IFERROR(VLOOKUP($C319,Account_Mapping!$A:$C,2,0),"")</f>
        <v>T_gen_Admin_other</v>
      </c>
      <c r="B319" s="248">
        <f>IFERROR(VLOOKUP($C319,Account_Mapping!$A:$C,3,0),"")</f>
        <v>0</v>
      </c>
      <c r="C319" s="285" t="s">
        <v>1064</v>
      </c>
      <c r="E319" s="229">
        <v>0</v>
      </c>
      <c r="F319" s="229">
        <v>0</v>
      </c>
      <c r="G319" s="229">
        <v>0</v>
      </c>
      <c r="H319" s="229">
        <v>0</v>
      </c>
      <c r="I319" s="229">
        <v>0</v>
      </c>
      <c r="J319" s="229">
        <v>0</v>
      </c>
      <c r="K319" s="229">
        <v>0</v>
      </c>
      <c r="L319" s="229">
        <v>0</v>
      </c>
      <c r="M319" s="229">
        <v>0</v>
      </c>
      <c r="N319" s="229">
        <v>0</v>
      </c>
      <c r="O319" s="229">
        <v>0</v>
      </c>
      <c r="P319" s="229">
        <v>0</v>
      </c>
      <c r="Q319" s="229">
        <v>0</v>
      </c>
      <c r="R319" s="224"/>
    </row>
    <row r="320" spans="1:18" x14ac:dyDescent="0.25">
      <c r="A320" s="245" t="str">
        <f>IFERROR(VLOOKUP($C320,Account_Mapping!$A:$C,2,0),"")</f>
        <v>T_gen_Admin_other</v>
      </c>
      <c r="B320" s="248">
        <f>IFERROR(VLOOKUP($C320,Account_Mapping!$A:$C,3,0),"")</f>
        <v>0</v>
      </c>
      <c r="C320" s="285" t="s">
        <v>1065</v>
      </c>
      <c r="E320" s="221">
        <v>0</v>
      </c>
      <c r="F320" s="221">
        <v>0</v>
      </c>
      <c r="G320" s="221">
        <v>0</v>
      </c>
      <c r="H320" s="221">
        <v>0</v>
      </c>
      <c r="I320" s="221">
        <v>0</v>
      </c>
      <c r="J320" s="221">
        <v>0</v>
      </c>
      <c r="K320" s="221">
        <v>0</v>
      </c>
      <c r="L320" s="221">
        <v>0</v>
      </c>
      <c r="M320" s="221">
        <v>0</v>
      </c>
      <c r="N320" s="221">
        <v>0</v>
      </c>
      <c r="O320" s="221">
        <v>0</v>
      </c>
      <c r="P320" s="221">
        <v>0</v>
      </c>
      <c r="Q320" s="221">
        <v>0</v>
      </c>
    </row>
    <row r="321" spans="1:18" x14ac:dyDescent="0.25">
      <c r="A321" s="245" t="str">
        <f>IFERROR(VLOOKUP($C321,Account_Mapping!$A:$C,2,0),"")</f>
        <v/>
      </c>
      <c r="B321" s="248" t="str">
        <f>IFERROR(VLOOKUP($C321,Account_Mapping!$A:$C,3,0),"")</f>
        <v/>
      </c>
      <c r="C321" s="285" t="s">
        <v>889</v>
      </c>
      <c r="E321" s="215">
        <v>34524.350000000006</v>
      </c>
      <c r="F321" s="215">
        <v>33140.1</v>
      </c>
      <c r="G321" s="215">
        <v>35055.340000000004</v>
      </c>
      <c r="H321" s="215">
        <v>26525.17</v>
      </c>
      <c r="I321" s="215">
        <v>44917.329999999994</v>
      </c>
      <c r="J321" s="215">
        <v>39509.19</v>
      </c>
      <c r="K321" s="215">
        <v>0</v>
      </c>
      <c r="L321" s="215">
        <v>0</v>
      </c>
      <c r="M321" s="215">
        <v>0</v>
      </c>
      <c r="N321" s="215">
        <v>0</v>
      </c>
      <c r="O321" s="215">
        <v>0</v>
      </c>
      <c r="P321" s="215">
        <v>0</v>
      </c>
      <c r="Q321" s="215">
        <v>213671.48</v>
      </c>
    </row>
    <row r="322" spans="1:18" x14ac:dyDescent="0.25">
      <c r="A322" s="245" t="str">
        <f>IFERROR(VLOOKUP($C322,Account_Mapping!$A:$C,2,0),"")</f>
        <v/>
      </c>
      <c r="B322" s="248" t="str">
        <f>IFERROR(VLOOKUP($C322,Account_Mapping!$A:$C,3,0),"")</f>
        <v/>
      </c>
      <c r="D322" s="215"/>
      <c r="E322" s="215"/>
      <c r="F322" s="215"/>
      <c r="G322" s="215"/>
      <c r="H322" s="215"/>
      <c r="I322" s="215"/>
      <c r="J322" s="215"/>
      <c r="K322" s="215"/>
      <c r="L322" s="215"/>
      <c r="M322" s="215"/>
      <c r="N322" s="215"/>
      <c r="O322" s="215"/>
      <c r="P322" s="215"/>
      <c r="Q322" s="215"/>
    </row>
    <row r="323" spans="1:18" x14ac:dyDescent="0.25">
      <c r="A323" s="245" t="str">
        <f>IFERROR(VLOOKUP($C323,Account_Mapping!$A:$C,2,0),"")</f>
        <v/>
      </c>
      <c r="B323" s="248" t="str">
        <f>IFERROR(VLOOKUP($C323,Account_Mapping!$A:$C,3,0),"")</f>
        <v/>
      </c>
      <c r="C323" s="285" t="s">
        <v>1066</v>
      </c>
      <c r="D323" s="215"/>
      <c r="E323" s="215"/>
      <c r="F323" s="215"/>
      <c r="G323" s="215"/>
      <c r="H323" s="215"/>
      <c r="I323" s="215"/>
      <c r="J323" s="215"/>
      <c r="K323" s="215"/>
      <c r="L323" s="215"/>
      <c r="M323" s="215"/>
      <c r="N323" s="215"/>
      <c r="O323" s="215"/>
      <c r="P323" s="215"/>
      <c r="Q323" s="215"/>
    </row>
    <row r="324" spans="1:18" x14ac:dyDescent="0.25">
      <c r="A324" s="245" t="str">
        <f>IFERROR(VLOOKUP($C324,Account_Mapping!$A:$C,2,0),"")</f>
        <v>T_Houskeeping</v>
      </c>
      <c r="B324" s="248" t="str">
        <f>IFERROR(VLOOKUP($C324,Account_Mapping!$A:$C,3,0),"")</f>
        <v>T_Other_NN_Labor</v>
      </c>
      <c r="C324" s="285" t="s">
        <v>1067</v>
      </c>
      <c r="D324" s="215"/>
      <c r="E324" s="215">
        <v>2852.38</v>
      </c>
      <c r="F324" s="215">
        <v>2697.47</v>
      </c>
      <c r="G324" s="215">
        <v>3224.67</v>
      </c>
      <c r="H324" s="215">
        <v>3498.57</v>
      </c>
      <c r="I324" s="215">
        <v>3895.13</v>
      </c>
      <c r="J324" s="215">
        <v>3735.98</v>
      </c>
      <c r="K324" s="215">
        <v>0</v>
      </c>
      <c r="L324" s="215">
        <v>0</v>
      </c>
      <c r="M324" s="215">
        <v>0</v>
      </c>
      <c r="N324" s="215">
        <v>0</v>
      </c>
      <c r="O324" s="215">
        <v>0</v>
      </c>
      <c r="P324" s="215">
        <v>0</v>
      </c>
      <c r="Q324" s="215">
        <v>19904.2</v>
      </c>
    </row>
    <row r="325" spans="1:18" x14ac:dyDescent="0.25">
      <c r="A325" s="245" t="str">
        <f>IFERROR(VLOOKUP($C325,Account_Mapping!$A:$C,2,0),"")</f>
        <v>T_Houskeeping</v>
      </c>
      <c r="B325" s="248">
        <f>IFERROR(VLOOKUP($C325,Account_Mapping!$A:$C,3,0),"")</f>
        <v>0</v>
      </c>
      <c r="C325" s="285" t="s">
        <v>1068</v>
      </c>
      <c r="D325" s="215"/>
      <c r="E325" s="215">
        <v>0</v>
      </c>
      <c r="F325" s="215">
        <v>0</v>
      </c>
      <c r="G325" s="215">
        <v>0</v>
      </c>
      <c r="H325" s="215">
        <v>0</v>
      </c>
      <c r="I325" s="215">
        <v>0</v>
      </c>
      <c r="J325" s="215">
        <v>0</v>
      </c>
      <c r="K325" s="215">
        <v>0</v>
      </c>
      <c r="L325" s="215">
        <v>0</v>
      </c>
      <c r="M325" s="215">
        <v>0</v>
      </c>
      <c r="N325" s="215">
        <v>0</v>
      </c>
      <c r="O325" s="215">
        <v>0</v>
      </c>
      <c r="P325" s="215">
        <v>0</v>
      </c>
      <c r="Q325" s="215">
        <v>0</v>
      </c>
    </row>
    <row r="326" spans="1:18" x14ac:dyDescent="0.25">
      <c r="A326" s="245" t="str">
        <f>IFERROR(VLOOKUP($C326,Account_Mapping!$A:$C,2,0),"")</f>
        <v>T_Houskeeping</v>
      </c>
      <c r="B326" s="248">
        <f>IFERROR(VLOOKUP($C326,Account_Mapping!$A:$C,3,0),"")</f>
        <v>0</v>
      </c>
      <c r="C326" s="285" t="s">
        <v>1069</v>
      </c>
      <c r="D326" s="215"/>
      <c r="E326" s="215">
        <v>887.07</v>
      </c>
      <c r="F326" s="215">
        <v>772.27</v>
      </c>
      <c r="G326" s="215">
        <v>855.01</v>
      </c>
      <c r="H326" s="215">
        <v>837.77</v>
      </c>
      <c r="I326" s="215">
        <v>887.07</v>
      </c>
      <c r="J326" s="215">
        <v>868.8</v>
      </c>
      <c r="K326" s="215">
        <v>0</v>
      </c>
      <c r="L326" s="215">
        <v>0</v>
      </c>
      <c r="M326" s="215">
        <v>0</v>
      </c>
      <c r="N326" s="215">
        <v>0</v>
      </c>
      <c r="O326" s="215">
        <v>0</v>
      </c>
      <c r="P326" s="215">
        <v>0</v>
      </c>
      <c r="Q326" s="215">
        <v>5107.9900000000007</v>
      </c>
    </row>
    <row r="327" spans="1:18" x14ac:dyDescent="0.25">
      <c r="A327" s="245" t="str">
        <f>IFERROR(VLOOKUP($C327,Account_Mapping!$A:$C,2,0),"")</f>
        <v>T_Houskeeping</v>
      </c>
      <c r="B327" s="248">
        <f>IFERROR(VLOOKUP($C327,Account_Mapping!$A:$C,3,0),"")</f>
        <v>0</v>
      </c>
      <c r="C327" s="285" t="s">
        <v>1070</v>
      </c>
      <c r="D327" s="215"/>
      <c r="E327" s="215">
        <v>566.05999999999995</v>
      </c>
      <c r="F327" s="215">
        <v>492.8</v>
      </c>
      <c r="G327" s="215">
        <v>545.6</v>
      </c>
      <c r="H327" s="215">
        <v>534.6</v>
      </c>
      <c r="I327" s="215">
        <v>566.05999999999995</v>
      </c>
      <c r="J327" s="215">
        <v>554.4</v>
      </c>
      <c r="K327" s="215">
        <v>0</v>
      </c>
      <c r="L327" s="215">
        <v>0</v>
      </c>
      <c r="M327" s="215">
        <v>0</v>
      </c>
      <c r="N327" s="215">
        <v>0</v>
      </c>
      <c r="O327" s="215">
        <v>0</v>
      </c>
      <c r="P327" s="215">
        <v>0</v>
      </c>
      <c r="Q327" s="215">
        <v>3259.52</v>
      </c>
    </row>
    <row r="328" spans="1:18" x14ac:dyDescent="0.25">
      <c r="A328" s="245" t="str">
        <f>IFERROR(VLOOKUP($C328,Account_Mapping!$A:$C,2,0),"")</f>
        <v>T_Houskeeping</v>
      </c>
      <c r="B328" s="248">
        <f>IFERROR(VLOOKUP($C328,Account_Mapping!$A:$C,3,0),"")</f>
        <v>0</v>
      </c>
      <c r="C328" s="285" t="s">
        <v>1071</v>
      </c>
      <c r="D328" s="215"/>
      <c r="E328" s="215">
        <v>506.07</v>
      </c>
      <c r="F328" s="215">
        <v>684.99</v>
      </c>
      <c r="G328" s="215">
        <v>0</v>
      </c>
      <c r="H328" s="215">
        <v>422.17</v>
      </c>
      <c r="I328" s="215">
        <v>229.32</v>
      </c>
      <c r="J328" s="215">
        <v>0</v>
      </c>
      <c r="K328" s="215">
        <v>0</v>
      </c>
      <c r="L328" s="215">
        <v>0</v>
      </c>
      <c r="M328" s="215">
        <v>0</v>
      </c>
      <c r="N328" s="215">
        <v>0</v>
      </c>
      <c r="O328" s="215">
        <v>0</v>
      </c>
      <c r="P328" s="215">
        <v>0</v>
      </c>
      <c r="Q328" s="215">
        <v>1842.55</v>
      </c>
    </row>
    <row r="329" spans="1:18" x14ac:dyDescent="0.25">
      <c r="A329" s="245" t="str">
        <f>IFERROR(VLOOKUP($C329,Account_Mapping!$A:$C,2,0),"")</f>
        <v>T_Houskeeping</v>
      </c>
      <c r="B329" s="248">
        <f>IFERROR(VLOOKUP($C329,Account_Mapping!$A:$C,3,0),"")</f>
        <v>0</v>
      </c>
      <c r="C329" s="285" t="s">
        <v>1072</v>
      </c>
      <c r="D329" s="215"/>
      <c r="E329" s="215">
        <v>0</v>
      </c>
      <c r="F329" s="215">
        <v>0</v>
      </c>
      <c r="G329" s="215">
        <v>0</v>
      </c>
      <c r="H329" s="215">
        <v>0</v>
      </c>
      <c r="I329" s="215">
        <v>0</v>
      </c>
      <c r="J329" s="215">
        <v>0</v>
      </c>
      <c r="K329" s="215">
        <v>0</v>
      </c>
      <c r="L329" s="215">
        <v>0</v>
      </c>
      <c r="M329" s="215">
        <v>0</v>
      </c>
      <c r="N329" s="215">
        <v>0</v>
      </c>
      <c r="O329" s="215">
        <v>0</v>
      </c>
      <c r="P329" s="215">
        <v>0</v>
      </c>
      <c r="Q329" s="215">
        <v>0</v>
      </c>
    </row>
    <row r="330" spans="1:18" x14ac:dyDescent="0.25">
      <c r="A330" s="245" t="str">
        <f>IFERROR(VLOOKUP($C330,Account_Mapping!$A:$C,2,0),"")</f>
        <v>T_gen_Admin_other</v>
      </c>
      <c r="B330" s="248">
        <f>IFERROR(VLOOKUP($C330,Account_Mapping!$A:$C,3,0),"")</f>
        <v>0</v>
      </c>
      <c r="C330" s="285" t="s">
        <v>1073</v>
      </c>
      <c r="D330" s="215"/>
      <c r="E330" s="215">
        <v>0</v>
      </c>
      <c r="F330" s="215">
        <v>0</v>
      </c>
      <c r="G330" s="215">
        <v>0</v>
      </c>
      <c r="H330" s="215">
        <v>0</v>
      </c>
      <c r="I330" s="215">
        <v>0</v>
      </c>
      <c r="J330" s="215">
        <v>0</v>
      </c>
      <c r="K330" s="215">
        <v>0</v>
      </c>
      <c r="L330" s="215">
        <v>0</v>
      </c>
      <c r="M330" s="215">
        <v>0</v>
      </c>
      <c r="N330" s="215">
        <v>0</v>
      </c>
      <c r="O330" s="215">
        <v>0</v>
      </c>
      <c r="P330" s="215">
        <v>0</v>
      </c>
      <c r="Q330" s="215">
        <v>0</v>
      </c>
    </row>
    <row r="331" spans="1:18" x14ac:dyDescent="0.25">
      <c r="A331" s="245" t="str">
        <f>IFERROR(VLOOKUP($C331,Account_Mapping!$A:$C,2,0),"")</f>
        <v>T_gen_Admin_other</v>
      </c>
      <c r="B331" s="248">
        <f>IFERROR(VLOOKUP($C331,Account_Mapping!$A:$C,3,0),"")</f>
        <v>0</v>
      </c>
      <c r="C331" s="285" t="s">
        <v>1074</v>
      </c>
      <c r="D331" s="215"/>
      <c r="E331" s="215">
        <v>0</v>
      </c>
      <c r="F331" s="215">
        <v>0</v>
      </c>
      <c r="G331" s="215">
        <v>0</v>
      </c>
      <c r="H331" s="215">
        <v>0</v>
      </c>
      <c r="I331" s="215">
        <v>0</v>
      </c>
      <c r="J331" s="215">
        <v>0</v>
      </c>
      <c r="K331" s="215">
        <v>0</v>
      </c>
      <c r="L331" s="215">
        <v>0</v>
      </c>
      <c r="M331" s="215">
        <v>0</v>
      </c>
      <c r="N331" s="215">
        <v>0</v>
      </c>
      <c r="O331" s="215">
        <v>0</v>
      </c>
      <c r="P331" s="215">
        <v>0</v>
      </c>
      <c r="Q331" s="215">
        <v>0</v>
      </c>
    </row>
    <row r="332" spans="1:18" x14ac:dyDescent="0.25">
      <c r="A332" s="245" t="str">
        <f>IFERROR(VLOOKUP($C332,Account_Mapping!$A:$C,2,0),"")</f>
        <v>T_gen_Admin_other</v>
      </c>
      <c r="B332" s="248">
        <f>IFERROR(VLOOKUP($C332,Account_Mapping!$A:$C,3,0),"")</f>
        <v>0</v>
      </c>
      <c r="C332" s="285" t="s">
        <v>1075</v>
      </c>
      <c r="D332" s="215"/>
      <c r="E332" s="215">
        <v>0</v>
      </c>
      <c r="F332" s="215">
        <v>0</v>
      </c>
      <c r="G332" s="215">
        <v>0</v>
      </c>
      <c r="H332" s="215">
        <v>0</v>
      </c>
      <c r="I332" s="215">
        <v>0</v>
      </c>
      <c r="J332" s="215">
        <v>0</v>
      </c>
      <c r="K332" s="215">
        <v>0</v>
      </c>
      <c r="L332" s="215">
        <v>0</v>
      </c>
      <c r="M332" s="215">
        <v>0</v>
      </c>
      <c r="N332" s="215">
        <v>0</v>
      </c>
      <c r="O332" s="215">
        <v>0</v>
      </c>
      <c r="P332" s="215">
        <v>0</v>
      </c>
      <c r="Q332" s="215">
        <v>0</v>
      </c>
    </row>
    <row r="333" spans="1:18" x14ac:dyDescent="0.25">
      <c r="A333" s="245" t="str">
        <f>IFERROR(VLOOKUP($C333,Account_Mapping!$A:$C,2,0),"")</f>
        <v>T_gen_Admin_other</v>
      </c>
      <c r="B333" s="248">
        <f>IFERROR(VLOOKUP($C333,Account_Mapping!$A:$C,3,0),"")</f>
        <v>0</v>
      </c>
      <c r="C333" s="285" t="s">
        <v>1076</v>
      </c>
      <c r="D333" s="215"/>
      <c r="E333" s="215">
        <v>0</v>
      </c>
      <c r="F333" s="215">
        <v>0</v>
      </c>
      <c r="G333" s="215">
        <v>0</v>
      </c>
      <c r="H333" s="215">
        <v>0</v>
      </c>
      <c r="I333" s="215">
        <v>0</v>
      </c>
      <c r="J333" s="215">
        <v>0</v>
      </c>
      <c r="K333" s="215">
        <v>0</v>
      </c>
      <c r="L333" s="215">
        <v>0</v>
      </c>
      <c r="M333" s="215">
        <v>0</v>
      </c>
      <c r="N333" s="215">
        <v>0</v>
      </c>
      <c r="O333" s="215">
        <v>0</v>
      </c>
      <c r="P333" s="215">
        <v>0</v>
      </c>
      <c r="Q333" s="215">
        <v>0</v>
      </c>
    </row>
    <row r="334" spans="1:18" x14ac:dyDescent="0.25">
      <c r="A334" s="245" t="str">
        <f>IFERROR(VLOOKUP($C334,Account_Mapping!$A:$C,2,0),"")</f>
        <v>T_gen_Admin_other</v>
      </c>
      <c r="B334" s="248">
        <f>IFERROR(VLOOKUP($C334,Account_Mapping!$A:$C,3,0),"")</f>
        <v>0</v>
      </c>
      <c r="C334" s="285" t="s">
        <v>1077</v>
      </c>
      <c r="D334" s="215"/>
      <c r="E334" s="215">
        <v>0</v>
      </c>
      <c r="F334" s="215">
        <v>0</v>
      </c>
      <c r="G334" s="215">
        <v>0</v>
      </c>
      <c r="H334" s="215">
        <v>0</v>
      </c>
      <c r="I334" s="215">
        <v>0</v>
      </c>
      <c r="J334" s="215">
        <v>0</v>
      </c>
      <c r="K334" s="215">
        <v>0</v>
      </c>
      <c r="L334" s="215">
        <v>0</v>
      </c>
      <c r="M334" s="215">
        <v>0</v>
      </c>
      <c r="N334" s="215">
        <v>0</v>
      </c>
      <c r="O334" s="215">
        <v>0</v>
      </c>
      <c r="P334" s="215">
        <v>0</v>
      </c>
      <c r="Q334" s="215">
        <v>0</v>
      </c>
    </row>
    <row r="335" spans="1:18" x14ac:dyDescent="0.25">
      <c r="A335" s="245" t="str">
        <f>IFERROR(VLOOKUP($C335,Account_Mapping!$A:$C,2,0),"")</f>
        <v>T_gen_Admin_other</v>
      </c>
      <c r="B335" s="248">
        <f>IFERROR(VLOOKUP($C335,Account_Mapping!$A:$C,3,0),"")</f>
        <v>0</v>
      </c>
      <c r="C335" s="285" t="s">
        <v>1078</v>
      </c>
      <c r="D335" s="215"/>
      <c r="E335" s="215">
        <v>388.8</v>
      </c>
      <c r="F335" s="215">
        <v>0</v>
      </c>
      <c r="G335" s="215">
        <v>0</v>
      </c>
      <c r="H335" s="215">
        <v>0</v>
      </c>
      <c r="I335" s="215">
        <v>0</v>
      </c>
      <c r="J335" s="215">
        <v>0</v>
      </c>
      <c r="K335" s="215">
        <v>0</v>
      </c>
      <c r="L335" s="215">
        <v>0</v>
      </c>
      <c r="M335" s="215">
        <v>0</v>
      </c>
      <c r="N335" s="215">
        <v>0</v>
      </c>
      <c r="O335" s="215">
        <v>0</v>
      </c>
      <c r="P335" s="215">
        <v>0</v>
      </c>
      <c r="Q335" s="215">
        <v>388.8</v>
      </c>
    </row>
    <row r="336" spans="1:18" x14ac:dyDescent="0.25">
      <c r="A336" s="245" t="str">
        <f>IFERROR(VLOOKUP($C336,Account_Mapping!$A:$C,2,0),"")</f>
        <v>T_gen_Admin_other</v>
      </c>
      <c r="B336" s="248">
        <f>IFERROR(VLOOKUP($C336,Account_Mapping!$A:$C,3,0),"")</f>
        <v>0</v>
      </c>
      <c r="C336" s="285" t="s">
        <v>1079</v>
      </c>
      <c r="E336" s="229">
        <v>71.3</v>
      </c>
      <c r="F336" s="229">
        <v>71.3</v>
      </c>
      <c r="G336" s="229">
        <v>40.799999999999997</v>
      </c>
      <c r="H336" s="229">
        <v>73.3</v>
      </c>
      <c r="I336" s="229">
        <v>-4.3499999999999996</v>
      </c>
      <c r="J336" s="229">
        <v>36.65</v>
      </c>
      <c r="K336" s="229">
        <v>0</v>
      </c>
      <c r="L336" s="229">
        <v>0</v>
      </c>
      <c r="M336" s="229">
        <v>0</v>
      </c>
      <c r="N336" s="229">
        <v>0</v>
      </c>
      <c r="O336" s="229">
        <v>0</v>
      </c>
      <c r="P336" s="229">
        <v>0</v>
      </c>
      <c r="Q336" s="229">
        <v>289</v>
      </c>
      <c r="R336" s="224"/>
    </row>
    <row r="337" spans="1:18" x14ac:dyDescent="0.25">
      <c r="A337" s="245" t="str">
        <f>IFERROR(VLOOKUP($C337,Account_Mapping!$A:$C,2,0),"")</f>
        <v>T_gen_Admin_other</v>
      </c>
      <c r="B337" s="248">
        <f>IFERROR(VLOOKUP($C337,Account_Mapping!$A:$C,3,0),"")</f>
        <v>0</v>
      </c>
      <c r="C337" s="285" t="s">
        <v>1080</v>
      </c>
      <c r="E337" s="221">
        <v>0</v>
      </c>
      <c r="F337" s="221">
        <v>0</v>
      </c>
      <c r="G337" s="221">
        <v>0</v>
      </c>
      <c r="H337" s="221">
        <v>0</v>
      </c>
      <c r="I337" s="221">
        <v>0</v>
      </c>
      <c r="J337" s="221">
        <v>0</v>
      </c>
      <c r="K337" s="221">
        <v>0</v>
      </c>
      <c r="L337" s="221">
        <v>0</v>
      </c>
      <c r="M337" s="221">
        <v>0</v>
      </c>
      <c r="N337" s="221">
        <v>0</v>
      </c>
      <c r="O337" s="221">
        <v>0</v>
      </c>
      <c r="P337" s="221">
        <v>0</v>
      </c>
      <c r="Q337" s="221">
        <v>0</v>
      </c>
    </row>
    <row r="338" spans="1:18" x14ac:dyDescent="0.25">
      <c r="A338" s="245" t="str">
        <f>IFERROR(VLOOKUP($C338,Account_Mapping!$A:$C,2,0),"")</f>
        <v/>
      </c>
      <c r="B338" s="248" t="str">
        <f>IFERROR(VLOOKUP($C338,Account_Mapping!$A:$C,3,0),"")</f>
        <v/>
      </c>
      <c r="C338" s="285" t="s">
        <v>1081</v>
      </c>
      <c r="E338" s="215">
        <v>5271.68</v>
      </c>
      <c r="F338" s="215">
        <v>4718.83</v>
      </c>
      <c r="G338" s="215">
        <v>4666.0800000000008</v>
      </c>
      <c r="H338" s="215">
        <v>5366.4100000000008</v>
      </c>
      <c r="I338" s="215">
        <v>5573.23</v>
      </c>
      <c r="J338" s="215">
        <v>5195.829999999999</v>
      </c>
      <c r="K338" s="215">
        <v>0</v>
      </c>
      <c r="L338" s="215">
        <v>0</v>
      </c>
      <c r="M338" s="215">
        <v>0</v>
      </c>
      <c r="N338" s="215">
        <v>0</v>
      </c>
      <c r="O338" s="215">
        <v>0</v>
      </c>
      <c r="P338" s="215">
        <v>0</v>
      </c>
      <c r="Q338" s="215">
        <v>30792.06</v>
      </c>
    </row>
    <row r="339" spans="1:18" x14ac:dyDescent="0.25">
      <c r="A339" s="245" t="str">
        <f>IFERROR(VLOOKUP($C339,Account_Mapping!$A:$C,2,0),"")</f>
        <v/>
      </c>
      <c r="B339" s="248" t="str">
        <f>IFERROR(VLOOKUP($C339,Account_Mapping!$A:$C,3,0),"")</f>
        <v/>
      </c>
      <c r="D339" s="215"/>
      <c r="E339" s="215"/>
      <c r="F339" s="215"/>
      <c r="G339" s="215"/>
      <c r="H339" s="215"/>
      <c r="I339" s="215"/>
      <c r="J339" s="215"/>
      <c r="K339" s="215"/>
      <c r="L339" s="215"/>
      <c r="M339" s="215"/>
      <c r="N339" s="215"/>
      <c r="O339" s="215"/>
      <c r="P339" s="215"/>
      <c r="Q339" s="215"/>
    </row>
    <row r="340" spans="1:18" x14ac:dyDescent="0.25">
      <c r="A340" s="245" t="str">
        <f>IFERROR(VLOOKUP($C340,Account_Mapping!$A:$C,2,0),"")</f>
        <v/>
      </c>
      <c r="B340" s="248" t="str">
        <f>IFERROR(VLOOKUP($C340,Account_Mapping!$A:$C,3,0),"")</f>
        <v/>
      </c>
      <c r="C340" s="285" t="s">
        <v>1082</v>
      </c>
      <c r="D340" s="215"/>
      <c r="E340" s="215"/>
      <c r="F340" s="215"/>
      <c r="G340" s="215"/>
      <c r="H340" s="215"/>
      <c r="I340" s="215"/>
      <c r="J340" s="215"/>
      <c r="K340" s="215"/>
      <c r="L340" s="215"/>
      <c r="M340" s="215"/>
      <c r="N340" s="215"/>
      <c r="O340" s="215"/>
      <c r="P340" s="215"/>
      <c r="Q340" s="215"/>
    </row>
    <row r="341" spans="1:18" x14ac:dyDescent="0.25">
      <c r="A341" s="245" t="str">
        <f>IFERROR(VLOOKUP($C341,Account_Mapping!$A:$C,2,0),"")</f>
        <v>T_Houskeeping</v>
      </c>
      <c r="B341" s="248" t="str">
        <f>IFERROR(VLOOKUP($C341,Account_Mapping!$A:$C,3,0),"")</f>
        <v>T_Other_NN_Labor</v>
      </c>
      <c r="C341" s="285" t="s">
        <v>1083</v>
      </c>
      <c r="D341" s="215"/>
      <c r="E341" s="215">
        <v>11738.79</v>
      </c>
      <c r="F341" s="215">
        <v>7918.19</v>
      </c>
      <c r="G341" s="215">
        <v>12249.93</v>
      </c>
      <c r="H341" s="215">
        <v>9340.2199999999993</v>
      </c>
      <c r="I341" s="215">
        <v>11352.7</v>
      </c>
      <c r="J341" s="215">
        <v>10897.39</v>
      </c>
      <c r="K341" s="215">
        <v>0</v>
      </c>
      <c r="L341" s="215">
        <v>0</v>
      </c>
      <c r="M341" s="215">
        <v>0</v>
      </c>
      <c r="N341" s="215">
        <v>0</v>
      </c>
      <c r="O341" s="215">
        <v>0</v>
      </c>
      <c r="P341" s="215">
        <v>0</v>
      </c>
      <c r="Q341" s="215">
        <v>63497.22</v>
      </c>
    </row>
    <row r="342" spans="1:18" x14ac:dyDescent="0.25">
      <c r="A342" s="245" t="str">
        <f>IFERROR(VLOOKUP($C342,Account_Mapping!$A:$C,2,0),"")</f>
        <v>T_Houskeeping</v>
      </c>
      <c r="B342" s="248">
        <f>IFERROR(VLOOKUP($C342,Account_Mapping!$A:$C,3,0),"")</f>
        <v>0</v>
      </c>
      <c r="C342" s="285" t="s">
        <v>1084</v>
      </c>
      <c r="D342" s="215"/>
      <c r="E342" s="215">
        <v>1509.79</v>
      </c>
      <c r="F342" s="215">
        <v>303.39999999999998</v>
      </c>
      <c r="G342" s="215">
        <v>1436.53</v>
      </c>
      <c r="H342" s="215">
        <v>0</v>
      </c>
      <c r="I342" s="215">
        <v>858.23</v>
      </c>
      <c r="J342" s="215">
        <v>1021.57</v>
      </c>
      <c r="K342" s="215">
        <v>0</v>
      </c>
      <c r="L342" s="215">
        <v>0</v>
      </c>
      <c r="M342" s="215">
        <v>0</v>
      </c>
      <c r="N342" s="215">
        <v>0</v>
      </c>
      <c r="O342" s="215">
        <v>0</v>
      </c>
      <c r="P342" s="215">
        <v>0</v>
      </c>
      <c r="Q342" s="215">
        <v>5129.5200000000004</v>
      </c>
    </row>
    <row r="343" spans="1:18" x14ac:dyDescent="0.25">
      <c r="A343" s="245" t="str">
        <f>IFERROR(VLOOKUP($C343,Account_Mapping!$A:$C,2,0),"")</f>
        <v>T_Houskeeping</v>
      </c>
      <c r="B343" s="248">
        <f>IFERROR(VLOOKUP($C343,Account_Mapping!$A:$C,3,0),"")</f>
        <v>0</v>
      </c>
      <c r="C343" s="285" t="s">
        <v>1085</v>
      </c>
      <c r="D343" s="215"/>
      <c r="E343" s="215">
        <v>849.09</v>
      </c>
      <c r="F343" s="215">
        <v>739.2</v>
      </c>
      <c r="G343" s="215">
        <v>818.4</v>
      </c>
      <c r="H343" s="215">
        <v>801.9</v>
      </c>
      <c r="I343" s="215">
        <v>849.09</v>
      </c>
      <c r="J343" s="215">
        <v>831.6</v>
      </c>
      <c r="K343" s="215">
        <v>0</v>
      </c>
      <c r="L343" s="215">
        <v>0</v>
      </c>
      <c r="M343" s="215">
        <v>0</v>
      </c>
      <c r="N343" s="215">
        <v>0</v>
      </c>
      <c r="O343" s="215">
        <v>0</v>
      </c>
      <c r="P343" s="215">
        <v>0</v>
      </c>
      <c r="Q343" s="215">
        <v>4889.2800000000007</v>
      </c>
    </row>
    <row r="344" spans="1:18" x14ac:dyDescent="0.25">
      <c r="A344" s="245" t="str">
        <f>IFERROR(VLOOKUP($C344,Account_Mapping!$A:$C,2,0),"")</f>
        <v>T_Houskeeping</v>
      </c>
      <c r="B344" s="248">
        <f>IFERROR(VLOOKUP($C344,Account_Mapping!$A:$C,3,0),"")</f>
        <v>0</v>
      </c>
      <c r="C344" s="285" t="s">
        <v>1086</v>
      </c>
      <c r="D344" s="215"/>
      <c r="E344" s="215">
        <v>1213.56</v>
      </c>
      <c r="F344" s="215">
        <v>222.33</v>
      </c>
      <c r="G344" s="215">
        <v>360</v>
      </c>
      <c r="H344" s="215">
        <v>362.06</v>
      </c>
      <c r="I344" s="215">
        <v>739.97</v>
      </c>
      <c r="J344" s="215">
        <v>962.53</v>
      </c>
      <c r="K344" s="215">
        <v>0</v>
      </c>
      <c r="L344" s="215">
        <v>0</v>
      </c>
      <c r="M344" s="215">
        <v>0</v>
      </c>
      <c r="N344" s="215">
        <v>0</v>
      </c>
      <c r="O344" s="215">
        <v>0</v>
      </c>
      <c r="P344" s="215">
        <v>0</v>
      </c>
      <c r="Q344" s="215">
        <v>3860.45</v>
      </c>
    </row>
    <row r="345" spans="1:18" x14ac:dyDescent="0.25">
      <c r="A345" s="245" t="str">
        <f>IFERROR(VLOOKUP($C345,Account_Mapping!$A:$C,2,0),"")</f>
        <v>T_Houskeeping</v>
      </c>
      <c r="B345" s="248">
        <f>IFERROR(VLOOKUP($C345,Account_Mapping!$A:$C,3,0),"")</f>
        <v>0</v>
      </c>
      <c r="C345" s="285" t="s">
        <v>1087</v>
      </c>
      <c r="D345" s="215"/>
      <c r="E345" s="215">
        <v>0</v>
      </c>
      <c r="F345" s="215">
        <v>0</v>
      </c>
      <c r="G345" s="215">
        <v>0</v>
      </c>
      <c r="H345" s="215">
        <v>0</v>
      </c>
      <c r="I345" s="215">
        <v>0</v>
      </c>
      <c r="J345" s="215">
        <v>0</v>
      </c>
      <c r="K345" s="215">
        <v>0</v>
      </c>
      <c r="L345" s="215">
        <v>0</v>
      </c>
      <c r="M345" s="215">
        <v>0</v>
      </c>
      <c r="N345" s="215">
        <v>0</v>
      </c>
      <c r="O345" s="215">
        <v>0</v>
      </c>
      <c r="P345" s="215">
        <v>0</v>
      </c>
      <c r="Q345" s="215">
        <v>0</v>
      </c>
    </row>
    <row r="346" spans="1:18" x14ac:dyDescent="0.25">
      <c r="A346" s="245" t="str">
        <f>IFERROR(VLOOKUP($C346,Account_Mapping!$A:$C,2,0),"")</f>
        <v>T_gen_Admin_other</v>
      </c>
      <c r="B346" s="248">
        <f>IFERROR(VLOOKUP($C346,Account_Mapping!$A:$C,3,0),"")</f>
        <v>0</v>
      </c>
      <c r="C346" s="285" t="s">
        <v>1088</v>
      </c>
      <c r="D346" s="215"/>
      <c r="E346" s="215">
        <v>0</v>
      </c>
      <c r="F346" s="215">
        <v>0</v>
      </c>
      <c r="G346" s="215">
        <v>0</v>
      </c>
      <c r="H346" s="215">
        <v>0</v>
      </c>
      <c r="I346" s="215">
        <v>0</v>
      </c>
      <c r="J346" s="215">
        <v>0</v>
      </c>
      <c r="K346" s="215">
        <v>0</v>
      </c>
      <c r="L346" s="215">
        <v>0</v>
      </c>
      <c r="M346" s="215">
        <v>0</v>
      </c>
      <c r="N346" s="215">
        <v>0</v>
      </c>
      <c r="O346" s="215">
        <v>0</v>
      </c>
      <c r="P346" s="215">
        <v>0</v>
      </c>
      <c r="Q346" s="215">
        <v>0</v>
      </c>
    </row>
    <row r="347" spans="1:18" x14ac:dyDescent="0.25">
      <c r="A347" s="245" t="str">
        <f>IFERROR(VLOOKUP($C347,Account_Mapping!$A:$C,2,0),"")</f>
        <v>T_gen_Admin_other</v>
      </c>
      <c r="B347" s="248">
        <f>IFERROR(VLOOKUP($C347,Account_Mapping!$A:$C,3,0),"")</f>
        <v>0</v>
      </c>
      <c r="C347" s="285" t="s">
        <v>1089</v>
      </c>
      <c r="D347" s="215"/>
      <c r="E347" s="215">
        <v>0</v>
      </c>
      <c r="F347" s="215">
        <v>0</v>
      </c>
      <c r="G347" s="215">
        <v>0</v>
      </c>
      <c r="H347" s="215">
        <v>0</v>
      </c>
      <c r="I347" s="215">
        <v>0</v>
      </c>
      <c r="J347" s="215">
        <v>0</v>
      </c>
      <c r="K347" s="215">
        <v>0</v>
      </c>
      <c r="L347" s="215">
        <v>0</v>
      </c>
      <c r="M347" s="215">
        <v>0</v>
      </c>
      <c r="N347" s="215">
        <v>0</v>
      </c>
      <c r="O347" s="215">
        <v>0</v>
      </c>
      <c r="P347" s="215">
        <v>0</v>
      </c>
      <c r="Q347" s="215">
        <v>0</v>
      </c>
    </row>
    <row r="348" spans="1:18" x14ac:dyDescent="0.25">
      <c r="A348" s="245" t="str">
        <f>IFERROR(VLOOKUP($C348,Account_Mapping!$A:$C,2,0),"")</f>
        <v>T_gen_Admin_other</v>
      </c>
      <c r="B348" s="248">
        <f>IFERROR(VLOOKUP($C348,Account_Mapping!$A:$C,3,0),"")</f>
        <v>0</v>
      </c>
      <c r="C348" s="285" t="s">
        <v>1090</v>
      </c>
      <c r="D348" s="215"/>
      <c r="E348" s="215">
        <v>0</v>
      </c>
      <c r="F348" s="215">
        <v>0</v>
      </c>
      <c r="G348" s="215">
        <v>0</v>
      </c>
      <c r="H348" s="215">
        <v>0</v>
      </c>
      <c r="I348" s="215">
        <v>0</v>
      </c>
      <c r="J348" s="215">
        <v>0</v>
      </c>
      <c r="K348" s="215">
        <v>0</v>
      </c>
      <c r="L348" s="215">
        <v>0</v>
      </c>
      <c r="M348" s="215">
        <v>0</v>
      </c>
      <c r="N348" s="215">
        <v>0</v>
      </c>
      <c r="O348" s="215">
        <v>0</v>
      </c>
      <c r="P348" s="215">
        <v>0</v>
      </c>
      <c r="Q348" s="215">
        <v>0</v>
      </c>
    </row>
    <row r="349" spans="1:18" x14ac:dyDescent="0.25">
      <c r="A349" s="245" t="str">
        <f>IFERROR(VLOOKUP($C349,Account_Mapping!$A:$C,2,0),"")</f>
        <v>T_gen_Admin_other</v>
      </c>
      <c r="B349" s="248">
        <f>IFERROR(VLOOKUP($C349,Account_Mapping!$A:$C,3,0),"")</f>
        <v>0</v>
      </c>
      <c r="C349" s="285" t="s">
        <v>1091</v>
      </c>
      <c r="D349" s="215"/>
      <c r="E349" s="215">
        <v>140.13</v>
      </c>
      <c r="F349" s="215">
        <v>0</v>
      </c>
      <c r="G349" s="215">
        <v>0</v>
      </c>
      <c r="H349" s="215">
        <v>0</v>
      </c>
      <c r="I349" s="215">
        <v>0</v>
      </c>
      <c r="J349" s="215">
        <v>0</v>
      </c>
      <c r="K349" s="215">
        <v>0</v>
      </c>
      <c r="L349" s="215">
        <v>0</v>
      </c>
      <c r="M349" s="215">
        <v>0</v>
      </c>
      <c r="N349" s="215">
        <v>0</v>
      </c>
      <c r="O349" s="215">
        <v>0</v>
      </c>
      <c r="P349" s="215">
        <v>0</v>
      </c>
      <c r="Q349" s="215">
        <v>140.13</v>
      </c>
    </row>
    <row r="350" spans="1:18" x14ac:dyDescent="0.25">
      <c r="A350" s="245" t="str">
        <f>IFERROR(VLOOKUP($C350,Account_Mapping!$A:$C,2,0),"")</f>
        <v>T_gen_Admin_other</v>
      </c>
      <c r="B350" s="248">
        <f>IFERROR(VLOOKUP($C350,Account_Mapping!$A:$C,3,0),"")</f>
        <v>0</v>
      </c>
      <c r="C350" s="285" t="s">
        <v>1092</v>
      </c>
      <c r="D350" s="215"/>
      <c r="E350" s="215">
        <v>0</v>
      </c>
      <c r="F350" s="215">
        <v>0</v>
      </c>
      <c r="G350" s="215">
        <v>0</v>
      </c>
      <c r="H350" s="215">
        <v>0</v>
      </c>
      <c r="I350" s="215">
        <v>0</v>
      </c>
      <c r="J350" s="215">
        <v>0</v>
      </c>
      <c r="K350" s="215">
        <v>0</v>
      </c>
      <c r="L350" s="215">
        <v>0</v>
      </c>
      <c r="M350" s="215">
        <v>0</v>
      </c>
      <c r="N350" s="215">
        <v>0</v>
      </c>
      <c r="O350" s="215">
        <v>0</v>
      </c>
      <c r="P350" s="215">
        <v>0</v>
      </c>
      <c r="Q350" s="215">
        <v>0</v>
      </c>
    </row>
    <row r="351" spans="1:18" x14ac:dyDescent="0.25">
      <c r="A351" s="245" t="str">
        <f>IFERROR(VLOOKUP($C351,Account_Mapping!$A:$C,2,0),"")</f>
        <v>T_gen_Admin_other</v>
      </c>
      <c r="B351" s="248">
        <f>IFERROR(VLOOKUP($C351,Account_Mapping!$A:$C,3,0),"")</f>
        <v>0</v>
      </c>
      <c r="C351" s="285" t="s">
        <v>1093</v>
      </c>
      <c r="D351" s="215"/>
      <c r="E351" s="215">
        <v>486</v>
      </c>
      <c r="F351" s="215">
        <v>388.8</v>
      </c>
      <c r="G351" s="215">
        <v>504</v>
      </c>
      <c r="H351" s="215">
        <v>128</v>
      </c>
      <c r="I351" s="215">
        <v>72</v>
      </c>
      <c r="J351" s="215">
        <v>0</v>
      </c>
      <c r="K351" s="215">
        <v>0</v>
      </c>
      <c r="L351" s="215">
        <v>0</v>
      </c>
      <c r="M351" s="215">
        <v>0</v>
      </c>
      <c r="N351" s="215">
        <v>0</v>
      </c>
      <c r="O351" s="215">
        <v>0</v>
      </c>
      <c r="P351" s="215">
        <v>0</v>
      </c>
      <c r="Q351" s="215">
        <v>1578.8</v>
      </c>
    </row>
    <row r="352" spans="1:18" x14ac:dyDescent="0.25">
      <c r="A352" s="245" t="str">
        <f>IFERROR(VLOOKUP($C352,Account_Mapping!$A:$C,2,0),"")</f>
        <v>T_gen_Admin_other</v>
      </c>
      <c r="B352" s="248">
        <f>IFERROR(VLOOKUP($C352,Account_Mapping!$A:$C,3,0),"")</f>
        <v>0</v>
      </c>
      <c r="C352" s="285" t="s">
        <v>1094</v>
      </c>
      <c r="E352" s="229">
        <v>309.67</v>
      </c>
      <c r="F352" s="229">
        <v>340.17</v>
      </c>
      <c r="G352" s="229">
        <v>309.67</v>
      </c>
      <c r="H352" s="229">
        <v>274.02</v>
      </c>
      <c r="I352" s="229">
        <v>299.02</v>
      </c>
      <c r="J352" s="229">
        <v>286.36</v>
      </c>
      <c r="K352" s="229">
        <v>0</v>
      </c>
      <c r="L352" s="229">
        <v>0</v>
      </c>
      <c r="M352" s="229">
        <v>0</v>
      </c>
      <c r="N352" s="229">
        <v>0</v>
      </c>
      <c r="O352" s="229">
        <v>0</v>
      </c>
      <c r="P352" s="229">
        <v>0</v>
      </c>
      <c r="Q352" s="229">
        <v>1818.9099999999999</v>
      </c>
      <c r="R352" s="224"/>
    </row>
    <row r="353" spans="1:17" x14ac:dyDescent="0.25">
      <c r="A353" s="245" t="str">
        <f>IFERROR(VLOOKUP($C353,Account_Mapping!$A:$C,2,0),"")</f>
        <v>T_gen_Admin_other</v>
      </c>
      <c r="B353" s="248">
        <f>IFERROR(VLOOKUP($C353,Account_Mapping!$A:$C,3,0),"")</f>
        <v>0</v>
      </c>
      <c r="C353" s="285" t="s">
        <v>1095</v>
      </c>
      <c r="E353" s="215">
        <v>0</v>
      </c>
      <c r="F353" s="215">
        <v>0</v>
      </c>
      <c r="G353" s="215">
        <v>0</v>
      </c>
      <c r="H353" s="215">
        <v>0</v>
      </c>
      <c r="I353" s="215">
        <v>0</v>
      </c>
      <c r="J353" s="215">
        <v>0</v>
      </c>
      <c r="K353" s="215">
        <v>0</v>
      </c>
      <c r="L353" s="215">
        <v>0</v>
      </c>
      <c r="M353" s="215">
        <v>0</v>
      </c>
      <c r="N353" s="215">
        <v>0</v>
      </c>
      <c r="O353" s="215">
        <v>0</v>
      </c>
      <c r="P353" s="215">
        <v>0</v>
      </c>
      <c r="Q353" s="215">
        <v>0</v>
      </c>
    </row>
    <row r="354" spans="1:17" x14ac:dyDescent="0.25">
      <c r="A354" s="245" t="str">
        <f>IFERROR(VLOOKUP($C354,Account_Mapping!$A:$C,2,0),"")</f>
        <v/>
      </c>
      <c r="B354" s="248" t="str">
        <f>IFERROR(VLOOKUP($C354,Account_Mapping!$A:$C,3,0),"")</f>
        <v/>
      </c>
      <c r="C354" s="285" t="s">
        <v>1096</v>
      </c>
      <c r="E354" s="215">
        <v>16247.03</v>
      </c>
      <c r="F354" s="215">
        <v>9912.09</v>
      </c>
      <c r="G354" s="215">
        <v>15678.53</v>
      </c>
      <c r="H354" s="215">
        <v>10906.199999999999</v>
      </c>
      <c r="I354" s="215">
        <v>14171.01</v>
      </c>
      <c r="J354" s="215">
        <v>13999.45</v>
      </c>
      <c r="K354" s="215">
        <v>0</v>
      </c>
      <c r="L354" s="215">
        <v>0</v>
      </c>
      <c r="M354" s="215">
        <v>0</v>
      </c>
      <c r="N354" s="215">
        <v>0</v>
      </c>
      <c r="O354" s="215">
        <v>0</v>
      </c>
      <c r="P354" s="215">
        <v>0</v>
      </c>
      <c r="Q354" s="215">
        <v>80914.310000000012</v>
      </c>
    </row>
    <row r="355" spans="1:17" x14ac:dyDescent="0.25">
      <c r="A355" s="245" t="str">
        <f>IFERROR(VLOOKUP($C355,Account_Mapping!$A:$C,2,0),"")</f>
        <v/>
      </c>
      <c r="B355" s="248" t="str">
        <f>IFERROR(VLOOKUP($C355,Account_Mapping!$A:$C,3,0),"")</f>
        <v/>
      </c>
      <c r="C355" s="285" t="s">
        <v>789</v>
      </c>
      <c r="E355" s="215"/>
      <c r="F355" s="215"/>
      <c r="G355" s="215"/>
      <c r="H355" s="215"/>
      <c r="I355" s="215"/>
      <c r="J355" s="215"/>
      <c r="K355" s="215"/>
      <c r="L355" s="215"/>
      <c r="M355" s="215"/>
      <c r="N355" s="215"/>
      <c r="O355" s="215"/>
      <c r="P355" s="215"/>
      <c r="Q355" s="215"/>
    </row>
    <row r="356" spans="1:17" x14ac:dyDescent="0.25">
      <c r="A356" s="245" t="str">
        <f>IFERROR(VLOOKUP($C356,Account_Mapping!$A:$C,2,0),"")</f>
        <v/>
      </c>
      <c r="B356" s="248" t="str">
        <f>IFERROR(VLOOKUP($C356,Account_Mapping!$A:$C,3,0),"")</f>
        <v/>
      </c>
      <c r="C356" s="285" t="s">
        <v>789</v>
      </c>
      <c r="D356" s="215"/>
      <c r="E356" s="215"/>
      <c r="F356" s="215"/>
      <c r="G356" s="215"/>
      <c r="H356" s="215"/>
      <c r="I356" s="215"/>
      <c r="J356" s="215"/>
      <c r="K356" s="215"/>
      <c r="L356" s="215"/>
      <c r="M356" s="215"/>
      <c r="N356" s="215"/>
      <c r="O356" s="215"/>
      <c r="P356" s="215"/>
      <c r="Q356" s="215"/>
    </row>
    <row r="357" spans="1:17" x14ac:dyDescent="0.25">
      <c r="A357" s="245" t="str">
        <f>IFERROR(VLOOKUP($C357,Account_Mapping!$A:$C,2,0),"")</f>
        <v/>
      </c>
      <c r="B357" s="248" t="str">
        <f>IFERROR(VLOOKUP($C357,Account_Mapping!$A:$C,3,0),"")</f>
        <v/>
      </c>
      <c r="C357" s="285" t="s">
        <v>1097</v>
      </c>
      <c r="D357" s="215"/>
      <c r="E357" s="215"/>
      <c r="F357" s="215"/>
      <c r="G357" s="215"/>
      <c r="H357" s="215"/>
      <c r="I357" s="215"/>
      <c r="J357" s="215"/>
      <c r="K357" s="215"/>
      <c r="L357" s="215"/>
      <c r="M357" s="215"/>
      <c r="N357" s="215"/>
      <c r="O357" s="215"/>
      <c r="P357" s="215"/>
      <c r="Q357" s="215"/>
    </row>
    <row r="358" spans="1:17" x14ac:dyDescent="0.25">
      <c r="A358" s="245" t="str">
        <f>IFERROR(VLOOKUP($C358,Account_Mapping!$A:$C,2,0),"")</f>
        <v>T_Maintenance</v>
      </c>
      <c r="B358" s="248" t="str">
        <f>IFERROR(VLOOKUP($C358,Account_Mapping!$A:$C,3,0),"")</f>
        <v>T_Other_NN_Labor</v>
      </c>
      <c r="C358" s="285" t="s">
        <v>1098</v>
      </c>
      <c r="D358" s="215"/>
      <c r="E358" s="215">
        <v>5652.05</v>
      </c>
      <c r="F358" s="215">
        <v>6206.06</v>
      </c>
      <c r="G358" s="215">
        <v>7304.64</v>
      </c>
      <c r="H358" s="215">
        <v>6335.09</v>
      </c>
      <c r="I358" s="215">
        <v>8133.92</v>
      </c>
      <c r="J358" s="215">
        <v>6940.39</v>
      </c>
      <c r="K358" s="215">
        <v>0</v>
      </c>
      <c r="L358" s="215">
        <v>0</v>
      </c>
      <c r="M358" s="215">
        <v>0</v>
      </c>
      <c r="N358" s="215">
        <v>0</v>
      </c>
      <c r="O358" s="215">
        <v>0</v>
      </c>
      <c r="P358" s="215">
        <v>0</v>
      </c>
      <c r="Q358" s="215">
        <v>40572.15</v>
      </c>
    </row>
    <row r="359" spans="1:17" x14ac:dyDescent="0.25">
      <c r="A359" s="245" t="str">
        <f>IFERROR(VLOOKUP($C359,Account_Mapping!$A:$C,2,0),"")</f>
        <v>T_Maintenance</v>
      </c>
      <c r="B359" s="248">
        <f>IFERROR(VLOOKUP($C359,Account_Mapping!$A:$C,3,0),"")</f>
        <v>0</v>
      </c>
      <c r="C359" s="285" t="s">
        <v>1099</v>
      </c>
      <c r="D359" s="215"/>
      <c r="E359" s="215">
        <v>303.66000000000003</v>
      </c>
      <c r="F359" s="215">
        <v>170.81</v>
      </c>
      <c r="G359" s="215">
        <v>987.5</v>
      </c>
      <c r="H359" s="215">
        <v>253</v>
      </c>
      <c r="I359" s="215">
        <v>1661.66</v>
      </c>
      <c r="J359" s="215">
        <v>582.26</v>
      </c>
      <c r="K359" s="215">
        <v>0</v>
      </c>
      <c r="L359" s="215">
        <v>0</v>
      </c>
      <c r="M359" s="215">
        <v>0</v>
      </c>
      <c r="N359" s="215">
        <v>0</v>
      </c>
      <c r="O359" s="215">
        <v>0</v>
      </c>
      <c r="P359" s="215">
        <v>0</v>
      </c>
      <c r="Q359" s="215">
        <v>3958.8900000000003</v>
      </c>
    </row>
    <row r="360" spans="1:17" x14ac:dyDescent="0.25">
      <c r="A360" s="245" t="str">
        <f>IFERROR(VLOOKUP($C360,Account_Mapping!$A:$C,2,0),"")</f>
        <v>T_Maintenance</v>
      </c>
      <c r="B360" s="248">
        <f>IFERROR(VLOOKUP($C360,Account_Mapping!$A:$C,3,0),"")</f>
        <v>0</v>
      </c>
      <c r="C360" s="285" t="s">
        <v>1100</v>
      </c>
      <c r="D360" s="215"/>
      <c r="E360" s="215">
        <v>627.72</v>
      </c>
      <c r="F360" s="215">
        <v>218.77</v>
      </c>
      <c r="G360" s="215">
        <v>407.48</v>
      </c>
      <c r="H360" s="215">
        <v>651.57000000000005</v>
      </c>
      <c r="I360" s="215">
        <v>384.97</v>
      </c>
      <c r="J360" s="215">
        <v>1766.56</v>
      </c>
      <c r="K360" s="215">
        <v>0</v>
      </c>
      <c r="L360" s="215">
        <v>0</v>
      </c>
      <c r="M360" s="215">
        <v>0</v>
      </c>
      <c r="N360" s="215">
        <v>0</v>
      </c>
      <c r="O360" s="215">
        <v>0</v>
      </c>
      <c r="P360" s="215">
        <v>0</v>
      </c>
      <c r="Q360" s="215">
        <v>4057.07</v>
      </c>
    </row>
    <row r="361" spans="1:17" x14ac:dyDescent="0.25">
      <c r="A361" s="245" t="str">
        <f>IFERROR(VLOOKUP($C361,Account_Mapping!$A:$C,2,0),"")</f>
        <v>T_Maintenance</v>
      </c>
      <c r="B361" s="248">
        <f>IFERROR(VLOOKUP($C361,Account_Mapping!$A:$C,3,0),"")</f>
        <v>0</v>
      </c>
      <c r="C361" s="285" t="s">
        <v>1101</v>
      </c>
      <c r="D361" s="215"/>
      <c r="E361" s="215">
        <v>0</v>
      </c>
      <c r="F361" s="215">
        <v>0</v>
      </c>
      <c r="G361" s="215">
        <v>0</v>
      </c>
      <c r="H361" s="215">
        <v>0</v>
      </c>
      <c r="I361" s="215">
        <v>0</v>
      </c>
      <c r="J361" s="215">
        <v>0</v>
      </c>
      <c r="K361" s="215">
        <v>0</v>
      </c>
      <c r="L361" s="215">
        <v>0</v>
      </c>
      <c r="M361" s="215">
        <v>0</v>
      </c>
      <c r="N361" s="215">
        <v>0</v>
      </c>
      <c r="O361" s="215">
        <v>0</v>
      </c>
      <c r="P361" s="215">
        <v>0</v>
      </c>
      <c r="Q361" s="215">
        <v>0</v>
      </c>
    </row>
    <row r="362" spans="1:17" x14ac:dyDescent="0.25">
      <c r="A362" s="245" t="str">
        <f>IFERROR(VLOOKUP($C362,Account_Mapping!$A:$C,2,0),"")</f>
        <v>T_Maintenance</v>
      </c>
      <c r="B362" s="248">
        <f>IFERROR(VLOOKUP($C362,Account_Mapping!$A:$C,3,0),"")</f>
        <v>0</v>
      </c>
      <c r="C362" s="285" t="s">
        <v>1102</v>
      </c>
      <c r="D362" s="215"/>
      <c r="E362" s="215">
        <v>0</v>
      </c>
      <c r="F362" s="215">
        <v>0</v>
      </c>
      <c r="G362" s="215">
        <v>286.75</v>
      </c>
      <c r="H362" s="215">
        <v>286.75</v>
      </c>
      <c r="I362" s="215">
        <v>176.8</v>
      </c>
      <c r="J362" s="215">
        <v>0</v>
      </c>
      <c r="K362" s="215">
        <v>0</v>
      </c>
      <c r="L362" s="215">
        <v>0</v>
      </c>
      <c r="M362" s="215">
        <v>0</v>
      </c>
      <c r="N362" s="215">
        <v>0</v>
      </c>
      <c r="O362" s="215">
        <v>0</v>
      </c>
      <c r="P362" s="215">
        <v>0</v>
      </c>
      <c r="Q362" s="215">
        <v>750.3</v>
      </c>
    </row>
    <row r="363" spans="1:17" x14ac:dyDescent="0.25">
      <c r="A363" s="245" t="str">
        <f>IFERROR(VLOOKUP($C363,Account_Mapping!$A:$C,2,0),"")</f>
        <v>T_EXPENSES</v>
      </c>
      <c r="B363" s="248">
        <f>IFERROR(VLOOKUP($C363,Account_Mapping!$A:$C,3,0),"")</f>
        <v>0</v>
      </c>
      <c r="C363" s="285" t="s">
        <v>1103</v>
      </c>
      <c r="D363" s="215"/>
      <c r="E363" s="215">
        <v>674.22</v>
      </c>
      <c r="F363" s="215">
        <v>5413.04</v>
      </c>
      <c r="G363" s="215">
        <v>674.22</v>
      </c>
      <c r="H363" s="215">
        <v>3707.91</v>
      </c>
      <c r="I363" s="215">
        <v>699.88</v>
      </c>
      <c r="J363" s="215">
        <v>639.35</v>
      </c>
      <c r="K363" s="215">
        <v>0</v>
      </c>
      <c r="L363" s="215">
        <v>0</v>
      </c>
      <c r="M363" s="215">
        <v>0</v>
      </c>
      <c r="N363" s="215">
        <v>0</v>
      </c>
      <c r="O363" s="215">
        <v>0</v>
      </c>
      <c r="P363" s="215">
        <v>0</v>
      </c>
      <c r="Q363" s="215">
        <v>11808.619999999999</v>
      </c>
    </row>
    <row r="364" spans="1:17" x14ac:dyDescent="0.25">
      <c r="A364" s="245" t="str">
        <f>IFERROR(VLOOKUP($C364,Account_Mapping!$A:$C,2,0),"")</f>
        <v>T_EXPENSES</v>
      </c>
      <c r="B364" s="248">
        <f>IFERROR(VLOOKUP($C364,Account_Mapping!$A:$C,3,0),"")</f>
        <v>0</v>
      </c>
      <c r="C364" s="285" t="s">
        <v>1104</v>
      </c>
      <c r="D364" s="215"/>
      <c r="E364" s="215">
        <v>1962.3</v>
      </c>
      <c r="F364" s="215">
        <v>0</v>
      </c>
      <c r="G364" s="215">
        <v>0</v>
      </c>
      <c r="H364" s="215">
        <v>1962.3</v>
      </c>
      <c r="I364" s="215">
        <v>0</v>
      </c>
      <c r="J364" s="215">
        <v>0</v>
      </c>
      <c r="K364" s="215">
        <v>0</v>
      </c>
      <c r="L364" s="215">
        <v>0</v>
      </c>
      <c r="M364" s="215">
        <v>0</v>
      </c>
      <c r="N364" s="215">
        <v>0</v>
      </c>
      <c r="O364" s="215">
        <v>0</v>
      </c>
      <c r="P364" s="215">
        <v>0</v>
      </c>
      <c r="Q364" s="215">
        <v>3924.6</v>
      </c>
    </row>
    <row r="365" spans="1:17" x14ac:dyDescent="0.25">
      <c r="A365" s="245" t="str">
        <f>IFERROR(VLOOKUP($C365,Account_Mapping!$A:$C,2,0),"")</f>
        <v>T_Maintenance</v>
      </c>
      <c r="B365" s="248" t="str">
        <f>IFERROR(VLOOKUP($C365,Account_Mapping!$A:$C,3,0),"")</f>
        <v>T_Other_NN_Labor</v>
      </c>
      <c r="C365" s="285" t="s">
        <v>1105</v>
      </c>
      <c r="D365" s="215"/>
      <c r="E365" s="215">
        <v>0</v>
      </c>
      <c r="F365" s="215">
        <v>0</v>
      </c>
      <c r="G365" s="215">
        <v>0</v>
      </c>
      <c r="H365" s="215">
        <v>405.96</v>
      </c>
      <c r="I365" s="215">
        <v>0</v>
      </c>
      <c r="J365" s="215">
        <v>1495</v>
      </c>
      <c r="K365" s="215">
        <v>0</v>
      </c>
      <c r="L365" s="215">
        <v>0</v>
      </c>
      <c r="M365" s="215">
        <v>0</v>
      </c>
      <c r="N365" s="215">
        <v>0</v>
      </c>
      <c r="O365" s="215">
        <v>0</v>
      </c>
      <c r="P365" s="215">
        <v>0</v>
      </c>
      <c r="Q365" s="215">
        <v>1900.96</v>
      </c>
    </row>
    <row r="366" spans="1:17" x14ac:dyDescent="0.25">
      <c r="A366" s="245" t="str">
        <f>IFERROR(VLOOKUP($C366,Account_Mapping!$A:$C,2,0),"")</f>
        <v>T_Maintenance</v>
      </c>
      <c r="B366" s="248">
        <f>IFERROR(VLOOKUP($C366,Account_Mapping!$A:$C,3,0),"")</f>
        <v>0</v>
      </c>
      <c r="C366" s="285" t="s">
        <v>1106</v>
      </c>
      <c r="D366" s="215"/>
      <c r="E366" s="215">
        <v>3122.49</v>
      </c>
      <c r="F366" s="215">
        <v>2075.19</v>
      </c>
      <c r="G366" s="215">
        <v>4385.7</v>
      </c>
      <c r="H366" s="215">
        <v>3426.85</v>
      </c>
      <c r="I366" s="215">
        <v>4932.1000000000004</v>
      </c>
      <c r="J366" s="215">
        <v>5199.53</v>
      </c>
      <c r="K366" s="215">
        <v>0</v>
      </c>
      <c r="L366" s="215">
        <v>0</v>
      </c>
      <c r="M366" s="215">
        <v>0</v>
      </c>
      <c r="N366" s="215">
        <v>0</v>
      </c>
      <c r="O366" s="215">
        <v>0</v>
      </c>
      <c r="P366" s="215">
        <v>0</v>
      </c>
      <c r="Q366" s="215">
        <v>23141.86</v>
      </c>
    </row>
    <row r="367" spans="1:17" x14ac:dyDescent="0.25">
      <c r="A367" s="245" t="str">
        <f>IFERROR(VLOOKUP($C367,Account_Mapping!$A:$C,2,0),"")</f>
        <v>T_Maintenance</v>
      </c>
      <c r="B367" s="248">
        <f>IFERROR(VLOOKUP($C367,Account_Mapping!$A:$C,3,0),"")</f>
        <v>0</v>
      </c>
      <c r="C367" s="285" t="s">
        <v>1107</v>
      </c>
      <c r="D367" s="215"/>
      <c r="E367" s="215">
        <v>0</v>
      </c>
      <c r="F367" s="215">
        <v>0</v>
      </c>
      <c r="G367" s="215">
        <v>0</v>
      </c>
      <c r="H367" s="215">
        <v>0</v>
      </c>
      <c r="I367" s="215">
        <v>0</v>
      </c>
      <c r="J367" s="215">
        <v>0</v>
      </c>
      <c r="K367" s="215">
        <v>0</v>
      </c>
      <c r="L367" s="215">
        <v>0</v>
      </c>
      <c r="M367" s="215">
        <v>0</v>
      </c>
      <c r="N367" s="215">
        <v>0</v>
      </c>
      <c r="O367" s="215">
        <v>0</v>
      </c>
      <c r="P367" s="215">
        <v>0</v>
      </c>
      <c r="Q367" s="215">
        <v>0</v>
      </c>
    </row>
    <row r="368" spans="1:17" x14ac:dyDescent="0.25">
      <c r="A368" s="245" t="str">
        <f>IFERROR(VLOOKUP($C368,Account_Mapping!$A:$C,2,0),"")</f>
        <v>T_Maintenance</v>
      </c>
      <c r="B368" s="248">
        <f>IFERROR(VLOOKUP($C368,Account_Mapping!$A:$C,3,0),"")</f>
        <v>0</v>
      </c>
      <c r="C368" s="285" t="s">
        <v>1108</v>
      </c>
      <c r="D368" s="215"/>
      <c r="E368" s="215">
        <v>0</v>
      </c>
      <c r="F368" s="215">
        <v>0</v>
      </c>
      <c r="G368" s="215">
        <v>0</v>
      </c>
      <c r="H368" s="215">
        <v>0</v>
      </c>
      <c r="I368" s="215">
        <v>0</v>
      </c>
      <c r="J368" s="215">
        <v>0</v>
      </c>
      <c r="K368" s="215">
        <v>0</v>
      </c>
      <c r="L368" s="215">
        <v>0</v>
      </c>
      <c r="M368" s="215">
        <v>0</v>
      </c>
      <c r="N368" s="215">
        <v>0</v>
      </c>
      <c r="O368" s="215">
        <v>0</v>
      </c>
      <c r="P368" s="215">
        <v>0</v>
      </c>
      <c r="Q368" s="215">
        <v>0</v>
      </c>
    </row>
    <row r="369" spans="1:18" x14ac:dyDescent="0.25">
      <c r="A369" s="245" t="str">
        <f>IFERROR(VLOOKUP($C369,Account_Mapping!$A:$C,2,0),"")</f>
        <v>T_Maintenance</v>
      </c>
      <c r="B369" s="248">
        <f>IFERROR(VLOOKUP($C369,Account_Mapping!$A:$C,3,0),"")</f>
        <v>0</v>
      </c>
      <c r="C369" s="285" t="s">
        <v>1109</v>
      </c>
      <c r="D369" s="215"/>
      <c r="E369" s="215">
        <v>0</v>
      </c>
      <c r="F369" s="215">
        <v>0</v>
      </c>
      <c r="G369" s="215">
        <v>0</v>
      </c>
      <c r="H369" s="215">
        <v>0</v>
      </c>
      <c r="I369" s="215">
        <v>0</v>
      </c>
      <c r="J369" s="215">
        <v>0</v>
      </c>
      <c r="K369" s="215">
        <v>0</v>
      </c>
      <c r="L369" s="215">
        <v>0</v>
      </c>
      <c r="M369" s="215">
        <v>0</v>
      </c>
      <c r="N369" s="215">
        <v>0</v>
      </c>
      <c r="O369" s="215">
        <v>0</v>
      </c>
      <c r="P369" s="215">
        <v>0</v>
      </c>
      <c r="Q369" s="215">
        <v>0</v>
      </c>
    </row>
    <row r="370" spans="1:18" x14ac:dyDescent="0.25">
      <c r="A370" s="245" t="str">
        <f>IFERROR(VLOOKUP($C370,Account_Mapping!$A:$C,2,0),"")</f>
        <v>T_gen_Admin_other</v>
      </c>
      <c r="B370" s="248">
        <f>IFERROR(VLOOKUP($C370,Account_Mapping!$A:$C,3,0),"")</f>
        <v>0</v>
      </c>
      <c r="C370" s="285" t="s">
        <v>1110</v>
      </c>
      <c r="D370" s="215"/>
      <c r="E370" s="215">
        <v>284</v>
      </c>
      <c r="F370" s="215">
        <v>317.68</v>
      </c>
      <c r="G370" s="215">
        <v>98</v>
      </c>
      <c r="H370" s="215">
        <v>0</v>
      </c>
      <c r="I370" s="215">
        <v>0</v>
      </c>
      <c r="J370" s="215">
        <v>273</v>
      </c>
      <c r="K370" s="215">
        <v>0</v>
      </c>
      <c r="L370" s="215">
        <v>0</v>
      </c>
      <c r="M370" s="215">
        <v>0</v>
      </c>
      <c r="N370" s="215">
        <v>0</v>
      </c>
      <c r="O370" s="215">
        <v>0</v>
      </c>
      <c r="P370" s="215">
        <v>0</v>
      </c>
      <c r="Q370" s="215">
        <v>972.68000000000006</v>
      </c>
    </row>
    <row r="371" spans="1:18" x14ac:dyDescent="0.25">
      <c r="A371" s="245" t="str">
        <f>IFERROR(VLOOKUP($C371,Account_Mapping!$A:$C,2,0),"")</f>
        <v>T_gen_Admin_other</v>
      </c>
      <c r="B371" s="248">
        <f>IFERROR(VLOOKUP($C371,Account_Mapping!$A:$C,3,0),"")</f>
        <v>0</v>
      </c>
      <c r="C371" s="285" t="s">
        <v>1111</v>
      </c>
      <c r="D371" s="215"/>
      <c r="E371" s="215">
        <v>0</v>
      </c>
      <c r="F371" s="215">
        <v>0</v>
      </c>
      <c r="G371" s="215">
        <v>0</v>
      </c>
      <c r="H371" s="215">
        <v>0</v>
      </c>
      <c r="I371" s="215">
        <v>0</v>
      </c>
      <c r="J371" s="215">
        <v>0</v>
      </c>
      <c r="K371" s="215">
        <v>0</v>
      </c>
      <c r="L371" s="215">
        <v>0</v>
      </c>
      <c r="M371" s="215">
        <v>0</v>
      </c>
      <c r="N371" s="215">
        <v>0</v>
      </c>
      <c r="O371" s="215">
        <v>0</v>
      </c>
      <c r="P371" s="215">
        <v>0</v>
      </c>
      <c r="Q371" s="215">
        <v>0</v>
      </c>
    </row>
    <row r="372" spans="1:18" x14ac:dyDescent="0.25">
      <c r="A372" s="245" t="str">
        <f>IFERROR(VLOOKUP($C372,Account_Mapping!$A:$C,2,0),"")</f>
        <v>T_gen_Admin_other</v>
      </c>
      <c r="B372" s="248">
        <f>IFERROR(VLOOKUP($C372,Account_Mapping!$A:$C,3,0),"")</f>
        <v>0</v>
      </c>
      <c r="C372" s="285" t="s">
        <v>1112</v>
      </c>
      <c r="D372" s="215"/>
      <c r="E372" s="215">
        <v>504.5</v>
      </c>
      <c r="F372" s="215">
        <v>0</v>
      </c>
      <c r="G372" s="215">
        <v>109.84</v>
      </c>
      <c r="H372" s="215">
        <v>0</v>
      </c>
      <c r="I372" s="215">
        <v>54.92</v>
      </c>
      <c r="J372" s="215">
        <v>486</v>
      </c>
      <c r="K372" s="215">
        <v>0</v>
      </c>
      <c r="L372" s="215">
        <v>0</v>
      </c>
      <c r="M372" s="215">
        <v>0</v>
      </c>
      <c r="N372" s="215">
        <v>0</v>
      </c>
      <c r="O372" s="215">
        <v>0</v>
      </c>
      <c r="P372" s="215">
        <v>0</v>
      </c>
      <c r="Q372" s="215">
        <v>1155.26</v>
      </c>
    </row>
    <row r="373" spans="1:18" x14ac:dyDescent="0.25">
      <c r="A373" s="245" t="str">
        <f>IFERROR(VLOOKUP($C373,Account_Mapping!$A:$C,2,0),"")</f>
        <v>T_gen_Admin_other</v>
      </c>
      <c r="B373" s="248">
        <f>IFERROR(VLOOKUP($C373,Account_Mapping!$A:$C,3,0),"")</f>
        <v>0</v>
      </c>
      <c r="C373" s="285" t="s">
        <v>1113</v>
      </c>
      <c r="D373" s="215"/>
      <c r="E373" s="215">
        <v>274.02</v>
      </c>
      <c r="F373" s="215">
        <v>274.02</v>
      </c>
      <c r="G373" s="215">
        <v>274.02</v>
      </c>
      <c r="H373" s="215">
        <v>274.02</v>
      </c>
      <c r="I373" s="215">
        <v>309.02</v>
      </c>
      <c r="J373" s="215">
        <v>286.33999999999997</v>
      </c>
      <c r="K373" s="215">
        <v>0</v>
      </c>
      <c r="L373" s="215">
        <v>0</v>
      </c>
      <c r="M373" s="215">
        <v>0</v>
      </c>
      <c r="N373" s="215">
        <v>0</v>
      </c>
      <c r="O373" s="215">
        <v>0</v>
      </c>
      <c r="P373" s="215">
        <v>0</v>
      </c>
      <c r="Q373" s="215">
        <v>1691.4399999999998</v>
      </c>
    </row>
    <row r="374" spans="1:18" x14ac:dyDescent="0.25">
      <c r="A374" s="245" t="str">
        <f>IFERROR(VLOOKUP($C374,Account_Mapping!$A:$C,2,0),"")</f>
        <v>T_Maintenance</v>
      </c>
      <c r="B374" s="248">
        <f>IFERROR(VLOOKUP($C374,Account_Mapping!$A:$C,3,0),"")</f>
        <v>0</v>
      </c>
      <c r="C374" s="285" t="s">
        <v>1114</v>
      </c>
      <c r="D374" s="215"/>
      <c r="E374" s="215">
        <v>0</v>
      </c>
      <c r="F374" s="215">
        <v>0</v>
      </c>
      <c r="G374" s="215">
        <v>0</v>
      </c>
      <c r="H374" s="215">
        <v>0</v>
      </c>
      <c r="I374" s="215">
        <v>0</v>
      </c>
      <c r="J374" s="215">
        <v>0</v>
      </c>
      <c r="K374" s="215">
        <v>0</v>
      </c>
      <c r="L374" s="215">
        <v>0</v>
      </c>
      <c r="M374" s="215">
        <v>0</v>
      </c>
      <c r="N374" s="215">
        <v>0</v>
      </c>
      <c r="O374" s="215">
        <v>0</v>
      </c>
      <c r="P374" s="215">
        <v>0</v>
      </c>
      <c r="Q374" s="215">
        <v>0</v>
      </c>
    </row>
    <row r="375" spans="1:18" x14ac:dyDescent="0.25">
      <c r="A375" s="245" t="str">
        <f>IFERROR(VLOOKUP($C375,Account_Mapping!$A:$C,2,0),"")</f>
        <v>T_gen_Admin_other</v>
      </c>
      <c r="B375" s="248">
        <f>IFERROR(VLOOKUP($C375,Account_Mapping!$A:$C,3,0),"")</f>
        <v>0</v>
      </c>
      <c r="C375" s="285" t="s">
        <v>1115</v>
      </c>
      <c r="D375" s="215"/>
      <c r="E375" s="215">
        <v>0</v>
      </c>
      <c r="F375" s="215">
        <v>0</v>
      </c>
      <c r="G375" s="215">
        <v>0</v>
      </c>
      <c r="H375" s="215">
        <v>0</v>
      </c>
      <c r="I375" s="215">
        <v>0</v>
      </c>
      <c r="J375" s="215">
        <v>0</v>
      </c>
      <c r="K375" s="215">
        <v>0</v>
      </c>
      <c r="L375" s="215">
        <v>0</v>
      </c>
      <c r="M375" s="215">
        <v>0</v>
      </c>
      <c r="N375" s="215">
        <v>0</v>
      </c>
      <c r="O375" s="215">
        <v>0</v>
      </c>
      <c r="P375" s="215">
        <v>0</v>
      </c>
      <c r="Q375" s="215">
        <v>0</v>
      </c>
    </row>
    <row r="376" spans="1:18" x14ac:dyDescent="0.25">
      <c r="A376" s="245" t="str">
        <f>IFERROR(VLOOKUP($C376,Account_Mapping!$A:$C,2,0),"")</f>
        <v>T_EXPENSES</v>
      </c>
      <c r="B376" s="248">
        <f>IFERROR(VLOOKUP($C376,Account_Mapping!$A:$C,3,0),"")</f>
        <v>0</v>
      </c>
      <c r="C376" s="285" t="s">
        <v>1116</v>
      </c>
      <c r="D376" s="215"/>
      <c r="E376" s="215">
        <v>4176.24</v>
      </c>
      <c r="F376" s="215">
        <v>4933.47</v>
      </c>
      <c r="G376" s="215">
        <v>4790.38</v>
      </c>
      <c r="H376" s="215">
        <v>4309</v>
      </c>
      <c r="I376" s="215">
        <v>3749.01</v>
      </c>
      <c r="J376" s="215">
        <v>4452.82</v>
      </c>
      <c r="K376" s="215">
        <v>0</v>
      </c>
      <c r="L376" s="215">
        <v>0</v>
      </c>
      <c r="M376" s="215">
        <v>0</v>
      </c>
      <c r="N376" s="215">
        <v>0</v>
      </c>
      <c r="O376" s="215">
        <v>0</v>
      </c>
      <c r="P376" s="215">
        <v>0</v>
      </c>
      <c r="Q376" s="215">
        <v>26410.92</v>
      </c>
    </row>
    <row r="377" spans="1:18" x14ac:dyDescent="0.25">
      <c r="A377" s="245" t="str">
        <f>IFERROR(VLOOKUP($C377,Account_Mapping!$A:$C,2,0),"")</f>
        <v>T_EXPENSES</v>
      </c>
      <c r="B377" s="248">
        <f>IFERROR(VLOOKUP($C377,Account_Mapping!$A:$C,3,0),"")</f>
        <v>0</v>
      </c>
      <c r="C377" s="285" t="s">
        <v>1117</v>
      </c>
      <c r="E377" s="229">
        <v>8250.7999999999993</v>
      </c>
      <c r="F377" s="229">
        <v>2292.4499999999998</v>
      </c>
      <c r="G377" s="229">
        <v>7558.53</v>
      </c>
      <c r="H377" s="229">
        <v>3991.3</v>
      </c>
      <c r="I377" s="229">
        <v>5045.95</v>
      </c>
      <c r="J377" s="229">
        <v>3698.22</v>
      </c>
      <c r="K377" s="229">
        <v>0</v>
      </c>
      <c r="L377" s="229">
        <v>0</v>
      </c>
      <c r="M377" s="229">
        <v>0</v>
      </c>
      <c r="N377" s="229">
        <v>0</v>
      </c>
      <c r="O377" s="229">
        <v>0</v>
      </c>
      <c r="P377" s="229">
        <v>0</v>
      </c>
      <c r="Q377" s="229">
        <v>30837.25</v>
      </c>
      <c r="R377" s="224"/>
    </row>
    <row r="378" spans="1:18" x14ac:dyDescent="0.25">
      <c r="A378" s="245" t="str">
        <f>IFERROR(VLOOKUP($C378,Account_Mapping!$A:$C,2,0),"")</f>
        <v>T_EXPENSES</v>
      </c>
      <c r="B378" s="248">
        <f>IFERROR(VLOOKUP($C378,Account_Mapping!$A:$C,3,0),"")</f>
        <v>0</v>
      </c>
      <c r="C378" s="285" t="s">
        <v>1118</v>
      </c>
      <c r="E378" s="221">
        <v>3678.48</v>
      </c>
      <c r="F378" s="221">
        <v>3775.7</v>
      </c>
      <c r="G378" s="221">
        <v>0</v>
      </c>
      <c r="H378" s="221">
        <v>4769.46</v>
      </c>
      <c r="I378" s="221">
        <v>4722.21</v>
      </c>
      <c r="J378" s="221">
        <v>4918.09</v>
      </c>
      <c r="K378" s="221">
        <v>0</v>
      </c>
      <c r="L378" s="221">
        <v>0</v>
      </c>
      <c r="M378" s="221">
        <v>0</v>
      </c>
      <c r="N378" s="221">
        <v>0</v>
      </c>
      <c r="O378" s="221">
        <v>0</v>
      </c>
      <c r="P378" s="221">
        <v>0</v>
      </c>
      <c r="Q378" s="221">
        <v>21863.94</v>
      </c>
    </row>
    <row r="379" spans="1:18" x14ac:dyDescent="0.25">
      <c r="A379" s="245" t="str">
        <f>IFERROR(VLOOKUP($C379,Account_Mapping!$A:$C,2,0),"")</f>
        <v/>
      </c>
      <c r="B379" s="248" t="str">
        <f>IFERROR(VLOOKUP($C379,Account_Mapping!$A:$C,3,0),"")</f>
        <v/>
      </c>
      <c r="C379" s="285" t="s">
        <v>1119</v>
      </c>
      <c r="E379" s="215">
        <v>29510.48</v>
      </c>
      <c r="F379" s="215">
        <v>25677.190000000002</v>
      </c>
      <c r="G379" s="215">
        <v>26877.059999999998</v>
      </c>
      <c r="H379" s="215">
        <v>30373.209999999995</v>
      </c>
      <c r="I379" s="215">
        <v>29870.44</v>
      </c>
      <c r="J379" s="215">
        <v>30737.56</v>
      </c>
      <c r="K379" s="215">
        <v>0</v>
      </c>
      <c r="L379" s="215">
        <v>0</v>
      </c>
      <c r="M379" s="215">
        <v>0</v>
      </c>
      <c r="N379" s="215">
        <v>0</v>
      </c>
      <c r="O379" s="215">
        <v>0</v>
      </c>
      <c r="P379" s="215">
        <v>0</v>
      </c>
      <c r="Q379" s="215">
        <v>173045.94</v>
      </c>
    </row>
    <row r="380" spans="1:18" x14ac:dyDescent="0.25">
      <c r="A380" s="245" t="str">
        <f>IFERROR(VLOOKUP($C380,Account_Mapping!$A:$C,2,0),"")</f>
        <v/>
      </c>
      <c r="B380" s="248" t="str">
        <f>IFERROR(VLOOKUP($C380,Account_Mapping!$A:$C,3,0),"")</f>
        <v/>
      </c>
      <c r="D380" s="215"/>
      <c r="E380" s="215"/>
      <c r="F380" s="215"/>
      <c r="G380" s="215"/>
      <c r="H380" s="215"/>
      <c r="I380" s="215"/>
      <c r="J380" s="215"/>
      <c r="K380" s="215"/>
      <c r="L380" s="215"/>
      <c r="M380" s="215"/>
      <c r="N380" s="215"/>
      <c r="O380" s="215"/>
      <c r="P380" s="215"/>
      <c r="Q380" s="215"/>
    </row>
    <row r="381" spans="1:18" x14ac:dyDescent="0.25">
      <c r="A381" s="245" t="str">
        <f>IFERROR(VLOOKUP($C381,Account_Mapping!$A:$C,2,0),"")</f>
        <v/>
      </c>
      <c r="B381" s="248" t="str">
        <f>IFERROR(VLOOKUP($C381,Account_Mapping!$A:$C,3,0),"")</f>
        <v/>
      </c>
      <c r="C381" s="285" t="s">
        <v>1120</v>
      </c>
      <c r="D381" s="215"/>
      <c r="E381" s="215"/>
      <c r="F381" s="215"/>
      <c r="G381" s="215"/>
      <c r="H381" s="215"/>
      <c r="I381" s="215"/>
      <c r="J381" s="215"/>
      <c r="K381" s="215"/>
      <c r="L381" s="215"/>
      <c r="M381" s="215"/>
      <c r="N381" s="215"/>
      <c r="O381" s="215"/>
      <c r="P381" s="215"/>
      <c r="Q381" s="215"/>
    </row>
    <row r="382" spans="1:18" x14ac:dyDescent="0.25">
      <c r="A382" s="245" t="str">
        <f>IFERROR(VLOOKUP($C382,Account_Mapping!$A:$C,2,0),"")</f>
        <v>T_gen_Admin_other</v>
      </c>
      <c r="B382" s="248" t="str">
        <f>IFERROR(VLOOKUP($C382,Account_Mapping!$A:$C,3,0),"")</f>
        <v>T_Other_NN_Labor</v>
      </c>
      <c r="C382" s="285" t="s">
        <v>1121</v>
      </c>
      <c r="D382" s="215"/>
      <c r="E382" s="215">
        <v>4805.5600000000004</v>
      </c>
      <c r="F382" s="215">
        <v>5893.56</v>
      </c>
      <c r="G382" s="215">
        <v>5621.56</v>
      </c>
      <c r="H382" s="215">
        <v>5893.56</v>
      </c>
      <c r="I382" s="215">
        <v>5621.56</v>
      </c>
      <c r="J382" s="215">
        <v>3989.56</v>
      </c>
      <c r="K382" s="215">
        <v>0</v>
      </c>
      <c r="L382" s="215">
        <v>0</v>
      </c>
      <c r="M382" s="215">
        <v>0</v>
      </c>
      <c r="N382" s="215">
        <v>0</v>
      </c>
      <c r="O382" s="215">
        <v>0</v>
      </c>
      <c r="P382" s="215">
        <v>0</v>
      </c>
      <c r="Q382" s="215">
        <v>31825.360000000004</v>
      </c>
    </row>
    <row r="383" spans="1:18" x14ac:dyDescent="0.25">
      <c r="A383" s="245" t="str">
        <f>IFERROR(VLOOKUP($C383,Account_Mapping!$A:$C,2,0),"")</f>
        <v>T_gen_Admin_other</v>
      </c>
      <c r="B383" s="248" t="str">
        <f>IFERROR(VLOOKUP($C383,Account_Mapping!$A:$C,3,0),"")</f>
        <v>T_Other_NN_Labor</v>
      </c>
      <c r="C383" s="285" t="s">
        <v>1122</v>
      </c>
      <c r="D383" s="215"/>
      <c r="E383" s="215">
        <v>2991.59</v>
      </c>
      <c r="F383" s="215">
        <v>3480.1</v>
      </c>
      <c r="G383" s="215">
        <v>3739.94</v>
      </c>
      <c r="H383" s="215">
        <v>3528.8</v>
      </c>
      <c r="I383" s="215">
        <v>3791.15</v>
      </c>
      <c r="J383" s="215">
        <v>3631.47</v>
      </c>
      <c r="K383" s="215">
        <v>0</v>
      </c>
      <c r="L383" s="215">
        <v>0</v>
      </c>
      <c r="M383" s="215">
        <v>0</v>
      </c>
      <c r="N383" s="215">
        <v>0</v>
      </c>
      <c r="O383" s="215">
        <v>0</v>
      </c>
      <c r="P383" s="215">
        <v>0</v>
      </c>
      <c r="Q383" s="215">
        <v>21163.050000000003</v>
      </c>
    </row>
    <row r="384" spans="1:18" x14ac:dyDescent="0.25">
      <c r="A384" s="245" t="str">
        <f>IFERROR(VLOOKUP($C384,Account_Mapping!$A:$C,2,0),"")</f>
        <v>T_gen_Admin_other</v>
      </c>
      <c r="B384" s="248" t="str">
        <f>IFERROR(VLOOKUP($C384,Account_Mapping!$A:$C,3,0),"")</f>
        <v>T_Other_NN_Labor</v>
      </c>
      <c r="C384" s="285" t="s">
        <v>1123</v>
      </c>
      <c r="D384" s="215"/>
      <c r="E384" s="215">
        <v>3088.18</v>
      </c>
      <c r="F384" s="215">
        <v>2182.4499999999998</v>
      </c>
      <c r="G384" s="215">
        <v>2977.92</v>
      </c>
      <c r="H384" s="215">
        <v>2518.16</v>
      </c>
      <c r="I384" s="215">
        <v>2657.53</v>
      </c>
      <c r="J384" s="215">
        <v>2575.34</v>
      </c>
      <c r="K384" s="215">
        <v>0</v>
      </c>
      <c r="L384" s="215">
        <v>0</v>
      </c>
      <c r="M384" s="215">
        <v>0</v>
      </c>
      <c r="N384" s="215">
        <v>0</v>
      </c>
      <c r="O384" s="215">
        <v>0</v>
      </c>
      <c r="P384" s="215">
        <v>0</v>
      </c>
      <c r="Q384" s="215">
        <v>15999.58</v>
      </c>
    </row>
    <row r="385" spans="1:17" x14ac:dyDescent="0.25">
      <c r="A385" s="245" t="str">
        <f>IFERROR(VLOOKUP($C385,Account_Mapping!$A:$C,2,0),"")</f>
        <v>T_gen_Admin_other</v>
      </c>
      <c r="B385" s="248">
        <f>IFERROR(VLOOKUP($C385,Account_Mapping!$A:$C,3,0),"")</f>
        <v>0</v>
      </c>
      <c r="C385" s="285" t="s">
        <v>1124</v>
      </c>
      <c r="D385" s="215"/>
      <c r="E385" s="215">
        <v>0</v>
      </c>
      <c r="F385" s="215">
        <v>0</v>
      </c>
      <c r="G385" s="215">
        <v>0</v>
      </c>
      <c r="H385" s="215">
        <v>0</v>
      </c>
      <c r="I385" s="215">
        <v>0</v>
      </c>
      <c r="J385" s="215">
        <v>0</v>
      </c>
      <c r="K385" s="215">
        <v>0</v>
      </c>
      <c r="L385" s="215">
        <v>0</v>
      </c>
      <c r="M385" s="215">
        <v>0</v>
      </c>
      <c r="N385" s="215">
        <v>0</v>
      </c>
      <c r="O385" s="215">
        <v>0</v>
      </c>
      <c r="P385" s="215">
        <v>0</v>
      </c>
      <c r="Q385" s="215">
        <v>0</v>
      </c>
    </row>
    <row r="386" spans="1:17" x14ac:dyDescent="0.25">
      <c r="A386" s="245" t="str">
        <f>IFERROR(VLOOKUP($C386,Account_Mapping!$A:$C,2,0),"")</f>
        <v>T_gen_Admin_other</v>
      </c>
      <c r="B386" s="248" t="str">
        <f>IFERROR(VLOOKUP($C386,Account_Mapping!$A:$C,3,0),"")</f>
        <v>T_Other_NN_Labor</v>
      </c>
      <c r="C386" s="285" t="s">
        <v>1125</v>
      </c>
      <c r="D386" s="215"/>
      <c r="E386" s="215">
        <v>0</v>
      </c>
      <c r="F386" s="215">
        <v>0</v>
      </c>
      <c r="G386" s="215">
        <v>0</v>
      </c>
      <c r="H386" s="215">
        <v>0</v>
      </c>
      <c r="I386" s="215">
        <v>0</v>
      </c>
      <c r="J386" s="215">
        <v>0</v>
      </c>
      <c r="K386" s="215">
        <v>0</v>
      </c>
      <c r="L386" s="215">
        <v>0</v>
      </c>
      <c r="M386" s="215">
        <v>0</v>
      </c>
      <c r="N386" s="215">
        <v>0</v>
      </c>
      <c r="O386" s="215">
        <v>0</v>
      </c>
      <c r="P386" s="215">
        <v>0</v>
      </c>
      <c r="Q386" s="215">
        <v>0</v>
      </c>
    </row>
    <row r="387" spans="1:17" x14ac:dyDescent="0.25">
      <c r="A387" s="245" t="str">
        <f>IFERROR(VLOOKUP($C387,Account_Mapping!$A:$C,2,0),"")</f>
        <v>T_gen_Admin_other</v>
      </c>
      <c r="B387" s="248" t="str">
        <f>IFERROR(VLOOKUP($C387,Account_Mapping!$A:$C,3,0),"")</f>
        <v>T_Other_NN_Labor</v>
      </c>
      <c r="C387" s="285" t="s">
        <v>1126</v>
      </c>
      <c r="D387" s="215"/>
      <c r="E387" s="215">
        <v>0</v>
      </c>
      <c r="F387" s="215">
        <v>0</v>
      </c>
      <c r="G387" s="215">
        <v>0</v>
      </c>
      <c r="H387" s="215">
        <v>0</v>
      </c>
      <c r="I387" s="215">
        <v>0</v>
      </c>
      <c r="J387" s="215">
        <v>0</v>
      </c>
      <c r="K387" s="215">
        <v>0</v>
      </c>
      <c r="L387" s="215">
        <v>0</v>
      </c>
      <c r="M387" s="215">
        <v>0</v>
      </c>
      <c r="N387" s="215">
        <v>0</v>
      </c>
      <c r="O387" s="215">
        <v>0</v>
      </c>
      <c r="P387" s="215">
        <v>0</v>
      </c>
      <c r="Q387" s="215">
        <v>0</v>
      </c>
    </row>
    <row r="388" spans="1:17" x14ac:dyDescent="0.25">
      <c r="A388" s="245" t="str">
        <f>IFERROR(VLOOKUP($C388,Account_Mapping!$A:$C,2,0),"")</f>
        <v>T_gen_Admin_other</v>
      </c>
      <c r="B388" s="248">
        <f>IFERROR(VLOOKUP($C388,Account_Mapping!$A:$C,3,0),"")</f>
        <v>0</v>
      </c>
      <c r="C388" s="285" t="s">
        <v>1127</v>
      </c>
      <c r="D388" s="215"/>
      <c r="E388" s="215">
        <v>0</v>
      </c>
      <c r="F388" s="215">
        <v>0</v>
      </c>
      <c r="G388" s="215">
        <v>0</v>
      </c>
      <c r="H388" s="215">
        <v>0</v>
      </c>
      <c r="I388" s="215">
        <v>0</v>
      </c>
      <c r="J388" s="215">
        <v>0</v>
      </c>
      <c r="K388" s="215">
        <v>0</v>
      </c>
      <c r="L388" s="215">
        <v>0</v>
      </c>
      <c r="M388" s="215">
        <v>0</v>
      </c>
      <c r="N388" s="215">
        <v>0</v>
      </c>
      <c r="O388" s="215">
        <v>0</v>
      </c>
      <c r="P388" s="215">
        <v>0</v>
      </c>
      <c r="Q388" s="215">
        <v>0</v>
      </c>
    </row>
    <row r="389" spans="1:17" x14ac:dyDescent="0.25">
      <c r="A389" s="245" t="str">
        <f>IFERROR(VLOOKUP($C389,Account_Mapping!$A:$C,2,0),"")</f>
        <v>T_gen_Admin_other</v>
      </c>
      <c r="B389" s="248" t="str">
        <f>IFERROR(VLOOKUP($C389,Account_Mapping!$A:$C,3,0),"")</f>
        <v>T_Other_NN_Labor</v>
      </c>
      <c r="C389" s="285" t="s">
        <v>1128</v>
      </c>
      <c r="D389" s="215"/>
      <c r="E389" s="215">
        <v>0</v>
      </c>
      <c r="F389" s="215">
        <v>0</v>
      </c>
      <c r="G389" s="215">
        <v>0</v>
      </c>
      <c r="H389" s="215">
        <v>0</v>
      </c>
      <c r="I389" s="215">
        <v>0</v>
      </c>
      <c r="J389" s="215">
        <v>0</v>
      </c>
      <c r="K389" s="215">
        <v>0</v>
      </c>
      <c r="L389" s="215">
        <v>0</v>
      </c>
      <c r="M389" s="215">
        <v>0</v>
      </c>
      <c r="N389" s="215">
        <v>0</v>
      </c>
      <c r="O389" s="215">
        <v>0</v>
      </c>
      <c r="P389" s="215">
        <v>0</v>
      </c>
      <c r="Q389" s="215">
        <v>0</v>
      </c>
    </row>
    <row r="390" spans="1:17" x14ac:dyDescent="0.25">
      <c r="A390" s="245" t="str">
        <f>IFERROR(VLOOKUP($C390,Account_Mapping!$A:$C,2,0),"")</f>
        <v>T_gen_Admin_other</v>
      </c>
      <c r="B390" s="248">
        <f>IFERROR(VLOOKUP($C390,Account_Mapping!$A:$C,3,0),"")</f>
        <v>0</v>
      </c>
      <c r="C390" s="285" t="s">
        <v>1129</v>
      </c>
      <c r="D390" s="215"/>
      <c r="E390" s="215">
        <v>0</v>
      </c>
      <c r="F390" s="215">
        <v>0</v>
      </c>
      <c r="G390" s="215">
        <v>0</v>
      </c>
      <c r="H390" s="215">
        <v>0</v>
      </c>
      <c r="I390" s="215">
        <v>0</v>
      </c>
      <c r="J390" s="215">
        <v>0</v>
      </c>
      <c r="K390" s="215">
        <v>0</v>
      </c>
      <c r="L390" s="215">
        <v>0</v>
      </c>
      <c r="M390" s="215">
        <v>0</v>
      </c>
      <c r="N390" s="215">
        <v>0</v>
      </c>
      <c r="O390" s="215">
        <v>0</v>
      </c>
      <c r="P390" s="215">
        <v>0</v>
      </c>
      <c r="Q390" s="215">
        <v>0</v>
      </c>
    </row>
    <row r="391" spans="1:17" x14ac:dyDescent="0.25">
      <c r="A391" s="245" t="str">
        <f>IFERROR(VLOOKUP($C391,Account_Mapping!$A:$C,2,0),"")</f>
        <v>T_gen_Admin_other</v>
      </c>
      <c r="B391" s="248">
        <f>IFERROR(VLOOKUP($C391,Account_Mapping!$A:$C,3,0),"")</f>
        <v>0</v>
      </c>
      <c r="C391" s="285" t="s">
        <v>1130</v>
      </c>
      <c r="D391" s="215"/>
      <c r="E391" s="215">
        <v>120</v>
      </c>
      <c r="F391" s="215">
        <v>120</v>
      </c>
      <c r="G391" s="215">
        <v>120</v>
      </c>
      <c r="H391" s="215">
        <v>120</v>
      </c>
      <c r="I391" s="215">
        <v>120</v>
      </c>
      <c r="J391" s="215">
        <v>120</v>
      </c>
      <c r="K391" s="215">
        <v>0</v>
      </c>
      <c r="L391" s="215">
        <v>0</v>
      </c>
      <c r="M391" s="215">
        <v>0</v>
      </c>
      <c r="N391" s="215">
        <v>0</v>
      </c>
      <c r="O391" s="215">
        <v>0</v>
      </c>
      <c r="P391" s="215">
        <v>0</v>
      </c>
      <c r="Q391" s="215">
        <v>720</v>
      </c>
    </row>
    <row r="392" spans="1:17" x14ac:dyDescent="0.25">
      <c r="A392" s="245" t="str">
        <f>IFERROR(VLOOKUP($C392,Account_Mapping!$A:$C,2,0),"")</f>
        <v>T_gen_Admin_other</v>
      </c>
      <c r="B392" s="248">
        <f>IFERROR(VLOOKUP($C392,Account_Mapping!$A:$C,3,0),"")</f>
        <v>0</v>
      </c>
      <c r="C392" s="285" t="s">
        <v>1131</v>
      </c>
      <c r="D392" s="215"/>
      <c r="E392" s="215">
        <v>0</v>
      </c>
      <c r="F392" s="215">
        <v>0</v>
      </c>
      <c r="G392" s="215">
        <v>0</v>
      </c>
      <c r="H392" s="215">
        <v>0</v>
      </c>
      <c r="I392" s="215">
        <v>0</v>
      </c>
      <c r="J392" s="215">
        <v>0</v>
      </c>
      <c r="K392" s="215">
        <v>0</v>
      </c>
      <c r="L392" s="215">
        <v>0</v>
      </c>
      <c r="M392" s="215">
        <v>0</v>
      </c>
      <c r="N392" s="215">
        <v>0</v>
      </c>
      <c r="O392" s="215">
        <v>0</v>
      </c>
      <c r="P392" s="215">
        <v>0</v>
      </c>
      <c r="Q392" s="215">
        <v>0</v>
      </c>
    </row>
    <row r="393" spans="1:17" x14ac:dyDescent="0.25">
      <c r="A393" s="245" t="str">
        <f>IFERROR(VLOOKUP($C393,Account_Mapping!$A:$C,2,0),"")</f>
        <v>T_gen_Admin_other</v>
      </c>
      <c r="B393" s="248">
        <f>IFERROR(VLOOKUP($C393,Account_Mapping!$A:$C,3,0),"")</f>
        <v>0</v>
      </c>
      <c r="C393" s="285" t="s">
        <v>1132</v>
      </c>
      <c r="D393" s="215"/>
      <c r="E393" s="215">
        <v>0</v>
      </c>
      <c r="F393" s="215">
        <v>394.32</v>
      </c>
      <c r="G393" s="215">
        <v>272</v>
      </c>
      <c r="H393" s="215">
        <v>131.44</v>
      </c>
      <c r="I393" s="215">
        <v>666.32</v>
      </c>
      <c r="J393" s="215">
        <v>2298.3200000000002</v>
      </c>
      <c r="K393" s="215">
        <v>0</v>
      </c>
      <c r="L393" s="215">
        <v>0</v>
      </c>
      <c r="M393" s="215">
        <v>0</v>
      </c>
      <c r="N393" s="215">
        <v>0</v>
      </c>
      <c r="O393" s="215">
        <v>0</v>
      </c>
      <c r="P393" s="215">
        <v>0</v>
      </c>
      <c r="Q393" s="215">
        <v>3762.4</v>
      </c>
    </row>
    <row r="394" spans="1:17" x14ac:dyDescent="0.25">
      <c r="A394" s="245" t="str">
        <f>IFERROR(VLOOKUP($C394,Account_Mapping!$A:$C,2,0),"")</f>
        <v>T_gen_Admin_other</v>
      </c>
      <c r="B394" s="248">
        <f>IFERROR(VLOOKUP($C394,Account_Mapping!$A:$C,3,0),"")</f>
        <v>0</v>
      </c>
      <c r="C394" s="285" t="s">
        <v>1133</v>
      </c>
      <c r="D394" s="215"/>
      <c r="E394" s="215">
        <v>0</v>
      </c>
      <c r="F394" s="215">
        <v>0</v>
      </c>
      <c r="G394" s="215">
        <v>0</v>
      </c>
      <c r="H394" s="215">
        <v>0</v>
      </c>
      <c r="I394" s="215">
        <v>0</v>
      </c>
      <c r="J394" s="215">
        <v>0</v>
      </c>
      <c r="K394" s="215">
        <v>0</v>
      </c>
      <c r="L394" s="215">
        <v>0</v>
      </c>
      <c r="M394" s="215">
        <v>0</v>
      </c>
      <c r="N394" s="215">
        <v>0</v>
      </c>
      <c r="O394" s="215">
        <v>0</v>
      </c>
      <c r="P394" s="215">
        <v>0</v>
      </c>
      <c r="Q394" s="215">
        <v>0</v>
      </c>
    </row>
    <row r="395" spans="1:17" x14ac:dyDescent="0.25">
      <c r="A395" s="245" t="str">
        <f>IFERROR(VLOOKUP($C395,Account_Mapping!$A:$C,2,0),"")</f>
        <v>T_gen_Admin_other</v>
      </c>
      <c r="B395" s="248">
        <f>IFERROR(VLOOKUP($C395,Account_Mapping!$A:$C,3,0),"")</f>
        <v>0</v>
      </c>
      <c r="C395" s="285" t="s">
        <v>1134</v>
      </c>
      <c r="D395" s="215"/>
      <c r="E395" s="215">
        <v>1153.72</v>
      </c>
      <c r="F395" s="215">
        <v>131.44</v>
      </c>
      <c r="G395" s="215">
        <v>0</v>
      </c>
      <c r="H395" s="215">
        <v>131.44</v>
      </c>
      <c r="I395" s="215">
        <v>0</v>
      </c>
      <c r="J395" s="215">
        <v>0</v>
      </c>
      <c r="K395" s="215">
        <v>0</v>
      </c>
      <c r="L395" s="215">
        <v>0</v>
      </c>
      <c r="M395" s="215">
        <v>0</v>
      </c>
      <c r="N395" s="215">
        <v>0</v>
      </c>
      <c r="O395" s="215">
        <v>0</v>
      </c>
      <c r="P395" s="215">
        <v>0</v>
      </c>
      <c r="Q395" s="215">
        <v>1416.6000000000001</v>
      </c>
    </row>
    <row r="396" spans="1:17" x14ac:dyDescent="0.25">
      <c r="A396" s="245" t="str">
        <f>IFERROR(VLOOKUP($C396,Account_Mapping!$A:$C,2,0),"")</f>
        <v>T_gen_Admin_other</v>
      </c>
      <c r="B396" s="248">
        <f>IFERROR(VLOOKUP($C396,Account_Mapping!$A:$C,3,0),"")</f>
        <v>0</v>
      </c>
      <c r="C396" s="285" t="s">
        <v>1135</v>
      </c>
      <c r="D396" s="215"/>
      <c r="E396" s="215">
        <v>981.68</v>
      </c>
      <c r="F396" s="215">
        <v>231.89</v>
      </c>
      <c r="G396" s="215">
        <v>555.55999999999995</v>
      </c>
      <c r="H396" s="215">
        <v>231.88</v>
      </c>
      <c r="I396" s="215">
        <v>701.66</v>
      </c>
      <c r="J396" s="215">
        <v>689.36</v>
      </c>
      <c r="K396" s="215">
        <v>0</v>
      </c>
      <c r="L396" s="215">
        <v>0</v>
      </c>
      <c r="M396" s="215">
        <v>0</v>
      </c>
      <c r="N396" s="215">
        <v>0</v>
      </c>
      <c r="O396" s="215">
        <v>0</v>
      </c>
      <c r="P396" s="215">
        <v>0</v>
      </c>
      <c r="Q396" s="215">
        <v>3392.0299999999997</v>
      </c>
    </row>
    <row r="397" spans="1:17" x14ac:dyDescent="0.25">
      <c r="A397" s="245" t="str">
        <f>IFERROR(VLOOKUP($C397,Account_Mapping!$A:$C,2,0),"")</f>
        <v>T_gen_Admin_other</v>
      </c>
      <c r="B397" s="248">
        <f>IFERROR(VLOOKUP($C397,Account_Mapping!$A:$C,3,0),"")</f>
        <v>0</v>
      </c>
      <c r="C397" s="285" t="s">
        <v>1136</v>
      </c>
      <c r="D397" s="215"/>
      <c r="E397" s="215">
        <v>0</v>
      </c>
      <c r="F397" s="215">
        <v>0</v>
      </c>
      <c r="G397" s="215">
        <v>0</v>
      </c>
      <c r="H397" s="215">
        <v>0</v>
      </c>
      <c r="I397" s="215">
        <v>0</v>
      </c>
      <c r="J397" s="215">
        <v>0</v>
      </c>
      <c r="K397" s="215">
        <v>0</v>
      </c>
      <c r="L397" s="215">
        <v>0</v>
      </c>
      <c r="M397" s="215">
        <v>0</v>
      </c>
      <c r="N397" s="215">
        <v>0</v>
      </c>
      <c r="O397" s="215">
        <v>0</v>
      </c>
      <c r="P397" s="215">
        <v>0</v>
      </c>
      <c r="Q397" s="215">
        <v>0</v>
      </c>
    </row>
    <row r="398" spans="1:17" x14ac:dyDescent="0.25">
      <c r="A398" s="245" t="str">
        <f>IFERROR(VLOOKUP($C398,Account_Mapping!$A:$C,2,0),"")</f>
        <v>T_gen_Admin_other</v>
      </c>
      <c r="B398" s="248">
        <f>IFERROR(VLOOKUP($C398,Account_Mapping!$A:$C,3,0),"")</f>
        <v>0</v>
      </c>
      <c r="C398" s="285" t="s">
        <v>1137</v>
      </c>
      <c r="D398" s="215"/>
      <c r="E398" s="215">
        <v>0</v>
      </c>
      <c r="F398" s="215">
        <v>0</v>
      </c>
      <c r="G398" s="215">
        <v>0</v>
      </c>
      <c r="H398" s="215">
        <v>0</v>
      </c>
      <c r="I398" s="215">
        <v>0</v>
      </c>
      <c r="J398" s="215">
        <v>0</v>
      </c>
      <c r="K398" s="215">
        <v>0</v>
      </c>
      <c r="L398" s="215">
        <v>0</v>
      </c>
      <c r="M398" s="215">
        <v>0</v>
      </c>
      <c r="N398" s="215">
        <v>0</v>
      </c>
      <c r="O398" s="215">
        <v>0</v>
      </c>
      <c r="P398" s="215">
        <v>0</v>
      </c>
      <c r="Q398" s="215">
        <v>0</v>
      </c>
    </row>
    <row r="399" spans="1:17" x14ac:dyDescent="0.25">
      <c r="A399" s="245" t="str">
        <f>IFERROR(VLOOKUP($C399,Account_Mapping!$A:$C,2,0),"")</f>
        <v>T_gen_Admin_other</v>
      </c>
      <c r="B399" s="248">
        <f>IFERROR(VLOOKUP($C399,Account_Mapping!$A:$C,3,0),"")</f>
        <v>0</v>
      </c>
      <c r="C399" s="285" t="s">
        <v>1138</v>
      </c>
      <c r="D399" s="215"/>
      <c r="E399" s="215">
        <v>0</v>
      </c>
      <c r="F399" s="215">
        <v>0</v>
      </c>
      <c r="G399" s="215">
        <v>0</v>
      </c>
      <c r="H399" s="215">
        <v>0</v>
      </c>
      <c r="I399" s="215">
        <v>0</v>
      </c>
      <c r="J399" s="215">
        <v>0</v>
      </c>
      <c r="K399" s="215">
        <v>0</v>
      </c>
      <c r="L399" s="215">
        <v>0</v>
      </c>
      <c r="M399" s="215">
        <v>0</v>
      </c>
      <c r="N399" s="215">
        <v>0</v>
      </c>
      <c r="O399" s="215">
        <v>0</v>
      </c>
      <c r="P399" s="215">
        <v>0</v>
      </c>
      <c r="Q399" s="215">
        <v>0</v>
      </c>
    </row>
    <row r="400" spans="1:17" x14ac:dyDescent="0.25">
      <c r="A400" s="245" t="str">
        <f>IFERROR(VLOOKUP($C400,Account_Mapping!$A:$C,2,0),"")</f>
        <v>T_gen_Admin_other</v>
      </c>
      <c r="B400" s="248">
        <f>IFERROR(VLOOKUP($C400,Account_Mapping!$A:$C,3,0),"")</f>
        <v>0</v>
      </c>
      <c r="C400" s="285" t="s">
        <v>1139</v>
      </c>
      <c r="D400" s="215"/>
      <c r="E400" s="215">
        <v>0</v>
      </c>
      <c r="F400" s="215">
        <v>0</v>
      </c>
      <c r="G400" s="215">
        <v>6774.51</v>
      </c>
      <c r="H400" s="215">
        <v>0</v>
      </c>
      <c r="I400" s="215">
        <v>0</v>
      </c>
      <c r="J400" s="215">
        <v>7037.27</v>
      </c>
      <c r="K400" s="215">
        <v>0</v>
      </c>
      <c r="L400" s="215">
        <v>0</v>
      </c>
      <c r="M400" s="215">
        <v>0</v>
      </c>
      <c r="N400" s="215">
        <v>0</v>
      </c>
      <c r="O400" s="215">
        <v>0</v>
      </c>
      <c r="P400" s="215">
        <v>0</v>
      </c>
      <c r="Q400" s="215">
        <v>13811.78</v>
      </c>
    </row>
    <row r="401" spans="1:17" x14ac:dyDescent="0.25">
      <c r="A401" s="245" t="str">
        <f>IFERROR(VLOOKUP($C401,Account_Mapping!$A:$C,2,0),"")</f>
        <v>T_gen_Admin_other</v>
      </c>
      <c r="B401" s="248">
        <f>IFERROR(VLOOKUP($C401,Account_Mapping!$A:$C,3,0),"")</f>
        <v>0</v>
      </c>
      <c r="C401" s="285" t="s">
        <v>1140</v>
      </c>
      <c r="D401" s="215"/>
      <c r="E401" s="215">
        <v>0</v>
      </c>
      <c r="F401" s="215">
        <v>0</v>
      </c>
      <c r="G401" s="215">
        <v>0</v>
      </c>
      <c r="H401" s="215">
        <v>0</v>
      </c>
      <c r="I401" s="215">
        <v>0</v>
      </c>
      <c r="J401" s="215">
        <v>0</v>
      </c>
      <c r="K401" s="215">
        <v>0</v>
      </c>
      <c r="L401" s="215">
        <v>0</v>
      </c>
      <c r="M401" s="215">
        <v>0</v>
      </c>
      <c r="N401" s="215">
        <v>0</v>
      </c>
      <c r="O401" s="215">
        <v>0</v>
      </c>
      <c r="P401" s="215">
        <v>0</v>
      </c>
      <c r="Q401" s="215">
        <v>0</v>
      </c>
    </row>
    <row r="402" spans="1:17" x14ac:dyDescent="0.25">
      <c r="A402" s="245" t="str">
        <f>IFERROR(VLOOKUP($C402,Account_Mapping!$A:$C,2,0),"")</f>
        <v>T_EXPENSES</v>
      </c>
      <c r="B402" s="248">
        <f>IFERROR(VLOOKUP($C402,Account_Mapping!$A:$C,3,0),"")</f>
        <v>0</v>
      </c>
      <c r="C402" s="285" t="s">
        <v>1141</v>
      </c>
      <c r="D402" s="215"/>
      <c r="E402" s="215">
        <v>60</v>
      </c>
      <c r="F402" s="215">
        <v>60</v>
      </c>
      <c r="G402" s="215">
        <v>60</v>
      </c>
      <c r="H402" s="215">
        <v>60</v>
      </c>
      <c r="I402" s="215">
        <v>60</v>
      </c>
      <c r="J402" s="215">
        <v>60</v>
      </c>
      <c r="K402" s="215">
        <v>0</v>
      </c>
      <c r="L402" s="215">
        <v>0</v>
      </c>
      <c r="M402" s="215">
        <v>0</v>
      </c>
      <c r="N402" s="215">
        <v>0</v>
      </c>
      <c r="O402" s="215">
        <v>0</v>
      </c>
      <c r="P402" s="215">
        <v>0</v>
      </c>
      <c r="Q402" s="215">
        <v>360</v>
      </c>
    </row>
    <row r="403" spans="1:17" x14ac:dyDescent="0.25">
      <c r="A403" s="245" t="str">
        <f>IFERROR(VLOOKUP($C403,Account_Mapping!$A:$C,2,0),"")</f>
        <v>T_EXPENSES</v>
      </c>
      <c r="B403" s="248">
        <f>IFERROR(VLOOKUP($C403,Account_Mapping!$A:$C,3,0),"")</f>
        <v>0</v>
      </c>
      <c r="C403" s="285" t="s">
        <v>1142</v>
      </c>
      <c r="D403" s="215"/>
      <c r="E403" s="215">
        <v>0</v>
      </c>
      <c r="F403" s="215">
        <v>0</v>
      </c>
      <c r="G403" s="215">
        <v>0</v>
      </c>
      <c r="H403" s="215">
        <v>0</v>
      </c>
      <c r="I403" s="215">
        <v>0</v>
      </c>
      <c r="J403" s="215">
        <v>0</v>
      </c>
      <c r="K403" s="215">
        <v>0</v>
      </c>
      <c r="L403" s="215">
        <v>0</v>
      </c>
      <c r="M403" s="215">
        <v>0</v>
      </c>
      <c r="N403" s="215">
        <v>0</v>
      </c>
      <c r="O403" s="215">
        <v>0</v>
      </c>
      <c r="P403" s="215">
        <v>0</v>
      </c>
      <c r="Q403" s="215">
        <v>0</v>
      </c>
    </row>
    <row r="404" spans="1:17" x14ac:dyDescent="0.25">
      <c r="A404" s="245" t="str">
        <f>IFERROR(VLOOKUP($C404,Account_Mapping!$A:$C,2,0),"")</f>
        <v>T_Legal</v>
      </c>
      <c r="B404" s="248">
        <f>IFERROR(VLOOKUP($C404,Account_Mapping!$A:$C,3,0),"")</f>
        <v>0</v>
      </c>
      <c r="C404" s="285" t="s">
        <v>1143</v>
      </c>
      <c r="D404" s="215"/>
      <c r="E404" s="215">
        <v>0</v>
      </c>
      <c r="F404" s="215">
        <v>0</v>
      </c>
      <c r="G404" s="215">
        <v>0</v>
      </c>
      <c r="H404" s="215">
        <v>0</v>
      </c>
      <c r="I404" s="215">
        <v>0</v>
      </c>
      <c r="J404" s="215">
        <v>0</v>
      </c>
      <c r="K404" s="215">
        <v>0</v>
      </c>
      <c r="L404" s="215">
        <v>0</v>
      </c>
      <c r="M404" s="215">
        <v>0</v>
      </c>
      <c r="N404" s="215">
        <v>0</v>
      </c>
      <c r="O404" s="215">
        <v>0</v>
      </c>
      <c r="P404" s="215">
        <v>0</v>
      </c>
      <c r="Q404" s="215">
        <v>0</v>
      </c>
    </row>
    <row r="405" spans="1:17" x14ac:dyDescent="0.25">
      <c r="A405" s="245" t="str">
        <f>IFERROR(VLOOKUP($C405,Account_Mapping!$A:$C,2,0),"")</f>
        <v>T_Ancillary_Therapy</v>
      </c>
      <c r="B405" s="248">
        <f>IFERROR(VLOOKUP($C405,Account_Mapping!$A:$C,3,0),"")</f>
        <v>0</v>
      </c>
      <c r="C405" s="285" t="s">
        <v>1144</v>
      </c>
      <c r="D405" s="215"/>
      <c r="E405" s="215">
        <v>0</v>
      </c>
      <c r="F405" s="215">
        <v>0</v>
      </c>
      <c r="G405" s="215">
        <v>0</v>
      </c>
      <c r="H405" s="215">
        <v>0</v>
      </c>
      <c r="I405" s="215">
        <v>0</v>
      </c>
      <c r="J405" s="215">
        <v>0</v>
      </c>
      <c r="K405" s="215">
        <v>0</v>
      </c>
      <c r="L405" s="215">
        <v>0</v>
      </c>
      <c r="M405" s="215">
        <v>0</v>
      </c>
      <c r="N405" s="215">
        <v>0</v>
      </c>
      <c r="O405" s="215">
        <v>0</v>
      </c>
      <c r="P405" s="215">
        <v>0</v>
      </c>
      <c r="Q405" s="215">
        <v>0</v>
      </c>
    </row>
    <row r="406" spans="1:17" x14ac:dyDescent="0.25">
      <c r="A406" s="245" t="str">
        <f>IFERROR(VLOOKUP($C406,Account_Mapping!$A:$C,2,0),"")</f>
        <v>T_gen_Admin_other</v>
      </c>
      <c r="B406" s="248">
        <f>IFERROR(VLOOKUP($C406,Account_Mapping!$A:$C,3,0),"")</f>
        <v>0</v>
      </c>
      <c r="C406" s="285" t="s">
        <v>1145</v>
      </c>
      <c r="D406" s="215"/>
      <c r="E406" s="215">
        <v>455</v>
      </c>
      <c r="F406" s="215">
        <v>455</v>
      </c>
      <c r="G406" s="215">
        <v>1505</v>
      </c>
      <c r="H406" s="215">
        <v>455</v>
      </c>
      <c r="I406" s="215">
        <v>455</v>
      </c>
      <c r="J406" s="215">
        <v>455</v>
      </c>
      <c r="K406" s="215">
        <v>0</v>
      </c>
      <c r="L406" s="215">
        <v>0</v>
      </c>
      <c r="M406" s="215">
        <v>0</v>
      </c>
      <c r="N406" s="215">
        <v>0</v>
      </c>
      <c r="O406" s="215">
        <v>0</v>
      </c>
      <c r="P406" s="215">
        <v>0</v>
      </c>
      <c r="Q406" s="215">
        <v>3780</v>
      </c>
    </row>
    <row r="407" spans="1:17" x14ac:dyDescent="0.25">
      <c r="A407" s="245" t="str">
        <f>IFERROR(VLOOKUP($C407,Account_Mapping!$A:$C,2,0),"")</f>
        <v>T_Marketing</v>
      </c>
      <c r="B407" s="248">
        <f>IFERROR(VLOOKUP($C407,Account_Mapping!$A:$C,3,0),"")</f>
        <v>0</v>
      </c>
      <c r="C407" s="285" t="s">
        <v>1146</v>
      </c>
      <c r="D407" s="215"/>
      <c r="E407" s="215">
        <v>0</v>
      </c>
      <c r="F407" s="215">
        <v>0</v>
      </c>
      <c r="G407" s="215">
        <v>0</v>
      </c>
      <c r="H407" s="215">
        <v>0</v>
      </c>
      <c r="I407" s="215">
        <v>0</v>
      </c>
      <c r="J407" s="215">
        <v>0</v>
      </c>
      <c r="K407" s="215">
        <v>0</v>
      </c>
      <c r="L407" s="215">
        <v>0</v>
      </c>
      <c r="M407" s="215">
        <v>0</v>
      </c>
      <c r="N407" s="215">
        <v>0</v>
      </c>
      <c r="O407" s="215">
        <v>0</v>
      </c>
      <c r="P407" s="215">
        <v>0</v>
      </c>
      <c r="Q407" s="215">
        <v>0</v>
      </c>
    </row>
    <row r="408" spans="1:17" x14ac:dyDescent="0.25">
      <c r="A408" s="245" t="str">
        <f>IFERROR(VLOOKUP($C408,Account_Mapping!$A:$C,2,0),"")</f>
        <v>T_EXPENSES</v>
      </c>
      <c r="B408" s="248">
        <f>IFERROR(VLOOKUP($C408,Account_Mapping!$A:$C,3,0),"")</f>
        <v>0</v>
      </c>
      <c r="C408" s="285" t="s">
        <v>1147</v>
      </c>
      <c r="D408" s="215"/>
      <c r="E408" s="215">
        <v>243.29</v>
      </c>
      <c r="F408" s="215">
        <v>257.60000000000002</v>
      </c>
      <c r="G408" s="215">
        <v>261.29000000000002</v>
      </c>
      <c r="H408" s="215">
        <v>284.83999999999997</v>
      </c>
      <c r="I408" s="215">
        <v>0</v>
      </c>
      <c r="J408" s="215">
        <v>621.20000000000005</v>
      </c>
      <c r="K408" s="215">
        <v>0</v>
      </c>
      <c r="L408" s="215">
        <v>0</v>
      </c>
      <c r="M408" s="215">
        <v>0</v>
      </c>
      <c r="N408" s="215">
        <v>0</v>
      </c>
      <c r="O408" s="215">
        <v>0</v>
      </c>
      <c r="P408" s="215">
        <v>0</v>
      </c>
      <c r="Q408" s="215">
        <v>1668.22</v>
      </c>
    </row>
    <row r="409" spans="1:17" x14ac:dyDescent="0.25">
      <c r="A409" s="245" t="str">
        <f>IFERROR(VLOOKUP($C409,Account_Mapping!$A:$C,2,0),"")</f>
        <v>T_gen_Admin_other</v>
      </c>
      <c r="B409" s="248">
        <f>IFERROR(VLOOKUP($C409,Account_Mapping!$A:$C,3,0),"")</f>
        <v>0</v>
      </c>
      <c r="C409" s="285" t="s">
        <v>1148</v>
      </c>
      <c r="D409" s="215"/>
      <c r="E409" s="215">
        <v>855.56</v>
      </c>
      <c r="F409" s="215">
        <v>784.19</v>
      </c>
      <c r="G409" s="215">
        <v>891.32</v>
      </c>
      <c r="H409" s="215">
        <v>0</v>
      </c>
      <c r="I409" s="215">
        <v>853.31</v>
      </c>
      <c r="J409" s="215">
        <v>858.58</v>
      </c>
      <c r="K409" s="215">
        <v>0</v>
      </c>
      <c r="L409" s="215">
        <v>0</v>
      </c>
      <c r="M409" s="215">
        <v>0</v>
      </c>
      <c r="N409" s="215">
        <v>0</v>
      </c>
      <c r="O409" s="215">
        <v>0</v>
      </c>
      <c r="P409" s="215">
        <v>0</v>
      </c>
      <c r="Q409" s="215">
        <v>4242.96</v>
      </c>
    </row>
    <row r="410" spans="1:17" x14ac:dyDescent="0.25">
      <c r="A410" s="245" t="str">
        <f>IFERROR(VLOOKUP($C410,Account_Mapping!$A:$C,2,0),"")</f>
        <v>T_gen_Admin_other</v>
      </c>
      <c r="B410" s="248">
        <f>IFERROR(VLOOKUP($C410,Account_Mapping!$A:$C,3,0),"")</f>
        <v>0</v>
      </c>
      <c r="C410" s="285" t="s">
        <v>1149</v>
      </c>
      <c r="D410" s="215"/>
      <c r="E410" s="215">
        <v>254.7</v>
      </c>
      <c r="F410" s="215">
        <v>121.65</v>
      </c>
      <c r="G410" s="215">
        <v>190.83</v>
      </c>
      <c r="H410" s="215">
        <v>169.29</v>
      </c>
      <c r="I410" s="215">
        <v>217.31</v>
      </c>
      <c r="J410" s="215">
        <v>0</v>
      </c>
      <c r="K410" s="215">
        <v>0</v>
      </c>
      <c r="L410" s="215">
        <v>0</v>
      </c>
      <c r="M410" s="215">
        <v>0</v>
      </c>
      <c r="N410" s="215">
        <v>0</v>
      </c>
      <c r="O410" s="215">
        <v>0</v>
      </c>
      <c r="P410" s="215">
        <v>0</v>
      </c>
      <c r="Q410" s="215">
        <v>953.78</v>
      </c>
    </row>
    <row r="411" spans="1:17" x14ac:dyDescent="0.25">
      <c r="A411" s="245" t="str">
        <f>IFERROR(VLOOKUP($C411,Account_Mapping!$A:$C,2,0),"")</f>
        <v>T_gen_Admin_other</v>
      </c>
      <c r="B411" s="248">
        <f>IFERROR(VLOOKUP($C411,Account_Mapping!$A:$C,3,0),"")</f>
        <v>0</v>
      </c>
      <c r="C411" s="285" t="s">
        <v>1150</v>
      </c>
      <c r="D411" s="215"/>
      <c r="E411" s="215">
        <v>0</v>
      </c>
      <c r="F411" s="215">
        <v>0</v>
      </c>
      <c r="G411" s="215">
        <v>0</v>
      </c>
      <c r="H411" s="215">
        <v>0</v>
      </c>
      <c r="I411" s="215">
        <v>0</v>
      </c>
      <c r="J411" s="215">
        <v>0</v>
      </c>
      <c r="K411" s="215">
        <v>0</v>
      </c>
      <c r="L411" s="215">
        <v>0</v>
      </c>
      <c r="M411" s="215">
        <v>0</v>
      </c>
      <c r="N411" s="215">
        <v>0</v>
      </c>
      <c r="O411" s="215">
        <v>0</v>
      </c>
      <c r="P411" s="215">
        <v>0</v>
      </c>
      <c r="Q411" s="215">
        <v>0</v>
      </c>
    </row>
    <row r="412" spans="1:17" x14ac:dyDescent="0.25">
      <c r="A412" s="245" t="str">
        <f>IFERROR(VLOOKUP($C412,Account_Mapping!$A:$C,2,0),"")</f>
        <v>T_EXPENSES</v>
      </c>
      <c r="B412" s="248">
        <f>IFERROR(VLOOKUP($C412,Account_Mapping!$A:$C,3,0),"")</f>
        <v>0</v>
      </c>
      <c r="C412" s="285" t="s">
        <v>1151</v>
      </c>
      <c r="D412" s="215"/>
      <c r="E412" s="215">
        <v>723.55</v>
      </c>
      <c r="F412" s="215">
        <v>568.66999999999996</v>
      </c>
      <c r="G412" s="215">
        <v>245.98</v>
      </c>
      <c r="H412" s="215">
        <v>479.41</v>
      </c>
      <c r="I412" s="215">
        <v>531.82000000000005</v>
      </c>
      <c r="J412" s="215">
        <v>492.26</v>
      </c>
      <c r="K412" s="215">
        <v>0</v>
      </c>
      <c r="L412" s="215">
        <v>0</v>
      </c>
      <c r="M412" s="215">
        <v>0</v>
      </c>
      <c r="N412" s="215">
        <v>0</v>
      </c>
      <c r="O412" s="215">
        <v>0</v>
      </c>
      <c r="P412" s="215">
        <v>0</v>
      </c>
      <c r="Q412" s="215">
        <v>3041.6899999999996</v>
      </c>
    </row>
    <row r="413" spans="1:17" x14ac:dyDescent="0.25">
      <c r="A413" s="245" t="str">
        <f>IFERROR(VLOOKUP($C413,Account_Mapping!$A:$C,2,0),"")</f>
        <v>T_DEPR_AMORT</v>
      </c>
      <c r="B413" s="248">
        <f>IFERROR(VLOOKUP($C413,Account_Mapping!$A:$C,3,0),"")</f>
        <v>0</v>
      </c>
      <c r="C413" s="285" t="s">
        <v>1152</v>
      </c>
      <c r="D413" s="215"/>
      <c r="E413" s="215">
        <v>0</v>
      </c>
      <c r="F413" s="215">
        <v>0</v>
      </c>
      <c r="G413" s="215">
        <v>0</v>
      </c>
      <c r="H413" s="215">
        <v>-615.46</v>
      </c>
      <c r="I413" s="215">
        <v>0</v>
      </c>
      <c r="J413" s="215">
        <v>0</v>
      </c>
      <c r="K413" s="215">
        <v>0</v>
      </c>
      <c r="L413" s="215">
        <v>0</v>
      </c>
      <c r="M413" s="215">
        <v>0</v>
      </c>
      <c r="N413" s="215">
        <v>0</v>
      </c>
      <c r="O413" s="215">
        <v>0</v>
      </c>
      <c r="P413" s="215">
        <v>0</v>
      </c>
      <c r="Q413" s="215">
        <v>-615.46</v>
      </c>
    </row>
    <row r="414" spans="1:17" x14ac:dyDescent="0.25">
      <c r="A414" s="245" t="str">
        <f>IFERROR(VLOOKUP($C414,Account_Mapping!$A:$C,2,0),"")</f>
        <v>T_INT_INC_EXP</v>
      </c>
      <c r="B414" s="248">
        <f>IFERROR(VLOOKUP($C414,Account_Mapping!$A:$C,3,0),"")</f>
        <v>0</v>
      </c>
      <c r="C414" s="285" t="s">
        <v>1153</v>
      </c>
      <c r="D414" s="215"/>
      <c r="E414" s="215">
        <v>0</v>
      </c>
      <c r="F414" s="215">
        <v>0</v>
      </c>
      <c r="G414" s="215">
        <v>0</v>
      </c>
      <c r="H414" s="215">
        <v>0</v>
      </c>
      <c r="I414" s="215">
        <v>0</v>
      </c>
      <c r="J414" s="215">
        <v>0</v>
      </c>
      <c r="K414" s="215">
        <v>0</v>
      </c>
      <c r="L414" s="215">
        <v>0</v>
      </c>
      <c r="M414" s="215">
        <v>0</v>
      </c>
      <c r="N414" s="215">
        <v>0</v>
      </c>
      <c r="O414" s="215">
        <v>0</v>
      </c>
      <c r="P414" s="215">
        <v>0</v>
      </c>
      <c r="Q414" s="215">
        <v>0</v>
      </c>
    </row>
    <row r="415" spans="1:17" x14ac:dyDescent="0.25">
      <c r="A415" s="245" t="str">
        <f>IFERROR(VLOOKUP($C415,Account_Mapping!$A:$C,2,0),"")</f>
        <v>T_Insurance</v>
      </c>
      <c r="B415" s="248">
        <f>IFERROR(VLOOKUP($C415,Account_Mapping!$A:$C,3,0),"")</f>
        <v>0</v>
      </c>
      <c r="C415" s="285" t="s">
        <v>1154</v>
      </c>
      <c r="D415" s="215"/>
      <c r="E415" s="215">
        <v>903.12</v>
      </c>
      <c r="F415" s="215">
        <v>903.12</v>
      </c>
      <c r="G415" s="215">
        <v>903.12</v>
      </c>
      <c r="H415" s="215">
        <v>903.12</v>
      </c>
      <c r="I415" s="215">
        <v>903.12</v>
      </c>
      <c r="J415" s="215">
        <v>903.12</v>
      </c>
      <c r="K415" s="215">
        <v>0</v>
      </c>
      <c r="L415" s="215">
        <v>0</v>
      </c>
      <c r="M415" s="215">
        <v>0</v>
      </c>
      <c r="N415" s="215">
        <v>0</v>
      </c>
      <c r="O415" s="215">
        <v>0</v>
      </c>
      <c r="P415" s="215">
        <v>0</v>
      </c>
      <c r="Q415" s="215">
        <v>5418.72</v>
      </c>
    </row>
    <row r="416" spans="1:17" x14ac:dyDescent="0.25">
      <c r="A416" s="245" t="str">
        <f>IFERROR(VLOOKUP($C416,Account_Mapping!$A:$C,2,0),"")</f>
        <v>T_Insurance</v>
      </c>
      <c r="B416" s="248">
        <f>IFERROR(VLOOKUP($C416,Account_Mapping!$A:$C,3,0),"")</f>
        <v>0</v>
      </c>
      <c r="C416" s="285" t="s">
        <v>1155</v>
      </c>
      <c r="D416" s="215"/>
      <c r="E416" s="215">
        <v>911.59</v>
      </c>
      <c r="F416" s="215">
        <v>911.59</v>
      </c>
      <c r="G416" s="215">
        <v>911.59</v>
      </c>
      <c r="H416" s="215">
        <v>911.59</v>
      </c>
      <c r="I416" s="215">
        <v>911.59</v>
      </c>
      <c r="J416" s="215">
        <v>911.59</v>
      </c>
      <c r="K416" s="215">
        <v>0</v>
      </c>
      <c r="L416" s="215">
        <v>0</v>
      </c>
      <c r="M416" s="215">
        <v>0</v>
      </c>
      <c r="N416" s="215">
        <v>0</v>
      </c>
      <c r="O416" s="215">
        <v>0</v>
      </c>
      <c r="P416" s="215">
        <v>0</v>
      </c>
      <c r="Q416" s="215">
        <v>5469.54</v>
      </c>
    </row>
    <row r="417" spans="1:17" x14ac:dyDescent="0.25">
      <c r="A417" s="245" t="str">
        <f>IFERROR(VLOOKUP($C417,Account_Mapping!$A:$C,2,0),"")</f>
        <v>T_Insurance</v>
      </c>
      <c r="B417" s="248">
        <f>IFERROR(VLOOKUP($C417,Account_Mapping!$A:$C,3,0),"")</f>
        <v>0</v>
      </c>
      <c r="C417" s="285" t="s">
        <v>1156</v>
      </c>
      <c r="D417" s="215"/>
      <c r="E417" s="215">
        <v>143.88999999999999</v>
      </c>
      <c r="F417" s="215">
        <v>143.88999999999999</v>
      </c>
      <c r="G417" s="215">
        <v>143.88999999999999</v>
      </c>
      <c r="H417" s="215">
        <v>143.88999999999999</v>
      </c>
      <c r="I417" s="215">
        <v>143.88999999999999</v>
      </c>
      <c r="J417" s="215">
        <v>143.88999999999999</v>
      </c>
      <c r="K417" s="215">
        <v>0</v>
      </c>
      <c r="L417" s="215">
        <v>0</v>
      </c>
      <c r="M417" s="215">
        <v>0</v>
      </c>
      <c r="N417" s="215">
        <v>0</v>
      </c>
      <c r="O417" s="215">
        <v>0</v>
      </c>
      <c r="P417" s="215">
        <v>0</v>
      </c>
      <c r="Q417" s="215">
        <v>863.33999999999992</v>
      </c>
    </row>
    <row r="418" spans="1:17" x14ac:dyDescent="0.25">
      <c r="A418" s="245" t="str">
        <f>IFERROR(VLOOKUP($C418,Account_Mapping!$A:$C,2,0),"")</f>
        <v>T_EXPENSES</v>
      </c>
      <c r="B418" s="248">
        <f>IFERROR(VLOOKUP($C418,Account_Mapping!$A:$C,3,0),"")</f>
        <v>0</v>
      </c>
      <c r="C418" s="285" t="s">
        <v>1157</v>
      </c>
      <c r="D418" s="215"/>
      <c r="E418" s="215">
        <v>0</v>
      </c>
      <c r="F418" s="215">
        <v>0</v>
      </c>
      <c r="G418" s="215">
        <v>0</v>
      </c>
      <c r="H418" s="215">
        <v>0</v>
      </c>
      <c r="I418" s="215">
        <v>0</v>
      </c>
      <c r="J418" s="215">
        <v>0</v>
      </c>
      <c r="K418" s="215">
        <v>0</v>
      </c>
      <c r="L418" s="215">
        <v>0</v>
      </c>
      <c r="M418" s="215">
        <v>0</v>
      </c>
      <c r="N418" s="215">
        <v>0</v>
      </c>
      <c r="O418" s="215">
        <v>0</v>
      </c>
      <c r="P418" s="215">
        <v>0</v>
      </c>
      <c r="Q418" s="215">
        <v>0</v>
      </c>
    </row>
    <row r="419" spans="1:17" x14ac:dyDescent="0.25">
      <c r="A419" s="245" t="str">
        <f>IFERROR(VLOOKUP($C419,Account_Mapping!$A:$C,2,0),"")</f>
        <v>T_Insurance</v>
      </c>
      <c r="B419" s="248">
        <f>IFERROR(VLOOKUP($C419,Account_Mapping!$A:$C,3,0),"")</f>
        <v>0</v>
      </c>
      <c r="C419" s="285" t="s">
        <v>1158</v>
      </c>
      <c r="D419" s="215"/>
      <c r="E419" s="215">
        <v>7288.24</v>
      </c>
      <c r="F419" s="215">
        <v>6384.61</v>
      </c>
      <c r="G419" s="215">
        <v>6579.52</v>
      </c>
      <c r="H419" s="215">
        <v>6501.71</v>
      </c>
      <c r="I419" s="215">
        <v>6792.41</v>
      </c>
      <c r="J419" s="215">
        <v>6520.71</v>
      </c>
      <c r="K419" s="215">
        <v>0</v>
      </c>
      <c r="L419" s="215">
        <v>0</v>
      </c>
      <c r="M419" s="215">
        <v>0</v>
      </c>
      <c r="N419" s="215">
        <v>0</v>
      </c>
      <c r="O419" s="215">
        <v>0</v>
      </c>
      <c r="P419" s="215">
        <v>0</v>
      </c>
      <c r="Q419" s="215">
        <v>40067.199999999997</v>
      </c>
    </row>
    <row r="420" spans="1:17" x14ac:dyDescent="0.25">
      <c r="A420" s="245" t="str">
        <f>IFERROR(VLOOKUP($C420,Account_Mapping!$A:$C,2,0),"")</f>
        <v>T_gen_Admin_other</v>
      </c>
      <c r="B420" s="248">
        <f>IFERROR(VLOOKUP($C420,Account_Mapping!$A:$C,3,0),"")</f>
        <v>0</v>
      </c>
      <c r="C420" s="285" t="s">
        <v>1159</v>
      </c>
      <c r="D420" s="215"/>
      <c r="E420" s="215">
        <v>201.39</v>
      </c>
      <c r="F420" s="215">
        <v>209.26</v>
      </c>
      <c r="G420" s="215">
        <v>238.55</v>
      </c>
      <c r="H420" s="215">
        <v>279.32</v>
      </c>
      <c r="I420" s="215">
        <v>175.54</v>
      </c>
      <c r="J420" s="215">
        <v>213.47</v>
      </c>
      <c r="K420" s="215">
        <v>0</v>
      </c>
      <c r="L420" s="215">
        <v>0</v>
      </c>
      <c r="M420" s="215">
        <v>0</v>
      </c>
      <c r="N420" s="215">
        <v>0</v>
      </c>
      <c r="O420" s="215">
        <v>0</v>
      </c>
      <c r="P420" s="215">
        <v>0</v>
      </c>
      <c r="Q420" s="215">
        <v>1317.53</v>
      </c>
    </row>
    <row r="421" spans="1:17" x14ac:dyDescent="0.25">
      <c r="A421" s="245" t="str">
        <f>IFERROR(VLOOKUP($C421,Account_Mapping!$A:$C,2,0),"")</f>
        <v>T_gen_Admin_other</v>
      </c>
      <c r="B421" s="248">
        <f>IFERROR(VLOOKUP($C421,Account_Mapping!$A:$C,3,0),"")</f>
        <v>0</v>
      </c>
      <c r="C421" s="285" t="s">
        <v>1160</v>
      </c>
      <c r="D421" s="215"/>
      <c r="E421" s="215">
        <v>862.77</v>
      </c>
      <c r="F421" s="215">
        <v>985.14</v>
      </c>
      <c r="G421" s="215">
        <v>45</v>
      </c>
      <c r="H421" s="215">
        <v>781.59</v>
      </c>
      <c r="I421" s="215">
        <v>1289.81</v>
      </c>
      <c r="J421" s="215">
        <v>580.01</v>
      </c>
      <c r="K421" s="215">
        <v>0</v>
      </c>
      <c r="L421" s="215">
        <v>0</v>
      </c>
      <c r="M421" s="215">
        <v>0</v>
      </c>
      <c r="N421" s="215">
        <v>0</v>
      </c>
      <c r="O421" s="215">
        <v>0</v>
      </c>
      <c r="P421" s="215">
        <v>0</v>
      </c>
      <c r="Q421" s="215">
        <v>4544.32</v>
      </c>
    </row>
    <row r="422" spans="1:17" x14ac:dyDescent="0.25">
      <c r="A422" s="245" t="str">
        <f>IFERROR(VLOOKUP($C422,Account_Mapping!$A:$C,2,0),"")</f>
        <v>T_MGMT_Fee</v>
      </c>
      <c r="B422" s="248">
        <f>IFERROR(VLOOKUP($C422,Account_Mapping!$A:$C,3,0),"")</f>
        <v>0</v>
      </c>
      <c r="C422" s="285" t="s">
        <v>1161</v>
      </c>
      <c r="D422" s="215"/>
      <c r="E422" s="215">
        <v>22197.31</v>
      </c>
      <c r="F422" s="215">
        <v>20112.23</v>
      </c>
      <c r="G422" s="215">
        <v>22457.09</v>
      </c>
      <c r="H422" s="215">
        <v>22239.64</v>
      </c>
      <c r="I422" s="215">
        <v>23909.48</v>
      </c>
      <c r="J422" s="215">
        <v>22059.9</v>
      </c>
      <c r="K422" s="215">
        <v>0</v>
      </c>
      <c r="L422" s="215">
        <v>0</v>
      </c>
      <c r="M422" s="215">
        <v>0</v>
      </c>
      <c r="N422" s="215">
        <v>0</v>
      </c>
      <c r="O422" s="215">
        <v>0</v>
      </c>
      <c r="P422" s="215">
        <v>0</v>
      </c>
      <c r="Q422" s="215">
        <v>132975.65</v>
      </c>
    </row>
    <row r="423" spans="1:17" x14ac:dyDescent="0.25">
      <c r="A423" s="245" t="str">
        <f>IFERROR(VLOOKUP($C423,Account_Mapping!$A:$C,2,0),"")</f>
        <v>T_gen_Admin_other</v>
      </c>
      <c r="B423" s="248">
        <f>IFERROR(VLOOKUP($C423,Account_Mapping!$A:$C,3,0),"")</f>
        <v>0</v>
      </c>
      <c r="C423" s="285" t="s">
        <v>1162</v>
      </c>
      <c r="D423" s="215"/>
      <c r="E423" s="215">
        <v>0</v>
      </c>
      <c r="F423" s="215">
        <v>0</v>
      </c>
      <c r="G423" s="215">
        <v>0</v>
      </c>
      <c r="H423" s="215">
        <v>0</v>
      </c>
      <c r="I423" s="215">
        <v>0</v>
      </c>
      <c r="J423" s="215">
        <v>0</v>
      </c>
      <c r="K423" s="215">
        <v>0</v>
      </c>
      <c r="L423" s="215">
        <v>0</v>
      </c>
      <c r="M423" s="215">
        <v>0</v>
      </c>
      <c r="N423" s="215">
        <v>0</v>
      </c>
      <c r="O423" s="215">
        <v>0</v>
      </c>
      <c r="P423" s="215">
        <v>0</v>
      </c>
      <c r="Q423" s="215">
        <v>0</v>
      </c>
    </row>
    <row r="424" spans="1:17" x14ac:dyDescent="0.25">
      <c r="A424" s="245" t="str">
        <f>IFERROR(VLOOKUP($C424,Account_Mapping!$A:$C,2,0),"")</f>
        <v>T_Legal</v>
      </c>
      <c r="B424" s="248">
        <f>IFERROR(VLOOKUP($C424,Account_Mapping!$A:$C,3,0),"")</f>
        <v>0</v>
      </c>
      <c r="C424" s="285" t="s">
        <v>1163</v>
      </c>
      <c r="D424" s="215"/>
      <c r="E424" s="215">
        <v>9750</v>
      </c>
      <c r="F424" s="215">
        <v>0</v>
      </c>
      <c r="G424" s="215">
        <v>0</v>
      </c>
      <c r="H424" s="215">
        <v>0</v>
      </c>
      <c r="I424" s="215">
        <v>0</v>
      </c>
      <c r="J424" s="215">
        <v>0</v>
      </c>
      <c r="K424" s="215">
        <v>0</v>
      </c>
      <c r="L424" s="215">
        <v>0</v>
      </c>
      <c r="M424" s="215">
        <v>0</v>
      </c>
      <c r="N424" s="215">
        <v>0</v>
      </c>
      <c r="O424" s="215">
        <v>0</v>
      </c>
      <c r="P424" s="215">
        <v>0</v>
      </c>
      <c r="Q424" s="215">
        <v>9750</v>
      </c>
    </row>
    <row r="425" spans="1:17" x14ac:dyDescent="0.25">
      <c r="A425" s="245" t="str">
        <f>IFERROR(VLOOKUP($C425,Account_Mapping!$A:$C,2,0),"")</f>
        <v>T_gen_Admin_other</v>
      </c>
      <c r="B425" s="248">
        <f>IFERROR(VLOOKUP($C425,Account_Mapping!$A:$C,3,0),"")</f>
        <v>0</v>
      </c>
      <c r="C425" s="285" t="s">
        <v>1164</v>
      </c>
      <c r="D425" s="215"/>
      <c r="E425" s="215">
        <v>5</v>
      </c>
      <c r="F425" s="215">
        <v>0</v>
      </c>
      <c r="G425" s="215">
        <v>0</v>
      </c>
      <c r="H425" s="215">
        <v>0</v>
      </c>
      <c r="I425" s="215">
        <v>60.5</v>
      </c>
      <c r="J425" s="215">
        <v>0</v>
      </c>
      <c r="K425" s="215">
        <v>0</v>
      </c>
      <c r="L425" s="215">
        <v>0</v>
      </c>
      <c r="M425" s="215">
        <v>0</v>
      </c>
      <c r="N425" s="215">
        <v>0</v>
      </c>
      <c r="O425" s="215">
        <v>0</v>
      </c>
      <c r="P425" s="215">
        <v>0</v>
      </c>
      <c r="Q425" s="215">
        <v>65.5</v>
      </c>
    </row>
    <row r="426" spans="1:17" x14ac:dyDescent="0.25">
      <c r="A426" s="245" t="str">
        <f>IFERROR(VLOOKUP($C426,Account_Mapping!$A:$C,2,0),"")</f>
        <v>T_gen_Admin_other</v>
      </c>
      <c r="B426" s="248">
        <f>IFERROR(VLOOKUP($C426,Account_Mapping!$A:$C,3,0),"")</f>
        <v>0</v>
      </c>
      <c r="C426" s="285" t="s">
        <v>1165</v>
      </c>
      <c r="D426" s="215"/>
      <c r="E426" s="215">
        <v>18002.53</v>
      </c>
      <c r="F426" s="215">
        <v>15270.45</v>
      </c>
      <c r="G426" s="215">
        <v>16526.87</v>
      </c>
      <c r="H426" s="215">
        <v>15759.12</v>
      </c>
      <c r="I426" s="215">
        <v>16349.42</v>
      </c>
      <c r="J426" s="215">
        <v>15557.3</v>
      </c>
      <c r="K426" s="215">
        <v>0</v>
      </c>
      <c r="L426" s="215">
        <v>0</v>
      </c>
      <c r="M426" s="215">
        <v>0</v>
      </c>
      <c r="N426" s="215">
        <v>0</v>
      </c>
      <c r="O426" s="215">
        <v>0</v>
      </c>
      <c r="P426" s="215">
        <v>0</v>
      </c>
      <c r="Q426" s="215">
        <v>97465.689999999988</v>
      </c>
    </row>
    <row r="427" spans="1:17" x14ac:dyDescent="0.25">
      <c r="A427" s="245" t="str">
        <f>IFERROR(VLOOKUP($C427,Account_Mapping!$A:$C,2,0),"")</f>
        <v>T_gen_Admin_other</v>
      </c>
      <c r="B427" s="248">
        <f>IFERROR(VLOOKUP($C427,Account_Mapping!$A:$C,3,0),"")</f>
        <v>0</v>
      </c>
      <c r="C427" s="285" t="s">
        <v>1166</v>
      </c>
      <c r="D427" s="215"/>
      <c r="E427" s="215">
        <v>0</v>
      </c>
      <c r="F427" s="215">
        <v>0</v>
      </c>
      <c r="G427" s="215">
        <v>0</v>
      </c>
      <c r="H427" s="215">
        <v>0</v>
      </c>
      <c r="I427" s="215">
        <v>0</v>
      </c>
      <c r="J427" s="215">
        <v>0</v>
      </c>
      <c r="K427" s="215">
        <v>0</v>
      </c>
      <c r="L427" s="215">
        <v>0</v>
      </c>
      <c r="M427" s="215">
        <v>0</v>
      </c>
      <c r="N427" s="215">
        <v>0</v>
      </c>
      <c r="O427" s="215">
        <v>0</v>
      </c>
      <c r="P427" s="215">
        <v>0</v>
      </c>
      <c r="Q427" s="215">
        <v>0</v>
      </c>
    </row>
    <row r="428" spans="1:17" x14ac:dyDescent="0.25">
      <c r="A428" s="245" t="str">
        <f>IFERROR(VLOOKUP($C428,Account_Mapping!$A:$C,2,0),"")</f>
        <v>T_gen_Admin_other</v>
      </c>
      <c r="B428" s="248">
        <f>IFERROR(VLOOKUP($C428,Account_Mapping!$A:$C,3,0),"")</f>
        <v>0</v>
      </c>
      <c r="C428" s="285" t="s">
        <v>1167</v>
      </c>
      <c r="D428" s="215"/>
      <c r="E428" s="215">
        <v>0</v>
      </c>
      <c r="F428" s="215">
        <v>0</v>
      </c>
      <c r="G428" s="215">
        <v>0</v>
      </c>
      <c r="H428" s="215">
        <v>0</v>
      </c>
      <c r="I428" s="215">
        <v>0</v>
      </c>
      <c r="J428" s="215">
        <v>0</v>
      </c>
      <c r="K428" s="215">
        <v>0</v>
      </c>
      <c r="L428" s="215">
        <v>0</v>
      </c>
      <c r="M428" s="215">
        <v>0</v>
      </c>
      <c r="N428" s="215">
        <v>0</v>
      </c>
      <c r="O428" s="215">
        <v>0</v>
      </c>
      <c r="P428" s="215">
        <v>0</v>
      </c>
      <c r="Q428" s="215">
        <v>0</v>
      </c>
    </row>
    <row r="429" spans="1:17" x14ac:dyDescent="0.25">
      <c r="A429" s="245" t="str">
        <f>IFERROR(VLOOKUP($C429,Account_Mapping!$A:$C,2,0),"")</f>
        <v>T_EXPENSES</v>
      </c>
      <c r="B429" s="248">
        <f>IFERROR(VLOOKUP($C429,Account_Mapping!$A:$C,3,0),"")</f>
        <v>0</v>
      </c>
      <c r="C429" s="285" t="s">
        <v>1168</v>
      </c>
      <c r="D429" s="215"/>
      <c r="E429" s="215">
        <v>0</v>
      </c>
      <c r="F429" s="215">
        <v>0</v>
      </c>
      <c r="G429" s="215">
        <v>0</v>
      </c>
      <c r="H429" s="215">
        <v>0</v>
      </c>
      <c r="I429" s="215">
        <v>0</v>
      </c>
      <c r="J429" s="215">
        <v>0</v>
      </c>
      <c r="K429" s="215">
        <v>0</v>
      </c>
      <c r="L429" s="215">
        <v>0</v>
      </c>
      <c r="M429" s="215">
        <v>0</v>
      </c>
      <c r="N429" s="215">
        <v>0</v>
      </c>
      <c r="O429" s="215">
        <v>0</v>
      </c>
      <c r="P429" s="215">
        <v>0</v>
      </c>
      <c r="Q429" s="215">
        <v>0</v>
      </c>
    </row>
    <row r="430" spans="1:17" x14ac:dyDescent="0.25">
      <c r="A430" s="245" t="str">
        <f>IFERROR(VLOOKUP($C430,Account_Mapping!$A:$C,2,0),"")</f>
        <v>T_EXPENSES</v>
      </c>
      <c r="B430" s="248">
        <f>IFERROR(VLOOKUP($C430,Account_Mapping!$A:$C,3,0),"")</f>
        <v>0</v>
      </c>
      <c r="C430" s="285" t="s">
        <v>1169</v>
      </c>
      <c r="D430" s="215"/>
      <c r="E430" s="215">
        <v>0</v>
      </c>
      <c r="F430" s="215">
        <v>175</v>
      </c>
      <c r="G430" s="215">
        <v>219.61</v>
      </c>
      <c r="H430" s="215">
        <v>404</v>
      </c>
      <c r="I430" s="215">
        <v>0</v>
      </c>
      <c r="J430" s="215">
        <v>146</v>
      </c>
      <c r="K430" s="215">
        <v>0</v>
      </c>
      <c r="L430" s="215">
        <v>0</v>
      </c>
      <c r="M430" s="215">
        <v>0</v>
      </c>
      <c r="N430" s="215">
        <v>0</v>
      </c>
      <c r="O430" s="215">
        <v>0</v>
      </c>
      <c r="P430" s="215">
        <v>0</v>
      </c>
      <c r="Q430" s="215">
        <v>944.61</v>
      </c>
    </row>
    <row r="431" spans="1:17" x14ac:dyDescent="0.25">
      <c r="A431" s="245" t="str">
        <f>IFERROR(VLOOKUP($C431,Account_Mapping!$A:$C,2,0),"")</f>
        <v>T_gen_Admin_other</v>
      </c>
      <c r="B431" s="248">
        <f>IFERROR(VLOOKUP($C431,Account_Mapping!$A:$C,3,0),"")</f>
        <v>0</v>
      </c>
      <c r="C431" s="285" t="s">
        <v>1170</v>
      </c>
      <c r="D431" s="215"/>
      <c r="E431" s="215">
        <v>0</v>
      </c>
      <c r="F431" s="215">
        <v>0</v>
      </c>
      <c r="G431" s="215">
        <v>0</v>
      </c>
      <c r="H431" s="215">
        <v>0</v>
      </c>
      <c r="I431" s="215">
        <v>0</v>
      </c>
      <c r="J431" s="215">
        <v>0</v>
      </c>
      <c r="K431" s="215">
        <v>0</v>
      </c>
      <c r="L431" s="215">
        <v>0</v>
      </c>
      <c r="M431" s="215">
        <v>0</v>
      </c>
      <c r="N431" s="215">
        <v>0</v>
      </c>
      <c r="O431" s="215">
        <v>0</v>
      </c>
      <c r="P431" s="215">
        <v>0</v>
      </c>
      <c r="Q431" s="215">
        <v>0</v>
      </c>
    </row>
    <row r="432" spans="1:17" x14ac:dyDescent="0.25">
      <c r="A432" s="245" t="str">
        <f>IFERROR(VLOOKUP($C432,Account_Mapping!$A:$C,2,0),"")</f>
        <v>T_EXPENSES</v>
      </c>
      <c r="B432" s="248">
        <f>IFERROR(VLOOKUP($C432,Account_Mapping!$A:$C,3,0),"")</f>
        <v>0</v>
      </c>
      <c r="C432" s="285" t="s">
        <v>1171</v>
      </c>
      <c r="D432" s="215"/>
      <c r="E432" s="215">
        <v>3165.46</v>
      </c>
      <c r="F432" s="215">
        <v>1634.14</v>
      </c>
      <c r="G432" s="215">
        <v>771.65</v>
      </c>
      <c r="H432" s="215">
        <v>532.08000000000004</v>
      </c>
      <c r="I432" s="215">
        <v>1360.76</v>
      </c>
      <c r="J432" s="215">
        <v>275.04000000000002</v>
      </c>
      <c r="K432" s="215">
        <v>0</v>
      </c>
      <c r="L432" s="215">
        <v>0</v>
      </c>
      <c r="M432" s="215">
        <v>0</v>
      </c>
      <c r="N432" s="215">
        <v>0</v>
      </c>
      <c r="O432" s="215">
        <v>0</v>
      </c>
      <c r="P432" s="215">
        <v>0</v>
      </c>
      <c r="Q432" s="215">
        <v>7739.13</v>
      </c>
    </row>
    <row r="433" spans="1:18" x14ac:dyDescent="0.25">
      <c r="A433" s="245" t="str">
        <f>IFERROR(VLOOKUP($C433,Account_Mapping!$A:$C,2,0),"")</f>
        <v>T_gen_Admin_other</v>
      </c>
      <c r="B433" s="248">
        <f>IFERROR(VLOOKUP($C433,Account_Mapping!$A:$C,3,0),"")</f>
        <v>0</v>
      </c>
      <c r="C433" s="285" t="s">
        <v>1172</v>
      </c>
      <c r="D433" s="215"/>
      <c r="E433" s="215">
        <v>30636</v>
      </c>
      <c r="F433" s="215">
        <v>30636</v>
      </c>
      <c r="G433" s="215">
        <v>30636</v>
      </c>
      <c r="H433" s="215">
        <v>30636</v>
      </c>
      <c r="I433" s="215">
        <v>30636</v>
      </c>
      <c r="J433" s="215">
        <v>30636</v>
      </c>
      <c r="K433" s="215">
        <v>0</v>
      </c>
      <c r="L433" s="215">
        <v>0</v>
      </c>
      <c r="M433" s="215">
        <v>0</v>
      </c>
      <c r="N433" s="215">
        <v>0</v>
      </c>
      <c r="O433" s="215">
        <v>0</v>
      </c>
      <c r="P433" s="215">
        <v>0</v>
      </c>
      <c r="Q433" s="215">
        <v>183816</v>
      </c>
    </row>
    <row r="434" spans="1:18" x14ac:dyDescent="0.25">
      <c r="A434" s="245" t="str">
        <f>IFERROR(VLOOKUP($C434,Account_Mapping!$A:$C,2,0),"")</f>
        <v>T_gen_Admin_other</v>
      </c>
      <c r="B434" s="248">
        <f>IFERROR(VLOOKUP($C434,Account_Mapping!$A:$C,3,0),"")</f>
        <v>0</v>
      </c>
      <c r="C434" s="285" t="s">
        <v>1173</v>
      </c>
      <c r="D434" s="215"/>
      <c r="E434" s="215">
        <v>1888.01</v>
      </c>
      <c r="F434" s="215">
        <v>1545.69</v>
      </c>
      <c r="G434" s="215">
        <v>1759.65</v>
      </c>
      <c r="H434" s="215">
        <v>1293.03</v>
      </c>
      <c r="I434" s="215">
        <v>1121.8699999999999</v>
      </c>
      <c r="J434" s="215">
        <v>1158.56</v>
      </c>
      <c r="K434" s="215">
        <v>0</v>
      </c>
      <c r="L434" s="215">
        <v>0</v>
      </c>
      <c r="M434" s="215">
        <v>0</v>
      </c>
      <c r="N434" s="215">
        <v>0</v>
      </c>
      <c r="O434" s="215">
        <v>0</v>
      </c>
      <c r="P434" s="215">
        <v>0</v>
      </c>
      <c r="Q434" s="215">
        <v>8766.81</v>
      </c>
    </row>
    <row r="435" spans="1:18" x14ac:dyDescent="0.25">
      <c r="A435" s="245" t="str">
        <f>IFERROR(VLOOKUP($C435,Account_Mapping!$A:$C,2,0),"")</f>
        <v>T_gen_Admin_other</v>
      </c>
      <c r="B435" s="248">
        <f>IFERROR(VLOOKUP($C435,Account_Mapping!$A:$C,3,0),"")</f>
        <v>0</v>
      </c>
      <c r="C435" s="285" t="s">
        <v>1174</v>
      </c>
      <c r="D435" s="215"/>
      <c r="E435" s="215">
        <v>0</v>
      </c>
      <c r="F435" s="215">
        <v>0</v>
      </c>
      <c r="G435" s="215">
        <v>0</v>
      </c>
      <c r="H435" s="215">
        <v>0</v>
      </c>
      <c r="I435" s="215">
        <v>0</v>
      </c>
      <c r="J435" s="215">
        <v>0</v>
      </c>
      <c r="K435" s="215">
        <v>0</v>
      </c>
      <c r="L435" s="215">
        <v>0</v>
      </c>
      <c r="M435" s="215">
        <v>0</v>
      </c>
      <c r="N435" s="215">
        <v>0</v>
      </c>
      <c r="O435" s="215">
        <v>0</v>
      </c>
      <c r="P435" s="215">
        <v>0</v>
      </c>
      <c r="Q435" s="215">
        <v>0</v>
      </c>
    </row>
    <row r="436" spans="1:18" x14ac:dyDescent="0.25">
      <c r="A436" s="245" t="str">
        <f>IFERROR(VLOOKUP($C436,Account_Mapping!$A:$C,2,0),"")</f>
        <v>T_EXPENSES</v>
      </c>
      <c r="B436" s="248">
        <f>IFERROR(VLOOKUP($C436,Account_Mapping!$A:$C,3,0),"")</f>
        <v>0</v>
      </c>
      <c r="C436" s="285" t="s">
        <v>1175</v>
      </c>
      <c r="D436" s="215"/>
      <c r="E436" s="215">
        <v>234.85</v>
      </c>
      <c r="F436" s="215">
        <v>97.95</v>
      </c>
      <c r="G436" s="215">
        <v>234.85</v>
      </c>
      <c r="H436" s="215">
        <v>1107.8399999999999</v>
      </c>
      <c r="I436" s="215">
        <v>234.85</v>
      </c>
      <c r="J436" s="215">
        <v>234.85</v>
      </c>
      <c r="K436" s="215">
        <v>0</v>
      </c>
      <c r="L436" s="215">
        <v>0</v>
      </c>
      <c r="M436" s="215">
        <v>0</v>
      </c>
      <c r="N436" s="215">
        <v>0</v>
      </c>
      <c r="O436" s="215">
        <v>0</v>
      </c>
      <c r="P436" s="215">
        <v>0</v>
      </c>
      <c r="Q436" s="215">
        <v>2145.1899999999996</v>
      </c>
    </row>
    <row r="437" spans="1:18" x14ac:dyDescent="0.25">
      <c r="A437" s="245" t="str">
        <f>IFERROR(VLOOKUP($C437,Account_Mapping!$A:$C,2,0),"")</f>
        <v>T_Legal</v>
      </c>
      <c r="B437" s="248">
        <f>IFERROR(VLOOKUP($C437,Account_Mapping!$A:$C,3,0),"")</f>
        <v>0</v>
      </c>
      <c r="C437" s="285" t="s">
        <v>1176</v>
      </c>
      <c r="D437" s="215"/>
      <c r="E437" s="215">
        <v>0</v>
      </c>
      <c r="F437" s="215">
        <v>0</v>
      </c>
      <c r="G437" s="215">
        <v>0</v>
      </c>
      <c r="H437" s="215">
        <v>0</v>
      </c>
      <c r="I437" s="215">
        <v>0</v>
      </c>
      <c r="J437" s="215">
        <v>0</v>
      </c>
      <c r="K437" s="215">
        <v>0</v>
      </c>
      <c r="L437" s="215">
        <v>0</v>
      </c>
      <c r="M437" s="215">
        <v>0</v>
      </c>
      <c r="N437" s="215">
        <v>0</v>
      </c>
      <c r="O437" s="215">
        <v>0</v>
      </c>
      <c r="P437" s="215">
        <v>0</v>
      </c>
      <c r="Q437" s="215">
        <v>0</v>
      </c>
    </row>
    <row r="438" spans="1:18" x14ac:dyDescent="0.25">
      <c r="A438" s="245" t="str">
        <f>IFERROR(VLOOKUP($C438,Account_Mapping!$A:$C,2,0),"")</f>
        <v>T_OTHER_OP_EXO</v>
      </c>
      <c r="B438" s="248">
        <f>IFERROR(VLOOKUP($C438,Account_Mapping!$A:$C,3,0),"")</f>
        <v>0</v>
      </c>
      <c r="C438" s="285" t="s">
        <v>1177</v>
      </c>
      <c r="E438" s="229">
        <v>0</v>
      </c>
      <c r="F438" s="229">
        <v>0</v>
      </c>
      <c r="G438" s="229">
        <v>0</v>
      </c>
      <c r="H438" s="229">
        <v>0</v>
      </c>
      <c r="I438" s="229">
        <v>0</v>
      </c>
      <c r="J438" s="229">
        <v>0</v>
      </c>
      <c r="K438" s="229">
        <v>0</v>
      </c>
      <c r="L438" s="229">
        <v>0</v>
      </c>
      <c r="M438" s="229">
        <v>0</v>
      </c>
      <c r="N438" s="229">
        <v>0</v>
      </c>
      <c r="O438" s="229">
        <v>0</v>
      </c>
      <c r="P438" s="229">
        <v>0</v>
      </c>
      <c r="Q438" s="229">
        <v>0</v>
      </c>
      <c r="R438" s="224"/>
    </row>
    <row r="439" spans="1:18" x14ac:dyDescent="0.25">
      <c r="A439" s="245" t="str">
        <f>IFERROR(VLOOKUP($C439,Account_Mapping!$A:$C,2,0),"")</f>
        <v>T_EXPENSES</v>
      </c>
      <c r="B439" s="248">
        <f>IFERROR(VLOOKUP($C439,Account_Mapping!$A:$C,3,0),"")</f>
        <v>0</v>
      </c>
      <c r="C439" s="285" t="s">
        <v>1178</v>
      </c>
      <c r="E439" s="230">
        <v>0</v>
      </c>
      <c r="F439" s="230">
        <v>0</v>
      </c>
      <c r="G439" s="230">
        <v>0</v>
      </c>
      <c r="H439" s="230">
        <v>0</v>
      </c>
      <c r="I439" s="230">
        <v>0</v>
      </c>
      <c r="J439" s="230">
        <v>0</v>
      </c>
      <c r="K439" s="230">
        <v>0</v>
      </c>
      <c r="L439" s="230">
        <v>0</v>
      </c>
      <c r="M439" s="230">
        <v>0</v>
      </c>
      <c r="N439" s="230">
        <v>0</v>
      </c>
      <c r="O439" s="230">
        <v>0</v>
      </c>
      <c r="P439" s="230">
        <v>0</v>
      </c>
      <c r="Q439" s="230">
        <v>0</v>
      </c>
    </row>
    <row r="440" spans="1:18" x14ac:dyDescent="0.25">
      <c r="A440" s="245" t="str">
        <f>IFERROR(VLOOKUP($C440,Account_Mapping!$A:$C,2,0),"")</f>
        <v/>
      </c>
      <c r="B440" s="248" t="str">
        <f>IFERROR(VLOOKUP($C440,Account_Mapping!$A:$C,3,0),"")</f>
        <v/>
      </c>
      <c r="C440" s="285" t="s">
        <v>1179</v>
      </c>
      <c r="E440" s="215">
        <v>111922.99</v>
      </c>
      <c r="F440" s="215">
        <v>93689.94</v>
      </c>
      <c r="G440" s="215">
        <v>104643.29999999999</v>
      </c>
      <c r="H440" s="215">
        <v>94881.290000000008</v>
      </c>
      <c r="I440" s="215">
        <v>99564.9</v>
      </c>
      <c r="J440" s="215">
        <v>102168.8</v>
      </c>
      <c r="K440" s="215">
        <v>0</v>
      </c>
      <c r="L440" s="215">
        <v>0</v>
      </c>
      <c r="M440" s="215">
        <v>0</v>
      </c>
      <c r="N440" s="215">
        <v>0</v>
      </c>
      <c r="O440" s="215">
        <v>0</v>
      </c>
      <c r="P440" s="215">
        <v>0</v>
      </c>
      <c r="Q440" s="215">
        <v>606871.22</v>
      </c>
    </row>
    <row r="441" spans="1:18" x14ac:dyDescent="0.25">
      <c r="A441" s="245" t="str">
        <f>IFERROR(VLOOKUP($C441,Account_Mapping!$A:$C,2,0),"")</f>
        <v/>
      </c>
      <c r="B441" s="248" t="str">
        <f>IFERROR(VLOOKUP($C441,Account_Mapping!$A:$C,3,0),"")</f>
        <v/>
      </c>
      <c r="D441" s="215"/>
      <c r="E441" s="215"/>
      <c r="F441" s="215"/>
      <c r="G441" s="215"/>
      <c r="H441" s="215"/>
      <c r="I441" s="215"/>
      <c r="J441" s="215"/>
      <c r="K441" s="215"/>
      <c r="L441" s="215"/>
      <c r="M441" s="215"/>
      <c r="N441" s="215"/>
      <c r="O441" s="215"/>
      <c r="P441" s="215"/>
      <c r="Q441" s="215"/>
    </row>
    <row r="442" spans="1:18" x14ac:dyDescent="0.25">
      <c r="A442" s="245" t="str">
        <f>IFERROR(VLOOKUP($C442,Account_Mapping!$A:$C,2,0),"")</f>
        <v/>
      </c>
      <c r="B442" s="248" t="str">
        <f>IFERROR(VLOOKUP($C442,Account_Mapping!$A:$C,3,0),"")</f>
        <v/>
      </c>
      <c r="C442" s="285" t="s">
        <v>1180</v>
      </c>
      <c r="D442" s="215"/>
      <c r="E442" s="215"/>
      <c r="F442" s="215"/>
      <c r="G442" s="215"/>
      <c r="H442" s="215"/>
      <c r="I442" s="215"/>
      <c r="J442" s="215"/>
      <c r="K442" s="215"/>
      <c r="L442" s="215"/>
      <c r="M442" s="215"/>
      <c r="N442" s="215"/>
      <c r="O442" s="215"/>
      <c r="P442" s="215"/>
      <c r="Q442" s="215"/>
    </row>
    <row r="443" spans="1:18" x14ac:dyDescent="0.25">
      <c r="A443" s="245" t="str">
        <f>IFERROR(VLOOKUP($C443,Account_Mapping!$A:$C,2,0),"")</f>
        <v>T_MGMT_Fee</v>
      </c>
      <c r="B443" s="248">
        <f>IFERROR(VLOOKUP($C443,Account_Mapping!$A:$C,3,0),"")</f>
        <v>0</v>
      </c>
      <c r="C443" s="285" t="s">
        <v>1279</v>
      </c>
      <c r="D443" s="215"/>
      <c r="E443" s="215">
        <v>12137.39</v>
      </c>
      <c r="F443" s="215">
        <v>10979.02</v>
      </c>
      <c r="G443" s="215">
        <v>12281.72</v>
      </c>
      <c r="H443" s="215">
        <v>12160.91</v>
      </c>
      <c r="I443" s="215">
        <v>13088.6</v>
      </c>
      <c r="J443" s="215">
        <v>12061.06</v>
      </c>
      <c r="K443" s="215">
        <v>0</v>
      </c>
      <c r="L443" s="215">
        <v>0</v>
      </c>
      <c r="M443" s="215">
        <v>0</v>
      </c>
      <c r="N443" s="215">
        <v>0</v>
      </c>
      <c r="O443" s="215">
        <v>0</v>
      </c>
      <c r="P443" s="215">
        <v>0</v>
      </c>
      <c r="Q443" s="215">
        <v>72708.7</v>
      </c>
    </row>
    <row r="444" spans="1:18" x14ac:dyDescent="0.25">
      <c r="A444" s="245" t="str">
        <f>IFERROR(VLOOKUP($C444,Account_Mapping!$A:$C,2,0),"")</f>
        <v>T_DEPR_AMORT</v>
      </c>
      <c r="B444" s="248">
        <f>IFERROR(VLOOKUP($C444,Account_Mapping!$A:$C,3,0),"")</f>
        <v>0</v>
      </c>
      <c r="C444" s="285" t="s">
        <v>1182</v>
      </c>
      <c r="D444" s="215"/>
      <c r="E444" s="215">
        <v>0</v>
      </c>
      <c r="F444" s="215">
        <v>0</v>
      </c>
      <c r="G444" s="215">
        <v>0</v>
      </c>
      <c r="H444" s="215">
        <v>0</v>
      </c>
      <c r="I444" s="215">
        <v>0</v>
      </c>
      <c r="J444" s="215">
        <v>0</v>
      </c>
      <c r="K444" s="215">
        <v>0</v>
      </c>
      <c r="L444" s="215">
        <v>0</v>
      </c>
      <c r="M444" s="215">
        <v>0</v>
      </c>
      <c r="N444" s="215">
        <v>0</v>
      </c>
      <c r="O444" s="215">
        <v>0</v>
      </c>
      <c r="P444" s="215">
        <v>0</v>
      </c>
      <c r="Q444" s="215">
        <v>0</v>
      </c>
    </row>
    <row r="445" spans="1:18" x14ac:dyDescent="0.25">
      <c r="A445" s="245" t="str">
        <f>IFERROR(VLOOKUP($C445,Account_Mapping!$A:$C,2,0),"")</f>
        <v>T_DEPR_AMORT</v>
      </c>
      <c r="B445" s="248">
        <f>IFERROR(VLOOKUP($C445,Account_Mapping!$A:$C,3,0),"")</f>
        <v>0</v>
      </c>
      <c r="C445" s="285" t="s">
        <v>1183</v>
      </c>
      <c r="D445" s="215"/>
      <c r="E445" s="215">
        <v>1909.68</v>
      </c>
      <c r="F445" s="215">
        <v>1909.68</v>
      </c>
      <c r="G445" s="215">
        <v>1909.68</v>
      </c>
      <c r="H445" s="215">
        <v>1909.68</v>
      </c>
      <c r="I445" s="215">
        <v>1909.68</v>
      </c>
      <c r="J445" s="215">
        <v>1909.68</v>
      </c>
      <c r="K445" s="215">
        <v>0</v>
      </c>
      <c r="L445" s="215">
        <v>0</v>
      </c>
      <c r="M445" s="215">
        <v>0</v>
      </c>
      <c r="N445" s="215">
        <v>0</v>
      </c>
      <c r="O445" s="215">
        <v>0</v>
      </c>
      <c r="P445" s="215">
        <v>0</v>
      </c>
      <c r="Q445" s="215">
        <v>11458.08</v>
      </c>
    </row>
    <row r="446" spans="1:18" x14ac:dyDescent="0.25">
      <c r="A446" s="245" t="str">
        <f>IFERROR(VLOOKUP($C446,Account_Mapping!$A:$C,2,0),"")</f>
        <v>T_RENT_EXP</v>
      </c>
      <c r="B446" s="248">
        <f>IFERROR(VLOOKUP($C446,Account_Mapping!$A:$C,3,0),"")</f>
        <v>0</v>
      </c>
      <c r="C446" s="285" t="s">
        <v>1184</v>
      </c>
      <c r="D446" s="215"/>
      <c r="E446" s="215">
        <v>58874.12</v>
      </c>
      <c r="F446" s="215">
        <v>58874.12</v>
      </c>
      <c r="G446" s="215">
        <v>64472.36</v>
      </c>
      <c r="H446" s="215">
        <v>61673.24</v>
      </c>
      <c r="I446" s="215">
        <v>61673.24</v>
      </c>
      <c r="J446" s="215">
        <v>61673.24</v>
      </c>
      <c r="K446" s="215">
        <v>0</v>
      </c>
      <c r="L446" s="215">
        <v>0</v>
      </c>
      <c r="M446" s="215">
        <v>0</v>
      </c>
      <c r="N446" s="215">
        <v>0</v>
      </c>
      <c r="O446" s="215">
        <v>0</v>
      </c>
      <c r="P446" s="215">
        <v>0</v>
      </c>
      <c r="Q446" s="215">
        <v>367240.32</v>
      </c>
    </row>
    <row r="447" spans="1:18" x14ac:dyDescent="0.25">
      <c r="A447" s="245" t="str">
        <f>IFERROR(VLOOKUP($C447,Account_Mapping!$A:$C,2,0),"")</f>
        <v>T_EXPENSES</v>
      </c>
      <c r="B447" s="248">
        <f>IFERROR(VLOOKUP($C447,Account_Mapping!$A:$C,3,0),"")</f>
        <v>0</v>
      </c>
      <c r="C447" s="285" t="s">
        <v>1185</v>
      </c>
      <c r="D447" s="215"/>
      <c r="E447" s="215">
        <v>5219.63</v>
      </c>
      <c r="F447" s="215">
        <v>7354.18</v>
      </c>
      <c r="G447" s="215">
        <v>8822.92</v>
      </c>
      <c r="H447" s="215">
        <v>7072.27</v>
      </c>
      <c r="I447" s="215">
        <v>10172.93</v>
      </c>
      <c r="J447" s="215">
        <v>6332.17</v>
      </c>
      <c r="K447" s="215">
        <v>0</v>
      </c>
      <c r="L447" s="215">
        <v>0</v>
      </c>
      <c r="M447" s="215">
        <v>0</v>
      </c>
      <c r="N447" s="215">
        <v>0</v>
      </c>
      <c r="O447" s="215">
        <v>0</v>
      </c>
      <c r="P447" s="215">
        <v>0</v>
      </c>
      <c r="Q447" s="215">
        <v>44974.100000000006</v>
      </c>
    </row>
    <row r="448" spans="1:18" x14ac:dyDescent="0.25">
      <c r="A448" s="245" t="str">
        <f>IFERROR(VLOOKUP($C448,Account_Mapping!$A:$C,2,0),"")</f>
        <v>T_INT_INC_EXP</v>
      </c>
      <c r="B448" s="248">
        <f>IFERROR(VLOOKUP($C448,Account_Mapping!$A:$C,3,0),"")</f>
        <v>0</v>
      </c>
      <c r="C448" s="285" t="s">
        <v>1186</v>
      </c>
      <c r="D448" s="215"/>
      <c r="E448" s="215">
        <v>0</v>
      </c>
      <c r="F448" s="215">
        <v>0</v>
      </c>
      <c r="G448" s="215">
        <v>0</v>
      </c>
      <c r="H448" s="215">
        <v>0</v>
      </c>
      <c r="I448" s="215">
        <v>0</v>
      </c>
      <c r="J448" s="215">
        <v>0</v>
      </c>
      <c r="K448" s="215">
        <v>0</v>
      </c>
      <c r="L448" s="215">
        <v>0</v>
      </c>
      <c r="M448" s="215">
        <v>0</v>
      </c>
      <c r="N448" s="215">
        <v>0</v>
      </c>
      <c r="O448" s="215">
        <v>0</v>
      </c>
      <c r="P448" s="215">
        <v>0</v>
      </c>
      <c r="Q448" s="215">
        <v>0</v>
      </c>
    </row>
    <row r="449" spans="1:18" x14ac:dyDescent="0.25">
      <c r="A449" s="245" t="str">
        <f>IFERROR(VLOOKUP($C449,Account_Mapping!$A:$C,2,0),"")</f>
        <v>T_INT_INC_EXP</v>
      </c>
      <c r="B449" s="248">
        <f>IFERROR(VLOOKUP($C449,Account_Mapping!$A:$C,3,0),"")</f>
        <v>0</v>
      </c>
      <c r="C449" s="285" t="s">
        <v>1187</v>
      </c>
      <c r="D449" s="215"/>
      <c r="E449" s="215">
        <v>0</v>
      </c>
      <c r="F449" s="215">
        <v>0</v>
      </c>
      <c r="G449" s="215">
        <v>0</v>
      </c>
      <c r="H449" s="215">
        <v>0</v>
      </c>
      <c r="I449" s="215">
        <v>0</v>
      </c>
      <c r="J449" s="215">
        <v>0</v>
      </c>
      <c r="K449" s="215">
        <v>0</v>
      </c>
      <c r="L449" s="215">
        <v>0</v>
      </c>
      <c r="M449" s="215">
        <v>0</v>
      </c>
      <c r="N449" s="215">
        <v>0</v>
      </c>
      <c r="O449" s="215">
        <v>0</v>
      </c>
      <c r="P449" s="215">
        <v>0</v>
      </c>
      <c r="Q449" s="215">
        <v>0</v>
      </c>
    </row>
    <row r="450" spans="1:18" x14ac:dyDescent="0.25">
      <c r="A450" s="245" t="str">
        <f>IFERROR(VLOOKUP($C450,Account_Mapping!$A:$C,2,0),"")</f>
        <v>T_INT_INC_EXP</v>
      </c>
      <c r="B450" s="248">
        <f>IFERROR(VLOOKUP($C450,Account_Mapping!$A:$C,3,0),"")</f>
        <v>0</v>
      </c>
      <c r="C450" s="285" t="s">
        <v>1188</v>
      </c>
      <c r="D450" s="215"/>
      <c r="E450" s="215">
        <v>0</v>
      </c>
      <c r="F450" s="215">
        <v>0</v>
      </c>
      <c r="G450" s="215">
        <v>0</v>
      </c>
      <c r="H450" s="215">
        <v>0</v>
      </c>
      <c r="I450" s="215">
        <v>0</v>
      </c>
      <c r="J450" s="215">
        <v>0</v>
      </c>
      <c r="K450" s="215">
        <v>0</v>
      </c>
      <c r="L450" s="215">
        <v>0</v>
      </c>
      <c r="M450" s="215">
        <v>0</v>
      </c>
      <c r="N450" s="215">
        <v>0</v>
      </c>
      <c r="O450" s="215">
        <v>0</v>
      </c>
      <c r="P450" s="215">
        <v>0</v>
      </c>
      <c r="Q450" s="215">
        <v>0</v>
      </c>
    </row>
    <row r="451" spans="1:18" x14ac:dyDescent="0.25">
      <c r="A451" s="245" t="str">
        <f>IFERROR(VLOOKUP($C451,Account_Mapping!$A:$C,2,0),"")</f>
        <v>T_RE_Tax</v>
      </c>
      <c r="B451" s="248">
        <f>IFERROR(VLOOKUP($C451,Account_Mapping!$A:$C,3,0),"")</f>
        <v>0</v>
      </c>
      <c r="C451" s="285" t="s">
        <v>1189</v>
      </c>
      <c r="E451" s="229">
        <v>1896</v>
      </c>
      <c r="F451" s="229">
        <v>1896</v>
      </c>
      <c r="G451" s="229">
        <v>1896</v>
      </c>
      <c r="H451" s="229">
        <v>1896</v>
      </c>
      <c r="I451" s="229">
        <v>1851.26</v>
      </c>
      <c r="J451" s="229">
        <v>1896</v>
      </c>
      <c r="K451" s="229">
        <v>0</v>
      </c>
      <c r="L451" s="229">
        <v>0</v>
      </c>
      <c r="M451" s="229">
        <v>0</v>
      </c>
      <c r="N451" s="229">
        <v>0</v>
      </c>
      <c r="O451" s="229">
        <v>0</v>
      </c>
      <c r="P451" s="229">
        <v>0</v>
      </c>
      <c r="Q451" s="229">
        <v>11331.26</v>
      </c>
      <c r="R451" s="224"/>
    </row>
    <row r="452" spans="1:18" x14ac:dyDescent="0.25">
      <c r="A452" s="245" t="str">
        <f>IFERROR(VLOOKUP($C452,Account_Mapping!$A:$C,2,0),"")</f>
        <v>T_RE_Tax</v>
      </c>
      <c r="B452" s="248">
        <f>IFERROR(VLOOKUP($C452,Account_Mapping!$A:$C,3,0),"")</f>
        <v>0</v>
      </c>
      <c r="C452" s="285" t="s">
        <v>1190</v>
      </c>
      <c r="E452" s="215">
        <v>44.74</v>
      </c>
      <c r="F452" s="215">
        <v>44.74</v>
      </c>
      <c r="G452" s="215">
        <v>44.74</v>
      </c>
      <c r="H452" s="215">
        <v>44.74</v>
      </c>
      <c r="I452" s="215">
        <v>44.74</v>
      </c>
      <c r="J452" s="215">
        <v>44.74</v>
      </c>
      <c r="K452" s="215">
        <v>0</v>
      </c>
      <c r="L452" s="215">
        <v>0</v>
      </c>
      <c r="M452" s="215">
        <v>0</v>
      </c>
      <c r="N452" s="215">
        <v>0</v>
      </c>
      <c r="O452" s="215">
        <v>0</v>
      </c>
      <c r="P452" s="215">
        <v>0</v>
      </c>
      <c r="Q452" s="215">
        <v>268.44</v>
      </c>
    </row>
    <row r="453" spans="1:18" ht="18.75" thickBot="1" x14ac:dyDescent="0.3">
      <c r="A453" s="245" t="str">
        <f>IFERROR(VLOOKUP($C453,Account_Mapping!$A:$C,2,0),"")</f>
        <v/>
      </c>
      <c r="B453" s="248" t="str">
        <f>IFERROR(VLOOKUP($C453,Account_Mapping!$A:$C,3,0),"")</f>
        <v/>
      </c>
      <c r="C453" s="287" t="s">
        <v>1191</v>
      </c>
      <c r="D453" s="287"/>
      <c r="E453" s="227">
        <v>80081.560000000012</v>
      </c>
      <c r="F453" s="227">
        <v>81057.740000000005</v>
      </c>
      <c r="G453" s="227">
        <v>89427.42</v>
      </c>
      <c r="H453" s="227">
        <v>84756.840000000011</v>
      </c>
      <c r="I453" s="227">
        <v>88740.450000000012</v>
      </c>
      <c r="J453" s="227">
        <v>83916.89</v>
      </c>
      <c r="K453" s="227">
        <v>0</v>
      </c>
      <c r="L453" s="227">
        <v>0</v>
      </c>
      <c r="M453" s="227">
        <v>0</v>
      </c>
      <c r="N453" s="227">
        <v>0</v>
      </c>
      <c r="O453" s="227">
        <v>0</v>
      </c>
      <c r="P453" s="227">
        <v>0</v>
      </c>
      <c r="Q453" s="227">
        <v>507980.89999999997</v>
      </c>
      <c r="R453" s="226"/>
    </row>
    <row r="454" spans="1:18" ht="18.75" thickTop="1" x14ac:dyDescent="0.25">
      <c r="C454" s="285" t="s">
        <v>789</v>
      </c>
    </row>
    <row r="455" spans="1:18" x14ac:dyDescent="0.25">
      <c r="C455" s="285" t="s">
        <v>803</v>
      </c>
      <c r="E455" s="285">
        <v>497293.2</v>
      </c>
      <c r="F455" s="285">
        <v>453450.28</v>
      </c>
      <c r="G455" s="285">
        <v>502093.06</v>
      </c>
      <c r="H455" s="285">
        <v>465580.07999999996</v>
      </c>
      <c r="I455" s="285">
        <v>507832.79000000004</v>
      </c>
      <c r="J455" s="285">
        <v>505784.76</v>
      </c>
      <c r="K455" s="285">
        <v>0</v>
      </c>
      <c r="L455" s="285">
        <v>0</v>
      </c>
      <c r="M455" s="285">
        <v>0</v>
      </c>
      <c r="N455" s="285">
        <v>0</v>
      </c>
      <c r="O455" s="285">
        <v>0</v>
      </c>
      <c r="P455" s="285">
        <v>0</v>
      </c>
      <c r="Q455" s="285">
        <v>2932034.17</v>
      </c>
    </row>
  </sheetData>
  <printOptions horizontalCentered="1"/>
  <pageMargins left="0" right="0" top="0.25" bottom="0" header="0" footer="0"/>
  <pageSetup scale="38" orientation="landscape" r:id="rId1"/>
  <headerFooter alignWithMargins="0"/>
  <rowBreaks count="5" manualBreakCount="5">
    <brk id="41" min="2" max="16" man="1"/>
    <brk id="109" min="2" max="16" man="1"/>
    <brk id="148" min="2" max="16" man="1"/>
    <brk id="319" min="2" max="16" man="1"/>
    <brk id="377" min="2" max="16" man="1"/>
  </rowBreaks>
  <customProperties>
    <customPr name="EpmWorksheetKeyString_GUID" r:id="rId2"/>
  </customPropertie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 tint="0.79998168889431442"/>
  </sheetPr>
  <dimension ref="A1:T455"/>
  <sheetViews>
    <sheetView zoomScale="60" zoomScaleNormal="60" workbookViewId="0"/>
  </sheetViews>
  <sheetFormatPr defaultColWidth="8.85546875" defaultRowHeight="18" x14ac:dyDescent="0.25"/>
  <cols>
    <col min="1" max="1" width="43.42578125" style="245" customWidth="1"/>
    <col min="2" max="2" width="43.42578125" style="248" customWidth="1"/>
    <col min="3" max="3" width="57.28515625" style="285" customWidth="1"/>
    <col min="4" max="4" width="2.7109375" style="285" customWidth="1"/>
    <col min="5" max="17" width="21.7109375" style="285" customWidth="1"/>
    <col min="18" max="18" width="15.140625" style="214" bestFit="1" customWidth="1"/>
    <col min="19" max="19" width="8.85546875" style="214"/>
    <col min="20" max="20" width="16.5703125" style="214" bestFit="1" customWidth="1"/>
    <col min="21" max="16384" width="8.85546875" style="214"/>
  </cols>
  <sheetData>
    <row r="1" spans="1:17" x14ac:dyDescent="0.25">
      <c r="E1" s="215"/>
      <c r="F1" s="215"/>
      <c r="G1" s="215"/>
      <c r="H1" s="215"/>
      <c r="I1" s="215"/>
      <c r="J1" s="216" t="s">
        <v>1196</v>
      </c>
      <c r="K1" s="215"/>
      <c r="L1" s="215"/>
      <c r="M1" s="215"/>
      <c r="N1" s="215"/>
      <c r="O1" s="215"/>
      <c r="P1" s="215"/>
      <c r="Q1" s="215"/>
    </row>
    <row r="2" spans="1:17" x14ac:dyDescent="0.25">
      <c r="E2" s="215"/>
      <c r="F2" s="215"/>
      <c r="G2" s="215"/>
      <c r="H2" s="215"/>
      <c r="I2" s="215"/>
      <c r="J2" s="217" t="s">
        <v>760</v>
      </c>
      <c r="K2" s="215"/>
      <c r="L2" s="215"/>
      <c r="M2" s="215"/>
      <c r="N2" s="215"/>
      <c r="O2" s="215"/>
      <c r="P2" s="215"/>
      <c r="Q2" s="215"/>
    </row>
    <row r="3" spans="1:17" x14ac:dyDescent="0.25">
      <c r="D3" s="286"/>
      <c r="E3" s="215"/>
      <c r="F3" s="215"/>
      <c r="G3" s="215"/>
      <c r="H3" s="215"/>
      <c r="I3" s="215"/>
      <c r="J3" s="218">
        <v>2022</v>
      </c>
      <c r="K3" s="215"/>
      <c r="L3" s="215"/>
      <c r="M3" s="215"/>
      <c r="N3" s="215"/>
      <c r="O3" s="215"/>
      <c r="P3" s="215"/>
      <c r="Q3" s="215"/>
    </row>
    <row r="4" spans="1:17" x14ac:dyDescent="0.25">
      <c r="D4" s="286"/>
      <c r="E4" s="215"/>
      <c r="F4" s="215"/>
      <c r="G4" s="215"/>
      <c r="H4" s="215"/>
      <c r="I4" s="215"/>
      <c r="J4" s="216"/>
      <c r="K4" s="215"/>
      <c r="L4" s="215"/>
      <c r="M4" s="215"/>
      <c r="N4" s="215"/>
      <c r="O4" s="215"/>
      <c r="P4" s="215"/>
      <c r="Q4" s="215"/>
    </row>
    <row r="5" spans="1:17" ht="18.75" x14ac:dyDescent="0.3">
      <c r="A5" s="246" t="s">
        <v>1259</v>
      </c>
      <c r="B5" s="249" t="s">
        <v>1260</v>
      </c>
      <c r="E5" s="219" t="s">
        <v>761</v>
      </c>
      <c r="F5" s="219" t="s">
        <v>762</v>
      </c>
      <c r="G5" s="219" t="s">
        <v>763</v>
      </c>
      <c r="H5" s="219" t="s">
        <v>764</v>
      </c>
      <c r="I5" s="219" t="s">
        <v>185</v>
      </c>
      <c r="J5" s="219" t="s">
        <v>765</v>
      </c>
      <c r="K5" s="219" t="s">
        <v>766</v>
      </c>
      <c r="L5" s="219" t="s">
        <v>767</v>
      </c>
      <c r="M5" s="219" t="s">
        <v>768</v>
      </c>
      <c r="N5" s="219" t="s">
        <v>769</v>
      </c>
      <c r="O5" s="219" t="s">
        <v>770</v>
      </c>
      <c r="P5" s="219" t="s">
        <v>771</v>
      </c>
      <c r="Q5" s="219" t="s">
        <v>772</v>
      </c>
    </row>
    <row r="6" spans="1:17" x14ac:dyDescent="0.25">
      <c r="A6" s="245" t="str">
        <f>IFERROR(VLOOKUP($C6,Account_Mapping!$A:$C,2,0),"")</f>
        <v/>
      </c>
      <c r="B6" s="248" t="str">
        <f>IFERROR(VLOOKUP($C6,Account_Mapping!$A:$C,3,0),"")</f>
        <v/>
      </c>
      <c r="C6" s="285" t="s">
        <v>193</v>
      </c>
      <c r="E6" s="215">
        <v>31</v>
      </c>
      <c r="F6" s="215">
        <v>28</v>
      </c>
      <c r="G6" s="215">
        <v>31</v>
      </c>
      <c r="H6" s="215">
        <v>30</v>
      </c>
      <c r="I6" s="215">
        <v>31</v>
      </c>
      <c r="J6" s="215">
        <v>30</v>
      </c>
      <c r="K6" s="215">
        <v>0</v>
      </c>
      <c r="L6" s="215">
        <v>0</v>
      </c>
      <c r="M6" s="215">
        <v>0</v>
      </c>
      <c r="N6" s="215">
        <v>0</v>
      </c>
      <c r="O6" s="215">
        <v>0</v>
      </c>
      <c r="P6" s="215">
        <v>0</v>
      </c>
      <c r="Q6" s="215">
        <v>181</v>
      </c>
    </row>
    <row r="7" spans="1:17" x14ac:dyDescent="0.25">
      <c r="A7" s="245" t="str">
        <f>IFERROR(VLOOKUP($C7,Account_Mapping!$A:$C,2,0),"")</f>
        <v/>
      </c>
      <c r="B7" s="248" t="str">
        <f>IFERROR(VLOOKUP($C7,Account_Mapping!$A:$C,3,0),"")</f>
        <v/>
      </c>
      <c r="E7" s="215"/>
      <c r="F7" s="215"/>
      <c r="G7" s="215"/>
      <c r="H7" s="215"/>
      <c r="I7" s="215"/>
      <c r="J7" s="215"/>
      <c r="K7" s="215"/>
      <c r="L7" s="215"/>
      <c r="M7" s="215"/>
      <c r="N7" s="215"/>
      <c r="O7" s="215"/>
      <c r="P7" s="215"/>
      <c r="Q7" s="215"/>
    </row>
    <row r="8" spans="1:17" x14ac:dyDescent="0.25">
      <c r="A8" s="245" t="str">
        <f>IFERROR(VLOOKUP($C8,Account_Mapping!$A:$C,2,0),"")</f>
        <v/>
      </c>
      <c r="B8" s="248" t="str">
        <f>IFERROR(VLOOKUP($C8,Account_Mapping!$A:$C,3,0),"")</f>
        <v/>
      </c>
      <c r="C8" s="287" t="s">
        <v>773</v>
      </c>
      <c r="D8" s="287"/>
      <c r="E8" s="220">
        <v>49.677419354838712</v>
      </c>
      <c r="F8" s="220">
        <v>48.571428571428569</v>
      </c>
      <c r="G8" s="220">
        <v>48.612903225806448</v>
      </c>
      <c r="H8" s="220">
        <v>47.3</v>
      </c>
      <c r="I8" s="220">
        <v>47.161290322580648</v>
      </c>
      <c r="J8" s="220">
        <v>47.5</v>
      </c>
      <c r="K8" s="220" t="e">
        <v>#DIV/0!</v>
      </c>
      <c r="L8" s="220" t="e">
        <v>#DIV/0!</v>
      </c>
      <c r="M8" s="220" t="e">
        <v>#DIV/0!</v>
      </c>
      <c r="N8" s="220" t="e">
        <v>#DIV/0!</v>
      </c>
      <c r="O8" s="220" t="e">
        <v>#DIV/0!</v>
      </c>
      <c r="P8" s="220" t="e">
        <v>#DIV/0!</v>
      </c>
      <c r="Q8" s="221" t="s">
        <v>774</v>
      </c>
    </row>
    <row r="9" spans="1:17" x14ac:dyDescent="0.25">
      <c r="A9" s="245" t="str">
        <f>IFERROR(VLOOKUP($C9,Account_Mapping!$A:$C,2,0),"")</f>
        <v/>
      </c>
      <c r="B9" s="248" t="str">
        <f>IFERROR(VLOOKUP($C9,Account_Mapping!$A:$C,3,0),"")</f>
        <v/>
      </c>
      <c r="E9" s="222"/>
      <c r="F9" s="222"/>
      <c r="G9" s="222"/>
      <c r="H9" s="222"/>
      <c r="I9" s="222"/>
      <c r="J9" s="222"/>
      <c r="K9" s="222"/>
      <c r="L9" s="222"/>
      <c r="M9" s="222"/>
      <c r="N9" s="222"/>
      <c r="O9" s="222"/>
      <c r="P9" s="222"/>
      <c r="Q9" s="221"/>
    </row>
    <row r="10" spans="1:17" x14ac:dyDescent="0.25">
      <c r="A10" s="245" t="str">
        <f>IFERROR(VLOOKUP($C10,Account_Mapping!$A:$C,2,0),"")</f>
        <v/>
      </c>
      <c r="B10" s="248" t="str">
        <f>IFERROR(VLOOKUP($C10,Account_Mapping!$A:$C,3,0),"")</f>
        <v/>
      </c>
      <c r="C10" s="287" t="s">
        <v>775</v>
      </c>
      <c r="E10" s="222"/>
      <c r="F10" s="222"/>
      <c r="G10" s="222"/>
      <c r="H10" s="222"/>
      <c r="I10" s="222"/>
      <c r="J10" s="222"/>
      <c r="K10" s="222"/>
      <c r="L10" s="222"/>
      <c r="M10" s="222"/>
      <c r="N10" s="222"/>
      <c r="O10" s="222"/>
      <c r="P10" s="222"/>
      <c r="Q10" s="221"/>
    </row>
    <row r="11" spans="1:17" x14ac:dyDescent="0.25">
      <c r="A11" s="245" t="str">
        <f>IFERROR(VLOOKUP($C11,Account_Mapping!$A:$C,2,0),"")</f>
        <v>PD_Private</v>
      </c>
      <c r="B11" s="248">
        <f>IFERROR(VLOOKUP($C11,Account_Mapping!$A:$C,3,0),"")</f>
        <v>0</v>
      </c>
      <c r="C11" s="285" t="s">
        <v>776</v>
      </c>
      <c r="E11" s="215">
        <v>217</v>
      </c>
      <c r="F11" s="215">
        <v>214</v>
      </c>
      <c r="G11" s="215">
        <v>277</v>
      </c>
      <c r="H11" s="215">
        <v>292</v>
      </c>
      <c r="I11" s="215">
        <v>43</v>
      </c>
      <c r="J11" s="215">
        <v>296</v>
      </c>
      <c r="K11" s="215">
        <v>0</v>
      </c>
      <c r="L11" s="215">
        <v>0</v>
      </c>
      <c r="M11" s="215">
        <v>0</v>
      </c>
      <c r="N11" s="215">
        <v>0</v>
      </c>
      <c r="O11" s="215">
        <v>0</v>
      </c>
      <c r="P11" s="215">
        <v>0</v>
      </c>
      <c r="Q11" s="215">
        <v>1339</v>
      </c>
    </row>
    <row r="12" spans="1:17" x14ac:dyDescent="0.25">
      <c r="A12" s="245" t="str">
        <f>IFERROR(VLOOKUP($C12,Account_Mapping!$A:$C,2,0),"")</f>
        <v>PD_Comm_Ins</v>
      </c>
      <c r="B12" s="248">
        <f>IFERROR(VLOOKUP($C12,Account_Mapping!$A:$C,3,0),"")</f>
        <v>0</v>
      </c>
      <c r="C12" s="285" t="s">
        <v>777</v>
      </c>
      <c r="E12" s="215">
        <v>35</v>
      </c>
      <c r="F12" s="215">
        <v>52</v>
      </c>
      <c r="G12" s="215">
        <v>38</v>
      </c>
      <c r="H12" s="215">
        <v>36</v>
      </c>
      <c r="I12" s="215">
        <v>33</v>
      </c>
      <c r="J12" s="215">
        <v>29</v>
      </c>
      <c r="K12" s="215">
        <v>0</v>
      </c>
      <c r="L12" s="215">
        <v>0</v>
      </c>
      <c r="M12" s="215">
        <v>0</v>
      </c>
      <c r="N12" s="215">
        <v>0</v>
      </c>
      <c r="O12" s="215">
        <v>0</v>
      </c>
      <c r="P12" s="215">
        <v>0</v>
      </c>
      <c r="Q12" s="215">
        <v>223</v>
      </c>
    </row>
    <row r="13" spans="1:17" x14ac:dyDescent="0.25">
      <c r="A13" s="245" t="str">
        <f>IFERROR(VLOOKUP($C13,Account_Mapping!$A:$C,2,0),"")</f>
        <v>PD_Medicaid</v>
      </c>
      <c r="B13" s="248">
        <f>IFERROR(VLOOKUP($C13,Account_Mapping!$A:$C,3,0),"")</f>
        <v>0</v>
      </c>
      <c r="C13" s="285" t="s">
        <v>778</v>
      </c>
      <c r="E13" s="215">
        <v>779</v>
      </c>
      <c r="F13" s="215">
        <v>744</v>
      </c>
      <c r="G13" s="215">
        <v>887</v>
      </c>
      <c r="H13" s="215">
        <v>756</v>
      </c>
      <c r="I13" s="215">
        <v>775</v>
      </c>
      <c r="J13" s="215">
        <v>716</v>
      </c>
      <c r="K13" s="215">
        <v>0</v>
      </c>
      <c r="L13" s="215">
        <v>0</v>
      </c>
      <c r="M13" s="215">
        <v>0</v>
      </c>
      <c r="N13" s="215">
        <v>0</v>
      </c>
      <c r="O13" s="215">
        <v>0</v>
      </c>
      <c r="P13" s="215">
        <v>0</v>
      </c>
      <c r="Q13" s="215">
        <v>4657</v>
      </c>
    </row>
    <row r="14" spans="1:17" x14ac:dyDescent="0.25">
      <c r="A14" s="245" t="str">
        <f>IFERROR(VLOOKUP($C14,Account_Mapping!$A:$C,2,0),"")</f>
        <v>PD_Medicaid</v>
      </c>
      <c r="B14" s="248">
        <f>IFERROR(VLOOKUP($C14,Account_Mapping!$A:$C,3,0),"")</f>
        <v>0</v>
      </c>
      <c r="C14" s="285" t="s">
        <v>779</v>
      </c>
      <c r="E14" s="215">
        <v>76</v>
      </c>
      <c r="F14" s="215">
        <v>-9</v>
      </c>
      <c r="G14" s="215">
        <v>-57</v>
      </c>
      <c r="H14" s="215">
        <v>18</v>
      </c>
      <c r="I14" s="215">
        <v>348</v>
      </c>
      <c r="J14" s="215">
        <v>139</v>
      </c>
      <c r="K14" s="215">
        <v>0</v>
      </c>
      <c r="L14" s="215">
        <v>0</v>
      </c>
      <c r="M14" s="215">
        <v>0</v>
      </c>
      <c r="N14" s="215">
        <v>0</v>
      </c>
      <c r="O14" s="215">
        <v>0</v>
      </c>
      <c r="P14" s="215">
        <v>0</v>
      </c>
      <c r="Q14" s="215">
        <v>515</v>
      </c>
    </row>
    <row r="15" spans="1:17" x14ac:dyDescent="0.25">
      <c r="A15" s="245" t="str">
        <f>IFERROR(VLOOKUP($C15,Account_Mapping!$A:$C,2,0),"")</f>
        <v>PD_Medicaid</v>
      </c>
      <c r="B15" s="248">
        <f>IFERROR(VLOOKUP($C15,Account_Mapping!$A:$C,3,0),"")</f>
        <v>0</v>
      </c>
      <c r="C15" s="285" t="s">
        <v>780</v>
      </c>
      <c r="E15" s="215">
        <v>0</v>
      </c>
      <c r="F15" s="215">
        <v>0</v>
      </c>
      <c r="G15" s="215">
        <v>1</v>
      </c>
      <c r="H15" s="215">
        <v>0</v>
      </c>
      <c r="I15" s="215">
        <v>0</v>
      </c>
      <c r="J15" s="215">
        <v>0</v>
      </c>
      <c r="K15" s="215">
        <v>0</v>
      </c>
      <c r="L15" s="215">
        <v>0</v>
      </c>
      <c r="M15" s="215">
        <v>0</v>
      </c>
      <c r="N15" s="215">
        <v>0</v>
      </c>
      <c r="O15" s="215">
        <v>0</v>
      </c>
      <c r="P15" s="215">
        <v>0</v>
      </c>
      <c r="Q15" s="215">
        <v>1</v>
      </c>
    </row>
    <row r="16" spans="1:17" x14ac:dyDescent="0.25">
      <c r="A16" s="245" t="str">
        <f>IFERROR(VLOOKUP($C16,Account_Mapping!$A:$C,2,0),"")</f>
        <v>PD_Medicare</v>
      </c>
      <c r="B16" s="248">
        <f>IFERROR(VLOOKUP($C16,Account_Mapping!$A:$C,3,0),"")</f>
        <v>0</v>
      </c>
      <c r="C16" s="285" t="s">
        <v>781</v>
      </c>
      <c r="E16" s="215">
        <v>74</v>
      </c>
      <c r="F16" s="215">
        <v>44</v>
      </c>
      <c r="G16" s="215">
        <v>58</v>
      </c>
      <c r="H16" s="215">
        <v>30</v>
      </c>
      <c r="I16" s="215">
        <v>37</v>
      </c>
      <c r="J16" s="215">
        <v>36</v>
      </c>
      <c r="K16" s="215">
        <v>0</v>
      </c>
      <c r="L16" s="215">
        <v>0</v>
      </c>
      <c r="M16" s="215">
        <v>0</v>
      </c>
      <c r="N16" s="215">
        <v>0</v>
      </c>
      <c r="O16" s="215">
        <v>0</v>
      </c>
      <c r="P16" s="215">
        <v>0</v>
      </c>
      <c r="Q16" s="215">
        <v>279</v>
      </c>
    </row>
    <row r="17" spans="1:20" x14ac:dyDescent="0.25">
      <c r="A17" s="245" t="str">
        <f>IFERROR(VLOOKUP($C17,Account_Mapping!$A:$C,2,0),"")</f>
        <v>PD_Other</v>
      </c>
      <c r="B17" s="248">
        <f>IFERROR(VLOOKUP($C17,Account_Mapping!$A:$C,3,0),"")</f>
        <v>0</v>
      </c>
      <c r="C17" s="285" t="s">
        <v>782</v>
      </c>
      <c r="E17" s="215">
        <v>359</v>
      </c>
      <c r="F17" s="215">
        <v>315</v>
      </c>
      <c r="G17" s="215">
        <v>303</v>
      </c>
      <c r="H17" s="215">
        <v>287</v>
      </c>
      <c r="I17" s="215">
        <v>226</v>
      </c>
      <c r="J17" s="215">
        <v>209</v>
      </c>
      <c r="K17" s="215">
        <v>0</v>
      </c>
      <c r="L17" s="215">
        <v>0</v>
      </c>
      <c r="M17" s="215">
        <v>0</v>
      </c>
      <c r="N17" s="215">
        <v>0</v>
      </c>
      <c r="O17" s="215">
        <v>0</v>
      </c>
      <c r="P17" s="215">
        <v>0</v>
      </c>
      <c r="Q17" s="215">
        <v>1699</v>
      </c>
    </row>
    <row r="18" spans="1:20" x14ac:dyDescent="0.25">
      <c r="A18" s="245" t="str">
        <f>IFERROR(VLOOKUP($C18,Account_Mapping!$A:$C,2,0),"")</f>
        <v>PD_Other</v>
      </c>
      <c r="B18" s="248">
        <f>IFERROR(VLOOKUP($C18,Account_Mapping!$A:$C,3,0),"")</f>
        <v>0</v>
      </c>
      <c r="C18" s="285" t="s">
        <v>783</v>
      </c>
      <c r="E18" s="215">
        <v>0</v>
      </c>
      <c r="F18" s="215">
        <v>0</v>
      </c>
      <c r="G18" s="215">
        <v>0</v>
      </c>
      <c r="H18" s="215">
        <v>0</v>
      </c>
      <c r="I18" s="215">
        <v>0</v>
      </c>
      <c r="J18" s="215">
        <v>0</v>
      </c>
      <c r="K18" s="215">
        <v>0</v>
      </c>
      <c r="L18" s="215">
        <v>0</v>
      </c>
      <c r="M18" s="215">
        <v>0</v>
      </c>
      <c r="N18" s="215">
        <v>0</v>
      </c>
      <c r="O18" s="215">
        <v>0</v>
      </c>
      <c r="P18" s="215">
        <v>0</v>
      </c>
      <c r="Q18" s="215">
        <v>0</v>
      </c>
    </row>
    <row r="19" spans="1:20" x14ac:dyDescent="0.25">
      <c r="A19" s="245" t="str">
        <f>IFERROR(VLOOKUP($C19,Account_Mapping!$A:$C,2,0),"")</f>
        <v>PD_Other</v>
      </c>
      <c r="B19" s="248">
        <f>IFERROR(VLOOKUP($C19,Account_Mapping!$A:$C,3,0),"")</f>
        <v>0</v>
      </c>
      <c r="C19" s="285" t="s">
        <v>784</v>
      </c>
      <c r="E19" s="215">
        <v>0</v>
      </c>
      <c r="F19" s="215">
        <v>0</v>
      </c>
      <c r="G19" s="215">
        <v>0</v>
      </c>
      <c r="H19" s="215">
        <v>0</v>
      </c>
      <c r="I19" s="215">
        <v>0</v>
      </c>
      <c r="J19" s="215">
        <v>0</v>
      </c>
      <c r="K19" s="215">
        <v>0</v>
      </c>
      <c r="L19" s="215">
        <v>0</v>
      </c>
      <c r="M19" s="215">
        <v>0</v>
      </c>
      <c r="N19" s="215">
        <v>0</v>
      </c>
      <c r="O19" s="215">
        <v>0</v>
      </c>
      <c r="P19" s="215">
        <v>0</v>
      </c>
      <c r="Q19" s="215">
        <v>0</v>
      </c>
    </row>
    <row r="20" spans="1:20" x14ac:dyDescent="0.25">
      <c r="A20" s="245" t="str">
        <f>IFERROR(VLOOKUP($C20,Account_Mapping!$A:$C,2,0),"")</f>
        <v>PD_Other</v>
      </c>
      <c r="B20" s="248">
        <f>IFERROR(VLOOKUP($C20,Account_Mapping!$A:$C,3,0),"")</f>
        <v>0</v>
      </c>
      <c r="C20" s="285" t="s">
        <v>785</v>
      </c>
      <c r="E20" s="215">
        <v>0</v>
      </c>
      <c r="F20" s="215">
        <v>0</v>
      </c>
      <c r="G20" s="215">
        <v>0</v>
      </c>
      <c r="H20" s="215">
        <v>0</v>
      </c>
      <c r="I20" s="215">
        <v>0</v>
      </c>
      <c r="J20" s="215">
        <v>0</v>
      </c>
      <c r="K20" s="215">
        <v>0</v>
      </c>
      <c r="L20" s="215">
        <v>0</v>
      </c>
      <c r="M20" s="215">
        <v>0</v>
      </c>
      <c r="N20" s="215">
        <v>0</v>
      </c>
      <c r="O20" s="215">
        <v>0</v>
      </c>
      <c r="P20" s="215">
        <v>0</v>
      </c>
      <c r="Q20" s="215">
        <v>0</v>
      </c>
    </row>
    <row r="21" spans="1:20" x14ac:dyDescent="0.25">
      <c r="A21" s="245" t="str">
        <f>IFERROR(VLOOKUP($C21,Account_Mapping!$A:$C,2,0),"")</f>
        <v>PD_Veterans</v>
      </c>
      <c r="B21" s="248">
        <f>IFERROR(VLOOKUP($C21,Account_Mapping!$A:$C,3,0),"")</f>
        <v>0</v>
      </c>
      <c r="C21" s="285" t="s">
        <v>786</v>
      </c>
      <c r="E21" s="215">
        <v>0</v>
      </c>
      <c r="F21" s="215">
        <v>0</v>
      </c>
      <c r="G21" s="215">
        <v>0</v>
      </c>
      <c r="H21" s="215">
        <v>0</v>
      </c>
      <c r="I21" s="215">
        <v>0</v>
      </c>
      <c r="J21" s="215">
        <v>0</v>
      </c>
      <c r="K21" s="215">
        <v>0</v>
      </c>
      <c r="L21" s="215">
        <v>0</v>
      </c>
      <c r="M21" s="215">
        <v>0</v>
      </c>
      <c r="N21" s="215">
        <v>0</v>
      </c>
      <c r="O21" s="215">
        <v>0</v>
      </c>
      <c r="P21" s="215">
        <v>0</v>
      </c>
      <c r="Q21" s="215">
        <v>0</v>
      </c>
    </row>
    <row r="22" spans="1:20" x14ac:dyDescent="0.25">
      <c r="A22" s="245" t="str">
        <f>IFERROR(VLOOKUP($C22,Account_Mapping!$A:$C,2,0),"")</f>
        <v>PD_Other</v>
      </c>
      <c r="B22" s="248">
        <f>IFERROR(VLOOKUP($C22,Account_Mapping!$A:$C,3,0),"")</f>
        <v>0</v>
      </c>
      <c r="C22" s="285" t="s">
        <v>787</v>
      </c>
      <c r="E22" s="215">
        <v>0</v>
      </c>
      <c r="F22" s="215">
        <v>0</v>
      </c>
      <c r="G22" s="215">
        <v>0</v>
      </c>
      <c r="H22" s="215">
        <v>0</v>
      </c>
      <c r="I22" s="215">
        <v>0</v>
      </c>
      <c r="J22" s="215">
        <v>0</v>
      </c>
      <c r="K22" s="215">
        <v>0</v>
      </c>
      <c r="L22" s="215">
        <v>0</v>
      </c>
      <c r="M22" s="215">
        <v>0</v>
      </c>
      <c r="N22" s="215">
        <v>0</v>
      </c>
      <c r="O22" s="215">
        <v>0</v>
      </c>
      <c r="P22" s="215">
        <v>0</v>
      </c>
      <c r="Q22" s="215">
        <v>0</v>
      </c>
    </row>
    <row r="23" spans="1:20" ht="18.75" thickBot="1" x14ac:dyDescent="0.3">
      <c r="A23" s="245" t="str">
        <f>IFERROR(VLOOKUP($C23,Account_Mapping!$A:$C,2,0),"")</f>
        <v/>
      </c>
      <c r="B23" s="248" t="str">
        <f>IFERROR(VLOOKUP($C23,Account_Mapping!$A:$C,3,0),"")</f>
        <v/>
      </c>
      <c r="C23" s="285" t="s">
        <v>788</v>
      </c>
      <c r="E23" s="223">
        <v>1540</v>
      </c>
      <c r="F23" s="223">
        <v>1360</v>
      </c>
      <c r="G23" s="223">
        <v>1507</v>
      </c>
      <c r="H23" s="223">
        <v>1419</v>
      </c>
      <c r="I23" s="223">
        <v>1462</v>
      </c>
      <c r="J23" s="223">
        <v>1425</v>
      </c>
      <c r="K23" s="223">
        <v>0</v>
      </c>
      <c r="L23" s="223">
        <v>0</v>
      </c>
      <c r="M23" s="223">
        <v>0</v>
      </c>
      <c r="N23" s="223">
        <v>0</v>
      </c>
      <c r="O23" s="223">
        <v>0</v>
      </c>
      <c r="P23" s="223">
        <v>0</v>
      </c>
      <c r="Q23" s="223">
        <v>8713</v>
      </c>
      <c r="R23" s="224"/>
      <c r="S23" s="224"/>
    </row>
    <row r="24" spans="1:20" ht="18.75" thickTop="1" x14ac:dyDescent="0.25">
      <c r="A24" s="245" t="str">
        <f>IFERROR(VLOOKUP($C24,Account_Mapping!$A:$C,2,0),"")</f>
        <v/>
      </c>
      <c r="B24" s="248" t="str">
        <f>IFERROR(VLOOKUP($C24,Account_Mapping!$A:$C,3,0),"")</f>
        <v/>
      </c>
      <c r="C24" s="285" t="s">
        <v>789</v>
      </c>
      <c r="E24" s="215"/>
      <c r="F24" s="215"/>
      <c r="G24" s="215"/>
      <c r="H24" s="215"/>
      <c r="I24" s="215"/>
      <c r="J24" s="215"/>
      <c r="K24" s="215"/>
      <c r="L24" s="215"/>
      <c r="M24" s="215"/>
      <c r="N24" s="215"/>
      <c r="O24" s="215"/>
      <c r="P24" s="215"/>
      <c r="Q24" s="215"/>
    </row>
    <row r="25" spans="1:20" x14ac:dyDescent="0.25">
      <c r="A25" s="245" t="str">
        <f>IFERROR(VLOOKUP($C25,Account_Mapping!$A:$C,2,0),"")</f>
        <v/>
      </c>
      <c r="B25" s="248" t="str">
        <f>IFERROR(VLOOKUP($C25,Account_Mapping!$A:$C,3,0),"")</f>
        <v/>
      </c>
      <c r="C25" s="287" t="s">
        <v>790</v>
      </c>
      <c r="E25" s="215"/>
      <c r="F25" s="215"/>
      <c r="G25" s="215"/>
      <c r="H25" s="215"/>
      <c r="I25" s="215"/>
      <c r="J25" s="215"/>
      <c r="K25" s="215"/>
      <c r="L25" s="215"/>
      <c r="M25" s="215"/>
      <c r="N25" s="215"/>
      <c r="O25" s="215"/>
      <c r="P25" s="215"/>
      <c r="Q25" s="215"/>
    </row>
    <row r="26" spans="1:20" x14ac:dyDescent="0.25">
      <c r="A26" s="245" t="str">
        <f>IFERROR(VLOOKUP($C26,Account_Mapping!$A:$C,2,0),"")</f>
        <v/>
      </c>
      <c r="B26" s="248" t="str">
        <f>IFERROR(VLOOKUP($C26,Account_Mapping!$A:$C,3,0),"")</f>
        <v/>
      </c>
      <c r="C26" s="285" t="s">
        <v>791</v>
      </c>
      <c r="E26" s="215">
        <v>266843.03999999992</v>
      </c>
      <c r="F26" s="215">
        <v>246844.97000000003</v>
      </c>
      <c r="G26" s="215">
        <v>266851.88</v>
      </c>
      <c r="H26" s="215">
        <v>243251.58</v>
      </c>
      <c r="I26" s="215">
        <v>250816.35000000003</v>
      </c>
      <c r="J26" s="215">
        <v>244302.09</v>
      </c>
      <c r="K26" s="215">
        <v>0</v>
      </c>
      <c r="L26" s="215">
        <v>0</v>
      </c>
      <c r="M26" s="215">
        <v>0</v>
      </c>
      <c r="N26" s="215">
        <v>0</v>
      </c>
      <c r="O26" s="215">
        <v>0</v>
      </c>
      <c r="P26" s="215">
        <v>0</v>
      </c>
      <c r="Q26" s="215">
        <v>1518909.91</v>
      </c>
      <c r="R26" s="224"/>
    </row>
    <row r="27" spans="1:20" x14ac:dyDescent="0.25">
      <c r="A27" s="245" t="str">
        <f>IFERROR(VLOOKUP($C27,Account_Mapping!$A:$C,2,0),"")</f>
        <v/>
      </c>
      <c r="B27" s="248" t="str">
        <f>IFERROR(VLOOKUP($C27,Account_Mapping!$A:$C,3,0),"")</f>
        <v/>
      </c>
      <c r="C27" s="285" t="s">
        <v>792</v>
      </c>
      <c r="E27" s="215">
        <v>15311.269999999999</v>
      </c>
      <c r="F27" s="215">
        <v>19208.66</v>
      </c>
      <c r="G27" s="215">
        <v>28204.080000000002</v>
      </c>
      <c r="H27" s="215">
        <v>19282.180000000004</v>
      </c>
      <c r="I27" s="215">
        <v>22101.010000000002</v>
      </c>
      <c r="J27" s="215">
        <v>20715.71</v>
      </c>
      <c r="K27" s="215">
        <v>0</v>
      </c>
      <c r="L27" s="215">
        <v>0</v>
      </c>
      <c r="M27" s="215">
        <v>0</v>
      </c>
      <c r="N27" s="215">
        <v>0</v>
      </c>
      <c r="O27" s="215">
        <v>0</v>
      </c>
      <c r="P27" s="215">
        <v>0</v>
      </c>
      <c r="Q27" s="215">
        <v>124822.91</v>
      </c>
      <c r="R27" s="224"/>
    </row>
    <row r="28" spans="1:20" x14ac:dyDescent="0.25">
      <c r="A28" s="245" t="str">
        <f>IFERROR(VLOOKUP($C28,Account_Mapping!$A:$C,2,0),"")</f>
        <v/>
      </c>
      <c r="B28" s="248" t="str">
        <f>IFERROR(VLOOKUP($C28,Account_Mapping!$A:$C,3,0),"")</f>
        <v/>
      </c>
      <c r="C28" s="285" t="s">
        <v>793</v>
      </c>
      <c r="E28" s="215">
        <v>-7270.99</v>
      </c>
      <c r="F28" s="215">
        <v>-7198.99</v>
      </c>
      <c r="G28" s="215">
        <v>-22210.84</v>
      </c>
      <c r="H28" s="215">
        <v>-7194.99</v>
      </c>
      <c r="I28" s="215">
        <v>-7238.99</v>
      </c>
      <c r="J28" s="215">
        <v>-6934.63</v>
      </c>
      <c r="K28" s="215">
        <v>0</v>
      </c>
      <c r="L28" s="215">
        <v>0</v>
      </c>
      <c r="M28" s="215">
        <v>0</v>
      </c>
      <c r="N28" s="215">
        <v>0</v>
      </c>
      <c r="O28" s="215">
        <v>0</v>
      </c>
      <c r="P28" s="215">
        <v>0</v>
      </c>
      <c r="Q28" s="215">
        <v>-58049.429999999993</v>
      </c>
      <c r="R28" s="224"/>
    </row>
    <row r="29" spans="1:20" ht="18.75" thickBot="1" x14ac:dyDescent="0.3">
      <c r="A29" s="245" t="str">
        <f>IFERROR(VLOOKUP($C29,Account_Mapping!$A:$C,2,0),"")</f>
        <v/>
      </c>
      <c r="B29" s="248" t="str">
        <f>IFERROR(VLOOKUP($C29,Account_Mapping!$A:$C,3,0),"")</f>
        <v/>
      </c>
      <c r="C29" s="285" t="s">
        <v>794</v>
      </c>
      <c r="E29" s="225">
        <v>274883.31999999995</v>
      </c>
      <c r="F29" s="225">
        <v>258854.64</v>
      </c>
      <c r="G29" s="225">
        <v>272845.12</v>
      </c>
      <c r="H29" s="225">
        <v>255338.77000000002</v>
      </c>
      <c r="I29" s="225">
        <v>265678.37000000005</v>
      </c>
      <c r="J29" s="225">
        <v>258083.16999999998</v>
      </c>
      <c r="K29" s="225">
        <v>0</v>
      </c>
      <c r="L29" s="225">
        <v>0</v>
      </c>
      <c r="M29" s="225">
        <v>0</v>
      </c>
      <c r="N29" s="225">
        <v>0</v>
      </c>
      <c r="O29" s="225">
        <v>0</v>
      </c>
      <c r="P29" s="225">
        <v>0</v>
      </c>
      <c r="Q29" s="225">
        <v>1585683.39</v>
      </c>
      <c r="R29" s="224"/>
      <c r="S29" s="224"/>
      <c r="T29" s="226"/>
    </row>
    <row r="30" spans="1:20" ht="18.75" thickTop="1" x14ac:dyDescent="0.25">
      <c r="A30" s="245" t="str">
        <f>IFERROR(VLOOKUP($C30,Account_Mapping!$A:$C,2,0),"")</f>
        <v/>
      </c>
      <c r="B30" s="248" t="str">
        <f>IFERROR(VLOOKUP($C30,Account_Mapping!$A:$C,3,0),"")</f>
        <v/>
      </c>
      <c r="E30" s="221"/>
      <c r="F30" s="221"/>
      <c r="G30" s="221"/>
      <c r="H30" s="221"/>
      <c r="I30" s="221"/>
      <c r="J30" s="221"/>
      <c r="K30" s="221"/>
      <c r="L30" s="221"/>
      <c r="M30" s="221"/>
      <c r="N30" s="221"/>
      <c r="O30" s="221"/>
      <c r="P30" s="221"/>
      <c r="Q30" s="221"/>
    </row>
    <row r="31" spans="1:20" x14ac:dyDescent="0.25">
      <c r="A31" s="245" t="str">
        <f>IFERROR(VLOOKUP($C31,Account_Mapping!$A:$C,2,0),"")</f>
        <v/>
      </c>
      <c r="B31" s="248" t="str">
        <f>IFERROR(VLOOKUP($C31,Account_Mapping!$A:$C,3,0),"")</f>
        <v/>
      </c>
      <c r="C31" s="287" t="s">
        <v>795</v>
      </c>
      <c r="E31" s="215"/>
      <c r="F31" s="215"/>
      <c r="G31" s="215"/>
      <c r="H31" s="215"/>
      <c r="I31" s="215"/>
      <c r="J31" s="215"/>
      <c r="K31" s="215"/>
      <c r="L31" s="215"/>
      <c r="M31" s="215"/>
      <c r="N31" s="215"/>
      <c r="O31" s="215"/>
      <c r="P31" s="215"/>
      <c r="Q31" s="215"/>
    </row>
    <row r="32" spans="1:20" x14ac:dyDescent="0.25">
      <c r="A32" s="245" t="str">
        <f>IFERROR(VLOOKUP($C32,Account_Mapping!$A:$C,2,0),"")</f>
        <v/>
      </c>
      <c r="B32" s="248" t="str">
        <f>IFERROR(VLOOKUP($C32,Account_Mapping!$A:$C,3,0),"")</f>
        <v/>
      </c>
      <c r="C32" s="285" t="s">
        <v>796</v>
      </c>
      <c r="E32" s="215">
        <v>107365.93000000002</v>
      </c>
      <c r="F32" s="215">
        <v>92415.219999999972</v>
      </c>
      <c r="G32" s="215">
        <v>102463.55</v>
      </c>
      <c r="H32" s="215">
        <v>99700.010000000009</v>
      </c>
      <c r="I32" s="215">
        <v>97801.79</v>
      </c>
      <c r="J32" s="215">
        <v>105086.09</v>
      </c>
      <c r="K32" s="215">
        <v>0</v>
      </c>
      <c r="L32" s="215">
        <v>0</v>
      </c>
      <c r="M32" s="215">
        <v>0</v>
      </c>
      <c r="N32" s="215">
        <v>0</v>
      </c>
      <c r="O32" s="215">
        <v>0</v>
      </c>
      <c r="P32" s="215">
        <v>0</v>
      </c>
      <c r="Q32" s="215">
        <v>604832.59</v>
      </c>
      <c r="R32" s="224"/>
    </row>
    <row r="33" spans="1:20" x14ac:dyDescent="0.25">
      <c r="A33" s="245" t="str">
        <f>IFERROR(VLOOKUP($C33,Account_Mapping!$A:$C,2,0),"")</f>
        <v/>
      </c>
      <c r="B33" s="248" t="str">
        <f>IFERROR(VLOOKUP($C33,Account_Mapping!$A:$C,3,0),"")</f>
        <v/>
      </c>
      <c r="C33" s="285" t="s">
        <v>797</v>
      </c>
      <c r="E33" s="215">
        <v>26432</v>
      </c>
      <c r="F33" s="215">
        <v>25062.79</v>
      </c>
      <c r="G33" s="215">
        <v>28624.42</v>
      </c>
      <c r="H33" s="215">
        <v>24838.28</v>
      </c>
      <c r="I33" s="215">
        <v>26533.169999999995</v>
      </c>
      <c r="J33" s="215">
        <v>28743.010000000002</v>
      </c>
      <c r="K33" s="215">
        <v>0</v>
      </c>
      <c r="L33" s="215">
        <v>0</v>
      </c>
      <c r="M33" s="215">
        <v>0</v>
      </c>
      <c r="N33" s="215">
        <v>0</v>
      </c>
      <c r="O33" s="215">
        <v>0</v>
      </c>
      <c r="P33" s="215">
        <v>0</v>
      </c>
      <c r="Q33" s="215">
        <v>160233.66999999998</v>
      </c>
      <c r="R33" s="224"/>
    </row>
    <row r="34" spans="1:20" x14ac:dyDescent="0.25">
      <c r="A34" s="245" t="str">
        <f>IFERROR(VLOOKUP($C34,Account_Mapping!$A:$C,2,0),"")</f>
        <v/>
      </c>
      <c r="B34" s="248" t="str">
        <f>IFERROR(VLOOKUP($C34,Account_Mapping!$A:$C,3,0),"")</f>
        <v/>
      </c>
      <c r="C34" s="285" t="s">
        <v>792</v>
      </c>
      <c r="E34" s="215">
        <v>17173.96</v>
      </c>
      <c r="F34" s="215">
        <v>19073.88</v>
      </c>
      <c r="G34" s="215">
        <v>21817.430000000004</v>
      </c>
      <c r="H34" s="215">
        <v>17231.12</v>
      </c>
      <c r="I34" s="215">
        <v>20555.899999999998</v>
      </c>
      <c r="J34" s="215">
        <v>17675.03</v>
      </c>
      <c r="K34" s="215">
        <v>0</v>
      </c>
      <c r="L34" s="215">
        <v>0</v>
      </c>
      <c r="M34" s="215">
        <v>0</v>
      </c>
      <c r="N34" s="215">
        <v>0</v>
      </c>
      <c r="O34" s="215">
        <v>0</v>
      </c>
      <c r="P34" s="215">
        <v>0</v>
      </c>
      <c r="Q34" s="215">
        <v>113527.31999999999</v>
      </c>
      <c r="R34" s="224"/>
    </row>
    <row r="35" spans="1:20" x14ac:dyDescent="0.25">
      <c r="A35" s="245" t="str">
        <f>IFERROR(VLOOKUP($C35,Account_Mapping!$A:$C,2,0),"")</f>
        <v/>
      </c>
      <c r="B35" s="248" t="str">
        <f>IFERROR(VLOOKUP($C35,Account_Mapping!$A:$C,3,0),"")</f>
        <v/>
      </c>
      <c r="C35" s="285" t="s">
        <v>798</v>
      </c>
      <c r="E35" s="215">
        <v>3186.8400000000006</v>
      </c>
      <c r="F35" s="215">
        <v>2726.12</v>
      </c>
      <c r="G35" s="215">
        <v>3431.5600000000004</v>
      </c>
      <c r="H35" s="215">
        <v>3121.04</v>
      </c>
      <c r="I35" s="215">
        <v>3287.1299999999997</v>
      </c>
      <c r="J35" s="215">
        <v>3025.4199999999996</v>
      </c>
      <c r="K35" s="215">
        <v>0</v>
      </c>
      <c r="L35" s="215">
        <v>0</v>
      </c>
      <c r="M35" s="215">
        <v>0</v>
      </c>
      <c r="N35" s="215">
        <v>0</v>
      </c>
      <c r="O35" s="215">
        <v>0</v>
      </c>
      <c r="P35" s="215">
        <v>0</v>
      </c>
      <c r="Q35" s="215">
        <v>18778.11</v>
      </c>
      <c r="R35" s="224"/>
    </row>
    <row r="36" spans="1:20" x14ac:dyDescent="0.25">
      <c r="A36" s="245" t="str">
        <f>IFERROR(VLOOKUP($C36,Account_Mapping!$A:$C,2,0),"")</f>
        <v/>
      </c>
      <c r="B36" s="248" t="str">
        <f>IFERROR(VLOOKUP($C36,Account_Mapping!$A:$C,3,0),"")</f>
        <v/>
      </c>
      <c r="C36" s="285" t="s">
        <v>799</v>
      </c>
      <c r="E36" s="215">
        <v>10732.09</v>
      </c>
      <c r="F36" s="215">
        <v>9189.91</v>
      </c>
      <c r="G36" s="215">
        <v>8533.92</v>
      </c>
      <c r="H36" s="215">
        <v>9099.59</v>
      </c>
      <c r="I36" s="215">
        <v>11676.469999999998</v>
      </c>
      <c r="J36" s="215">
        <v>9603.16</v>
      </c>
      <c r="K36" s="215">
        <v>0</v>
      </c>
      <c r="L36" s="215">
        <v>0</v>
      </c>
      <c r="M36" s="215">
        <v>0</v>
      </c>
      <c r="N36" s="215">
        <v>0</v>
      </c>
      <c r="O36" s="215">
        <v>0</v>
      </c>
      <c r="P36" s="215">
        <v>0</v>
      </c>
      <c r="Q36" s="215">
        <v>58835.14</v>
      </c>
      <c r="R36" s="224"/>
    </row>
    <row r="37" spans="1:20" x14ac:dyDescent="0.25">
      <c r="A37" s="245" t="str">
        <f>IFERROR(VLOOKUP($C37,Account_Mapping!$A:$C,2,0),"")</f>
        <v/>
      </c>
      <c r="B37" s="248" t="str">
        <f>IFERROR(VLOOKUP($C37,Account_Mapping!$A:$C,3,0),"")</f>
        <v/>
      </c>
      <c r="C37" s="285" t="s">
        <v>800</v>
      </c>
      <c r="E37" s="215">
        <v>14387.24</v>
      </c>
      <c r="F37" s="215">
        <v>15962.36</v>
      </c>
      <c r="G37" s="215">
        <v>17926.140000000003</v>
      </c>
      <c r="H37" s="215">
        <v>16230.08</v>
      </c>
      <c r="I37" s="215">
        <v>14115.44</v>
      </c>
      <c r="J37" s="215">
        <v>18737.5</v>
      </c>
      <c r="K37" s="215">
        <v>0</v>
      </c>
      <c r="L37" s="215">
        <v>0</v>
      </c>
      <c r="M37" s="215">
        <v>0</v>
      </c>
      <c r="N37" s="215">
        <v>0</v>
      </c>
      <c r="O37" s="215">
        <v>0</v>
      </c>
      <c r="P37" s="215">
        <v>0</v>
      </c>
      <c r="Q37" s="215">
        <v>97358.760000000009</v>
      </c>
      <c r="R37" s="224"/>
    </row>
    <row r="38" spans="1:20" x14ac:dyDescent="0.25">
      <c r="A38" s="245" t="str">
        <f>IFERROR(VLOOKUP($C38,Account_Mapping!$A:$C,2,0),"")</f>
        <v/>
      </c>
      <c r="B38" s="248" t="str">
        <f>IFERROR(VLOOKUP($C38,Account_Mapping!$A:$C,3,0),"")</f>
        <v/>
      </c>
      <c r="C38" s="285" t="s">
        <v>801</v>
      </c>
      <c r="E38" s="215">
        <v>60782.23</v>
      </c>
      <c r="F38" s="215">
        <v>60376.480000000003</v>
      </c>
      <c r="G38" s="215">
        <v>64142.700000000004</v>
      </c>
      <c r="H38" s="215">
        <v>59677.19</v>
      </c>
      <c r="I38" s="215">
        <v>59495.049999999996</v>
      </c>
      <c r="J38" s="215">
        <v>65235.700000000004</v>
      </c>
      <c r="K38" s="215">
        <v>0</v>
      </c>
      <c r="L38" s="215">
        <v>0</v>
      </c>
      <c r="M38" s="215">
        <v>0</v>
      </c>
      <c r="N38" s="215">
        <v>0</v>
      </c>
      <c r="O38" s="215">
        <v>0</v>
      </c>
      <c r="P38" s="215">
        <v>0</v>
      </c>
      <c r="Q38" s="215">
        <v>369709.35000000003</v>
      </c>
      <c r="R38" s="224"/>
    </row>
    <row r="39" spans="1:20" x14ac:dyDescent="0.25">
      <c r="A39" s="245" t="str">
        <f>IFERROR(VLOOKUP($C39,Account_Mapping!$A:$C,2,0),"")</f>
        <v/>
      </c>
      <c r="B39" s="248" t="str">
        <f>IFERROR(VLOOKUP($C39,Account_Mapping!$A:$C,3,0),"")</f>
        <v/>
      </c>
      <c r="C39" s="285" t="s">
        <v>802</v>
      </c>
      <c r="E39" s="215">
        <v>46575.880000000005</v>
      </c>
      <c r="F39" s="215">
        <v>58381.600000000006</v>
      </c>
      <c r="G39" s="215">
        <v>46065.409999999996</v>
      </c>
      <c r="H39" s="215">
        <v>43899.03</v>
      </c>
      <c r="I39" s="215">
        <v>49643.82</v>
      </c>
      <c r="J39" s="215">
        <v>49004.65</v>
      </c>
      <c r="K39" s="215">
        <v>0</v>
      </c>
      <c r="L39" s="215">
        <v>0</v>
      </c>
      <c r="M39" s="215">
        <v>0</v>
      </c>
      <c r="N39" s="215">
        <v>0</v>
      </c>
      <c r="O39" s="215">
        <v>0</v>
      </c>
      <c r="P39" s="215">
        <v>0</v>
      </c>
      <c r="Q39" s="215">
        <v>293570.39</v>
      </c>
      <c r="R39" s="224"/>
    </row>
    <row r="40" spans="1:20" ht="18.75" thickBot="1" x14ac:dyDescent="0.3">
      <c r="A40" s="245" t="str">
        <f>IFERROR(VLOOKUP($C40,Account_Mapping!$A:$C,2,0),"")</f>
        <v/>
      </c>
      <c r="B40" s="248" t="str">
        <f>IFERROR(VLOOKUP($C40,Account_Mapping!$A:$C,3,0),"")</f>
        <v/>
      </c>
      <c r="C40" s="285" t="s">
        <v>803</v>
      </c>
      <c r="E40" s="225">
        <v>286636.17000000004</v>
      </c>
      <c r="F40" s="225">
        <v>283188.36</v>
      </c>
      <c r="G40" s="225">
        <v>293005.13</v>
      </c>
      <c r="H40" s="225">
        <v>273796.33999999997</v>
      </c>
      <c r="I40" s="225">
        <v>283108.76999999996</v>
      </c>
      <c r="J40" s="225">
        <v>297110.56000000006</v>
      </c>
      <c r="K40" s="225">
        <v>0</v>
      </c>
      <c r="L40" s="225">
        <v>0</v>
      </c>
      <c r="M40" s="225">
        <v>0</v>
      </c>
      <c r="N40" s="225">
        <v>0</v>
      </c>
      <c r="O40" s="225">
        <v>0</v>
      </c>
      <c r="P40" s="225">
        <v>0</v>
      </c>
      <c r="Q40" s="225">
        <v>1716845.33</v>
      </c>
      <c r="R40" s="224"/>
      <c r="S40" s="224"/>
    </row>
    <row r="41" spans="1:20" ht="19.5" thickTop="1" thickBot="1" x14ac:dyDescent="0.3">
      <c r="A41" s="245" t="str">
        <f>IFERROR(VLOOKUP($C41,Account_Mapping!$A:$C,2,0),"")</f>
        <v/>
      </c>
      <c r="B41" s="248" t="str">
        <f>IFERROR(VLOOKUP($C41,Account_Mapping!$A:$C,3,0),"")</f>
        <v/>
      </c>
      <c r="C41" s="287" t="s">
        <v>804</v>
      </c>
      <c r="D41" s="287"/>
      <c r="E41" s="227">
        <v>-11752.850000000093</v>
      </c>
      <c r="F41" s="227">
        <v>-24333.719999999972</v>
      </c>
      <c r="G41" s="227">
        <v>-20160.010000000009</v>
      </c>
      <c r="H41" s="227">
        <v>-18457.569999999949</v>
      </c>
      <c r="I41" s="227">
        <v>-17430.399999999907</v>
      </c>
      <c r="J41" s="227">
        <v>-39027.390000000072</v>
      </c>
      <c r="K41" s="227">
        <v>0</v>
      </c>
      <c r="L41" s="227">
        <v>0</v>
      </c>
      <c r="M41" s="227">
        <v>0</v>
      </c>
      <c r="N41" s="227">
        <v>0</v>
      </c>
      <c r="O41" s="227">
        <v>0</v>
      </c>
      <c r="P41" s="227">
        <v>0</v>
      </c>
      <c r="Q41" s="227">
        <v>-131161.94000000018</v>
      </c>
      <c r="R41" s="224"/>
      <c r="S41" s="224"/>
      <c r="T41" s="226"/>
    </row>
    <row r="42" spans="1:20" ht="18.75" thickTop="1" x14ac:dyDescent="0.25">
      <c r="A42" s="245" t="str">
        <f>IFERROR(VLOOKUP($C42,Account_Mapping!$A:$C,2,0),"")</f>
        <v/>
      </c>
      <c r="B42" s="248" t="str">
        <f>IFERROR(VLOOKUP($C42,Account_Mapping!$A:$C,3,0),"")</f>
        <v/>
      </c>
      <c r="E42" s="215"/>
      <c r="F42" s="215"/>
      <c r="G42" s="215"/>
      <c r="H42" s="215"/>
      <c r="I42" s="215"/>
      <c r="J42" s="216"/>
      <c r="K42" s="215"/>
      <c r="L42" s="215"/>
      <c r="M42" s="215"/>
      <c r="N42" s="215"/>
      <c r="O42" s="215"/>
      <c r="P42" s="215"/>
      <c r="Q42" s="215"/>
    </row>
    <row r="43" spans="1:20" x14ac:dyDescent="0.25">
      <c r="A43" s="245" t="str">
        <f>IFERROR(VLOOKUP($C43,Account_Mapping!$A:$C,2,0),"")</f>
        <v/>
      </c>
      <c r="B43" s="248" t="str">
        <f>IFERROR(VLOOKUP($C43,Account_Mapping!$A:$C,3,0),"")</f>
        <v/>
      </c>
      <c r="C43" s="285" t="s">
        <v>109</v>
      </c>
      <c r="E43" s="215">
        <v>46447.719999999914</v>
      </c>
      <c r="F43" s="215">
        <v>43539.750000000029</v>
      </c>
      <c r="G43" s="215">
        <v>36103.029999999984</v>
      </c>
      <c r="H43" s="215">
        <v>35381.970000000052</v>
      </c>
      <c r="I43" s="215">
        <v>42018.640000000094</v>
      </c>
      <c r="J43" s="217">
        <v>20556.659999999923</v>
      </c>
      <c r="K43" s="215">
        <v>0</v>
      </c>
      <c r="L43" s="215">
        <v>0</v>
      </c>
      <c r="M43" s="215">
        <v>0</v>
      </c>
      <c r="N43" s="215">
        <v>0</v>
      </c>
      <c r="O43" s="215">
        <v>0</v>
      </c>
      <c r="P43" s="215">
        <v>0</v>
      </c>
      <c r="Q43" s="215">
        <v>224047.76999999984</v>
      </c>
    </row>
    <row r="44" spans="1:20" x14ac:dyDescent="0.25">
      <c r="A44" s="245" t="str">
        <f>IFERROR(VLOOKUP($C44,Account_Mapping!$A:$C,2,0),"")</f>
        <v/>
      </c>
      <c r="B44" s="248" t="str">
        <f>IFERROR(VLOOKUP($C44,Account_Mapping!$A:$C,3,0),"")</f>
        <v/>
      </c>
      <c r="D44" s="286"/>
      <c r="E44" s="215"/>
      <c r="F44" s="215"/>
      <c r="G44" s="215"/>
      <c r="H44" s="215"/>
      <c r="I44" s="215"/>
      <c r="J44" s="218" t="s">
        <v>1196</v>
      </c>
      <c r="K44" s="215"/>
      <c r="L44" s="215"/>
      <c r="M44" s="215"/>
      <c r="N44" s="215"/>
      <c r="O44" s="215"/>
      <c r="P44" s="215"/>
      <c r="Q44" s="215"/>
    </row>
    <row r="45" spans="1:20" x14ac:dyDescent="0.25">
      <c r="A45" s="245" t="str">
        <f>IFERROR(VLOOKUP($C45,Account_Mapping!$A:$C,2,0),"")</f>
        <v/>
      </c>
      <c r="B45" s="248" t="str">
        <f>IFERROR(VLOOKUP($C45,Account_Mapping!$A:$C,3,0),"")</f>
        <v/>
      </c>
      <c r="D45" s="286"/>
      <c r="E45" s="215"/>
      <c r="F45" s="215"/>
      <c r="G45" s="215"/>
      <c r="H45" s="215"/>
      <c r="I45" s="215"/>
      <c r="J45" s="216" t="s">
        <v>805</v>
      </c>
      <c r="K45" s="215"/>
      <c r="L45" s="215"/>
      <c r="M45" s="215"/>
      <c r="N45" s="215"/>
      <c r="O45" s="215"/>
      <c r="P45" s="215"/>
      <c r="Q45" s="215"/>
    </row>
    <row r="46" spans="1:20" x14ac:dyDescent="0.25">
      <c r="A46" s="245" t="str">
        <f>IFERROR(VLOOKUP($C46,Account_Mapping!$A:$C,2,0),"")</f>
        <v/>
      </c>
      <c r="B46" s="248" t="str">
        <f>IFERROR(VLOOKUP($C46,Account_Mapping!$A:$C,3,0),"")</f>
        <v/>
      </c>
      <c r="E46" s="219"/>
      <c r="F46" s="219"/>
      <c r="G46" s="219"/>
      <c r="H46" s="219"/>
      <c r="I46" s="219"/>
      <c r="J46" s="219">
        <v>2022</v>
      </c>
      <c r="K46" s="219"/>
      <c r="L46" s="219"/>
      <c r="M46" s="219"/>
      <c r="N46" s="219"/>
      <c r="O46" s="219"/>
      <c r="P46" s="219"/>
      <c r="Q46" s="219"/>
    </row>
    <row r="47" spans="1:20" x14ac:dyDescent="0.25">
      <c r="A47" s="245" t="str">
        <f>IFERROR(VLOOKUP($C47,Account_Mapping!$A:$C,2,0),"")</f>
        <v/>
      </c>
      <c r="B47" s="248" t="str">
        <f>IFERROR(VLOOKUP($C47,Account_Mapping!$A:$C,3,0),"")</f>
        <v/>
      </c>
      <c r="E47" s="288"/>
      <c r="F47" s="288"/>
      <c r="G47" s="215"/>
      <c r="H47" s="215"/>
      <c r="I47" s="215"/>
      <c r="J47" s="215"/>
      <c r="K47" s="215"/>
      <c r="L47" s="215"/>
      <c r="M47" s="215"/>
      <c r="N47" s="215"/>
      <c r="O47" s="215"/>
      <c r="P47" s="215"/>
      <c r="Q47" s="215"/>
    </row>
    <row r="48" spans="1:20" x14ac:dyDescent="0.25">
      <c r="A48" s="245" t="str">
        <f>IFERROR(VLOOKUP($C48,Account_Mapping!$A:$C,2,0),"")</f>
        <v/>
      </c>
      <c r="B48" s="248" t="str">
        <f>IFERROR(VLOOKUP($C48,Account_Mapping!$A:$C,3,0),"")</f>
        <v/>
      </c>
      <c r="D48" s="228"/>
      <c r="E48" s="215" t="s">
        <v>761</v>
      </c>
      <c r="F48" s="215" t="s">
        <v>762</v>
      </c>
      <c r="G48" s="215" t="s">
        <v>763</v>
      </c>
      <c r="H48" s="215" t="s">
        <v>764</v>
      </c>
      <c r="I48" s="215" t="s">
        <v>185</v>
      </c>
      <c r="J48" s="215" t="s">
        <v>765</v>
      </c>
      <c r="K48" s="215" t="s">
        <v>766</v>
      </c>
      <c r="L48" s="215" t="s">
        <v>767</v>
      </c>
      <c r="M48" s="215" t="s">
        <v>768</v>
      </c>
      <c r="N48" s="215" t="s">
        <v>769</v>
      </c>
      <c r="O48" s="215" t="s">
        <v>770</v>
      </c>
      <c r="P48" s="215" t="s">
        <v>771</v>
      </c>
      <c r="Q48" s="215" t="s">
        <v>772</v>
      </c>
    </row>
    <row r="49" spans="1:17" x14ac:dyDescent="0.25">
      <c r="A49" s="245" t="str">
        <f>IFERROR(VLOOKUP($C49,Account_Mapping!$A:$C,2,0),"")</f>
        <v/>
      </c>
      <c r="B49" s="248" t="str">
        <f>IFERROR(VLOOKUP($C49,Account_Mapping!$A:$C,3,0),"")</f>
        <v/>
      </c>
      <c r="C49" s="285" t="s">
        <v>806</v>
      </c>
      <c r="D49" s="228"/>
      <c r="E49" s="215"/>
      <c r="F49" s="215"/>
      <c r="G49" s="215"/>
      <c r="H49" s="215"/>
      <c r="I49" s="215"/>
      <c r="J49" s="215"/>
      <c r="K49" s="215"/>
      <c r="L49" s="215"/>
      <c r="M49" s="215"/>
      <c r="N49" s="215"/>
      <c r="O49" s="215"/>
      <c r="P49" s="215"/>
      <c r="Q49" s="215"/>
    </row>
    <row r="50" spans="1:17" x14ac:dyDescent="0.25">
      <c r="A50" s="245" t="str">
        <f>IFERROR(VLOOKUP($C50,Account_Mapping!$A:$C,2,0),"")</f>
        <v>REV_Medicaid</v>
      </c>
      <c r="B50" s="248">
        <f>IFERROR(VLOOKUP($C50,Account_Mapping!$A:$C,3,0),"")</f>
        <v>0</v>
      </c>
      <c r="C50" s="285" t="s">
        <v>807</v>
      </c>
      <c r="D50" s="228"/>
      <c r="E50" s="215">
        <v>130202.06</v>
      </c>
      <c r="F50" s="215">
        <v>124352.16</v>
      </c>
      <c r="G50" s="215">
        <v>152431.67999999999</v>
      </c>
      <c r="H50" s="215">
        <v>126357.84</v>
      </c>
      <c r="I50" s="215">
        <v>129533.5</v>
      </c>
      <c r="J50" s="215">
        <v>119672.24</v>
      </c>
      <c r="K50" s="215">
        <v>0</v>
      </c>
      <c r="L50" s="215">
        <v>0</v>
      </c>
      <c r="M50" s="215">
        <v>0</v>
      </c>
      <c r="N50" s="215">
        <v>0</v>
      </c>
      <c r="O50" s="215">
        <v>0</v>
      </c>
      <c r="P50" s="215">
        <v>0</v>
      </c>
      <c r="Q50" s="215">
        <v>782549.48</v>
      </c>
    </row>
    <row r="51" spans="1:17" x14ac:dyDescent="0.25">
      <c r="A51" s="245" t="str">
        <f>IFERROR(VLOOKUP($C51,Account_Mapping!$A:$C,2,0),"")</f>
        <v>REV_Medicaid</v>
      </c>
      <c r="B51" s="248">
        <f>IFERROR(VLOOKUP($C51,Account_Mapping!$A:$C,3,0),"")</f>
        <v>0</v>
      </c>
      <c r="C51" s="285" t="s">
        <v>808</v>
      </c>
      <c r="D51" s="228"/>
      <c r="E51" s="215">
        <v>485.74</v>
      </c>
      <c r="F51" s="215">
        <v>281.37</v>
      </c>
      <c r="G51" s="215">
        <v>304.04000000000002</v>
      </c>
      <c r="H51" s="215">
        <v>290.7</v>
      </c>
      <c r="I51" s="215">
        <v>10.06</v>
      </c>
      <c r="J51" s="215">
        <v>0</v>
      </c>
      <c r="K51" s="215">
        <v>0</v>
      </c>
      <c r="L51" s="215">
        <v>0</v>
      </c>
      <c r="M51" s="215">
        <v>0</v>
      </c>
      <c r="N51" s="215">
        <v>0</v>
      </c>
      <c r="O51" s="215">
        <v>0</v>
      </c>
      <c r="P51" s="215">
        <v>0</v>
      </c>
      <c r="Q51" s="215">
        <v>1371.91</v>
      </c>
    </row>
    <row r="52" spans="1:17" x14ac:dyDescent="0.25">
      <c r="A52" s="245" t="str">
        <f>IFERROR(VLOOKUP($C52,Account_Mapping!$A:$C,2,0),"")</f>
        <v>REV_MCA_Mgd_Care</v>
      </c>
      <c r="B52" s="248">
        <f>IFERROR(VLOOKUP($C52,Account_Mapping!$A:$C,3,0),"")</f>
        <v>0</v>
      </c>
      <c r="C52" s="285" t="s">
        <v>809</v>
      </c>
      <c r="D52" s="228"/>
      <c r="E52" s="215">
        <v>0</v>
      </c>
      <c r="F52" s="215">
        <v>0</v>
      </c>
      <c r="G52" s="215">
        <v>0</v>
      </c>
      <c r="H52" s="215">
        <v>0</v>
      </c>
      <c r="I52" s="215">
        <v>0</v>
      </c>
      <c r="J52" s="215">
        <v>0</v>
      </c>
      <c r="K52" s="215">
        <v>0</v>
      </c>
      <c r="L52" s="215">
        <v>0</v>
      </c>
      <c r="M52" s="215">
        <v>0</v>
      </c>
      <c r="N52" s="215">
        <v>0</v>
      </c>
      <c r="O52" s="215">
        <v>0</v>
      </c>
      <c r="P52" s="215">
        <v>0</v>
      </c>
      <c r="Q52" s="215">
        <v>0</v>
      </c>
    </row>
    <row r="53" spans="1:17" x14ac:dyDescent="0.25">
      <c r="A53" s="245" t="str">
        <f>IFERROR(VLOOKUP($C53,Account_Mapping!$A:$C,2,0),"")</f>
        <v>REV_MCA_Mgd_Care</v>
      </c>
      <c r="B53" s="248">
        <f>IFERROR(VLOOKUP($C53,Account_Mapping!$A:$C,3,0),"")</f>
        <v>0</v>
      </c>
      <c r="C53" s="285" t="s">
        <v>810</v>
      </c>
      <c r="D53" s="228"/>
      <c r="E53" s="215">
        <v>0</v>
      </c>
      <c r="F53" s="215">
        <v>0</v>
      </c>
      <c r="G53" s="215">
        <v>0</v>
      </c>
      <c r="H53" s="215">
        <v>0</v>
      </c>
      <c r="I53" s="215">
        <v>0</v>
      </c>
      <c r="J53" s="215">
        <v>0</v>
      </c>
      <c r="K53" s="215">
        <v>0</v>
      </c>
      <c r="L53" s="215">
        <v>0</v>
      </c>
      <c r="M53" s="215">
        <v>0</v>
      </c>
      <c r="N53" s="215">
        <v>0</v>
      </c>
      <c r="O53" s="215">
        <v>0</v>
      </c>
      <c r="P53" s="215">
        <v>0</v>
      </c>
      <c r="Q53" s="215">
        <v>0</v>
      </c>
    </row>
    <row r="54" spans="1:17" x14ac:dyDescent="0.25">
      <c r="A54" s="245" t="str">
        <f>IFERROR(VLOOKUP($C54,Account_Mapping!$A:$C,2,0),"")</f>
        <v>REV_MCA_Mgd_Care</v>
      </c>
      <c r="B54" s="248">
        <f>IFERROR(VLOOKUP($C54,Account_Mapping!$A:$C,3,0),"")</f>
        <v>0</v>
      </c>
      <c r="C54" s="285" t="s">
        <v>811</v>
      </c>
      <c r="D54" s="228"/>
      <c r="E54" s="215">
        <v>0</v>
      </c>
      <c r="F54" s="215">
        <v>0</v>
      </c>
      <c r="G54" s="215">
        <v>0</v>
      </c>
      <c r="H54" s="215">
        <v>0</v>
      </c>
      <c r="I54" s="215">
        <v>0</v>
      </c>
      <c r="J54" s="215">
        <v>0</v>
      </c>
      <c r="K54" s="215">
        <v>0</v>
      </c>
      <c r="L54" s="215">
        <v>0</v>
      </c>
      <c r="M54" s="215">
        <v>0</v>
      </c>
      <c r="N54" s="215">
        <v>0</v>
      </c>
      <c r="O54" s="215">
        <v>0</v>
      </c>
      <c r="P54" s="215">
        <v>0</v>
      </c>
      <c r="Q54" s="215">
        <v>0</v>
      </c>
    </row>
    <row r="55" spans="1:17" x14ac:dyDescent="0.25">
      <c r="A55" s="245" t="str">
        <f>IFERROR(VLOOKUP($C55,Account_Mapping!$A:$C,2,0),"")</f>
        <v>REV_Medicaid</v>
      </c>
      <c r="B55" s="248" t="str">
        <f>IFERROR(VLOOKUP($C55,Account_Mapping!$A:$C,3,0),"")</f>
        <v>REV_Ancillary</v>
      </c>
      <c r="C55" s="285" t="s">
        <v>812</v>
      </c>
      <c r="D55" s="228"/>
      <c r="E55" s="215">
        <v>0</v>
      </c>
      <c r="F55" s="215">
        <v>0</v>
      </c>
      <c r="G55" s="215">
        <v>0</v>
      </c>
      <c r="H55" s="215">
        <v>0</v>
      </c>
      <c r="I55" s="215">
        <v>0</v>
      </c>
      <c r="J55" s="215">
        <v>0</v>
      </c>
      <c r="K55" s="215">
        <v>0</v>
      </c>
      <c r="L55" s="215">
        <v>0</v>
      </c>
      <c r="M55" s="215">
        <v>0</v>
      </c>
      <c r="N55" s="215">
        <v>0</v>
      </c>
      <c r="O55" s="215">
        <v>0</v>
      </c>
      <c r="P55" s="215">
        <v>0</v>
      </c>
      <c r="Q55" s="215">
        <v>0</v>
      </c>
    </row>
    <row r="56" spans="1:17" x14ac:dyDescent="0.25">
      <c r="A56" s="245" t="str">
        <f>IFERROR(VLOOKUP($C56,Account_Mapping!$A:$C,2,0),"")</f>
        <v>REV_Medicaid</v>
      </c>
      <c r="B56" s="248" t="str">
        <f>IFERROR(VLOOKUP($C56,Account_Mapping!$A:$C,3,0),"")</f>
        <v>REV_Cont_Allow</v>
      </c>
      <c r="C56" s="285" t="s">
        <v>813</v>
      </c>
      <c r="D56" s="228"/>
      <c r="E56" s="215">
        <v>0</v>
      </c>
      <c r="F56" s="215">
        <v>0</v>
      </c>
      <c r="G56" s="215">
        <v>0</v>
      </c>
      <c r="H56" s="215">
        <v>0</v>
      </c>
      <c r="I56" s="215">
        <v>0</v>
      </c>
      <c r="J56" s="215">
        <v>0</v>
      </c>
      <c r="K56" s="215">
        <v>0</v>
      </c>
      <c r="L56" s="215">
        <v>0</v>
      </c>
      <c r="M56" s="215">
        <v>0</v>
      </c>
      <c r="N56" s="215">
        <v>0</v>
      </c>
      <c r="O56" s="215">
        <v>0</v>
      </c>
      <c r="P56" s="215">
        <v>0</v>
      </c>
      <c r="Q56" s="215">
        <v>0</v>
      </c>
    </row>
    <row r="57" spans="1:17" x14ac:dyDescent="0.25">
      <c r="A57" s="245" t="str">
        <f>IFERROR(VLOOKUP($C57,Account_Mapping!$A:$C,2,0),"")</f>
        <v>REV_Medicaid</v>
      </c>
      <c r="B57" s="248">
        <f>IFERROR(VLOOKUP($C57,Account_Mapping!$A:$C,3,0),"")</f>
        <v>0</v>
      </c>
      <c r="C57" s="285" t="s">
        <v>814</v>
      </c>
      <c r="D57" s="228"/>
      <c r="E57" s="215">
        <v>0</v>
      </c>
      <c r="F57" s="215">
        <v>0</v>
      </c>
      <c r="G57" s="215">
        <v>0</v>
      </c>
      <c r="H57" s="215">
        <v>0</v>
      </c>
      <c r="I57" s="215">
        <v>0</v>
      </c>
      <c r="J57" s="215">
        <v>0</v>
      </c>
      <c r="K57" s="215">
        <v>0</v>
      </c>
      <c r="L57" s="215">
        <v>0</v>
      </c>
      <c r="M57" s="215">
        <v>0</v>
      </c>
      <c r="N57" s="215">
        <v>0</v>
      </c>
      <c r="O57" s="215">
        <v>0</v>
      </c>
      <c r="P57" s="215">
        <v>0</v>
      </c>
      <c r="Q57" s="215">
        <v>0</v>
      </c>
    </row>
    <row r="58" spans="1:17" x14ac:dyDescent="0.25">
      <c r="A58" s="245" t="str">
        <f>IFERROR(VLOOKUP($C58,Account_Mapping!$A:$C,2,0),"")</f>
        <v>REV_Medicaid</v>
      </c>
      <c r="B58" s="248">
        <f>IFERROR(VLOOKUP($C58,Account_Mapping!$A:$C,3,0),"")</f>
        <v>0</v>
      </c>
      <c r="C58" s="285" t="s">
        <v>815</v>
      </c>
      <c r="D58" s="228"/>
      <c r="E58" s="215">
        <v>0</v>
      </c>
      <c r="F58" s="215">
        <v>0</v>
      </c>
      <c r="G58" s="215">
        <v>0</v>
      </c>
      <c r="H58" s="215">
        <v>0</v>
      </c>
      <c r="I58" s="215">
        <v>0</v>
      </c>
      <c r="J58" s="215">
        <v>0</v>
      </c>
      <c r="K58" s="215">
        <v>0</v>
      </c>
      <c r="L58" s="215">
        <v>0</v>
      </c>
      <c r="M58" s="215">
        <v>0</v>
      </c>
      <c r="N58" s="215">
        <v>0</v>
      </c>
      <c r="O58" s="215">
        <v>0</v>
      </c>
      <c r="P58" s="215">
        <v>0</v>
      </c>
      <c r="Q58" s="215">
        <v>0</v>
      </c>
    </row>
    <row r="59" spans="1:17" x14ac:dyDescent="0.25">
      <c r="A59" s="245" t="str">
        <f>IFERROR(VLOOKUP($C59,Account_Mapping!$A:$C,2,0),"")</f>
        <v>REV_Medicaid</v>
      </c>
      <c r="B59" s="248">
        <f>IFERROR(VLOOKUP($C59,Account_Mapping!$A:$C,3,0),"")</f>
        <v>0</v>
      </c>
      <c r="C59" s="285" t="s">
        <v>816</v>
      </c>
      <c r="D59" s="228"/>
      <c r="E59" s="215">
        <v>0</v>
      </c>
      <c r="F59" s="215">
        <v>1644</v>
      </c>
      <c r="G59" s="215">
        <v>-1644</v>
      </c>
      <c r="H59" s="215">
        <v>0</v>
      </c>
      <c r="I59" s="215">
        <v>0</v>
      </c>
      <c r="J59" s="215">
        <v>0</v>
      </c>
      <c r="K59" s="215">
        <v>0</v>
      </c>
      <c r="L59" s="215">
        <v>0</v>
      </c>
      <c r="M59" s="215">
        <v>0</v>
      </c>
      <c r="N59" s="215">
        <v>0</v>
      </c>
      <c r="O59" s="215">
        <v>0</v>
      </c>
      <c r="P59" s="215">
        <v>0</v>
      </c>
      <c r="Q59" s="215">
        <v>0</v>
      </c>
    </row>
    <row r="60" spans="1:17" x14ac:dyDescent="0.25">
      <c r="A60" s="245" t="str">
        <f>IFERROR(VLOOKUP($C60,Account_Mapping!$A:$C,2,0),"")</f>
        <v>REV_Medicaid</v>
      </c>
      <c r="B60" s="248">
        <f>IFERROR(VLOOKUP($C60,Account_Mapping!$A:$C,3,0),"")</f>
        <v>0</v>
      </c>
      <c r="C60" s="285" t="s">
        <v>817</v>
      </c>
      <c r="D60" s="228"/>
      <c r="E60" s="215">
        <v>0</v>
      </c>
      <c r="F60" s="215">
        <v>0</v>
      </c>
      <c r="G60" s="215">
        <v>0</v>
      </c>
      <c r="H60" s="215">
        <v>0</v>
      </c>
      <c r="I60" s="215">
        <v>0</v>
      </c>
      <c r="J60" s="215">
        <v>0</v>
      </c>
      <c r="K60" s="215">
        <v>0</v>
      </c>
      <c r="L60" s="215">
        <v>0</v>
      </c>
      <c r="M60" s="215">
        <v>0</v>
      </c>
      <c r="N60" s="215">
        <v>0</v>
      </c>
      <c r="O60" s="215">
        <v>0</v>
      </c>
      <c r="P60" s="215">
        <v>0</v>
      </c>
      <c r="Q60" s="215">
        <v>0</v>
      </c>
    </row>
    <row r="61" spans="1:17" x14ac:dyDescent="0.25">
      <c r="A61" s="245" t="str">
        <f>IFERROR(VLOOKUP($C61,Account_Mapping!$A:$C,2,0),"")</f>
        <v>REV_Medicaid</v>
      </c>
      <c r="B61" s="248">
        <f>IFERROR(VLOOKUP($C61,Account_Mapping!$A:$C,3,0),"")</f>
        <v>0</v>
      </c>
      <c r="C61" s="285" t="s">
        <v>818</v>
      </c>
      <c r="D61" s="228"/>
      <c r="E61" s="215">
        <v>0</v>
      </c>
      <c r="F61" s="215">
        <v>0</v>
      </c>
      <c r="G61" s="215">
        <v>0</v>
      </c>
      <c r="H61" s="215">
        <v>0</v>
      </c>
      <c r="I61" s="215">
        <v>0</v>
      </c>
      <c r="J61" s="215">
        <v>0</v>
      </c>
      <c r="K61" s="215">
        <v>0</v>
      </c>
      <c r="L61" s="215">
        <v>0</v>
      </c>
      <c r="M61" s="215">
        <v>0</v>
      </c>
      <c r="N61" s="215">
        <v>0</v>
      </c>
      <c r="O61" s="215">
        <v>0</v>
      </c>
      <c r="P61" s="215">
        <v>0</v>
      </c>
      <c r="Q61" s="215">
        <v>0</v>
      </c>
    </row>
    <row r="62" spans="1:17" x14ac:dyDescent="0.25">
      <c r="A62" s="245" t="str">
        <f>IFERROR(VLOOKUP($C62,Account_Mapping!$A:$C,2,0),"")</f>
        <v>T_OTHER_OP_EXO</v>
      </c>
      <c r="B62" s="248">
        <f>IFERROR(VLOOKUP($C62,Account_Mapping!$A:$C,3,0),"")</f>
        <v>0</v>
      </c>
      <c r="C62" s="285" t="s">
        <v>819</v>
      </c>
      <c r="D62" s="228"/>
      <c r="E62" s="215">
        <v>0</v>
      </c>
      <c r="F62" s="215">
        <v>0</v>
      </c>
      <c r="G62" s="215">
        <v>0</v>
      </c>
      <c r="H62" s="215">
        <v>0</v>
      </c>
      <c r="I62" s="215">
        <v>0</v>
      </c>
      <c r="J62" s="215">
        <v>0</v>
      </c>
      <c r="K62" s="215">
        <v>0</v>
      </c>
      <c r="L62" s="215">
        <v>0</v>
      </c>
      <c r="M62" s="215">
        <v>0</v>
      </c>
      <c r="N62" s="215">
        <v>0</v>
      </c>
      <c r="O62" s="215">
        <v>0</v>
      </c>
      <c r="P62" s="215">
        <v>0</v>
      </c>
      <c r="Q62" s="215">
        <v>0</v>
      </c>
    </row>
    <row r="63" spans="1:17" x14ac:dyDescent="0.25">
      <c r="A63" s="245" t="str">
        <f>IFERROR(VLOOKUP($C63,Account_Mapping!$A:$C,2,0),"")</f>
        <v>REV_Medicare</v>
      </c>
      <c r="B63" s="248">
        <f>IFERROR(VLOOKUP($C63,Account_Mapping!$A:$C,3,0),"")</f>
        <v>0</v>
      </c>
      <c r="C63" s="285" t="s">
        <v>820</v>
      </c>
      <c r="D63" s="228"/>
      <c r="E63" s="215">
        <v>29600</v>
      </c>
      <c r="F63" s="215">
        <v>17600</v>
      </c>
      <c r="G63" s="215">
        <v>23200</v>
      </c>
      <c r="H63" s="215">
        <v>12000</v>
      </c>
      <c r="I63" s="215">
        <v>14800</v>
      </c>
      <c r="J63" s="215">
        <v>14400</v>
      </c>
      <c r="K63" s="215">
        <v>0</v>
      </c>
      <c r="L63" s="215">
        <v>0</v>
      </c>
      <c r="M63" s="215">
        <v>0</v>
      </c>
      <c r="N63" s="215">
        <v>0</v>
      </c>
      <c r="O63" s="215">
        <v>0</v>
      </c>
      <c r="P63" s="215">
        <v>0</v>
      </c>
      <c r="Q63" s="215">
        <v>111600</v>
      </c>
    </row>
    <row r="64" spans="1:17" x14ac:dyDescent="0.25">
      <c r="A64" s="245" t="str">
        <f>IFERROR(VLOOKUP($C64,Account_Mapping!$A:$C,2,0),"")</f>
        <v>REV_Medicare</v>
      </c>
      <c r="B64" s="248">
        <f>IFERROR(VLOOKUP($C64,Account_Mapping!$A:$C,3,0),"")</f>
        <v>0</v>
      </c>
      <c r="C64" s="285" t="s">
        <v>821</v>
      </c>
      <c r="D64" s="228"/>
      <c r="E64" s="215">
        <v>1107.6099999999999</v>
      </c>
      <c r="F64" s="215">
        <v>1985.66</v>
      </c>
      <c r="G64" s="215">
        <v>4161.09</v>
      </c>
      <c r="H64" s="215">
        <v>1023.16</v>
      </c>
      <c r="I64" s="215">
        <v>2887.72</v>
      </c>
      <c r="J64" s="215">
        <v>-6781.03</v>
      </c>
      <c r="K64" s="215">
        <v>0</v>
      </c>
      <c r="L64" s="215">
        <v>0</v>
      </c>
      <c r="M64" s="215">
        <v>0</v>
      </c>
      <c r="N64" s="215">
        <v>0</v>
      </c>
      <c r="O64" s="215">
        <v>0</v>
      </c>
      <c r="P64" s="215">
        <v>0</v>
      </c>
      <c r="Q64" s="215">
        <v>4384.21</v>
      </c>
    </row>
    <row r="65" spans="1:17" x14ac:dyDescent="0.25">
      <c r="A65" s="245" t="str">
        <f>IFERROR(VLOOKUP($C65,Account_Mapping!$A:$C,2,0),"")</f>
        <v>REV_Medicare</v>
      </c>
      <c r="B65" s="248" t="str">
        <f>IFERROR(VLOOKUP($C65,Account_Mapping!$A:$C,3,0),"")</f>
        <v>REV_Ancillary</v>
      </c>
      <c r="C65" s="285" t="s">
        <v>822</v>
      </c>
      <c r="D65" s="228"/>
      <c r="E65" s="215">
        <v>4185.82</v>
      </c>
      <c r="F65" s="215">
        <v>3527.12</v>
      </c>
      <c r="G65" s="215">
        <v>5251.22</v>
      </c>
      <c r="H65" s="215">
        <v>2820.66</v>
      </c>
      <c r="I65" s="215">
        <v>3090.8</v>
      </c>
      <c r="J65" s="215">
        <v>2679.3</v>
      </c>
      <c r="K65" s="215">
        <v>0</v>
      </c>
      <c r="L65" s="215">
        <v>0</v>
      </c>
      <c r="M65" s="215">
        <v>0</v>
      </c>
      <c r="N65" s="215">
        <v>0</v>
      </c>
      <c r="O65" s="215">
        <v>0</v>
      </c>
      <c r="P65" s="215">
        <v>0</v>
      </c>
      <c r="Q65" s="215">
        <v>21554.92</v>
      </c>
    </row>
    <row r="66" spans="1:17" x14ac:dyDescent="0.25">
      <c r="A66" s="245" t="str">
        <f>IFERROR(VLOOKUP($C66,Account_Mapping!$A:$C,2,0),"")</f>
        <v>REV_Medicare</v>
      </c>
      <c r="B66" s="248" t="str">
        <f>IFERROR(VLOOKUP($C66,Account_Mapping!$A:$C,3,0),"")</f>
        <v>REV_Ancillary</v>
      </c>
      <c r="C66" s="285" t="s">
        <v>823</v>
      </c>
      <c r="D66" s="228"/>
      <c r="E66" s="215">
        <v>5929.21</v>
      </c>
      <c r="F66" s="215">
        <v>3640.98</v>
      </c>
      <c r="G66" s="215">
        <v>5734.85</v>
      </c>
      <c r="H66" s="215">
        <v>3702.65</v>
      </c>
      <c r="I66" s="215">
        <v>3764.57</v>
      </c>
      <c r="J66" s="215">
        <v>2626.91</v>
      </c>
      <c r="K66" s="215">
        <v>0</v>
      </c>
      <c r="L66" s="215">
        <v>0</v>
      </c>
      <c r="M66" s="215">
        <v>0</v>
      </c>
      <c r="N66" s="215">
        <v>0</v>
      </c>
      <c r="O66" s="215">
        <v>0</v>
      </c>
      <c r="P66" s="215">
        <v>0</v>
      </c>
      <c r="Q66" s="215">
        <v>25399.170000000002</v>
      </c>
    </row>
    <row r="67" spans="1:17" x14ac:dyDescent="0.25">
      <c r="A67" s="245" t="str">
        <f>IFERROR(VLOOKUP($C67,Account_Mapping!$A:$C,2,0),"")</f>
        <v>REV_Medicare</v>
      </c>
      <c r="B67" s="248" t="str">
        <f>IFERROR(VLOOKUP($C67,Account_Mapping!$A:$C,3,0),"")</f>
        <v>REV_Ancillary</v>
      </c>
      <c r="C67" s="285" t="s">
        <v>824</v>
      </c>
      <c r="D67" s="228"/>
      <c r="E67" s="215">
        <v>2522.83</v>
      </c>
      <c r="F67" s="215">
        <v>1428.44</v>
      </c>
      <c r="G67" s="215">
        <v>3147.61</v>
      </c>
      <c r="H67" s="215">
        <v>1538.32</v>
      </c>
      <c r="I67" s="215">
        <v>879.04</v>
      </c>
      <c r="J67" s="215">
        <v>0</v>
      </c>
      <c r="K67" s="215">
        <v>0</v>
      </c>
      <c r="L67" s="215">
        <v>0</v>
      </c>
      <c r="M67" s="215">
        <v>0</v>
      </c>
      <c r="N67" s="215">
        <v>0</v>
      </c>
      <c r="O67" s="215">
        <v>0</v>
      </c>
      <c r="P67" s="215">
        <v>0</v>
      </c>
      <c r="Q67" s="215">
        <v>9516.2400000000016</v>
      </c>
    </row>
    <row r="68" spans="1:17" x14ac:dyDescent="0.25">
      <c r="A68" s="245" t="str">
        <f>IFERROR(VLOOKUP($C68,Account_Mapping!$A:$C,2,0),"")</f>
        <v>REV_Medicare</v>
      </c>
      <c r="B68" s="248" t="str">
        <f>IFERROR(VLOOKUP($C68,Account_Mapping!$A:$C,3,0),"")</f>
        <v>REV_Ancillary</v>
      </c>
      <c r="C68" s="285" t="s">
        <v>825</v>
      </c>
      <c r="D68" s="228"/>
      <c r="E68" s="215">
        <v>0</v>
      </c>
      <c r="F68" s="215">
        <v>0</v>
      </c>
      <c r="G68" s="215">
        <v>0</v>
      </c>
      <c r="H68" s="215">
        <v>0</v>
      </c>
      <c r="I68" s="215">
        <v>0</v>
      </c>
      <c r="J68" s="215">
        <v>0</v>
      </c>
      <c r="K68" s="215">
        <v>0</v>
      </c>
      <c r="L68" s="215">
        <v>0</v>
      </c>
      <c r="M68" s="215">
        <v>0</v>
      </c>
      <c r="N68" s="215">
        <v>0</v>
      </c>
      <c r="O68" s="215">
        <v>0</v>
      </c>
      <c r="P68" s="215">
        <v>0</v>
      </c>
      <c r="Q68" s="215">
        <v>0</v>
      </c>
    </row>
    <row r="69" spans="1:17" x14ac:dyDescent="0.25">
      <c r="A69" s="245" t="str">
        <f>IFERROR(VLOOKUP($C69,Account_Mapping!$A:$C,2,0),"")</f>
        <v>REV_Medicare</v>
      </c>
      <c r="B69" s="248" t="str">
        <f>IFERROR(VLOOKUP($C69,Account_Mapping!$A:$C,3,0),"")</f>
        <v>REV_Ancillary</v>
      </c>
      <c r="C69" s="285" t="s">
        <v>826</v>
      </c>
      <c r="D69" s="228"/>
      <c r="E69" s="215">
        <v>1810.94</v>
      </c>
      <c r="F69" s="215">
        <v>2593.25</v>
      </c>
      <c r="G69" s="215">
        <v>1827.35</v>
      </c>
      <c r="H69" s="215">
        <v>258.33</v>
      </c>
      <c r="I69" s="215">
        <v>4008.7</v>
      </c>
      <c r="J69" s="215">
        <v>1786.07</v>
      </c>
      <c r="K69" s="215">
        <v>0</v>
      </c>
      <c r="L69" s="215">
        <v>0</v>
      </c>
      <c r="M69" s="215">
        <v>0</v>
      </c>
      <c r="N69" s="215">
        <v>0</v>
      </c>
      <c r="O69" s="215">
        <v>0</v>
      </c>
      <c r="P69" s="215">
        <v>0</v>
      </c>
      <c r="Q69" s="215">
        <v>12284.64</v>
      </c>
    </row>
    <row r="70" spans="1:17" x14ac:dyDescent="0.25">
      <c r="A70" s="245" t="str">
        <f>IFERROR(VLOOKUP($C70,Account_Mapping!$A:$C,2,0),"")</f>
        <v>REV_Medicare</v>
      </c>
      <c r="B70" s="248" t="str">
        <f>IFERROR(VLOOKUP($C70,Account_Mapping!$A:$C,3,0),"")</f>
        <v>REV_Ancillary</v>
      </c>
      <c r="C70" s="285" t="s">
        <v>827</v>
      </c>
      <c r="D70" s="228"/>
      <c r="E70" s="215">
        <v>0</v>
      </c>
      <c r="F70" s="215">
        <v>0</v>
      </c>
      <c r="G70" s="215">
        <v>0</v>
      </c>
      <c r="H70" s="215">
        <v>0</v>
      </c>
      <c r="I70" s="215">
        <v>0</v>
      </c>
      <c r="J70" s="215">
        <v>0</v>
      </c>
      <c r="K70" s="215">
        <v>0</v>
      </c>
      <c r="L70" s="215">
        <v>0</v>
      </c>
      <c r="M70" s="215">
        <v>0</v>
      </c>
      <c r="N70" s="215">
        <v>0</v>
      </c>
      <c r="O70" s="215">
        <v>0</v>
      </c>
      <c r="P70" s="215">
        <v>0</v>
      </c>
      <c r="Q70" s="215">
        <v>0</v>
      </c>
    </row>
    <row r="71" spans="1:17" x14ac:dyDescent="0.25">
      <c r="A71" s="245" t="str">
        <f>IFERROR(VLOOKUP($C71,Account_Mapping!$A:$C,2,0),"")</f>
        <v>REV_Medicare</v>
      </c>
      <c r="B71" s="248" t="str">
        <f>IFERROR(VLOOKUP($C71,Account_Mapping!$A:$C,3,0),"")</f>
        <v>REV_Ancillary</v>
      </c>
      <c r="C71" s="285" t="s">
        <v>828</v>
      </c>
      <c r="D71" s="228"/>
      <c r="E71" s="215">
        <v>0</v>
      </c>
      <c r="F71" s="215">
        <v>0</v>
      </c>
      <c r="G71" s="215">
        <v>0</v>
      </c>
      <c r="H71" s="215">
        <v>0</v>
      </c>
      <c r="I71" s="215">
        <v>0</v>
      </c>
      <c r="J71" s="215">
        <v>0</v>
      </c>
      <c r="K71" s="215">
        <v>0</v>
      </c>
      <c r="L71" s="215">
        <v>0</v>
      </c>
      <c r="M71" s="215">
        <v>0</v>
      </c>
      <c r="N71" s="215">
        <v>0</v>
      </c>
      <c r="O71" s="215">
        <v>0</v>
      </c>
      <c r="P71" s="215">
        <v>0</v>
      </c>
      <c r="Q71" s="215">
        <v>0</v>
      </c>
    </row>
    <row r="72" spans="1:17" x14ac:dyDescent="0.25">
      <c r="A72" s="245" t="str">
        <f>IFERROR(VLOOKUP($C72,Account_Mapping!$A:$C,2,0),"")</f>
        <v>REV_Medicare</v>
      </c>
      <c r="B72" s="248" t="str">
        <f>IFERROR(VLOOKUP($C72,Account_Mapping!$A:$C,3,0),"")</f>
        <v>REV_Ancillary</v>
      </c>
      <c r="C72" s="285" t="s">
        <v>829</v>
      </c>
      <c r="D72" s="228"/>
      <c r="E72" s="215">
        <v>369.39</v>
      </c>
      <c r="F72" s="215">
        <v>0</v>
      </c>
      <c r="G72" s="215">
        <v>42.14</v>
      </c>
      <c r="H72" s="215">
        <v>0</v>
      </c>
      <c r="I72" s="215">
        <v>285.2</v>
      </c>
      <c r="J72" s="215">
        <v>522.51</v>
      </c>
      <c r="K72" s="215">
        <v>0</v>
      </c>
      <c r="L72" s="215">
        <v>0</v>
      </c>
      <c r="M72" s="215">
        <v>0</v>
      </c>
      <c r="N72" s="215">
        <v>0</v>
      </c>
      <c r="O72" s="215">
        <v>0</v>
      </c>
      <c r="P72" s="215">
        <v>0</v>
      </c>
      <c r="Q72" s="215">
        <v>1219.24</v>
      </c>
    </row>
    <row r="73" spans="1:17" x14ac:dyDescent="0.25">
      <c r="A73" s="245" t="str">
        <f>IFERROR(VLOOKUP($C73,Account_Mapping!$A:$C,2,0),"")</f>
        <v>REV_Medicare</v>
      </c>
      <c r="B73" s="248" t="str">
        <f>IFERROR(VLOOKUP($C73,Account_Mapping!$A:$C,3,0),"")</f>
        <v>REV_Ancillary</v>
      </c>
      <c r="C73" s="285" t="s">
        <v>830</v>
      </c>
      <c r="D73" s="228"/>
      <c r="E73" s="215">
        <v>216</v>
      </c>
      <c r="F73" s="215">
        <v>0</v>
      </c>
      <c r="G73" s="215">
        <v>0</v>
      </c>
      <c r="H73" s="215">
        <v>0</v>
      </c>
      <c r="I73" s="215">
        <v>0</v>
      </c>
      <c r="J73" s="215">
        <v>0</v>
      </c>
      <c r="K73" s="215">
        <v>0</v>
      </c>
      <c r="L73" s="215">
        <v>0</v>
      </c>
      <c r="M73" s="215">
        <v>0</v>
      </c>
      <c r="N73" s="215">
        <v>0</v>
      </c>
      <c r="O73" s="215">
        <v>0</v>
      </c>
      <c r="P73" s="215">
        <v>0</v>
      </c>
      <c r="Q73" s="215">
        <v>216</v>
      </c>
    </row>
    <row r="74" spans="1:17" x14ac:dyDescent="0.25">
      <c r="A74" s="245" t="str">
        <f>IFERROR(VLOOKUP($C74,Account_Mapping!$A:$C,2,0),"")</f>
        <v>REV_Medicare</v>
      </c>
      <c r="B74" s="248" t="str">
        <f>IFERROR(VLOOKUP($C74,Account_Mapping!$A:$C,3,0),"")</f>
        <v>REV_Ancillary</v>
      </c>
      <c r="C74" s="285" t="s">
        <v>831</v>
      </c>
      <c r="D74" s="228"/>
      <c r="E74" s="215">
        <v>0</v>
      </c>
      <c r="F74" s="215">
        <v>0</v>
      </c>
      <c r="G74" s="215">
        <v>0</v>
      </c>
      <c r="H74" s="215">
        <v>0</v>
      </c>
      <c r="I74" s="215">
        <v>0</v>
      </c>
      <c r="J74" s="215">
        <v>0</v>
      </c>
      <c r="K74" s="215">
        <v>0</v>
      </c>
      <c r="L74" s="215">
        <v>0</v>
      </c>
      <c r="M74" s="215">
        <v>0</v>
      </c>
      <c r="N74" s="215">
        <v>0</v>
      </c>
      <c r="O74" s="215">
        <v>0</v>
      </c>
      <c r="P74" s="215">
        <v>0</v>
      </c>
      <c r="Q74" s="215">
        <v>0</v>
      </c>
    </row>
    <row r="75" spans="1:17" x14ac:dyDescent="0.25">
      <c r="A75" s="245" t="str">
        <f>IFERROR(VLOOKUP($C75,Account_Mapping!$A:$C,2,0),"")</f>
        <v>REV_Medicare</v>
      </c>
      <c r="B75" s="248" t="str">
        <f>IFERROR(VLOOKUP($C75,Account_Mapping!$A:$C,3,0),"")</f>
        <v>REV_Ancillary</v>
      </c>
      <c r="C75" s="285" t="s">
        <v>832</v>
      </c>
      <c r="D75" s="228"/>
      <c r="E75" s="215">
        <v>0</v>
      </c>
      <c r="F75" s="215">
        <v>0</v>
      </c>
      <c r="G75" s="215">
        <v>0</v>
      </c>
      <c r="H75" s="215">
        <v>0</v>
      </c>
      <c r="I75" s="215">
        <v>0</v>
      </c>
      <c r="J75" s="215">
        <v>0</v>
      </c>
      <c r="K75" s="215">
        <v>0</v>
      </c>
      <c r="L75" s="215">
        <v>0</v>
      </c>
      <c r="M75" s="215">
        <v>0</v>
      </c>
      <c r="N75" s="215">
        <v>0</v>
      </c>
      <c r="O75" s="215">
        <v>0</v>
      </c>
      <c r="P75" s="215">
        <v>0</v>
      </c>
      <c r="Q75" s="215">
        <v>0</v>
      </c>
    </row>
    <row r="76" spans="1:17" x14ac:dyDescent="0.25">
      <c r="A76" s="245" t="str">
        <f>IFERROR(VLOOKUP($C76,Account_Mapping!$A:$C,2,0),"")</f>
        <v>REV_Medicare</v>
      </c>
      <c r="B76" s="248" t="str">
        <f>IFERROR(VLOOKUP($C76,Account_Mapping!$A:$C,3,0),"")</f>
        <v>REV_Ancillary</v>
      </c>
      <c r="C76" s="285" t="s">
        <v>833</v>
      </c>
      <c r="D76" s="228"/>
      <c r="E76" s="215">
        <v>0</v>
      </c>
      <c r="F76" s="215">
        <v>0</v>
      </c>
      <c r="G76" s="215">
        <v>0</v>
      </c>
      <c r="H76" s="215">
        <v>0</v>
      </c>
      <c r="I76" s="215">
        <v>0</v>
      </c>
      <c r="J76" s="215">
        <v>0</v>
      </c>
      <c r="K76" s="215">
        <v>0</v>
      </c>
      <c r="L76" s="215">
        <v>0</v>
      </c>
      <c r="M76" s="215">
        <v>0</v>
      </c>
      <c r="N76" s="215">
        <v>0</v>
      </c>
      <c r="O76" s="215">
        <v>0</v>
      </c>
      <c r="P76" s="215">
        <v>0</v>
      </c>
      <c r="Q76" s="215">
        <v>0</v>
      </c>
    </row>
    <row r="77" spans="1:17" x14ac:dyDescent="0.25">
      <c r="A77" s="245" t="str">
        <f>IFERROR(VLOOKUP($C77,Account_Mapping!$A:$C,2,0),"")</f>
        <v>REV_Medicare</v>
      </c>
      <c r="B77" s="248" t="str">
        <f>IFERROR(VLOOKUP($C77,Account_Mapping!$A:$C,3,0),"")</f>
        <v>REV_Ancillary</v>
      </c>
      <c r="C77" s="285" t="s">
        <v>1277</v>
      </c>
      <c r="D77" s="228"/>
      <c r="E77" s="215">
        <v>0</v>
      </c>
      <c r="F77" s="215">
        <v>0</v>
      </c>
      <c r="G77" s="215">
        <v>0</v>
      </c>
      <c r="H77" s="215">
        <v>0</v>
      </c>
      <c r="I77" s="215">
        <v>0</v>
      </c>
      <c r="J77" s="215">
        <v>0</v>
      </c>
      <c r="K77" s="215">
        <v>0</v>
      </c>
      <c r="L77" s="215">
        <v>0</v>
      </c>
      <c r="M77" s="215">
        <v>0</v>
      </c>
      <c r="N77" s="215">
        <v>0</v>
      </c>
      <c r="O77" s="215">
        <v>0</v>
      </c>
      <c r="P77" s="215">
        <v>0</v>
      </c>
      <c r="Q77" s="215">
        <v>0</v>
      </c>
    </row>
    <row r="78" spans="1:17" x14ac:dyDescent="0.25">
      <c r="A78" s="245" t="str">
        <f>IFERROR(VLOOKUP($C78,Account_Mapping!$A:$C,2,0),"")</f>
        <v>REV_Medicare</v>
      </c>
      <c r="B78" s="248" t="str">
        <f>IFERROR(VLOOKUP($C78,Account_Mapping!$A:$C,3,0),"")</f>
        <v>REV_Cont_Allow</v>
      </c>
      <c r="C78" s="285" t="s">
        <v>835</v>
      </c>
      <c r="D78" s="228"/>
      <c r="E78" s="215">
        <v>-15034.19</v>
      </c>
      <c r="F78" s="215">
        <v>-11189.79</v>
      </c>
      <c r="G78" s="215">
        <v>-16003.17</v>
      </c>
      <c r="H78" s="215">
        <v>-8319.9599999999991</v>
      </c>
      <c r="I78" s="215">
        <v>-12028.31</v>
      </c>
      <c r="J78" s="215">
        <v>-7614.79</v>
      </c>
      <c r="K78" s="215">
        <v>0</v>
      </c>
      <c r="L78" s="215">
        <v>0</v>
      </c>
      <c r="M78" s="215">
        <v>0</v>
      </c>
      <c r="N78" s="215">
        <v>0</v>
      </c>
      <c r="O78" s="215">
        <v>0</v>
      </c>
      <c r="P78" s="215">
        <v>0</v>
      </c>
      <c r="Q78" s="215">
        <v>-70190.209999999992</v>
      </c>
    </row>
    <row r="79" spans="1:17" x14ac:dyDescent="0.25">
      <c r="A79" s="245" t="str">
        <f>IFERROR(VLOOKUP($C79,Account_Mapping!$A:$C,2,0),"")</f>
        <v>REV_Medicare</v>
      </c>
      <c r="B79" s="248" t="str">
        <f>IFERROR(VLOOKUP($C79,Account_Mapping!$A:$C,3,0),"")</f>
        <v>REV_Cont_Allow</v>
      </c>
      <c r="C79" s="285" t="s">
        <v>836</v>
      </c>
      <c r="D79" s="228"/>
      <c r="E79" s="215">
        <v>0.61</v>
      </c>
      <c r="F79" s="215">
        <v>0.76</v>
      </c>
      <c r="G79" s="215">
        <v>0.24</v>
      </c>
      <c r="H79" s="215">
        <v>2468.06</v>
      </c>
      <c r="I79" s="215">
        <v>931.95</v>
      </c>
      <c r="J79" s="215">
        <v>-7.0000000000000007E-2</v>
      </c>
      <c r="K79" s="215">
        <v>0</v>
      </c>
      <c r="L79" s="215">
        <v>0</v>
      </c>
      <c r="M79" s="215">
        <v>0</v>
      </c>
      <c r="N79" s="215">
        <v>0</v>
      </c>
      <c r="O79" s="215">
        <v>0</v>
      </c>
      <c r="P79" s="215">
        <v>0</v>
      </c>
      <c r="Q79" s="215">
        <v>3401.5499999999997</v>
      </c>
    </row>
    <row r="80" spans="1:17" x14ac:dyDescent="0.25">
      <c r="A80" s="245" t="str">
        <f>IFERROR(VLOOKUP($C80,Account_Mapping!$A:$C,2,0),"")</f>
        <v>REV_Medicare</v>
      </c>
      <c r="B80" s="248">
        <f>IFERROR(VLOOKUP($C80,Account_Mapping!$A:$C,3,0),"")</f>
        <v>0</v>
      </c>
      <c r="C80" s="285" t="s">
        <v>837</v>
      </c>
      <c r="D80" s="228"/>
      <c r="E80" s="215">
        <v>0</v>
      </c>
      <c r="F80" s="215">
        <v>0</v>
      </c>
      <c r="G80" s="215">
        <v>0</v>
      </c>
      <c r="H80" s="215">
        <v>0</v>
      </c>
      <c r="I80" s="215">
        <v>0</v>
      </c>
      <c r="J80" s="215">
        <v>-164.79</v>
      </c>
      <c r="K80" s="215">
        <v>0</v>
      </c>
      <c r="L80" s="215">
        <v>0</v>
      </c>
      <c r="M80" s="215">
        <v>0</v>
      </c>
      <c r="N80" s="215">
        <v>0</v>
      </c>
      <c r="O80" s="215">
        <v>0</v>
      </c>
      <c r="P80" s="215">
        <v>0</v>
      </c>
      <c r="Q80" s="215">
        <v>-164.79</v>
      </c>
    </row>
    <row r="81" spans="1:17" x14ac:dyDescent="0.25">
      <c r="A81" s="245" t="str">
        <f>IFERROR(VLOOKUP($C81,Account_Mapping!$A:$C,2,0),"")</f>
        <v>REV_Medicare</v>
      </c>
      <c r="B81" s="248">
        <f>IFERROR(VLOOKUP($C81,Account_Mapping!$A:$C,3,0),"")</f>
        <v>0</v>
      </c>
      <c r="C81" s="285" t="s">
        <v>1281</v>
      </c>
      <c r="D81" s="228"/>
      <c r="E81" s="215">
        <v>0</v>
      </c>
      <c r="F81" s="215">
        <v>0</v>
      </c>
      <c r="G81" s="215">
        <v>0</v>
      </c>
      <c r="H81" s="215">
        <v>0</v>
      </c>
      <c r="I81" s="215">
        <v>0</v>
      </c>
      <c r="J81" s="215">
        <v>0</v>
      </c>
      <c r="K81" s="215">
        <v>0</v>
      </c>
      <c r="L81" s="215">
        <v>0</v>
      </c>
      <c r="M81" s="215">
        <v>0</v>
      </c>
      <c r="N81" s="215">
        <v>0</v>
      </c>
      <c r="O81" s="215">
        <v>0</v>
      </c>
      <c r="P81" s="215">
        <v>0</v>
      </c>
      <c r="Q81" s="215">
        <v>0</v>
      </c>
    </row>
    <row r="82" spans="1:17" x14ac:dyDescent="0.25">
      <c r="A82" s="245" t="str">
        <f>IFERROR(VLOOKUP($C82,Account_Mapping!$A:$C,2,0),"")</f>
        <v>REV_Private</v>
      </c>
      <c r="B82" s="248">
        <f>IFERROR(VLOOKUP($C82,Account_Mapping!$A:$C,3,0),"")</f>
        <v>0</v>
      </c>
      <c r="C82" s="285" t="s">
        <v>839</v>
      </c>
      <c r="D82" s="228"/>
      <c r="E82" s="215">
        <v>35216</v>
      </c>
      <c r="F82" s="215">
        <v>34652</v>
      </c>
      <c r="G82" s="215">
        <v>44426</v>
      </c>
      <c r="H82" s="215">
        <v>46136</v>
      </c>
      <c r="I82" s="215">
        <v>1989</v>
      </c>
      <c r="J82" s="215">
        <v>47688</v>
      </c>
      <c r="K82" s="215">
        <v>0</v>
      </c>
      <c r="L82" s="215">
        <v>0</v>
      </c>
      <c r="M82" s="215">
        <v>0</v>
      </c>
      <c r="N82" s="215">
        <v>0</v>
      </c>
      <c r="O82" s="215">
        <v>0</v>
      </c>
      <c r="P82" s="215">
        <v>0</v>
      </c>
      <c r="Q82" s="215">
        <v>210107</v>
      </c>
    </row>
    <row r="83" spans="1:17" x14ac:dyDescent="0.25">
      <c r="A83" s="245" t="str">
        <f>IFERROR(VLOOKUP($C83,Account_Mapping!$A:$C,2,0),"")</f>
        <v>REV_Comm_Ins</v>
      </c>
      <c r="B83" s="248">
        <f>IFERROR(VLOOKUP($C83,Account_Mapping!$A:$C,3,0),"")</f>
        <v>0</v>
      </c>
      <c r="C83" s="285" t="s">
        <v>840</v>
      </c>
      <c r="D83" s="228"/>
      <c r="E83" s="215">
        <v>15117.03</v>
      </c>
      <c r="F83" s="215">
        <v>26215.63</v>
      </c>
      <c r="G83" s="215">
        <v>18724.37</v>
      </c>
      <c r="H83" s="215">
        <v>18376.61</v>
      </c>
      <c r="I83" s="215">
        <v>13101.97</v>
      </c>
      <c r="J83" s="215">
        <v>19722.349999999999</v>
      </c>
      <c r="K83" s="215">
        <v>0</v>
      </c>
      <c r="L83" s="215">
        <v>0</v>
      </c>
      <c r="M83" s="215">
        <v>0</v>
      </c>
      <c r="N83" s="215">
        <v>0</v>
      </c>
      <c r="O83" s="215">
        <v>0</v>
      </c>
      <c r="P83" s="215">
        <v>0</v>
      </c>
      <c r="Q83" s="215">
        <v>111257.95999999999</v>
      </c>
    </row>
    <row r="84" spans="1:17" x14ac:dyDescent="0.25">
      <c r="A84" s="245" t="str">
        <f>IFERROR(VLOOKUP($C84,Account_Mapping!$A:$C,2,0),"")</f>
        <v>REV_Comm_Ins</v>
      </c>
      <c r="B84" s="248">
        <f>IFERROR(VLOOKUP($C84,Account_Mapping!$A:$C,3,0),"")</f>
        <v>0</v>
      </c>
      <c r="C84" s="285" t="s">
        <v>841</v>
      </c>
      <c r="D84" s="228"/>
      <c r="E84" s="215">
        <v>-16227.35</v>
      </c>
      <c r="F84" s="215">
        <v>-19195.03</v>
      </c>
      <c r="G84" s="215">
        <v>-26310.37</v>
      </c>
      <c r="H84" s="215">
        <v>-20374.5</v>
      </c>
      <c r="I84" s="215">
        <v>-19608.07</v>
      </c>
      <c r="J84" s="215">
        <v>-16781.14</v>
      </c>
      <c r="K84" s="215">
        <v>0</v>
      </c>
      <c r="L84" s="215">
        <v>0</v>
      </c>
      <c r="M84" s="215">
        <v>0</v>
      </c>
      <c r="N84" s="215">
        <v>0</v>
      </c>
      <c r="O84" s="215">
        <v>0</v>
      </c>
      <c r="P84" s="215">
        <v>0</v>
      </c>
      <c r="Q84" s="215">
        <v>-118496.46</v>
      </c>
    </row>
    <row r="85" spans="1:17" x14ac:dyDescent="0.25">
      <c r="A85" s="245" t="str">
        <f>IFERROR(VLOOKUP($C85,Account_Mapping!$A:$C,2,0),"")</f>
        <v>REV_Private</v>
      </c>
      <c r="B85" s="248" t="str">
        <f>IFERROR(VLOOKUP($C85,Account_Mapping!$A:$C,3,0),"")</f>
        <v>REV_Ancillary</v>
      </c>
      <c r="C85" s="285" t="s">
        <v>842</v>
      </c>
      <c r="D85" s="228"/>
      <c r="E85" s="215">
        <v>1085.1099999999999</v>
      </c>
      <c r="F85" s="215">
        <v>2004.54</v>
      </c>
      <c r="G85" s="215">
        <v>2360.5500000000002</v>
      </c>
      <c r="H85" s="215">
        <v>1565.02</v>
      </c>
      <c r="I85" s="215">
        <v>1419.66</v>
      </c>
      <c r="J85" s="215">
        <v>354.15</v>
      </c>
      <c r="K85" s="215">
        <v>0</v>
      </c>
      <c r="L85" s="215">
        <v>0</v>
      </c>
      <c r="M85" s="215">
        <v>0</v>
      </c>
      <c r="N85" s="215">
        <v>0</v>
      </c>
      <c r="O85" s="215">
        <v>0</v>
      </c>
      <c r="P85" s="215">
        <v>0</v>
      </c>
      <c r="Q85" s="215">
        <v>8789.0299999999988</v>
      </c>
    </row>
    <row r="86" spans="1:17" x14ac:dyDescent="0.25">
      <c r="A86" s="245" t="str">
        <f>IFERROR(VLOOKUP($C86,Account_Mapping!$A:$C,2,0),"")</f>
        <v>REV_Private</v>
      </c>
      <c r="B86" s="248" t="str">
        <f>IFERROR(VLOOKUP($C86,Account_Mapping!$A:$C,3,0),"")</f>
        <v>REV_Ancillary</v>
      </c>
      <c r="C86" s="285" t="s">
        <v>1283</v>
      </c>
      <c r="D86" s="228"/>
      <c r="E86" s="215">
        <v>-3710</v>
      </c>
      <c r="F86" s="215">
        <v>6890</v>
      </c>
      <c r="G86" s="215">
        <v>6890</v>
      </c>
      <c r="H86" s="215">
        <v>6890</v>
      </c>
      <c r="I86" s="215">
        <v>5260</v>
      </c>
      <c r="J86" s="215">
        <v>8480</v>
      </c>
      <c r="K86" s="215">
        <v>0</v>
      </c>
      <c r="L86" s="215">
        <v>0</v>
      </c>
      <c r="M86" s="215">
        <v>0</v>
      </c>
      <c r="N86" s="215">
        <v>0</v>
      </c>
      <c r="O86" s="215">
        <v>0</v>
      </c>
      <c r="P86" s="215">
        <v>0</v>
      </c>
      <c r="Q86" s="215">
        <v>30700</v>
      </c>
    </row>
    <row r="87" spans="1:17" x14ac:dyDescent="0.25">
      <c r="A87" s="245" t="str">
        <f>IFERROR(VLOOKUP($C87,Account_Mapping!$A:$C,2,0),"")</f>
        <v>REV_Private</v>
      </c>
      <c r="B87" s="248" t="str">
        <f>IFERROR(VLOOKUP($C87,Account_Mapping!$A:$C,3,0),"")</f>
        <v>REV_Ancillary</v>
      </c>
      <c r="C87" s="285" t="s">
        <v>844</v>
      </c>
      <c r="D87" s="228"/>
      <c r="E87" s="215">
        <v>0</v>
      </c>
      <c r="F87" s="215">
        <v>0</v>
      </c>
      <c r="G87" s="215">
        <v>0</v>
      </c>
      <c r="H87" s="215">
        <v>0</v>
      </c>
      <c r="I87" s="215">
        <v>0</v>
      </c>
      <c r="J87" s="215">
        <v>0</v>
      </c>
      <c r="K87" s="215">
        <v>0</v>
      </c>
      <c r="L87" s="215">
        <v>0</v>
      </c>
      <c r="M87" s="215">
        <v>0</v>
      </c>
      <c r="N87" s="215">
        <v>0</v>
      </c>
      <c r="O87" s="215">
        <v>0</v>
      </c>
      <c r="P87" s="215">
        <v>0</v>
      </c>
      <c r="Q87" s="215">
        <v>0</v>
      </c>
    </row>
    <row r="88" spans="1:17" x14ac:dyDescent="0.25">
      <c r="A88" s="245" t="str">
        <f>IFERROR(VLOOKUP($C88,Account_Mapping!$A:$C,2,0),"")</f>
        <v>REV_Private</v>
      </c>
      <c r="B88" s="248">
        <f>IFERROR(VLOOKUP($C88,Account_Mapping!$A:$C,3,0),"")</f>
        <v>0</v>
      </c>
      <c r="C88" s="285" t="s">
        <v>1268</v>
      </c>
      <c r="D88" s="228"/>
      <c r="E88" s="215">
        <v>8.23</v>
      </c>
      <c r="F88" s="215">
        <v>0</v>
      </c>
      <c r="G88" s="215">
        <v>341.42</v>
      </c>
      <c r="H88" s="215">
        <v>0</v>
      </c>
      <c r="I88" s="215">
        <v>19.8</v>
      </c>
      <c r="J88" s="215">
        <v>81.84</v>
      </c>
      <c r="K88" s="215">
        <v>0</v>
      </c>
      <c r="L88" s="215">
        <v>0</v>
      </c>
      <c r="M88" s="215">
        <v>0</v>
      </c>
      <c r="N88" s="215">
        <v>0</v>
      </c>
      <c r="O88" s="215">
        <v>0</v>
      </c>
      <c r="P88" s="215">
        <v>0</v>
      </c>
      <c r="Q88" s="215">
        <v>451.29000000000008</v>
      </c>
    </row>
    <row r="89" spans="1:17" x14ac:dyDescent="0.25">
      <c r="A89" s="245" t="str">
        <f>IFERROR(VLOOKUP($C89,Account_Mapping!$A:$C,2,0),"")</f>
        <v>REV_Private</v>
      </c>
      <c r="B89" s="248">
        <f>IFERROR(VLOOKUP($C89,Account_Mapping!$A:$C,3,0),"")</f>
        <v>0</v>
      </c>
      <c r="C89" s="285" t="s">
        <v>1269</v>
      </c>
      <c r="D89" s="228"/>
      <c r="E89" s="215">
        <v>0</v>
      </c>
      <c r="F89" s="215">
        <v>108</v>
      </c>
      <c r="G89" s="215">
        <v>0</v>
      </c>
      <c r="H89" s="215">
        <v>0</v>
      </c>
      <c r="I89" s="215">
        <v>0</v>
      </c>
      <c r="J89" s="215">
        <v>0</v>
      </c>
      <c r="K89" s="215">
        <v>0</v>
      </c>
      <c r="L89" s="215">
        <v>0</v>
      </c>
      <c r="M89" s="215">
        <v>0</v>
      </c>
      <c r="N89" s="215">
        <v>0</v>
      </c>
      <c r="O89" s="215">
        <v>0</v>
      </c>
      <c r="P89" s="215">
        <v>0</v>
      </c>
      <c r="Q89" s="215">
        <v>108</v>
      </c>
    </row>
    <row r="90" spans="1:17" x14ac:dyDescent="0.25">
      <c r="A90" s="245" t="str">
        <f>IFERROR(VLOOKUP($C90,Account_Mapping!$A:$C,2,0),"")</f>
        <v>REV_Other</v>
      </c>
      <c r="B90" s="248">
        <f>IFERROR(VLOOKUP($C90,Account_Mapping!$A:$C,3,0),"")</f>
        <v>0</v>
      </c>
      <c r="C90" s="285" t="s">
        <v>847</v>
      </c>
      <c r="D90" s="228"/>
      <c r="E90" s="215">
        <v>0</v>
      </c>
      <c r="F90" s="215">
        <v>0</v>
      </c>
      <c r="G90" s="215">
        <v>0</v>
      </c>
      <c r="H90" s="215">
        <v>0</v>
      </c>
      <c r="I90" s="215">
        <v>0</v>
      </c>
      <c r="J90" s="215">
        <v>0</v>
      </c>
      <c r="K90" s="215">
        <v>0</v>
      </c>
      <c r="L90" s="215">
        <v>0</v>
      </c>
      <c r="M90" s="215">
        <v>0</v>
      </c>
      <c r="N90" s="215">
        <v>0</v>
      </c>
      <c r="O90" s="215">
        <v>0</v>
      </c>
      <c r="P90" s="215">
        <v>0</v>
      </c>
      <c r="Q90" s="215">
        <v>0</v>
      </c>
    </row>
    <row r="91" spans="1:17" x14ac:dyDescent="0.25">
      <c r="A91" s="245" t="str">
        <f>IFERROR(VLOOKUP($C91,Account_Mapping!$A:$C,2,0),"")</f>
        <v>REV_Other</v>
      </c>
      <c r="B91" s="248">
        <f>IFERROR(VLOOKUP($C91,Account_Mapping!$A:$C,3,0),"")</f>
        <v>0</v>
      </c>
      <c r="C91" s="285" t="s">
        <v>848</v>
      </c>
      <c r="D91" s="228"/>
      <c r="E91" s="215">
        <v>0</v>
      </c>
      <c r="F91" s="215">
        <v>0</v>
      </c>
      <c r="G91" s="215">
        <v>0</v>
      </c>
      <c r="H91" s="215">
        <v>0</v>
      </c>
      <c r="I91" s="215">
        <v>0</v>
      </c>
      <c r="J91" s="215">
        <v>0</v>
      </c>
      <c r="K91" s="215">
        <v>0</v>
      </c>
      <c r="L91" s="215">
        <v>0</v>
      </c>
      <c r="M91" s="215">
        <v>0</v>
      </c>
      <c r="N91" s="215">
        <v>0</v>
      </c>
      <c r="O91" s="215">
        <v>0</v>
      </c>
      <c r="P91" s="215">
        <v>0</v>
      </c>
      <c r="Q91" s="215">
        <v>0</v>
      </c>
    </row>
    <row r="92" spans="1:17" x14ac:dyDescent="0.25">
      <c r="A92" s="245" t="str">
        <f>IFERROR(VLOOKUP($C92,Account_Mapping!$A:$C,2,0),"")</f>
        <v>REV_Other</v>
      </c>
      <c r="B92" s="248">
        <f>IFERROR(VLOOKUP($C92,Account_Mapping!$A:$C,3,0),"")</f>
        <v>0</v>
      </c>
      <c r="C92" s="285" t="s">
        <v>849</v>
      </c>
      <c r="D92" s="228"/>
      <c r="E92" s="215">
        <v>0</v>
      </c>
      <c r="F92" s="215">
        <v>0</v>
      </c>
      <c r="G92" s="215">
        <v>0</v>
      </c>
      <c r="H92" s="215">
        <v>0</v>
      </c>
      <c r="I92" s="215">
        <v>0</v>
      </c>
      <c r="J92" s="215">
        <v>0</v>
      </c>
      <c r="K92" s="215">
        <v>0</v>
      </c>
      <c r="L92" s="215">
        <v>0</v>
      </c>
      <c r="M92" s="215">
        <v>0</v>
      </c>
      <c r="N92" s="215">
        <v>0</v>
      </c>
      <c r="O92" s="215">
        <v>0</v>
      </c>
      <c r="P92" s="215">
        <v>0</v>
      </c>
      <c r="Q92" s="215">
        <v>0</v>
      </c>
    </row>
    <row r="93" spans="1:17" x14ac:dyDescent="0.25">
      <c r="A93" s="245" t="str">
        <f>IFERROR(VLOOKUP($C93,Account_Mapping!$A:$C,2,0),"")</f>
        <v>REV_Other</v>
      </c>
      <c r="B93" s="248">
        <f>IFERROR(VLOOKUP($C93,Account_Mapping!$A:$C,3,0),"")</f>
        <v>0</v>
      </c>
      <c r="C93" s="285" t="s">
        <v>850</v>
      </c>
      <c r="D93" s="228"/>
      <c r="E93" s="215">
        <v>0</v>
      </c>
      <c r="F93" s="215">
        <v>0</v>
      </c>
      <c r="G93" s="215">
        <v>0</v>
      </c>
      <c r="H93" s="215">
        <v>0</v>
      </c>
      <c r="I93" s="215">
        <v>0</v>
      </c>
      <c r="J93" s="215">
        <v>0</v>
      </c>
      <c r="K93" s="215">
        <v>0</v>
      </c>
      <c r="L93" s="215">
        <v>0</v>
      </c>
      <c r="M93" s="215">
        <v>0</v>
      </c>
      <c r="N93" s="215">
        <v>0</v>
      </c>
      <c r="O93" s="215">
        <v>0</v>
      </c>
      <c r="P93" s="215">
        <v>0</v>
      </c>
      <c r="Q93" s="215">
        <v>0</v>
      </c>
    </row>
    <row r="94" spans="1:17" x14ac:dyDescent="0.25">
      <c r="A94" s="245" t="str">
        <f>IFERROR(VLOOKUP($C94,Account_Mapping!$A:$C,2,0),"")</f>
        <v>REV_Private</v>
      </c>
      <c r="B94" s="248">
        <f>IFERROR(VLOOKUP($C94,Account_Mapping!$A:$C,3,0),"")</f>
        <v>0</v>
      </c>
      <c r="C94" s="285" t="s">
        <v>851</v>
      </c>
      <c r="D94" s="228"/>
      <c r="E94" s="215">
        <v>0</v>
      </c>
      <c r="F94" s="215">
        <v>0</v>
      </c>
      <c r="G94" s="215">
        <v>0</v>
      </c>
      <c r="H94" s="215">
        <v>0</v>
      </c>
      <c r="I94" s="215">
        <v>0</v>
      </c>
      <c r="J94" s="215">
        <v>0</v>
      </c>
      <c r="K94" s="215">
        <v>0</v>
      </c>
      <c r="L94" s="215">
        <v>0</v>
      </c>
      <c r="M94" s="215">
        <v>0</v>
      </c>
      <c r="N94" s="215">
        <v>0</v>
      </c>
      <c r="O94" s="215">
        <v>0</v>
      </c>
      <c r="P94" s="215">
        <v>0</v>
      </c>
      <c r="Q94" s="215">
        <v>0</v>
      </c>
    </row>
    <row r="95" spans="1:17" x14ac:dyDescent="0.25">
      <c r="A95" s="245" t="str">
        <f>IFERROR(VLOOKUP($C95,Account_Mapping!$A:$C,2,0),"")</f>
        <v>REV_Other</v>
      </c>
      <c r="B95" s="248">
        <f>IFERROR(VLOOKUP($C95,Account_Mapping!$A:$C,3,0),"")</f>
        <v>0</v>
      </c>
      <c r="C95" s="285" t="s">
        <v>852</v>
      </c>
      <c r="D95" s="228"/>
      <c r="E95" s="215">
        <v>71517.7</v>
      </c>
      <c r="F95" s="215">
        <v>50305.88</v>
      </c>
      <c r="G95" s="215">
        <v>39146.86</v>
      </c>
      <c r="H95" s="215">
        <v>50118.54</v>
      </c>
      <c r="I95" s="215">
        <v>100470.76</v>
      </c>
      <c r="J95" s="215">
        <v>57630.54</v>
      </c>
      <c r="K95" s="215">
        <v>0</v>
      </c>
      <c r="L95" s="215">
        <v>0</v>
      </c>
      <c r="M95" s="215">
        <v>0</v>
      </c>
      <c r="N95" s="215">
        <v>0</v>
      </c>
      <c r="O95" s="215">
        <v>0</v>
      </c>
      <c r="P95" s="215">
        <v>0</v>
      </c>
      <c r="Q95" s="215">
        <v>369190.27999999997</v>
      </c>
    </row>
    <row r="96" spans="1:17" x14ac:dyDescent="0.25">
      <c r="A96" s="245" t="str">
        <f>IFERROR(VLOOKUP($C96,Account_Mapping!$A:$C,2,0),"")</f>
        <v>REV_Other</v>
      </c>
      <c r="B96" s="248">
        <f>IFERROR(VLOOKUP($C96,Account_Mapping!$A:$C,3,0),"")</f>
        <v>0</v>
      </c>
      <c r="C96" s="285" t="s">
        <v>853</v>
      </c>
      <c r="D96" s="228"/>
      <c r="E96" s="215">
        <v>0</v>
      </c>
      <c r="F96" s="215">
        <v>0</v>
      </c>
      <c r="G96" s="215">
        <v>0</v>
      </c>
      <c r="H96" s="215">
        <v>0</v>
      </c>
      <c r="I96" s="215">
        <v>0</v>
      </c>
      <c r="J96" s="215">
        <v>0</v>
      </c>
      <c r="K96" s="215">
        <v>0</v>
      </c>
      <c r="L96" s="215">
        <v>0</v>
      </c>
      <c r="M96" s="215">
        <v>0</v>
      </c>
      <c r="N96" s="215">
        <v>0</v>
      </c>
      <c r="O96" s="215">
        <v>0</v>
      </c>
      <c r="P96" s="215">
        <v>0</v>
      </c>
      <c r="Q96" s="215">
        <v>0</v>
      </c>
    </row>
    <row r="97" spans="1:18" x14ac:dyDescent="0.25">
      <c r="A97" s="245" t="str">
        <f>IFERROR(VLOOKUP($C97,Account_Mapping!$A:$C,2,0),"")</f>
        <v>REV_Other</v>
      </c>
      <c r="B97" s="248">
        <f>IFERROR(VLOOKUP($C97,Account_Mapping!$A:$C,3,0),"")</f>
        <v>0</v>
      </c>
      <c r="C97" s="285" t="s">
        <v>854</v>
      </c>
      <c r="D97" s="228"/>
      <c r="E97" s="215">
        <v>2440.3000000000002</v>
      </c>
      <c r="F97" s="215">
        <v>0</v>
      </c>
      <c r="G97" s="215">
        <v>2820</v>
      </c>
      <c r="H97" s="215">
        <v>-1599.85</v>
      </c>
      <c r="I97" s="215">
        <v>0</v>
      </c>
      <c r="J97" s="215">
        <v>0</v>
      </c>
      <c r="K97" s="215">
        <v>0</v>
      </c>
      <c r="L97" s="215">
        <v>0</v>
      </c>
      <c r="M97" s="215">
        <v>0</v>
      </c>
      <c r="N97" s="215">
        <v>0</v>
      </c>
      <c r="O97" s="215">
        <v>0</v>
      </c>
      <c r="P97" s="215">
        <v>0</v>
      </c>
      <c r="Q97" s="215">
        <v>3660.4500000000003</v>
      </c>
    </row>
    <row r="98" spans="1:18" x14ac:dyDescent="0.25">
      <c r="A98" s="245" t="str">
        <f>IFERROR(VLOOKUP($C98,Account_Mapping!$A:$C,2,0),"")</f>
        <v>REV_Other</v>
      </c>
      <c r="B98" s="248">
        <f>IFERROR(VLOOKUP($C98,Account_Mapping!$A:$C,3,0),"")</f>
        <v>0</v>
      </c>
      <c r="C98" s="285" t="s">
        <v>855</v>
      </c>
      <c r="D98" s="228"/>
      <c r="E98" s="215">
        <v>0</v>
      </c>
      <c r="F98" s="215">
        <v>0</v>
      </c>
      <c r="G98" s="215">
        <v>0</v>
      </c>
      <c r="H98" s="215">
        <v>0</v>
      </c>
      <c r="I98" s="215">
        <v>0</v>
      </c>
      <c r="J98" s="215">
        <v>0</v>
      </c>
      <c r="K98" s="215">
        <v>0</v>
      </c>
      <c r="L98" s="215">
        <v>0</v>
      </c>
      <c r="M98" s="215">
        <v>0</v>
      </c>
      <c r="N98" s="215">
        <v>0</v>
      </c>
      <c r="O98" s="215">
        <v>0</v>
      </c>
      <c r="P98" s="215">
        <v>0</v>
      </c>
      <c r="Q98" s="215">
        <v>0</v>
      </c>
    </row>
    <row r="99" spans="1:18" x14ac:dyDescent="0.25">
      <c r="A99" s="245" t="str">
        <f>IFERROR(VLOOKUP($C99,Account_Mapping!$A:$C,2,0),"")</f>
        <v>REV_Other</v>
      </c>
      <c r="B99" s="248">
        <f>IFERROR(VLOOKUP($C99,Account_Mapping!$A:$C,3,0),"")</f>
        <v>0</v>
      </c>
      <c r="C99" s="285" t="s">
        <v>856</v>
      </c>
      <c r="D99" s="228"/>
      <c r="E99" s="215">
        <v>0</v>
      </c>
      <c r="F99" s="215">
        <v>0</v>
      </c>
      <c r="G99" s="215">
        <v>0</v>
      </c>
      <c r="H99" s="215">
        <v>0</v>
      </c>
      <c r="I99" s="215">
        <v>0</v>
      </c>
      <c r="J99" s="215">
        <v>0</v>
      </c>
      <c r="K99" s="215">
        <v>0</v>
      </c>
      <c r="L99" s="215">
        <v>0</v>
      </c>
      <c r="M99" s="215">
        <v>0</v>
      </c>
      <c r="N99" s="215">
        <v>0</v>
      </c>
      <c r="O99" s="215">
        <v>0</v>
      </c>
      <c r="P99" s="215">
        <v>0</v>
      </c>
      <c r="Q99" s="215">
        <v>0</v>
      </c>
    </row>
    <row r="100" spans="1:18" x14ac:dyDescent="0.25">
      <c r="A100" s="245" t="str">
        <f>IFERROR(VLOOKUP($C100,Account_Mapping!$A:$C,2,0),"")</f>
        <v>REV_Other</v>
      </c>
      <c r="B100" s="248" t="str">
        <f>IFERROR(VLOOKUP($C100,Account_Mapping!$A:$C,3,0),"")</f>
        <v>REV_Cont_Allow</v>
      </c>
      <c r="C100" s="285" t="s">
        <v>857</v>
      </c>
      <c r="D100" s="228"/>
      <c r="E100" s="215">
        <v>0</v>
      </c>
      <c r="F100" s="215">
        <v>0</v>
      </c>
      <c r="G100" s="215">
        <v>0</v>
      </c>
      <c r="H100" s="215">
        <v>0</v>
      </c>
      <c r="I100" s="215">
        <v>0</v>
      </c>
      <c r="J100" s="215">
        <v>0</v>
      </c>
      <c r="K100" s="215">
        <v>0</v>
      </c>
      <c r="L100" s="215">
        <v>0</v>
      </c>
      <c r="M100" s="215">
        <v>0</v>
      </c>
      <c r="N100" s="215">
        <v>0</v>
      </c>
      <c r="O100" s="215">
        <v>0</v>
      </c>
      <c r="P100" s="215">
        <v>0</v>
      </c>
      <c r="Q100" s="215">
        <v>0</v>
      </c>
    </row>
    <row r="101" spans="1:18" x14ac:dyDescent="0.25">
      <c r="A101" s="245" t="str">
        <f>IFERROR(VLOOKUP($C101,Account_Mapping!$A:$C,2,0),"")</f>
        <v>REV_Other</v>
      </c>
      <c r="B101" s="248" t="str">
        <f>IFERROR(VLOOKUP($C101,Account_Mapping!$A:$C,3,0),"")</f>
        <v>REV_Ancillary</v>
      </c>
      <c r="C101" s="285" t="s">
        <v>858</v>
      </c>
      <c r="D101" s="228"/>
      <c r="E101" s="215">
        <v>0</v>
      </c>
      <c r="F101" s="215">
        <v>0</v>
      </c>
      <c r="G101" s="215">
        <v>0</v>
      </c>
      <c r="H101" s="215">
        <v>0</v>
      </c>
      <c r="I101" s="215">
        <v>0</v>
      </c>
      <c r="J101" s="215">
        <v>0</v>
      </c>
      <c r="K101" s="215">
        <v>0</v>
      </c>
      <c r="L101" s="215">
        <v>0</v>
      </c>
      <c r="M101" s="215">
        <v>0</v>
      </c>
      <c r="N101" s="215">
        <v>0</v>
      </c>
      <c r="O101" s="215">
        <v>0</v>
      </c>
      <c r="P101" s="215">
        <v>0</v>
      </c>
      <c r="Q101" s="215">
        <v>0</v>
      </c>
    </row>
    <row r="102" spans="1:18" x14ac:dyDescent="0.25">
      <c r="A102" s="245" t="str">
        <f>IFERROR(VLOOKUP($C102,Account_Mapping!$A:$C,2,0),"")</f>
        <v>REV_Other</v>
      </c>
      <c r="B102" s="248">
        <f>IFERROR(VLOOKUP($C102,Account_Mapping!$A:$C,3,0),"")</f>
        <v>0</v>
      </c>
      <c r="C102" s="285" t="s">
        <v>859</v>
      </c>
      <c r="D102" s="228"/>
      <c r="E102" s="215">
        <v>0</v>
      </c>
      <c r="F102" s="215">
        <v>0</v>
      </c>
      <c r="G102" s="215">
        <v>0</v>
      </c>
      <c r="H102" s="215">
        <v>0</v>
      </c>
      <c r="I102" s="215">
        <v>0</v>
      </c>
      <c r="J102" s="215">
        <v>0</v>
      </c>
      <c r="K102" s="215">
        <v>0</v>
      </c>
      <c r="L102" s="215">
        <v>0</v>
      </c>
      <c r="M102" s="215">
        <v>0</v>
      </c>
      <c r="N102" s="215">
        <v>0</v>
      </c>
      <c r="O102" s="215">
        <v>0</v>
      </c>
      <c r="P102" s="215">
        <v>0</v>
      </c>
      <c r="Q102" s="215">
        <v>0</v>
      </c>
    </row>
    <row r="103" spans="1:18" x14ac:dyDescent="0.25">
      <c r="A103" s="245" t="str">
        <f>IFERROR(VLOOKUP($C103,Account_Mapping!$A:$C,2,0),"")</f>
        <v>REV_Other</v>
      </c>
      <c r="B103" s="248">
        <f>IFERROR(VLOOKUP($C103,Account_Mapping!$A:$C,3,0),"")</f>
        <v>0</v>
      </c>
      <c r="C103" s="285" t="s">
        <v>860</v>
      </c>
      <c r="D103" s="228"/>
      <c r="E103" s="215">
        <v>0</v>
      </c>
      <c r="F103" s="215">
        <v>0</v>
      </c>
      <c r="G103" s="215">
        <v>0</v>
      </c>
      <c r="H103" s="215">
        <v>0</v>
      </c>
      <c r="I103" s="215">
        <v>0</v>
      </c>
      <c r="J103" s="215">
        <v>0</v>
      </c>
      <c r="K103" s="215">
        <v>0</v>
      </c>
      <c r="L103" s="215">
        <v>0</v>
      </c>
      <c r="M103" s="215">
        <v>0</v>
      </c>
      <c r="N103" s="215">
        <v>0</v>
      </c>
      <c r="O103" s="215">
        <v>0</v>
      </c>
      <c r="P103" s="215">
        <v>0</v>
      </c>
      <c r="Q103" s="215">
        <v>0</v>
      </c>
    </row>
    <row r="104" spans="1:18" x14ac:dyDescent="0.25">
      <c r="A104" s="245" t="str">
        <f>IFERROR(VLOOKUP($C104,Account_Mapping!$A:$C,2,0),"")</f>
        <v>REV_Other</v>
      </c>
      <c r="B104" s="248">
        <f>IFERROR(VLOOKUP($C104,Account_Mapping!$A:$C,3,0),"")</f>
        <v>0</v>
      </c>
      <c r="C104" s="285" t="s">
        <v>861</v>
      </c>
      <c r="D104" s="228"/>
      <c r="E104" s="215">
        <v>0</v>
      </c>
      <c r="F104" s="215">
        <v>0</v>
      </c>
      <c r="G104" s="215">
        <v>0</v>
      </c>
      <c r="H104" s="215">
        <v>0</v>
      </c>
      <c r="I104" s="215">
        <v>0</v>
      </c>
      <c r="J104" s="215">
        <v>0</v>
      </c>
      <c r="K104" s="215">
        <v>0</v>
      </c>
      <c r="L104" s="215">
        <v>0</v>
      </c>
      <c r="M104" s="215">
        <v>0</v>
      </c>
      <c r="N104" s="215">
        <v>0</v>
      </c>
      <c r="O104" s="215">
        <v>0</v>
      </c>
      <c r="P104" s="215">
        <v>0</v>
      </c>
      <c r="Q104" s="215">
        <v>0</v>
      </c>
    </row>
    <row r="105" spans="1:18" x14ac:dyDescent="0.25">
      <c r="A105" s="245" t="str">
        <f>IFERROR(VLOOKUP($C105,Account_Mapping!$A:$C,2,0),"")</f>
        <v>REV_Other</v>
      </c>
      <c r="B105" s="248">
        <f>IFERROR(VLOOKUP($C105,Account_Mapping!$A:$C,3,0),"")</f>
        <v>0</v>
      </c>
      <c r="C105" s="285" t="s">
        <v>862</v>
      </c>
      <c r="D105" s="228"/>
      <c r="E105" s="215">
        <v>0</v>
      </c>
      <c r="F105" s="215">
        <v>0</v>
      </c>
      <c r="G105" s="215">
        <v>0</v>
      </c>
      <c r="H105" s="215">
        <v>0</v>
      </c>
      <c r="I105" s="215">
        <v>0</v>
      </c>
      <c r="J105" s="215">
        <v>0</v>
      </c>
      <c r="K105" s="215">
        <v>0</v>
      </c>
      <c r="L105" s="215">
        <v>0</v>
      </c>
      <c r="M105" s="215">
        <v>0</v>
      </c>
      <c r="N105" s="215">
        <v>0</v>
      </c>
      <c r="O105" s="215">
        <v>0</v>
      </c>
      <c r="P105" s="215">
        <v>0</v>
      </c>
      <c r="Q105" s="215">
        <v>0</v>
      </c>
    </row>
    <row r="106" spans="1:18" x14ac:dyDescent="0.25">
      <c r="A106" s="245" t="str">
        <f>IFERROR(VLOOKUP($C106,Account_Mapping!$A:$C,2,0),"")</f>
        <v>REV_Veterans</v>
      </c>
      <c r="B106" s="248">
        <f>IFERROR(VLOOKUP($C106,Account_Mapping!$A:$C,3,0),"")</f>
        <v>0</v>
      </c>
      <c r="C106" s="285" t="s">
        <v>863</v>
      </c>
      <c r="D106" s="228"/>
      <c r="E106" s="215">
        <v>0</v>
      </c>
      <c r="F106" s="215">
        <v>0</v>
      </c>
      <c r="G106" s="215">
        <v>0</v>
      </c>
      <c r="H106" s="215">
        <v>0</v>
      </c>
      <c r="I106" s="215">
        <v>0</v>
      </c>
      <c r="J106" s="215">
        <v>0</v>
      </c>
      <c r="K106" s="215">
        <v>0</v>
      </c>
      <c r="L106" s="215">
        <v>0</v>
      </c>
      <c r="M106" s="215">
        <v>0</v>
      </c>
      <c r="N106" s="215">
        <v>0</v>
      </c>
      <c r="O106" s="215">
        <v>0</v>
      </c>
      <c r="P106" s="215">
        <v>0</v>
      </c>
      <c r="Q106" s="215">
        <v>0</v>
      </c>
    </row>
    <row r="107" spans="1:18" x14ac:dyDescent="0.25">
      <c r="A107" s="245" t="str">
        <f>IFERROR(VLOOKUP($C107,Account_Mapping!$A:$C,2,0),"")</f>
        <v>REV_Veterans</v>
      </c>
      <c r="B107" s="248">
        <f>IFERROR(VLOOKUP($C107,Account_Mapping!$A:$C,3,0),"")</f>
        <v>0</v>
      </c>
      <c r="C107" s="285" t="s">
        <v>864</v>
      </c>
      <c r="D107" s="228"/>
      <c r="E107" s="215">
        <v>0</v>
      </c>
      <c r="F107" s="215">
        <v>0</v>
      </c>
      <c r="G107" s="215">
        <v>0</v>
      </c>
      <c r="H107" s="215">
        <v>0</v>
      </c>
      <c r="I107" s="215">
        <v>0</v>
      </c>
      <c r="J107" s="215">
        <v>0</v>
      </c>
      <c r="K107" s="215">
        <v>0</v>
      </c>
      <c r="L107" s="215">
        <v>0</v>
      </c>
      <c r="M107" s="215">
        <v>0</v>
      </c>
      <c r="N107" s="215">
        <v>0</v>
      </c>
      <c r="O107" s="215">
        <v>0</v>
      </c>
      <c r="P107" s="215">
        <v>0</v>
      </c>
      <c r="Q107" s="215">
        <v>0</v>
      </c>
    </row>
    <row r="108" spans="1:18" x14ac:dyDescent="0.25">
      <c r="A108" s="245" t="str">
        <f>IFERROR(VLOOKUP($C108,Account_Mapping!$A:$C,2,0),"")</f>
        <v>REV_Veterans</v>
      </c>
      <c r="B108" s="248">
        <f>IFERROR(VLOOKUP($C108,Account_Mapping!$A:$C,3,0),"")</f>
        <v>0</v>
      </c>
      <c r="C108" s="285" t="s">
        <v>865</v>
      </c>
      <c r="D108" s="228"/>
      <c r="E108" s="215">
        <v>0</v>
      </c>
      <c r="F108" s="215">
        <v>0</v>
      </c>
      <c r="G108" s="215">
        <v>0</v>
      </c>
      <c r="H108" s="215">
        <v>0</v>
      </c>
      <c r="I108" s="215">
        <v>0</v>
      </c>
      <c r="J108" s="215">
        <v>0</v>
      </c>
      <c r="K108" s="215">
        <v>0</v>
      </c>
      <c r="L108" s="215">
        <v>0</v>
      </c>
      <c r="M108" s="215">
        <v>0</v>
      </c>
      <c r="N108" s="215">
        <v>0</v>
      </c>
      <c r="O108" s="215">
        <v>0</v>
      </c>
      <c r="P108" s="215">
        <v>0</v>
      </c>
      <c r="Q108" s="215">
        <v>0</v>
      </c>
    </row>
    <row r="109" spans="1:18" x14ac:dyDescent="0.25">
      <c r="A109" s="245" t="str">
        <f>IFERROR(VLOOKUP($C109,Account_Mapping!$A:$C,2,0),"")</f>
        <v>REV_Veterans</v>
      </c>
      <c r="B109" s="248">
        <f>IFERROR(VLOOKUP($C109,Account_Mapping!$A:$C,3,0),"")</f>
        <v>0</v>
      </c>
      <c r="C109" s="285" t="s">
        <v>866</v>
      </c>
      <c r="D109" s="228"/>
      <c r="E109" s="229">
        <v>0</v>
      </c>
      <c r="F109" s="229">
        <v>0</v>
      </c>
      <c r="G109" s="229">
        <v>0</v>
      </c>
      <c r="H109" s="229">
        <v>0</v>
      </c>
      <c r="I109" s="229">
        <v>0</v>
      </c>
      <c r="J109" s="229">
        <v>0</v>
      </c>
      <c r="K109" s="229">
        <v>0</v>
      </c>
      <c r="L109" s="229">
        <v>0</v>
      </c>
      <c r="M109" s="229">
        <v>0</v>
      </c>
      <c r="N109" s="229">
        <v>0</v>
      </c>
      <c r="O109" s="229">
        <v>0</v>
      </c>
      <c r="P109" s="229">
        <v>0</v>
      </c>
      <c r="Q109" s="229">
        <v>0</v>
      </c>
      <c r="R109" s="224"/>
    </row>
    <row r="110" spans="1:18" x14ac:dyDescent="0.25">
      <c r="A110" s="245" t="str">
        <f>IFERROR(VLOOKUP($C110,Account_Mapping!$A:$C,2,0),"")</f>
        <v>REV_Other</v>
      </c>
      <c r="B110" s="248">
        <f>IFERROR(VLOOKUP($C110,Account_Mapping!$A:$C,3,0),"")</f>
        <v>0</v>
      </c>
      <c r="C110" s="285" t="s">
        <v>867</v>
      </c>
      <c r="E110" s="215">
        <v>0</v>
      </c>
      <c r="F110" s="215">
        <v>0</v>
      </c>
      <c r="G110" s="215">
        <v>0</v>
      </c>
      <c r="H110" s="215">
        <v>0</v>
      </c>
      <c r="I110" s="215">
        <v>0</v>
      </c>
      <c r="J110" s="215">
        <v>0</v>
      </c>
      <c r="K110" s="215">
        <v>0</v>
      </c>
      <c r="L110" s="215">
        <v>0</v>
      </c>
      <c r="M110" s="215">
        <v>0</v>
      </c>
      <c r="N110" s="215">
        <v>0</v>
      </c>
      <c r="O110" s="215">
        <v>0</v>
      </c>
      <c r="P110" s="215">
        <v>0</v>
      </c>
      <c r="Q110" s="215">
        <v>0</v>
      </c>
    </row>
    <row r="111" spans="1:18" x14ac:dyDescent="0.25">
      <c r="A111" s="245" t="str">
        <f>IFERROR(VLOOKUP($C111,Account_Mapping!$A:$C,2,0),"")</f>
        <v/>
      </c>
      <c r="B111" s="248" t="str">
        <f>IFERROR(VLOOKUP($C111,Account_Mapping!$A:$C,3,0),"")</f>
        <v/>
      </c>
      <c r="C111" s="285" t="s">
        <v>868</v>
      </c>
      <c r="E111" s="215">
        <v>266843.03999999992</v>
      </c>
      <c r="F111" s="215">
        <v>246844.97000000003</v>
      </c>
      <c r="G111" s="215">
        <v>266851.88</v>
      </c>
      <c r="H111" s="215">
        <v>243251.58</v>
      </c>
      <c r="I111" s="215">
        <v>250816.35000000003</v>
      </c>
      <c r="J111" s="215">
        <v>244302.09</v>
      </c>
      <c r="K111" s="215">
        <v>0</v>
      </c>
      <c r="L111" s="215">
        <v>0</v>
      </c>
      <c r="M111" s="215">
        <v>0</v>
      </c>
      <c r="N111" s="215">
        <v>0</v>
      </c>
      <c r="O111" s="215">
        <v>0</v>
      </c>
      <c r="P111" s="215">
        <v>0</v>
      </c>
      <c r="Q111" s="215">
        <v>1518909.9100000001</v>
      </c>
    </row>
    <row r="112" spans="1:18" x14ac:dyDescent="0.25">
      <c r="A112" s="245" t="str">
        <f>IFERROR(VLOOKUP($C112,Account_Mapping!$A:$C,2,0),"")</f>
        <v/>
      </c>
      <c r="B112" s="248" t="str">
        <f>IFERROR(VLOOKUP($C112,Account_Mapping!$A:$C,3,0),"")</f>
        <v/>
      </c>
      <c r="C112" s="285" t="s">
        <v>789</v>
      </c>
      <c r="D112" s="215"/>
      <c r="E112" s="215"/>
      <c r="F112" s="215"/>
      <c r="G112" s="215"/>
      <c r="H112" s="215"/>
      <c r="I112" s="215"/>
      <c r="J112" s="215"/>
      <c r="K112" s="215"/>
      <c r="L112" s="215"/>
      <c r="M112" s="215"/>
      <c r="N112" s="215"/>
      <c r="O112" s="215"/>
      <c r="P112" s="215"/>
      <c r="Q112" s="215"/>
    </row>
    <row r="113" spans="1:17" x14ac:dyDescent="0.25">
      <c r="A113" s="245" t="str">
        <f>IFERROR(VLOOKUP($C113,Account_Mapping!$A:$C,2,0),"")</f>
        <v/>
      </c>
      <c r="B113" s="248" t="str">
        <f>IFERROR(VLOOKUP($C113,Account_Mapping!$A:$C,3,0),"")</f>
        <v/>
      </c>
      <c r="C113" s="285" t="s">
        <v>869</v>
      </c>
      <c r="D113" s="215"/>
      <c r="E113" s="215"/>
      <c r="F113" s="215"/>
      <c r="G113" s="215"/>
      <c r="H113" s="215"/>
      <c r="I113" s="215"/>
      <c r="J113" s="215"/>
      <c r="K113" s="215"/>
      <c r="L113" s="215"/>
      <c r="M113" s="215"/>
      <c r="N113" s="215"/>
      <c r="O113" s="215"/>
      <c r="P113" s="215"/>
      <c r="Q113" s="215"/>
    </row>
    <row r="114" spans="1:17" x14ac:dyDescent="0.25">
      <c r="A114" s="245" t="str">
        <f>IFERROR(VLOOKUP($C114,Account_Mapping!$A:$C,2,0),"")</f>
        <v>Rev_Medicare_B</v>
      </c>
      <c r="B114" s="248" t="str">
        <f>IFERROR(VLOOKUP($C114,Account_Mapping!$A:$C,3,0),"")</f>
        <v>REV_Ancillary</v>
      </c>
      <c r="C114" s="285" t="s">
        <v>870</v>
      </c>
      <c r="D114" s="215"/>
      <c r="E114" s="215">
        <v>0</v>
      </c>
      <c r="F114" s="215">
        <v>0</v>
      </c>
      <c r="G114" s="215">
        <v>226.47</v>
      </c>
      <c r="H114" s="215">
        <v>1466.38</v>
      </c>
      <c r="I114" s="215">
        <v>2122.6999999999998</v>
      </c>
      <c r="J114" s="215">
        <v>2996.64</v>
      </c>
      <c r="K114" s="215">
        <v>0</v>
      </c>
      <c r="L114" s="215">
        <v>0</v>
      </c>
      <c r="M114" s="215">
        <v>0</v>
      </c>
      <c r="N114" s="215">
        <v>0</v>
      </c>
      <c r="O114" s="215">
        <v>0</v>
      </c>
      <c r="P114" s="215">
        <v>0</v>
      </c>
      <c r="Q114" s="215">
        <v>6812.1900000000005</v>
      </c>
    </row>
    <row r="115" spans="1:17" x14ac:dyDescent="0.25">
      <c r="A115" s="245" t="str">
        <f>IFERROR(VLOOKUP($C115,Account_Mapping!$A:$C,2,0),"")</f>
        <v>Rev_Medicare_B</v>
      </c>
      <c r="B115" s="248" t="str">
        <f>IFERROR(VLOOKUP($C115,Account_Mapping!$A:$C,3,0),"")</f>
        <v>REV_Ancillary</v>
      </c>
      <c r="C115" s="285" t="s">
        <v>871</v>
      </c>
      <c r="D115" s="215"/>
      <c r="E115" s="215">
        <v>949.48</v>
      </c>
      <c r="F115" s="215">
        <v>0</v>
      </c>
      <c r="G115" s="215">
        <v>282.56</v>
      </c>
      <c r="H115" s="215">
        <v>1547.94</v>
      </c>
      <c r="I115" s="215">
        <v>2123.92</v>
      </c>
      <c r="J115" s="215">
        <v>2395.66</v>
      </c>
      <c r="K115" s="215">
        <v>0</v>
      </c>
      <c r="L115" s="215">
        <v>0</v>
      </c>
      <c r="M115" s="215">
        <v>0</v>
      </c>
      <c r="N115" s="215">
        <v>0</v>
      </c>
      <c r="O115" s="215">
        <v>0</v>
      </c>
      <c r="P115" s="215">
        <v>0</v>
      </c>
      <c r="Q115" s="215">
        <v>7299.5599999999995</v>
      </c>
    </row>
    <row r="116" spans="1:17" x14ac:dyDescent="0.25">
      <c r="A116" s="245" t="str">
        <f>IFERROR(VLOOKUP($C116,Account_Mapping!$A:$C,2,0),"")</f>
        <v>Rev_Medicare_B</v>
      </c>
      <c r="B116" s="248" t="str">
        <f>IFERROR(VLOOKUP($C116,Account_Mapping!$A:$C,3,0),"")</f>
        <v>REV_Ancillary</v>
      </c>
      <c r="C116" s="285" t="s">
        <v>872</v>
      </c>
      <c r="D116" s="215"/>
      <c r="E116" s="215">
        <v>109.88</v>
      </c>
      <c r="F116" s="215">
        <v>0</v>
      </c>
      <c r="G116" s="215">
        <v>0</v>
      </c>
      <c r="H116" s="215">
        <v>1753.67</v>
      </c>
      <c r="I116" s="215">
        <v>1538.32</v>
      </c>
      <c r="J116" s="215">
        <v>2412.9499999999998</v>
      </c>
      <c r="K116" s="215">
        <v>0</v>
      </c>
      <c r="L116" s="215">
        <v>0</v>
      </c>
      <c r="M116" s="215">
        <v>0</v>
      </c>
      <c r="N116" s="215">
        <v>0</v>
      </c>
      <c r="O116" s="215">
        <v>0</v>
      </c>
      <c r="P116" s="215">
        <v>0</v>
      </c>
      <c r="Q116" s="215">
        <v>5814.82</v>
      </c>
    </row>
    <row r="117" spans="1:17" x14ac:dyDescent="0.25">
      <c r="A117" s="245" t="str">
        <f>IFERROR(VLOOKUP($C117,Account_Mapping!$A:$C,2,0),"")</f>
        <v>Rev_Medicare_B</v>
      </c>
      <c r="B117" s="248" t="str">
        <f>IFERROR(VLOOKUP($C117,Account_Mapping!$A:$C,3,0),"")</f>
        <v>REV_Ancillary</v>
      </c>
      <c r="C117" s="285" t="s">
        <v>1270</v>
      </c>
      <c r="D117" s="215"/>
      <c r="E117" s="215">
        <v>0</v>
      </c>
      <c r="F117" s="215">
        <v>0</v>
      </c>
      <c r="G117" s="215">
        <v>0</v>
      </c>
      <c r="H117" s="215">
        <v>0</v>
      </c>
      <c r="I117" s="215">
        <v>0</v>
      </c>
      <c r="J117" s="215">
        <v>0</v>
      </c>
      <c r="K117" s="215">
        <v>0</v>
      </c>
      <c r="L117" s="215">
        <v>0</v>
      </c>
      <c r="M117" s="215">
        <v>0</v>
      </c>
      <c r="N117" s="215">
        <v>0</v>
      </c>
      <c r="O117" s="215">
        <v>0</v>
      </c>
      <c r="P117" s="215">
        <v>0</v>
      </c>
      <c r="Q117" s="215">
        <v>0</v>
      </c>
    </row>
    <row r="118" spans="1:17" x14ac:dyDescent="0.25">
      <c r="A118" s="245" t="str">
        <f>IFERROR(VLOOKUP($C118,Account_Mapping!$A:$C,2,0),"")</f>
        <v>Rev_Medicare_B</v>
      </c>
      <c r="B118" s="248" t="str">
        <f>IFERROR(VLOOKUP($C118,Account_Mapping!$A:$C,3,0),"")</f>
        <v>REV_Ancillary</v>
      </c>
      <c r="C118" s="285" t="s">
        <v>874</v>
      </c>
      <c r="D118" s="215"/>
      <c r="E118" s="215">
        <v>0</v>
      </c>
      <c r="F118" s="215">
        <v>0</v>
      </c>
      <c r="G118" s="215">
        <v>0</v>
      </c>
      <c r="H118" s="215">
        <v>0</v>
      </c>
      <c r="I118" s="215">
        <v>0</v>
      </c>
      <c r="J118" s="215">
        <v>0</v>
      </c>
      <c r="K118" s="215">
        <v>0</v>
      </c>
      <c r="L118" s="215">
        <v>0</v>
      </c>
      <c r="M118" s="215">
        <v>0</v>
      </c>
      <c r="N118" s="215">
        <v>0</v>
      </c>
      <c r="O118" s="215">
        <v>0</v>
      </c>
      <c r="P118" s="215">
        <v>0</v>
      </c>
      <c r="Q118" s="215">
        <v>0</v>
      </c>
    </row>
    <row r="119" spans="1:17" x14ac:dyDescent="0.25">
      <c r="A119" s="245" t="str">
        <f>IFERROR(VLOOKUP($C119,Account_Mapping!$A:$C,2,0),"")</f>
        <v>Rev_Medicare_B</v>
      </c>
      <c r="B119" s="248" t="str">
        <f>IFERROR(VLOOKUP($C119,Account_Mapping!$A:$C,3,0),"")</f>
        <v>REV_Ancillary</v>
      </c>
      <c r="C119" s="285" t="s">
        <v>875</v>
      </c>
      <c r="D119" s="215"/>
      <c r="E119" s="215">
        <v>0</v>
      </c>
      <c r="F119" s="215">
        <v>0</v>
      </c>
      <c r="G119" s="215">
        <v>0</v>
      </c>
      <c r="H119" s="215">
        <v>0</v>
      </c>
      <c r="I119" s="215">
        <v>0</v>
      </c>
      <c r="J119" s="215">
        <v>0</v>
      </c>
      <c r="K119" s="215">
        <v>0</v>
      </c>
      <c r="L119" s="215">
        <v>0</v>
      </c>
      <c r="M119" s="215">
        <v>0</v>
      </c>
      <c r="N119" s="215">
        <v>0</v>
      </c>
      <c r="O119" s="215">
        <v>0</v>
      </c>
      <c r="P119" s="215">
        <v>0</v>
      </c>
      <c r="Q119" s="215">
        <v>0</v>
      </c>
    </row>
    <row r="120" spans="1:17" x14ac:dyDescent="0.25">
      <c r="A120" s="245" t="str">
        <f>IFERROR(VLOOKUP($C120,Account_Mapping!$A:$C,2,0),"")</f>
        <v>Rev_Medicare_B</v>
      </c>
      <c r="B120" s="248" t="str">
        <f>IFERROR(VLOOKUP($C120,Account_Mapping!$A:$C,3,0),"")</f>
        <v>REV_Ancillary</v>
      </c>
      <c r="C120" s="285" t="s">
        <v>876</v>
      </c>
      <c r="D120" s="215"/>
      <c r="E120" s="215">
        <v>0</v>
      </c>
      <c r="F120" s="215">
        <v>0</v>
      </c>
      <c r="G120" s="215">
        <v>0</v>
      </c>
      <c r="H120" s="215">
        <v>0</v>
      </c>
      <c r="I120" s="215">
        <v>0</v>
      </c>
      <c r="J120" s="215">
        <v>0</v>
      </c>
      <c r="K120" s="215">
        <v>0</v>
      </c>
      <c r="L120" s="215">
        <v>0</v>
      </c>
      <c r="M120" s="215">
        <v>0</v>
      </c>
      <c r="N120" s="215">
        <v>0</v>
      </c>
      <c r="O120" s="215">
        <v>0</v>
      </c>
      <c r="P120" s="215">
        <v>0</v>
      </c>
      <c r="Q120" s="215">
        <v>0</v>
      </c>
    </row>
    <row r="121" spans="1:17" x14ac:dyDescent="0.25">
      <c r="A121" s="245" t="str">
        <f>IFERROR(VLOOKUP($C121,Account_Mapping!$A:$C,2,0),"")</f>
        <v>Rev_Medicare_B</v>
      </c>
      <c r="B121" s="248" t="str">
        <f>IFERROR(VLOOKUP($C121,Account_Mapping!$A:$C,3,0),"")</f>
        <v>REV_Ancillary</v>
      </c>
      <c r="C121" s="285" t="s">
        <v>877</v>
      </c>
      <c r="D121" s="215"/>
      <c r="E121" s="215">
        <v>0</v>
      </c>
      <c r="F121" s="215">
        <v>0</v>
      </c>
      <c r="G121" s="215">
        <v>0</v>
      </c>
      <c r="H121" s="215">
        <v>0</v>
      </c>
      <c r="I121" s="215">
        <v>0</v>
      </c>
      <c r="J121" s="215">
        <v>0</v>
      </c>
      <c r="K121" s="215">
        <v>0</v>
      </c>
      <c r="L121" s="215">
        <v>0</v>
      </c>
      <c r="M121" s="215">
        <v>0</v>
      </c>
      <c r="N121" s="215">
        <v>0</v>
      </c>
      <c r="O121" s="215">
        <v>0</v>
      </c>
      <c r="P121" s="215">
        <v>0</v>
      </c>
      <c r="Q121" s="215">
        <v>0</v>
      </c>
    </row>
    <row r="122" spans="1:17" x14ac:dyDescent="0.25">
      <c r="A122" s="245" t="str">
        <f>IFERROR(VLOOKUP($C122,Account_Mapping!$A:$C,2,0),"")</f>
        <v>Rev_Medicare_B</v>
      </c>
      <c r="B122" s="248" t="str">
        <f>IFERROR(VLOOKUP($C122,Account_Mapping!$A:$C,3,0),"")</f>
        <v>REV_Cont_Allow</v>
      </c>
      <c r="C122" s="285" t="s">
        <v>878</v>
      </c>
      <c r="D122" s="215"/>
      <c r="E122" s="215">
        <v>-453.14</v>
      </c>
      <c r="F122" s="215">
        <v>0</v>
      </c>
      <c r="G122" s="215">
        <v>-208.88</v>
      </c>
      <c r="H122" s="215">
        <v>-2158.2199999999998</v>
      </c>
      <c r="I122" s="215">
        <v>-2702.34</v>
      </c>
      <c r="J122" s="215">
        <v>-3650.2</v>
      </c>
      <c r="K122" s="215">
        <v>0</v>
      </c>
      <c r="L122" s="215">
        <v>0</v>
      </c>
      <c r="M122" s="215">
        <v>0</v>
      </c>
      <c r="N122" s="215">
        <v>0</v>
      </c>
      <c r="O122" s="215">
        <v>0</v>
      </c>
      <c r="P122" s="215">
        <v>0</v>
      </c>
      <c r="Q122" s="215">
        <v>-9172.7799999999988</v>
      </c>
    </row>
    <row r="123" spans="1:17" x14ac:dyDescent="0.25">
      <c r="A123" s="245" t="str">
        <f>IFERROR(VLOOKUP($C123,Account_Mapping!$A:$C,2,0),"")</f>
        <v>Rev_Medicare_B</v>
      </c>
      <c r="B123" s="248" t="str">
        <f>IFERROR(VLOOKUP($C123,Account_Mapping!$A:$C,3,0),"")</f>
        <v>REV_Cont_Allow</v>
      </c>
      <c r="C123" s="285" t="s">
        <v>879</v>
      </c>
      <c r="D123" s="215"/>
      <c r="E123" s="215">
        <v>0.01</v>
      </c>
      <c r="F123" s="215">
        <v>-63.95</v>
      </c>
      <c r="G123" s="215">
        <v>0</v>
      </c>
      <c r="H123" s="215">
        <v>3.2</v>
      </c>
      <c r="I123" s="215">
        <v>-0.01</v>
      </c>
      <c r="J123" s="215">
        <v>-10.01</v>
      </c>
      <c r="K123" s="215">
        <v>0</v>
      </c>
      <c r="L123" s="215">
        <v>0</v>
      </c>
      <c r="M123" s="215">
        <v>0</v>
      </c>
      <c r="N123" s="215">
        <v>0</v>
      </c>
      <c r="O123" s="215">
        <v>0</v>
      </c>
      <c r="P123" s="215">
        <v>0</v>
      </c>
      <c r="Q123" s="215">
        <v>-70.760000000000005</v>
      </c>
    </row>
    <row r="124" spans="1:17" x14ac:dyDescent="0.25">
      <c r="A124" s="245" t="str">
        <f>IFERROR(VLOOKUP($C124,Account_Mapping!$A:$C,2,0),"")</f>
        <v>Rev_Medicare_B</v>
      </c>
      <c r="B124" s="248">
        <f>IFERROR(VLOOKUP($C124,Account_Mapping!$A:$C,3,0),"")</f>
        <v>0</v>
      </c>
      <c r="C124" s="285" t="s">
        <v>880</v>
      </c>
      <c r="D124" s="215"/>
      <c r="E124" s="215">
        <v>0</v>
      </c>
      <c r="F124" s="215">
        <v>0</v>
      </c>
      <c r="G124" s="215">
        <v>0</v>
      </c>
      <c r="H124" s="215">
        <v>0</v>
      </c>
      <c r="I124" s="215">
        <v>-20.55</v>
      </c>
      <c r="J124" s="215">
        <v>-24.25</v>
      </c>
      <c r="K124" s="215">
        <v>0</v>
      </c>
      <c r="L124" s="215">
        <v>0</v>
      </c>
      <c r="M124" s="215">
        <v>0</v>
      </c>
      <c r="N124" s="215">
        <v>0</v>
      </c>
      <c r="O124" s="215">
        <v>0</v>
      </c>
      <c r="P124" s="215">
        <v>0</v>
      </c>
      <c r="Q124" s="215">
        <v>-44.8</v>
      </c>
    </row>
    <row r="125" spans="1:17" x14ac:dyDescent="0.25">
      <c r="A125" s="245" t="str">
        <f>IFERROR(VLOOKUP($C125,Account_Mapping!$A:$C,2,0),"")</f>
        <v>Rev_Medicare_B</v>
      </c>
      <c r="B125" s="248" t="str">
        <f>IFERROR(VLOOKUP($C125,Account_Mapping!$A:$C,3,0),"")</f>
        <v>REV_Ancillary</v>
      </c>
      <c r="C125" s="285" t="s">
        <v>881</v>
      </c>
      <c r="D125" s="215"/>
      <c r="E125" s="215">
        <v>0</v>
      </c>
      <c r="F125" s="215">
        <v>0</v>
      </c>
      <c r="G125" s="215">
        <v>0</v>
      </c>
      <c r="H125" s="215">
        <v>0</v>
      </c>
      <c r="I125" s="215">
        <v>0</v>
      </c>
      <c r="J125" s="215">
        <v>0</v>
      </c>
      <c r="K125" s="215">
        <v>0</v>
      </c>
      <c r="L125" s="215">
        <v>0</v>
      </c>
      <c r="M125" s="215">
        <v>0</v>
      </c>
      <c r="N125" s="215">
        <v>0</v>
      </c>
      <c r="O125" s="215">
        <v>0</v>
      </c>
      <c r="P125" s="215">
        <v>0</v>
      </c>
      <c r="Q125" s="215">
        <v>0</v>
      </c>
    </row>
    <row r="126" spans="1:17" x14ac:dyDescent="0.25">
      <c r="A126" s="245" t="str">
        <f>IFERROR(VLOOKUP($C126,Account_Mapping!$A:$C,2,0),"")</f>
        <v>Rev_Medicare_B</v>
      </c>
      <c r="B126" s="248" t="str">
        <f>IFERROR(VLOOKUP($C126,Account_Mapping!$A:$C,3,0),"")</f>
        <v>REV_Ancillary</v>
      </c>
      <c r="C126" s="285" t="s">
        <v>1271</v>
      </c>
      <c r="D126" s="215"/>
      <c r="E126" s="215">
        <v>852.38</v>
      </c>
      <c r="F126" s="215">
        <v>1568.65</v>
      </c>
      <c r="G126" s="215">
        <v>3531.38</v>
      </c>
      <c r="H126" s="215">
        <v>1681.46</v>
      </c>
      <c r="I126" s="215">
        <v>1866.28</v>
      </c>
      <c r="J126" s="215">
        <v>877.09</v>
      </c>
      <c r="K126" s="215">
        <v>0</v>
      </c>
      <c r="L126" s="215">
        <v>0</v>
      </c>
      <c r="M126" s="215">
        <v>0</v>
      </c>
      <c r="N126" s="215">
        <v>0</v>
      </c>
      <c r="O126" s="215">
        <v>0</v>
      </c>
      <c r="P126" s="215">
        <v>0</v>
      </c>
      <c r="Q126" s="215">
        <v>10377.24</v>
      </c>
    </row>
    <row r="127" spans="1:17" x14ac:dyDescent="0.25">
      <c r="A127" s="245" t="str">
        <f>IFERROR(VLOOKUP($C127,Account_Mapping!$A:$C,2,0),"")</f>
        <v>Rev_Medicare_B</v>
      </c>
      <c r="B127" s="248" t="str">
        <f>IFERROR(VLOOKUP($C127,Account_Mapping!$A:$C,3,0),"")</f>
        <v>REV_Ancillary</v>
      </c>
      <c r="C127" s="285" t="s">
        <v>1265</v>
      </c>
      <c r="D127" s="215"/>
      <c r="E127" s="215">
        <v>928.3</v>
      </c>
      <c r="F127" s="215">
        <v>1459.13</v>
      </c>
      <c r="G127" s="215">
        <v>3271.17</v>
      </c>
      <c r="H127" s="215">
        <v>41.91</v>
      </c>
      <c r="I127" s="215">
        <v>0</v>
      </c>
      <c r="J127" s="215">
        <v>0</v>
      </c>
      <c r="K127" s="215">
        <v>0</v>
      </c>
      <c r="L127" s="215">
        <v>0</v>
      </c>
      <c r="M127" s="215">
        <v>0</v>
      </c>
      <c r="N127" s="215">
        <v>0</v>
      </c>
      <c r="O127" s="215">
        <v>0</v>
      </c>
      <c r="P127" s="215">
        <v>0</v>
      </c>
      <c r="Q127" s="215">
        <v>5700.51</v>
      </c>
    </row>
    <row r="128" spans="1:17" x14ac:dyDescent="0.25">
      <c r="A128" s="245" t="str">
        <f>IFERROR(VLOOKUP($C128,Account_Mapping!$A:$C,2,0),"")</f>
        <v>Rev_Medicare_B</v>
      </c>
      <c r="B128" s="248" t="str">
        <f>IFERROR(VLOOKUP($C128,Account_Mapping!$A:$C,3,0),"")</f>
        <v>REV_Ancillary</v>
      </c>
      <c r="C128" s="285" t="s">
        <v>1266</v>
      </c>
      <c r="D128" s="215"/>
      <c r="E128" s="215">
        <v>606.25</v>
      </c>
      <c r="F128" s="215">
        <v>0</v>
      </c>
      <c r="G128" s="215">
        <v>446.58</v>
      </c>
      <c r="H128" s="215">
        <v>0</v>
      </c>
      <c r="I128" s="215">
        <v>0</v>
      </c>
      <c r="J128" s="215">
        <v>0</v>
      </c>
      <c r="K128" s="215">
        <v>0</v>
      </c>
      <c r="L128" s="215">
        <v>0</v>
      </c>
      <c r="M128" s="215">
        <v>0</v>
      </c>
      <c r="N128" s="215">
        <v>0</v>
      </c>
      <c r="O128" s="215">
        <v>0</v>
      </c>
      <c r="P128" s="215">
        <v>0</v>
      </c>
      <c r="Q128" s="215">
        <v>1052.83</v>
      </c>
    </row>
    <row r="129" spans="1:18" x14ac:dyDescent="0.25">
      <c r="A129" s="245" t="str">
        <f>IFERROR(VLOOKUP($C129,Account_Mapping!$A:$C,2,0),"")</f>
        <v>Rev_Medicare_B</v>
      </c>
      <c r="B129" s="248" t="str">
        <f>IFERROR(VLOOKUP($C129,Account_Mapping!$A:$C,3,0),"")</f>
        <v>REV_Ancillary</v>
      </c>
      <c r="C129" s="285" t="s">
        <v>1267</v>
      </c>
      <c r="D129" s="215"/>
      <c r="E129" s="215">
        <v>-2004.12</v>
      </c>
      <c r="F129" s="215">
        <v>-1553.84</v>
      </c>
      <c r="G129" s="215">
        <v>-1549.15</v>
      </c>
      <c r="H129" s="215">
        <v>-4118.8500000000004</v>
      </c>
      <c r="I129" s="215">
        <v>-1447.17</v>
      </c>
      <c r="J129" s="215">
        <v>44.48</v>
      </c>
      <c r="K129" s="215">
        <v>0</v>
      </c>
      <c r="L129" s="215">
        <v>0</v>
      </c>
      <c r="M129" s="215">
        <v>0</v>
      </c>
      <c r="N129" s="215">
        <v>0</v>
      </c>
      <c r="O129" s="215">
        <v>0</v>
      </c>
      <c r="P129" s="215">
        <v>0</v>
      </c>
      <c r="Q129" s="215">
        <v>-10628.650000000001</v>
      </c>
    </row>
    <row r="130" spans="1:18" x14ac:dyDescent="0.25">
      <c r="A130" s="245" t="str">
        <f>IFERROR(VLOOKUP($C130,Account_Mapping!$A:$C,2,0),"")</f>
        <v>REV_Private</v>
      </c>
      <c r="B130" s="248" t="str">
        <f>IFERROR(VLOOKUP($C130,Account_Mapping!$A:$C,3,0),"")</f>
        <v>REV_Ancillary</v>
      </c>
      <c r="C130" s="285" t="s">
        <v>886</v>
      </c>
      <c r="D130" s="215"/>
      <c r="E130" s="215">
        <v>4859.09</v>
      </c>
      <c r="F130" s="215">
        <v>7488.77</v>
      </c>
      <c r="G130" s="215">
        <v>8740.06</v>
      </c>
      <c r="H130" s="215">
        <v>7824.97</v>
      </c>
      <c r="I130" s="215">
        <v>8201.23</v>
      </c>
      <c r="J130" s="215">
        <v>7057.47</v>
      </c>
      <c r="K130" s="215">
        <v>0</v>
      </c>
      <c r="L130" s="215">
        <v>0</v>
      </c>
      <c r="M130" s="215">
        <v>0</v>
      </c>
      <c r="N130" s="215">
        <v>0</v>
      </c>
      <c r="O130" s="215">
        <v>0</v>
      </c>
      <c r="P130" s="215">
        <v>0</v>
      </c>
      <c r="Q130" s="215">
        <v>44171.59</v>
      </c>
    </row>
    <row r="131" spans="1:18" x14ac:dyDescent="0.25">
      <c r="A131" s="245" t="str">
        <f>IFERROR(VLOOKUP($C131,Account_Mapping!$A:$C,2,0),"")</f>
        <v>REV_Private</v>
      </c>
      <c r="B131" s="248" t="str">
        <f>IFERROR(VLOOKUP($C131,Account_Mapping!$A:$C,3,0),"")</f>
        <v>REV_Ancillary</v>
      </c>
      <c r="C131" s="285" t="s">
        <v>887</v>
      </c>
      <c r="E131" s="229">
        <v>6238.69</v>
      </c>
      <c r="F131" s="229">
        <v>7757.27</v>
      </c>
      <c r="G131" s="229">
        <v>11355.09</v>
      </c>
      <c r="H131" s="229">
        <v>8978.2099999999991</v>
      </c>
      <c r="I131" s="229">
        <v>7573.51</v>
      </c>
      <c r="J131" s="229">
        <v>7285.95</v>
      </c>
      <c r="K131" s="229">
        <v>0</v>
      </c>
      <c r="L131" s="229">
        <v>0</v>
      </c>
      <c r="M131" s="229">
        <v>0</v>
      </c>
      <c r="N131" s="229">
        <v>0</v>
      </c>
      <c r="O131" s="229">
        <v>0</v>
      </c>
      <c r="P131" s="229">
        <v>0</v>
      </c>
      <c r="Q131" s="229">
        <v>49188.719999999994</v>
      </c>
      <c r="R131" s="224"/>
    </row>
    <row r="132" spans="1:18" x14ac:dyDescent="0.25">
      <c r="A132" s="245" t="str">
        <f>IFERROR(VLOOKUP($C132,Account_Mapping!$A:$C,2,0),"")</f>
        <v>REV_Private</v>
      </c>
      <c r="B132" s="248" t="str">
        <f>IFERROR(VLOOKUP($C132,Account_Mapping!$A:$C,3,0),"")</f>
        <v>REV_Ancillary</v>
      </c>
      <c r="C132" s="285" t="s">
        <v>888</v>
      </c>
      <c r="E132" s="215">
        <v>3224.45</v>
      </c>
      <c r="F132" s="215">
        <v>2552.63</v>
      </c>
      <c r="G132" s="215">
        <v>2108.8000000000002</v>
      </c>
      <c r="H132" s="215">
        <v>2261.5100000000002</v>
      </c>
      <c r="I132" s="215">
        <v>2845.12</v>
      </c>
      <c r="J132" s="215">
        <v>1329.93</v>
      </c>
      <c r="K132" s="215">
        <v>0</v>
      </c>
      <c r="L132" s="215">
        <v>0</v>
      </c>
      <c r="M132" s="215">
        <v>0</v>
      </c>
      <c r="N132" s="215">
        <v>0</v>
      </c>
      <c r="O132" s="215">
        <v>0</v>
      </c>
      <c r="P132" s="215">
        <v>0</v>
      </c>
      <c r="Q132" s="215">
        <v>14322.439999999999</v>
      </c>
    </row>
    <row r="133" spans="1:18" x14ac:dyDescent="0.25">
      <c r="A133" s="245" t="str">
        <f>IFERROR(VLOOKUP($C133,Account_Mapping!$A:$C,2,0),"")</f>
        <v/>
      </c>
      <c r="B133" s="248" t="str">
        <f>IFERROR(VLOOKUP($C133,Account_Mapping!$A:$C,3,0),"")</f>
        <v/>
      </c>
      <c r="C133" s="285" t="s">
        <v>889</v>
      </c>
      <c r="E133" s="215">
        <v>15311.27</v>
      </c>
      <c r="F133" s="215">
        <v>19208.66</v>
      </c>
      <c r="G133" s="215">
        <v>28204.079999999998</v>
      </c>
      <c r="H133" s="215">
        <v>19282.18</v>
      </c>
      <c r="I133" s="215">
        <v>22101.01</v>
      </c>
      <c r="J133" s="215">
        <v>20715.71</v>
      </c>
      <c r="K133" s="215">
        <v>0</v>
      </c>
      <c r="L133" s="215">
        <v>0</v>
      </c>
      <c r="M133" s="215">
        <v>0</v>
      </c>
      <c r="N133" s="215">
        <v>0</v>
      </c>
      <c r="O133" s="215">
        <v>0</v>
      </c>
      <c r="P133" s="215">
        <v>0</v>
      </c>
      <c r="Q133" s="215">
        <v>124822.91</v>
      </c>
    </row>
    <row r="134" spans="1:18" x14ac:dyDescent="0.25">
      <c r="A134" s="245" t="str">
        <f>IFERROR(VLOOKUP($C134,Account_Mapping!$A:$C,2,0),"")</f>
        <v/>
      </c>
      <c r="B134" s="248" t="str">
        <f>IFERROR(VLOOKUP($C134,Account_Mapping!$A:$C,3,0),"")</f>
        <v/>
      </c>
      <c r="C134" s="285" t="s">
        <v>789</v>
      </c>
      <c r="D134" s="215"/>
      <c r="E134" s="215"/>
      <c r="F134" s="215"/>
      <c r="G134" s="215"/>
      <c r="H134" s="215"/>
      <c r="I134" s="215"/>
      <c r="J134" s="215"/>
      <c r="K134" s="215"/>
      <c r="L134" s="215"/>
      <c r="M134" s="215"/>
      <c r="N134" s="215"/>
      <c r="O134" s="215"/>
      <c r="P134" s="215"/>
      <c r="Q134" s="215"/>
    </row>
    <row r="135" spans="1:18" x14ac:dyDescent="0.25">
      <c r="A135" s="245" t="str">
        <f>IFERROR(VLOOKUP($C135,Account_Mapping!$A:$C,2,0),"")</f>
        <v/>
      </c>
      <c r="B135" s="248" t="str">
        <f>IFERROR(VLOOKUP($C135,Account_Mapping!$A:$C,3,0),"")</f>
        <v/>
      </c>
      <c r="C135" s="285" t="s">
        <v>890</v>
      </c>
      <c r="D135" s="215"/>
      <c r="E135" s="215"/>
      <c r="F135" s="215"/>
      <c r="G135" s="215"/>
      <c r="H135" s="215"/>
      <c r="I135" s="215"/>
      <c r="J135" s="215"/>
      <c r="K135" s="215"/>
      <c r="L135" s="215"/>
      <c r="M135" s="215"/>
      <c r="N135" s="215"/>
      <c r="O135" s="215"/>
      <c r="P135" s="215"/>
      <c r="Q135" s="215"/>
    </row>
    <row r="136" spans="1:18" x14ac:dyDescent="0.25">
      <c r="A136" s="245" t="str">
        <f>IFERROR(VLOOKUP($C136,Account_Mapping!$A:$C,2,0),"")</f>
        <v>REV_Other</v>
      </c>
      <c r="B136" s="248" t="str">
        <f>IFERROR(VLOOKUP($C136,Account_Mapping!$A:$C,3,0),"")</f>
        <v>REV_Ancillary</v>
      </c>
      <c r="C136" s="285" t="s">
        <v>891</v>
      </c>
      <c r="D136" s="215"/>
      <c r="E136" s="215">
        <v>0</v>
      </c>
      <c r="F136" s="215">
        <v>0</v>
      </c>
      <c r="G136" s="215">
        <v>0</v>
      </c>
      <c r="H136" s="215">
        <v>0</v>
      </c>
      <c r="I136" s="215">
        <v>0</v>
      </c>
      <c r="J136" s="215">
        <v>0</v>
      </c>
      <c r="K136" s="215">
        <v>0</v>
      </c>
      <c r="L136" s="215">
        <v>0</v>
      </c>
      <c r="M136" s="215">
        <v>0</v>
      </c>
      <c r="N136" s="215">
        <v>0</v>
      </c>
      <c r="O136" s="215">
        <v>0</v>
      </c>
      <c r="P136" s="215">
        <v>0</v>
      </c>
      <c r="Q136" s="215">
        <v>0</v>
      </c>
    </row>
    <row r="137" spans="1:18" x14ac:dyDescent="0.25">
      <c r="A137" s="245" t="str">
        <f>IFERROR(VLOOKUP($C137,Account_Mapping!$A:$C,2,0),"")</f>
        <v>REV_Other</v>
      </c>
      <c r="B137" s="248" t="str">
        <f>IFERROR(VLOOKUP($C137,Account_Mapping!$A:$C,3,0),"")</f>
        <v>REV_Ancillary</v>
      </c>
      <c r="C137" s="285" t="s">
        <v>892</v>
      </c>
      <c r="D137" s="215"/>
      <c r="E137" s="215">
        <v>0</v>
      </c>
      <c r="F137" s="215">
        <v>0</v>
      </c>
      <c r="G137" s="215">
        <v>0</v>
      </c>
      <c r="H137" s="215">
        <v>0</v>
      </c>
      <c r="I137" s="215">
        <v>0</v>
      </c>
      <c r="J137" s="215">
        <v>0</v>
      </c>
      <c r="K137" s="215">
        <v>0</v>
      </c>
      <c r="L137" s="215">
        <v>0</v>
      </c>
      <c r="M137" s="215">
        <v>0</v>
      </c>
      <c r="N137" s="215">
        <v>0</v>
      </c>
      <c r="O137" s="215">
        <v>0</v>
      </c>
      <c r="P137" s="215">
        <v>0</v>
      </c>
      <c r="Q137" s="215">
        <v>0</v>
      </c>
    </row>
    <row r="138" spans="1:18" x14ac:dyDescent="0.25">
      <c r="A138" s="245" t="str">
        <f>IFERROR(VLOOKUP($C138,Account_Mapping!$A:$C,2,0),"")</f>
        <v>REV_Other</v>
      </c>
      <c r="B138" s="248" t="str">
        <f>IFERROR(VLOOKUP($C138,Account_Mapping!$A:$C,3,0),"")</f>
        <v>REV_Ancillary</v>
      </c>
      <c r="C138" s="285" t="s">
        <v>893</v>
      </c>
      <c r="D138" s="215"/>
      <c r="E138" s="215">
        <v>88</v>
      </c>
      <c r="F138" s="215">
        <v>160</v>
      </c>
      <c r="G138" s="215">
        <v>120</v>
      </c>
      <c r="H138" s="215">
        <v>164</v>
      </c>
      <c r="I138" s="215">
        <v>120</v>
      </c>
      <c r="J138" s="215">
        <v>152</v>
      </c>
      <c r="K138" s="215">
        <v>0</v>
      </c>
      <c r="L138" s="215">
        <v>0</v>
      </c>
      <c r="M138" s="215">
        <v>0</v>
      </c>
      <c r="N138" s="215">
        <v>0</v>
      </c>
      <c r="O138" s="215">
        <v>0</v>
      </c>
      <c r="P138" s="215">
        <v>0</v>
      </c>
      <c r="Q138" s="215">
        <v>804</v>
      </c>
    </row>
    <row r="139" spans="1:18" x14ac:dyDescent="0.25">
      <c r="A139" s="245" t="str">
        <f>IFERROR(VLOOKUP($C139,Account_Mapping!$A:$C,2,0),"")</f>
        <v>REV_Other</v>
      </c>
      <c r="B139" s="248" t="str">
        <f>IFERROR(VLOOKUP($C139,Account_Mapping!$A:$C,3,0),"")</f>
        <v>REV_Ancillary</v>
      </c>
      <c r="C139" s="285" t="s">
        <v>894</v>
      </c>
      <c r="D139" s="215"/>
      <c r="E139" s="215">
        <v>0</v>
      </c>
      <c r="F139" s="215">
        <v>0</v>
      </c>
      <c r="G139" s="215">
        <v>0</v>
      </c>
      <c r="H139" s="215">
        <v>0</v>
      </c>
      <c r="I139" s="215">
        <v>0</v>
      </c>
      <c r="J139" s="215">
        <v>0</v>
      </c>
      <c r="K139" s="215">
        <v>0</v>
      </c>
      <c r="L139" s="215">
        <v>0</v>
      </c>
      <c r="M139" s="215">
        <v>0</v>
      </c>
      <c r="N139" s="215">
        <v>0</v>
      </c>
      <c r="O139" s="215">
        <v>0</v>
      </c>
      <c r="P139" s="215">
        <v>0</v>
      </c>
      <c r="Q139" s="215">
        <v>0</v>
      </c>
    </row>
    <row r="140" spans="1:18" x14ac:dyDescent="0.25">
      <c r="A140" s="245" t="str">
        <f>IFERROR(VLOOKUP($C140,Account_Mapping!$A:$C,2,0),"")</f>
        <v>REV_Other</v>
      </c>
      <c r="B140" s="248" t="str">
        <f>IFERROR(VLOOKUP($C140,Account_Mapping!$A:$C,3,0),"")</f>
        <v>REV_Ancillary</v>
      </c>
      <c r="C140" s="285" t="s">
        <v>895</v>
      </c>
      <c r="D140" s="215"/>
      <c r="E140" s="215">
        <v>0</v>
      </c>
      <c r="F140" s="215">
        <v>0</v>
      </c>
      <c r="G140" s="215">
        <v>0</v>
      </c>
      <c r="H140" s="215">
        <v>0</v>
      </c>
      <c r="I140" s="215">
        <v>0</v>
      </c>
      <c r="J140" s="215">
        <v>272.36</v>
      </c>
      <c r="K140" s="215">
        <v>0</v>
      </c>
      <c r="L140" s="215">
        <v>0</v>
      </c>
      <c r="M140" s="215">
        <v>0</v>
      </c>
      <c r="N140" s="215">
        <v>0</v>
      </c>
      <c r="O140" s="215">
        <v>0</v>
      </c>
      <c r="P140" s="215">
        <v>0</v>
      </c>
      <c r="Q140" s="215">
        <v>272.36</v>
      </c>
    </row>
    <row r="141" spans="1:18" x14ac:dyDescent="0.25">
      <c r="A141" s="245" t="str">
        <f>IFERROR(VLOOKUP($C141,Account_Mapping!$A:$C,2,0),"")</f>
        <v>REV_Other</v>
      </c>
      <c r="B141" s="248" t="str">
        <f>IFERROR(VLOOKUP($C141,Account_Mapping!$A:$C,3,0),"")</f>
        <v>REV_Ancillary</v>
      </c>
      <c r="C141" s="285" t="s">
        <v>896</v>
      </c>
      <c r="D141" s="215"/>
      <c r="E141" s="215">
        <v>0</v>
      </c>
      <c r="F141" s="215">
        <v>0</v>
      </c>
      <c r="G141" s="215">
        <v>0</v>
      </c>
      <c r="H141" s="215">
        <v>0</v>
      </c>
      <c r="I141" s="215">
        <v>0</v>
      </c>
      <c r="J141" s="215">
        <v>0</v>
      </c>
      <c r="K141" s="215">
        <v>0</v>
      </c>
      <c r="L141" s="215">
        <v>0</v>
      </c>
      <c r="M141" s="215">
        <v>0</v>
      </c>
      <c r="N141" s="215">
        <v>0</v>
      </c>
      <c r="O141" s="215">
        <v>0</v>
      </c>
      <c r="P141" s="215">
        <v>0</v>
      </c>
      <c r="Q141" s="215">
        <v>0</v>
      </c>
    </row>
    <row r="142" spans="1:18" x14ac:dyDescent="0.25">
      <c r="A142" s="245" t="str">
        <f>IFERROR(VLOOKUP($C142,Account_Mapping!$A:$C,2,0),"")</f>
        <v>T_BAD_DEBT</v>
      </c>
      <c r="B142" s="248">
        <f>IFERROR(VLOOKUP($C142,Account_Mapping!$A:$C,3,0),"")</f>
        <v>0</v>
      </c>
      <c r="C142" s="285" t="s">
        <v>897</v>
      </c>
      <c r="D142" s="215"/>
      <c r="E142" s="215">
        <v>-7358.99</v>
      </c>
      <c r="F142" s="215">
        <v>-7358.99</v>
      </c>
      <c r="G142" s="215">
        <v>-7358.99</v>
      </c>
      <c r="H142" s="215">
        <v>-7358.99</v>
      </c>
      <c r="I142" s="215">
        <v>-7358.99</v>
      </c>
      <c r="J142" s="215">
        <v>-7358.99</v>
      </c>
      <c r="K142" s="215">
        <v>0</v>
      </c>
      <c r="L142" s="215">
        <v>0</v>
      </c>
      <c r="M142" s="215">
        <v>0</v>
      </c>
      <c r="N142" s="215">
        <v>0</v>
      </c>
      <c r="O142" s="215">
        <v>0</v>
      </c>
      <c r="P142" s="215">
        <v>0</v>
      </c>
      <c r="Q142" s="215">
        <v>-44153.939999999995</v>
      </c>
    </row>
    <row r="143" spans="1:18" x14ac:dyDescent="0.25">
      <c r="A143" s="245" t="str">
        <f>IFERROR(VLOOKUP($C143,Account_Mapping!$A:$C,2,0),"")</f>
        <v>T_BAD_DEBT</v>
      </c>
      <c r="B143" s="248">
        <f>IFERROR(VLOOKUP($C143,Account_Mapping!$A:$C,3,0),"")</f>
        <v>0</v>
      </c>
      <c r="C143" s="285" t="s">
        <v>1278</v>
      </c>
      <c r="D143" s="215"/>
      <c r="E143" s="215">
        <v>0</v>
      </c>
      <c r="F143" s="215">
        <v>0</v>
      </c>
      <c r="G143" s="215">
        <v>-14971.85</v>
      </c>
      <c r="H143" s="215">
        <v>0</v>
      </c>
      <c r="I143" s="215">
        <v>0</v>
      </c>
      <c r="J143" s="215">
        <v>0</v>
      </c>
      <c r="K143" s="215">
        <v>0</v>
      </c>
      <c r="L143" s="215">
        <v>0</v>
      </c>
      <c r="M143" s="215">
        <v>0</v>
      </c>
      <c r="N143" s="215">
        <v>0</v>
      </c>
      <c r="O143" s="215">
        <v>0</v>
      </c>
      <c r="P143" s="215">
        <v>0</v>
      </c>
      <c r="Q143" s="215">
        <v>-14971.85</v>
      </c>
    </row>
    <row r="144" spans="1:18" x14ac:dyDescent="0.25">
      <c r="A144" s="245" t="str">
        <f>IFERROR(VLOOKUP($C144,Account_Mapping!$A:$C,2,0),"")</f>
        <v>T_BAD_DEBT</v>
      </c>
      <c r="B144" s="248">
        <f>IFERROR(VLOOKUP($C144,Account_Mapping!$A:$C,3,0),"")</f>
        <v>0</v>
      </c>
      <c r="C144" s="285" t="s">
        <v>899</v>
      </c>
      <c r="D144" s="215"/>
      <c r="E144" s="215">
        <v>0</v>
      </c>
      <c r="F144" s="215">
        <v>0</v>
      </c>
      <c r="G144" s="215">
        <v>0</v>
      </c>
      <c r="H144" s="215">
        <v>0</v>
      </c>
      <c r="I144" s="215">
        <v>0</v>
      </c>
      <c r="J144" s="215">
        <v>0</v>
      </c>
      <c r="K144" s="215">
        <v>0</v>
      </c>
      <c r="L144" s="215">
        <v>0</v>
      </c>
      <c r="M144" s="215">
        <v>0</v>
      </c>
      <c r="N144" s="215">
        <v>0</v>
      </c>
      <c r="O144" s="215">
        <v>0</v>
      </c>
      <c r="P144" s="215">
        <v>0</v>
      </c>
      <c r="Q144" s="215">
        <v>0</v>
      </c>
    </row>
    <row r="145" spans="1:18" x14ac:dyDescent="0.25">
      <c r="A145" s="245" t="str">
        <f>IFERROR(VLOOKUP($C145,Account_Mapping!$A:$C,2,0),"")</f>
        <v>REV_Other</v>
      </c>
      <c r="B145" s="248">
        <f>IFERROR(VLOOKUP($C145,Account_Mapping!$A:$C,3,0),"")</f>
        <v>0</v>
      </c>
      <c r="C145" s="285" t="s">
        <v>900</v>
      </c>
      <c r="D145" s="215"/>
      <c r="E145" s="215">
        <v>0</v>
      </c>
      <c r="F145" s="215">
        <v>0</v>
      </c>
      <c r="G145" s="215">
        <v>0</v>
      </c>
      <c r="H145" s="215">
        <v>0</v>
      </c>
      <c r="I145" s="215">
        <v>0</v>
      </c>
      <c r="J145" s="215">
        <v>0</v>
      </c>
      <c r="K145" s="215">
        <v>0</v>
      </c>
      <c r="L145" s="215">
        <v>0</v>
      </c>
      <c r="M145" s="215">
        <v>0</v>
      </c>
      <c r="N145" s="215">
        <v>0</v>
      </c>
      <c r="O145" s="215">
        <v>0</v>
      </c>
      <c r="P145" s="215">
        <v>0</v>
      </c>
      <c r="Q145" s="215">
        <v>0</v>
      </c>
    </row>
    <row r="146" spans="1:18" x14ac:dyDescent="0.25">
      <c r="A146" s="245" t="str">
        <f>IFERROR(VLOOKUP($C146,Account_Mapping!$A:$C,2,0),"")</f>
        <v>REV_Other</v>
      </c>
      <c r="B146" s="248" t="str">
        <f>IFERROR(VLOOKUP($C146,Account_Mapping!$A:$C,3,0),"")</f>
        <v>REV_Ancillary</v>
      </c>
      <c r="C146" s="285" t="s">
        <v>901</v>
      </c>
      <c r="E146" s="229">
        <v>0</v>
      </c>
      <c r="F146" s="229">
        <v>0</v>
      </c>
      <c r="G146" s="229">
        <v>0</v>
      </c>
      <c r="H146" s="229">
        <v>0</v>
      </c>
      <c r="I146" s="229">
        <v>0</v>
      </c>
      <c r="J146" s="229">
        <v>0</v>
      </c>
      <c r="K146" s="229">
        <v>0</v>
      </c>
      <c r="L146" s="229">
        <v>0</v>
      </c>
      <c r="M146" s="229">
        <v>0</v>
      </c>
      <c r="N146" s="229">
        <v>0</v>
      </c>
      <c r="O146" s="229">
        <v>0</v>
      </c>
      <c r="P146" s="229">
        <v>0</v>
      </c>
      <c r="Q146" s="229">
        <v>0</v>
      </c>
      <c r="R146" s="224"/>
    </row>
    <row r="147" spans="1:18" x14ac:dyDescent="0.25">
      <c r="A147" s="245" t="str">
        <f>IFERROR(VLOOKUP($C147,Account_Mapping!$A:$C,2,0),"")</f>
        <v>REV_Other</v>
      </c>
      <c r="B147" s="248">
        <f>IFERROR(VLOOKUP($C147,Account_Mapping!$A:$C,3,0),"")</f>
        <v>0</v>
      </c>
      <c r="C147" s="285" t="s">
        <v>1282</v>
      </c>
      <c r="E147" s="215">
        <v>0</v>
      </c>
      <c r="F147" s="215">
        <v>0</v>
      </c>
      <c r="G147" s="215">
        <v>0</v>
      </c>
      <c r="H147" s="215">
        <v>0</v>
      </c>
      <c r="I147" s="215">
        <v>0</v>
      </c>
      <c r="J147" s="215">
        <v>0</v>
      </c>
      <c r="K147" s="215">
        <v>0</v>
      </c>
      <c r="L147" s="215">
        <v>0</v>
      </c>
      <c r="M147" s="215">
        <v>0</v>
      </c>
      <c r="N147" s="215">
        <v>0</v>
      </c>
      <c r="O147" s="215">
        <v>0</v>
      </c>
      <c r="P147" s="215">
        <v>0</v>
      </c>
      <c r="Q147" s="215">
        <v>0</v>
      </c>
    </row>
    <row r="148" spans="1:18" ht="18.75" thickBot="1" x14ac:dyDescent="0.3">
      <c r="A148" s="245" t="str">
        <f>IFERROR(VLOOKUP($C148,Account_Mapping!$A:$C,2,0),"")</f>
        <v/>
      </c>
      <c r="B148" s="248" t="str">
        <f>IFERROR(VLOOKUP($C148,Account_Mapping!$A:$C,3,0),"")</f>
        <v/>
      </c>
      <c r="C148" s="287" t="s">
        <v>903</v>
      </c>
      <c r="D148" s="287"/>
      <c r="E148" s="227">
        <v>-7270.99</v>
      </c>
      <c r="F148" s="227">
        <v>-7198.99</v>
      </c>
      <c r="G148" s="227">
        <v>-22210.84</v>
      </c>
      <c r="H148" s="227">
        <v>-7194.99</v>
      </c>
      <c r="I148" s="227">
        <v>-7238.99</v>
      </c>
      <c r="J148" s="227">
        <v>-6934.63</v>
      </c>
      <c r="K148" s="227">
        <v>0</v>
      </c>
      <c r="L148" s="227">
        <v>0</v>
      </c>
      <c r="M148" s="227">
        <v>0</v>
      </c>
      <c r="N148" s="227">
        <v>0</v>
      </c>
      <c r="O148" s="227">
        <v>0</v>
      </c>
      <c r="P148" s="227">
        <v>0</v>
      </c>
      <c r="Q148" s="227">
        <v>-58049.429999999993</v>
      </c>
      <c r="R148" s="226"/>
    </row>
    <row r="149" spans="1:18" ht="18.75" thickTop="1" x14ac:dyDescent="0.25">
      <c r="A149" s="245" t="str">
        <f>IFERROR(VLOOKUP($C149,Account_Mapping!$A:$C,2,0),"")</f>
        <v/>
      </c>
      <c r="B149" s="248" t="str">
        <f>IFERROR(VLOOKUP($C149,Account_Mapping!$A:$C,3,0),"")</f>
        <v/>
      </c>
      <c r="C149" s="285" t="s">
        <v>789</v>
      </c>
      <c r="E149" s="215"/>
      <c r="F149" s="215"/>
      <c r="G149" s="215"/>
      <c r="H149" s="215"/>
      <c r="I149" s="215"/>
      <c r="J149" s="216"/>
      <c r="K149" s="215"/>
      <c r="L149" s="215"/>
      <c r="M149" s="215"/>
      <c r="N149" s="215"/>
      <c r="O149" s="215"/>
      <c r="P149" s="215"/>
      <c r="Q149" s="215"/>
    </row>
    <row r="150" spans="1:18" x14ac:dyDescent="0.25">
      <c r="A150" s="245" t="str">
        <f>IFERROR(VLOOKUP($C150,Account_Mapping!$A:$C,2,0),"")</f>
        <v/>
      </c>
      <c r="B150" s="248" t="str">
        <f>IFERROR(VLOOKUP($C150,Account_Mapping!$A:$C,3,0),"")</f>
        <v/>
      </c>
      <c r="C150" s="285" t="s">
        <v>794</v>
      </c>
      <c r="E150" s="215">
        <v>274883.31999999995</v>
      </c>
      <c r="F150" s="215">
        <v>258854.64000000004</v>
      </c>
      <c r="G150" s="215">
        <v>272845.12</v>
      </c>
      <c r="H150" s="215">
        <v>255338.77</v>
      </c>
      <c r="I150" s="215">
        <v>265678.37000000005</v>
      </c>
      <c r="J150" s="217">
        <v>258083.16999999998</v>
      </c>
      <c r="K150" s="215">
        <v>0</v>
      </c>
      <c r="L150" s="215">
        <v>0</v>
      </c>
      <c r="M150" s="215">
        <v>0</v>
      </c>
      <c r="N150" s="215">
        <v>0</v>
      </c>
      <c r="O150" s="215">
        <v>0</v>
      </c>
      <c r="P150" s="215">
        <v>0</v>
      </c>
      <c r="Q150" s="215">
        <v>1585683.3900000001</v>
      </c>
    </row>
    <row r="151" spans="1:18" x14ac:dyDescent="0.25">
      <c r="A151" s="245" t="str">
        <f>IFERROR(VLOOKUP($C151,Account_Mapping!$A:$C,2,0),"")</f>
        <v/>
      </c>
      <c r="B151" s="248" t="str">
        <f>IFERROR(VLOOKUP($C151,Account_Mapping!$A:$C,3,0),"")</f>
        <v/>
      </c>
      <c r="D151" s="286"/>
      <c r="E151" s="215"/>
      <c r="F151" s="215"/>
      <c r="G151" s="215"/>
      <c r="H151" s="215"/>
      <c r="I151" s="215"/>
      <c r="J151" s="218" t="s">
        <v>1196</v>
      </c>
      <c r="K151" s="215"/>
      <c r="L151" s="215"/>
      <c r="M151" s="215"/>
      <c r="N151" s="215"/>
      <c r="O151" s="215"/>
      <c r="P151" s="215"/>
      <c r="Q151" s="215"/>
    </row>
    <row r="152" spans="1:18" x14ac:dyDescent="0.25">
      <c r="A152" s="245" t="str">
        <f>IFERROR(VLOOKUP($C152,Account_Mapping!$A:$C,2,0),"")</f>
        <v/>
      </c>
      <c r="B152" s="248" t="str">
        <f>IFERROR(VLOOKUP($C152,Account_Mapping!$A:$C,3,0),"")</f>
        <v/>
      </c>
      <c r="D152" s="286"/>
      <c r="E152" s="215"/>
      <c r="F152" s="215"/>
      <c r="G152" s="215"/>
      <c r="H152" s="215"/>
      <c r="I152" s="215"/>
      <c r="J152" s="216" t="s">
        <v>904</v>
      </c>
      <c r="K152" s="215"/>
      <c r="L152" s="215"/>
      <c r="M152" s="215"/>
      <c r="N152" s="215"/>
      <c r="O152" s="215"/>
      <c r="P152" s="215"/>
      <c r="Q152" s="215"/>
    </row>
    <row r="153" spans="1:18" x14ac:dyDescent="0.25">
      <c r="A153" s="245" t="str">
        <f>IFERROR(VLOOKUP($C153,Account_Mapping!$A:$C,2,0),"")</f>
        <v/>
      </c>
      <c r="B153" s="248" t="str">
        <f>IFERROR(VLOOKUP($C153,Account_Mapping!$A:$C,3,0),"")</f>
        <v/>
      </c>
      <c r="E153" s="219"/>
      <c r="F153" s="219"/>
      <c r="G153" s="219"/>
      <c r="H153" s="219"/>
      <c r="I153" s="219"/>
      <c r="J153" s="219">
        <v>2022</v>
      </c>
      <c r="K153" s="219"/>
      <c r="L153" s="219"/>
      <c r="M153" s="219"/>
      <c r="N153" s="219"/>
      <c r="O153" s="219"/>
      <c r="P153" s="219"/>
      <c r="Q153" s="219"/>
    </row>
    <row r="154" spans="1:18" x14ac:dyDescent="0.25">
      <c r="A154" s="245" t="str">
        <f>IFERROR(VLOOKUP($C154,Account_Mapping!$A:$C,2,0),"")</f>
        <v/>
      </c>
      <c r="B154" s="248" t="str">
        <f>IFERROR(VLOOKUP($C154,Account_Mapping!$A:$C,3,0),"")</f>
        <v/>
      </c>
      <c r="E154" s="215"/>
      <c r="F154" s="215"/>
      <c r="G154" s="215"/>
      <c r="H154" s="215"/>
      <c r="I154" s="215"/>
      <c r="J154" s="215"/>
      <c r="K154" s="215"/>
      <c r="L154" s="215"/>
      <c r="M154" s="215"/>
      <c r="N154" s="215"/>
      <c r="O154" s="215"/>
      <c r="P154" s="215"/>
      <c r="Q154" s="215"/>
    </row>
    <row r="155" spans="1:18" x14ac:dyDescent="0.25">
      <c r="A155" s="245" t="str">
        <f>IFERROR(VLOOKUP($C155,Account_Mapping!$A:$C,2,0),"")</f>
        <v/>
      </c>
      <c r="B155" s="248" t="str">
        <f>IFERROR(VLOOKUP($C155,Account_Mapping!$A:$C,3,0),"")</f>
        <v/>
      </c>
      <c r="D155" s="215"/>
      <c r="E155" s="215" t="s">
        <v>761</v>
      </c>
      <c r="F155" s="215" t="s">
        <v>762</v>
      </c>
      <c r="G155" s="215" t="s">
        <v>763</v>
      </c>
      <c r="H155" s="215" t="s">
        <v>764</v>
      </c>
      <c r="I155" s="215" t="s">
        <v>185</v>
      </c>
      <c r="J155" s="215" t="s">
        <v>765</v>
      </c>
      <c r="K155" s="215" t="s">
        <v>766</v>
      </c>
      <c r="L155" s="215" t="s">
        <v>767</v>
      </c>
      <c r="M155" s="215" t="s">
        <v>768</v>
      </c>
      <c r="N155" s="215" t="s">
        <v>769</v>
      </c>
      <c r="O155" s="215" t="s">
        <v>770</v>
      </c>
      <c r="P155" s="215" t="s">
        <v>771</v>
      </c>
      <c r="Q155" s="215" t="s">
        <v>772</v>
      </c>
    </row>
    <row r="156" spans="1:18" x14ac:dyDescent="0.25">
      <c r="A156" s="245" t="str">
        <f>IFERROR(VLOOKUP($C156,Account_Mapping!$A:$C,2,0),"")</f>
        <v/>
      </c>
      <c r="B156" s="248" t="str">
        <f>IFERROR(VLOOKUP($C156,Account_Mapping!$A:$C,3,0),"")</f>
        <v/>
      </c>
      <c r="C156" s="285" t="s">
        <v>905</v>
      </c>
      <c r="D156" s="215"/>
      <c r="E156" s="215"/>
      <c r="F156" s="215"/>
      <c r="G156" s="215"/>
      <c r="H156" s="215"/>
      <c r="I156" s="215"/>
      <c r="J156" s="215"/>
      <c r="K156" s="215"/>
      <c r="L156" s="215"/>
      <c r="M156" s="215"/>
      <c r="N156" s="215"/>
      <c r="O156" s="215"/>
      <c r="P156" s="215"/>
      <c r="Q156" s="215"/>
    </row>
    <row r="157" spans="1:18" x14ac:dyDescent="0.25">
      <c r="A157" s="245" t="str">
        <f>IFERROR(VLOOKUP($C157,Account_Mapping!$A:$C,2,0),"")</f>
        <v>T_gen_Admin_other</v>
      </c>
      <c r="B157" s="248" t="str">
        <f>IFERROR(VLOOKUP($C157,Account_Mapping!$A:$C,3,0),"")</f>
        <v>T_Other_NN_Labor</v>
      </c>
      <c r="C157" s="285" t="s">
        <v>906</v>
      </c>
      <c r="D157" s="215"/>
      <c r="E157" s="215">
        <v>1500</v>
      </c>
      <c r="F157" s="215">
        <v>1500</v>
      </c>
      <c r="G157" s="215">
        <v>1500</v>
      </c>
      <c r="H157" s="215">
        <v>1500</v>
      </c>
      <c r="I157" s="215">
        <v>1500</v>
      </c>
      <c r="J157" s="215">
        <v>1500</v>
      </c>
      <c r="K157" s="215">
        <v>0</v>
      </c>
      <c r="L157" s="215">
        <v>0</v>
      </c>
      <c r="M157" s="215">
        <v>0</v>
      </c>
      <c r="N157" s="215">
        <v>0</v>
      </c>
      <c r="O157" s="215">
        <v>0</v>
      </c>
      <c r="P157" s="215">
        <v>0</v>
      </c>
      <c r="Q157" s="215">
        <v>9000</v>
      </c>
    </row>
    <row r="158" spans="1:18" x14ac:dyDescent="0.25">
      <c r="A158" s="245" t="str">
        <f>IFERROR(VLOOKUP($C158,Account_Mapping!$A:$C,2,0),"")</f>
        <v>T_Nursing</v>
      </c>
      <c r="B158" s="248">
        <f>IFERROR(VLOOKUP($C158,Account_Mapping!$A:$C,3,0),"")</f>
        <v>0</v>
      </c>
      <c r="C158" s="285" t="s">
        <v>907</v>
      </c>
      <c r="D158" s="215"/>
      <c r="E158" s="215">
        <v>0</v>
      </c>
      <c r="F158" s="215">
        <v>0</v>
      </c>
      <c r="G158" s="215">
        <v>0</v>
      </c>
      <c r="H158" s="215">
        <v>0</v>
      </c>
      <c r="I158" s="215">
        <v>0</v>
      </c>
      <c r="J158" s="215">
        <v>0</v>
      </c>
      <c r="K158" s="215">
        <v>0</v>
      </c>
      <c r="L158" s="215">
        <v>0</v>
      </c>
      <c r="M158" s="215">
        <v>0</v>
      </c>
      <c r="N158" s="215">
        <v>0</v>
      </c>
      <c r="O158" s="215">
        <v>0</v>
      </c>
      <c r="P158" s="215">
        <v>0</v>
      </c>
      <c r="Q158" s="215">
        <v>0</v>
      </c>
    </row>
    <row r="159" spans="1:18" x14ac:dyDescent="0.25">
      <c r="A159" s="245" t="str">
        <f>IFERROR(VLOOKUP($C159,Account_Mapping!$A:$C,2,0),"")</f>
        <v>T_EXPENSES</v>
      </c>
      <c r="B159" s="248">
        <f>IFERROR(VLOOKUP($C159,Account_Mapping!$A:$C,3,0),"")</f>
        <v>0</v>
      </c>
      <c r="C159" s="285" t="s">
        <v>908</v>
      </c>
      <c r="D159" s="215"/>
      <c r="E159" s="215">
        <v>0</v>
      </c>
      <c r="F159" s="215">
        <v>0</v>
      </c>
      <c r="G159" s="215">
        <v>0</v>
      </c>
      <c r="H159" s="215">
        <v>0</v>
      </c>
      <c r="I159" s="215">
        <v>0</v>
      </c>
      <c r="J159" s="215">
        <v>0</v>
      </c>
      <c r="K159" s="215">
        <v>0</v>
      </c>
      <c r="L159" s="215">
        <v>0</v>
      </c>
      <c r="M159" s="215">
        <v>0</v>
      </c>
      <c r="N159" s="215">
        <v>0</v>
      </c>
      <c r="O159" s="215">
        <v>0</v>
      </c>
      <c r="P159" s="215">
        <v>0</v>
      </c>
      <c r="Q159" s="215">
        <v>0</v>
      </c>
    </row>
    <row r="160" spans="1:18" x14ac:dyDescent="0.25">
      <c r="A160" s="245" t="str">
        <f>IFERROR(VLOOKUP($C160,Account_Mapping!$A:$C,2,0),"")</f>
        <v>T_EXPENSES</v>
      </c>
      <c r="B160" s="248">
        <f>IFERROR(VLOOKUP($C160,Account_Mapping!$A:$C,3,0),"")</f>
        <v>0</v>
      </c>
      <c r="C160" s="285" t="s">
        <v>909</v>
      </c>
      <c r="D160" s="215"/>
      <c r="E160" s="215">
        <v>0</v>
      </c>
      <c r="F160" s="215">
        <v>0</v>
      </c>
      <c r="G160" s="215">
        <v>0</v>
      </c>
      <c r="H160" s="215">
        <v>0</v>
      </c>
      <c r="I160" s="215">
        <v>0</v>
      </c>
      <c r="J160" s="215">
        <v>0</v>
      </c>
      <c r="K160" s="215">
        <v>0</v>
      </c>
      <c r="L160" s="215">
        <v>0</v>
      </c>
      <c r="M160" s="215">
        <v>0</v>
      </c>
      <c r="N160" s="215">
        <v>0</v>
      </c>
      <c r="O160" s="215">
        <v>0</v>
      </c>
      <c r="P160" s="215">
        <v>0</v>
      </c>
      <c r="Q160" s="215">
        <v>0</v>
      </c>
    </row>
    <row r="161" spans="1:17" x14ac:dyDescent="0.25">
      <c r="A161" s="245" t="str">
        <f>IFERROR(VLOOKUP($C161,Account_Mapping!$A:$C,2,0),"")</f>
        <v>T_gen_Admin_other</v>
      </c>
      <c r="B161" s="248">
        <f>IFERROR(VLOOKUP($C161,Account_Mapping!$A:$C,3,0),"")</f>
        <v>0</v>
      </c>
      <c r="C161" s="285" t="s">
        <v>910</v>
      </c>
      <c r="D161" s="215"/>
      <c r="E161" s="215">
        <v>0</v>
      </c>
      <c r="F161" s="215">
        <v>0</v>
      </c>
      <c r="G161" s="215">
        <v>0</v>
      </c>
      <c r="H161" s="215">
        <v>0</v>
      </c>
      <c r="I161" s="215">
        <v>0</v>
      </c>
      <c r="J161" s="215">
        <v>0</v>
      </c>
      <c r="K161" s="215">
        <v>0</v>
      </c>
      <c r="L161" s="215">
        <v>0</v>
      </c>
      <c r="M161" s="215">
        <v>0</v>
      </c>
      <c r="N161" s="215">
        <v>0</v>
      </c>
      <c r="O161" s="215">
        <v>0</v>
      </c>
      <c r="P161" s="215">
        <v>0</v>
      </c>
      <c r="Q161" s="215">
        <v>0</v>
      </c>
    </row>
    <row r="162" spans="1:17" x14ac:dyDescent="0.25">
      <c r="A162" s="245" t="str">
        <f>IFERROR(VLOOKUP($C162,Account_Mapping!$A:$C,2,0),"")</f>
        <v>T_Ancillary_Pharmacy</v>
      </c>
      <c r="B162" s="248">
        <f>IFERROR(VLOOKUP($C162,Account_Mapping!$A:$C,3,0),"")</f>
        <v>0</v>
      </c>
      <c r="C162" s="285" t="s">
        <v>911</v>
      </c>
      <c r="D162" s="215"/>
      <c r="E162" s="215">
        <v>402.5</v>
      </c>
      <c r="F162" s="215">
        <v>385</v>
      </c>
      <c r="G162" s="215">
        <v>455</v>
      </c>
      <c r="H162" s="215">
        <v>350</v>
      </c>
      <c r="I162" s="215">
        <v>367.5</v>
      </c>
      <c r="J162" s="215">
        <v>460</v>
      </c>
      <c r="K162" s="215">
        <v>0</v>
      </c>
      <c r="L162" s="215">
        <v>0</v>
      </c>
      <c r="M162" s="215">
        <v>0</v>
      </c>
      <c r="N162" s="215">
        <v>0</v>
      </c>
      <c r="O162" s="215">
        <v>0</v>
      </c>
      <c r="P162" s="215">
        <v>0</v>
      </c>
      <c r="Q162" s="215">
        <v>2420</v>
      </c>
    </row>
    <row r="163" spans="1:17" x14ac:dyDescent="0.25">
      <c r="A163" s="245" t="str">
        <f>IFERROR(VLOOKUP($C163,Account_Mapping!$A:$C,2,0),"")</f>
        <v>T_Nursing</v>
      </c>
      <c r="B163" s="248" t="str">
        <f>IFERROR(VLOOKUP($C163,Account_Mapping!$A:$C,3,0),"")</f>
        <v>T_Nursing_Labor</v>
      </c>
      <c r="C163" s="285" t="s">
        <v>912</v>
      </c>
      <c r="D163" s="215"/>
      <c r="E163" s="215">
        <v>0</v>
      </c>
      <c r="F163" s="215">
        <v>0</v>
      </c>
      <c r="G163" s="215">
        <v>0</v>
      </c>
      <c r="H163" s="215">
        <v>0</v>
      </c>
      <c r="I163" s="215">
        <v>0</v>
      </c>
      <c r="J163" s="215">
        <v>0</v>
      </c>
      <c r="K163" s="215">
        <v>0</v>
      </c>
      <c r="L163" s="215">
        <v>0</v>
      </c>
      <c r="M163" s="215">
        <v>0</v>
      </c>
      <c r="N163" s="215">
        <v>0</v>
      </c>
      <c r="O163" s="215">
        <v>0</v>
      </c>
      <c r="P163" s="215">
        <v>0</v>
      </c>
      <c r="Q163" s="215">
        <v>0</v>
      </c>
    </row>
    <row r="164" spans="1:17" x14ac:dyDescent="0.25">
      <c r="A164" s="245" t="str">
        <f>IFERROR(VLOOKUP($C164,Account_Mapping!$A:$C,2,0),"")</f>
        <v>T_Nursing</v>
      </c>
      <c r="B164" s="248" t="str">
        <f>IFERROR(VLOOKUP($C164,Account_Mapping!$A:$C,3,0),"")</f>
        <v>T_Nursing_Labor</v>
      </c>
      <c r="C164" s="285" t="s">
        <v>913</v>
      </c>
      <c r="D164" s="215"/>
      <c r="E164" s="215">
        <v>0</v>
      </c>
      <c r="F164" s="215">
        <v>0</v>
      </c>
      <c r="G164" s="215">
        <v>0</v>
      </c>
      <c r="H164" s="215">
        <v>0</v>
      </c>
      <c r="I164" s="215">
        <v>0</v>
      </c>
      <c r="J164" s="215">
        <v>0</v>
      </c>
      <c r="K164" s="215">
        <v>0</v>
      </c>
      <c r="L164" s="215">
        <v>0</v>
      </c>
      <c r="M164" s="215">
        <v>0</v>
      </c>
      <c r="N164" s="215">
        <v>0</v>
      </c>
      <c r="O164" s="215">
        <v>0</v>
      </c>
      <c r="P164" s="215">
        <v>0</v>
      </c>
      <c r="Q164" s="215">
        <v>0</v>
      </c>
    </row>
    <row r="165" spans="1:17" x14ac:dyDescent="0.25">
      <c r="A165" s="245" t="str">
        <f>IFERROR(VLOOKUP($C165,Account_Mapping!$A:$C,2,0),"")</f>
        <v>T_Nursing</v>
      </c>
      <c r="B165" s="248" t="str">
        <f>IFERROR(VLOOKUP($C165,Account_Mapping!$A:$C,3,0),"")</f>
        <v>T_Nursing_Labor</v>
      </c>
      <c r="C165" s="285" t="s">
        <v>914</v>
      </c>
      <c r="D165" s="215"/>
      <c r="E165" s="215">
        <v>0</v>
      </c>
      <c r="F165" s="215">
        <v>0</v>
      </c>
      <c r="G165" s="215">
        <v>0</v>
      </c>
      <c r="H165" s="215">
        <v>0</v>
      </c>
      <c r="I165" s="215">
        <v>0</v>
      </c>
      <c r="J165" s="215">
        <v>0</v>
      </c>
      <c r="K165" s="215">
        <v>0</v>
      </c>
      <c r="L165" s="215">
        <v>0</v>
      </c>
      <c r="M165" s="215">
        <v>0</v>
      </c>
      <c r="N165" s="215">
        <v>0</v>
      </c>
      <c r="O165" s="215">
        <v>0</v>
      </c>
      <c r="P165" s="215">
        <v>0</v>
      </c>
      <c r="Q165" s="215">
        <v>0</v>
      </c>
    </row>
    <row r="166" spans="1:17" x14ac:dyDescent="0.25">
      <c r="A166" s="245" t="str">
        <f>IFERROR(VLOOKUP($C166,Account_Mapping!$A:$C,2,0),"")</f>
        <v>T_Nursing</v>
      </c>
      <c r="B166" s="248" t="str">
        <f>IFERROR(VLOOKUP($C166,Account_Mapping!$A:$C,3,0),"")</f>
        <v>T_Nursing_Labor</v>
      </c>
      <c r="C166" s="285" t="s">
        <v>915</v>
      </c>
      <c r="D166" s="215"/>
      <c r="E166" s="215">
        <v>0</v>
      </c>
      <c r="F166" s="215">
        <v>0</v>
      </c>
      <c r="G166" s="215">
        <v>0</v>
      </c>
      <c r="H166" s="215">
        <v>0</v>
      </c>
      <c r="I166" s="215">
        <v>0</v>
      </c>
      <c r="J166" s="215">
        <v>0</v>
      </c>
      <c r="K166" s="215">
        <v>0</v>
      </c>
      <c r="L166" s="215">
        <v>0</v>
      </c>
      <c r="M166" s="215">
        <v>0</v>
      </c>
      <c r="N166" s="215">
        <v>0</v>
      </c>
      <c r="O166" s="215">
        <v>0</v>
      </c>
      <c r="P166" s="215">
        <v>0</v>
      </c>
      <c r="Q166" s="215">
        <v>0</v>
      </c>
    </row>
    <row r="167" spans="1:17" x14ac:dyDescent="0.25">
      <c r="A167" s="245" t="str">
        <f>IFERROR(VLOOKUP($C167,Account_Mapping!$A:$C,2,0),"")</f>
        <v>T_EXPENSES</v>
      </c>
      <c r="B167" s="248" t="str">
        <f>IFERROR(VLOOKUP($C167,Account_Mapping!$A:$C,3,0),"")</f>
        <v>T_Other_NN_Labor</v>
      </c>
      <c r="C167" s="285" t="s">
        <v>916</v>
      </c>
      <c r="D167" s="215"/>
      <c r="E167" s="215">
        <v>2336.7399999999998</v>
      </c>
      <c r="F167" s="215">
        <v>2340.89</v>
      </c>
      <c r="G167" s="215">
        <v>1823</v>
      </c>
      <c r="H167" s="215">
        <v>2008.98</v>
      </c>
      <c r="I167" s="215">
        <v>2311.9899999999998</v>
      </c>
      <c r="J167" s="215">
        <v>2059.7399999999998</v>
      </c>
      <c r="K167" s="215">
        <v>0</v>
      </c>
      <c r="L167" s="215">
        <v>0</v>
      </c>
      <c r="M167" s="215">
        <v>0</v>
      </c>
      <c r="N167" s="215">
        <v>0</v>
      </c>
      <c r="O167" s="215">
        <v>0</v>
      </c>
      <c r="P167" s="215">
        <v>0</v>
      </c>
      <c r="Q167" s="215">
        <v>12881.339999999998</v>
      </c>
    </row>
    <row r="168" spans="1:17" x14ac:dyDescent="0.25">
      <c r="A168" s="245" t="str">
        <f>IFERROR(VLOOKUP($C168,Account_Mapping!$A:$C,2,0),"")</f>
        <v>T_EXPENSES</v>
      </c>
      <c r="B168" s="248">
        <f>IFERROR(VLOOKUP($C168,Account_Mapping!$A:$C,3,0),"")</f>
        <v>0</v>
      </c>
      <c r="C168" s="285" t="s">
        <v>917</v>
      </c>
      <c r="D168" s="215"/>
      <c r="E168" s="215">
        <v>81.260000000000005</v>
      </c>
      <c r="F168" s="215">
        <v>83.93</v>
      </c>
      <c r="G168" s="215">
        <v>18.190000000000001</v>
      </c>
      <c r="H168" s="215">
        <v>96.26</v>
      </c>
      <c r="I168" s="215">
        <v>91.39</v>
      </c>
      <c r="J168" s="215">
        <v>0</v>
      </c>
      <c r="K168" s="215">
        <v>0</v>
      </c>
      <c r="L168" s="215">
        <v>0</v>
      </c>
      <c r="M168" s="215">
        <v>0</v>
      </c>
      <c r="N168" s="215">
        <v>0</v>
      </c>
      <c r="O168" s="215">
        <v>0</v>
      </c>
      <c r="P168" s="215">
        <v>0</v>
      </c>
      <c r="Q168" s="215">
        <v>371.03</v>
      </c>
    </row>
    <row r="169" spans="1:17" x14ac:dyDescent="0.25">
      <c r="A169" s="245" t="str">
        <f>IFERROR(VLOOKUP($C169,Account_Mapping!$A:$C,2,0),"")</f>
        <v>T_Marketing</v>
      </c>
      <c r="B169" s="248">
        <f>IFERROR(VLOOKUP($C169,Account_Mapping!$A:$C,3,0),"")</f>
        <v>0</v>
      </c>
      <c r="C169" s="285" t="s">
        <v>918</v>
      </c>
      <c r="D169" s="215"/>
      <c r="E169" s="215">
        <v>0</v>
      </c>
      <c r="F169" s="215">
        <v>0</v>
      </c>
      <c r="G169" s="215">
        <v>0</v>
      </c>
      <c r="H169" s="215">
        <v>0</v>
      </c>
      <c r="I169" s="215">
        <v>0</v>
      </c>
      <c r="J169" s="215">
        <v>0</v>
      </c>
      <c r="K169" s="215">
        <v>0</v>
      </c>
      <c r="L169" s="215">
        <v>0</v>
      </c>
      <c r="M169" s="215">
        <v>0</v>
      </c>
      <c r="N169" s="215">
        <v>0</v>
      </c>
      <c r="O169" s="215">
        <v>0</v>
      </c>
      <c r="P169" s="215">
        <v>0</v>
      </c>
      <c r="Q169" s="215">
        <v>0</v>
      </c>
    </row>
    <row r="170" spans="1:17" x14ac:dyDescent="0.25">
      <c r="A170" s="245" t="str">
        <f>IFERROR(VLOOKUP($C170,Account_Mapping!$A:$C,2,0),"")</f>
        <v>T_gen_Admin_other</v>
      </c>
      <c r="B170" s="248">
        <f>IFERROR(VLOOKUP($C170,Account_Mapping!$A:$C,3,0),"")</f>
        <v>0</v>
      </c>
      <c r="C170" s="285" t="s">
        <v>919</v>
      </c>
      <c r="D170" s="215"/>
      <c r="E170" s="215">
        <v>0</v>
      </c>
      <c r="F170" s="215">
        <v>0</v>
      </c>
      <c r="G170" s="215">
        <v>0</v>
      </c>
      <c r="H170" s="215">
        <v>0</v>
      </c>
      <c r="I170" s="215">
        <v>0</v>
      </c>
      <c r="J170" s="215">
        <v>0</v>
      </c>
      <c r="K170" s="215">
        <v>0</v>
      </c>
      <c r="L170" s="215">
        <v>0</v>
      </c>
      <c r="M170" s="215">
        <v>0</v>
      </c>
      <c r="N170" s="215">
        <v>0</v>
      </c>
      <c r="O170" s="215">
        <v>0</v>
      </c>
      <c r="P170" s="215">
        <v>0</v>
      </c>
      <c r="Q170" s="215">
        <v>0</v>
      </c>
    </row>
    <row r="171" spans="1:17" x14ac:dyDescent="0.25">
      <c r="A171" s="245" t="str">
        <f>IFERROR(VLOOKUP($C171,Account_Mapping!$A:$C,2,0),"")</f>
        <v>T_gen_Admin_other</v>
      </c>
      <c r="B171" s="248">
        <f>IFERROR(VLOOKUP($C171,Account_Mapping!$A:$C,3,0),"")</f>
        <v>0</v>
      </c>
      <c r="C171" s="285" t="s">
        <v>920</v>
      </c>
      <c r="D171" s="215"/>
      <c r="E171" s="215">
        <v>0</v>
      </c>
      <c r="F171" s="215">
        <v>0</v>
      </c>
      <c r="G171" s="215">
        <v>0</v>
      </c>
      <c r="H171" s="215">
        <v>0</v>
      </c>
      <c r="I171" s="215">
        <v>0</v>
      </c>
      <c r="J171" s="215">
        <v>0</v>
      </c>
      <c r="K171" s="215">
        <v>0</v>
      </c>
      <c r="L171" s="215">
        <v>0</v>
      </c>
      <c r="M171" s="215">
        <v>0</v>
      </c>
      <c r="N171" s="215">
        <v>0</v>
      </c>
      <c r="O171" s="215">
        <v>0</v>
      </c>
      <c r="P171" s="215">
        <v>0</v>
      </c>
      <c r="Q171" s="215">
        <v>0</v>
      </c>
    </row>
    <row r="172" spans="1:17" x14ac:dyDescent="0.25">
      <c r="A172" s="245" t="str">
        <f>IFERROR(VLOOKUP($C172,Account_Mapping!$A:$C,2,0),"")</f>
        <v>T_gen_Admin_other</v>
      </c>
      <c r="B172" s="248">
        <f>IFERROR(VLOOKUP($C172,Account_Mapping!$A:$C,3,0),"")</f>
        <v>0</v>
      </c>
      <c r="C172" s="285" t="s">
        <v>921</v>
      </c>
      <c r="D172" s="215"/>
      <c r="E172" s="215">
        <v>0</v>
      </c>
      <c r="F172" s="215">
        <v>0</v>
      </c>
      <c r="G172" s="215">
        <v>0</v>
      </c>
      <c r="H172" s="215">
        <v>0</v>
      </c>
      <c r="I172" s="215">
        <v>0</v>
      </c>
      <c r="J172" s="215">
        <v>0</v>
      </c>
      <c r="K172" s="215">
        <v>0</v>
      </c>
      <c r="L172" s="215">
        <v>0</v>
      </c>
      <c r="M172" s="215">
        <v>0</v>
      </c>
      <c r="N172" s="215">
        <v>0</v>
      </c>
      <c r="O172" s="215">
        <v>0</v>
      </c>
      <c r="P172" s="215">
        <v>0</v>
      </c>
      <c r="Q172" s="215">
        <v>0</v>
      </c>
    </row>
    <row r="173" spans="1:17" x14ac:dyDescent="0.25">
      <c r="A173" s="245" t="str">
        <f>IFERROR(VLOOKUP($C173,Account_Mapping!$A:$C,2,0),"")</f>
        <v>T_gen_Admin_other</v>
      </c>
      <c r="B173" s="248">
        <f>IFERROR(VLOOKUP($C173,Account_Mapping!$A:$C,3,0),"")</f>
        <v>0</v>
      </c>
      <c r="C173" s="285" t="s">
        <v>922</v>
      </c>
      <c r="D173" s="215"/>
      <c r="E173" s="215">
        <v>0</v>
      </c>
      <c r="F173" s="215">
        <v>0</v>
      </c>
      <c r="G173" s="215">
        <v>720</v>
      </c>
      <c r="H173" s="215">
        <v>0</v>
      </c>
      <c r="I173" s="215">
        <v>0</v>
      </c>
      <c r="J173" s="215">
        <v>0</v>
      </c>
      <c r="K173" s="215">
        <v>0</v>
      </c>
      <c r="L173" s="215">
        <v>0</v>
      </c>
      <c r="M173" s="215">
        <v>0</v>
      </c>
      <c r="N173" s="215">
        <v>0</v>
      </c>
      <c r="O173" s="215">
        <v>0</v>
      </c>
      <c r="P173" s="215">
        <v>0</v>
      </c>
      <c r="Q173" s="215">
        <v>720</v>
      </c>
    </row>
    <row r="174" spans="1:17" x14ac:dyDescent="0.25">
      <c r="A174" s="245" t="str">
        <f>IFERROR(VLOOKUP($C174,Account_Mapping!$A:$C,2,0),"")</f>
        <v>T_gen_Admin_other</v>
      </c>
      <c r="B174" s="248">
        <f>IFERROR(VLOOKUP($C174,Account_Mapping!$A:$C,3,0),"")</f>
        <v>0</v>
      </c>
      <c r="C174" s="285" t="s">
        <v>923</v>
      </c>
      <c r="D174" s="215"/>
      <c r="E174" s="215">
        <v>0</v>
      </c>
      <c r="F174" s="215">
        <v>0</v>
      </c>
      <c r="G174" s="215">
        <v>0</v>
      </c>
      <c r="H174" s="215">
        <v>0</v>
      </c>
      <c r="I174" s="215">
        <v>0</v>
      </c>
      <c r="J174" s="215">
        <v>0</v>
      </c>
      <c r="K174" s="215">
        <v>0</v>
      </c>
      <c r="L174" s="215">
        <v>0</v>
      </c>
      <c r="M174" s="215">
        <v>0</v>
      </c>
      <c r="N174" s="215">
        <v>0</v>
      </c>
      <c r="O174" s="215">
        <v>0</v>
      </c>
      <c r="P174" s="215">
        <v>0</v>
      </c>
      <c r="Q174" s="215">
        <v>0</v>
      </c>
    </row>
    <row r="175" spans="1:17" x14ac:dyDescent="0.25">
      <c r="A175" s="245" t="str">
        <f>IFERROR(VLOOKUP($C175,Account_Mapping!$A:$C,2,0),"")</f>
        <v>T_gen_Admin_other</v>
      </c>
      <c r="B175" s="248">
        <f>IFERROR(VLOOKUP($C175,Account_Mapping!$A:$C,3,0),"")</f>
        <v>0</v>
      </c>
      <c r="C175" s="285" t="s">
        <v>924</v>
      </c>
      <c r="D175" s="215"/>
      <c r="E175" s="215">
        <v>0</v>
      </c>
      <c r="F175" s="215">
        <v>0</v>
      </c>
      <c r="G175" s="215">
        <v>0</v>
      </c>
      <c r="H175" s="215">
        <v>120</v>
      </c>
      <c r="I175" s="215">
        <v>0</v>
      </c>
      <c r="J175" s="215">
        <v>0</v>
      </c>
      <c r="K175" s="215">
        <v>0</v>
      </c>
      <c r="L175" s="215">
        <v>0</v>
      </c>
      <c r="M175" s="215">
        <v>0</v>
      </c>
      <c r="N175" s="215">
        <v>0</v>
      </c>
      <c r="O175" s="215">
        <v>0</v>
      </c>
      <c r="P175" s="215">
        <v>0</v>
      </c>
      <c r="Q175" s="215">
        <v>120</v>
      </c>
    </row>
    <row r="176" spans="1:17" x14ac:dyDescent="0.25">
      <c r="A176" s="245" t="str">
        <f>IFERROR(VLOOKUP($C176,Account_Mapping!$A:$C,2,0),"")</f>
        <v>T_gen_Admin_other</v>
      </c>
      <c r="B176" s="248">
        <f>IFERROR(VLOOKUP($C176,Account_Mapping!$A:$C,3,0),"")</f>
        <v>0</v>
      </c>
      <c r="C176" s="285" t="s">
        <v>925</v>
      </c>
      <c r="D176" s="215"/>
      <c r="E176" s="215">
        <v>51.29</v>
      </c>
      <c r="F176" s="215">
        <v>51.29</v>
      </c>
      <c r="G176" s="215">
        <v>51.29</v>
      </c>
      <c r="H176" s="215">
        <v>51.29</v>
      </c>
      <c r="I176" s="215">
        <v>51.29</v>
      </c>
      <c r="J176" s="215">
        <v>51.29</v>
      </c>
      <c r="K176" s="215">
        <v>0</v>
      </c>
      <c r="L176" s="215">
        <v>0</v>
      </c>
      <c r="M176" s="215">
        <v>0</v>
      </c>
      <c r="N176" s="215">
        <v>0</v>
      </c>
      <c r="O176" s="215">
        <v>0</v>
      </c>
      <c r="P176" s="215">
        <v>0</v>
      </c>
      <c r="Q176" s="215">
        <v>307.74</v>
      </c>
    </row>
    <row r="177" spans="1:17" x14ac:dyDescent="0.25">
      <c r="A177" s="245" t="str">
        <f>IFERROR(VLOOKUP($C177,Account_Mapping!$A:$C,2,0),"")</f>
        <v>T_gen_Admin_other</v>
      </c>
      <c r="B177" s="248">
        <f>IFERROR(VLOOKUP($C177,Account_Mapping!$A:$C,3,0),"")</f>
        <v>0</v>
      </c>
      <c r="C177" s="285" t="s">
        <v>926</v>
      </c>
      <c r="D177" s="215"/>
      <c r="E177" s="215">
        <v>0</v>
      </c>
      <c r="F177" s="215">
        <v>0</v>
      </c>
      <c r="G177" s="215">
        <v>0</v>
      </c>
      <c r="H177" s="215">
        <v>0</v>
      </c>
      <c r="I177" s="215">
        <v>0</v>
      </c>
      <c r="J177" s="215">
        <v>0</v>
      </c>
      <c r="K177" s="215">
        <v>0</v>
      </c>
      <c r="L177" s="215">
        <v>0</v>
      </c>
      <c r="M177" s="215">
        <v>0</v>
      </c>
      <c r="N177" s="215">
        <v>0</v>
      </c>
      <c r="O177" s="215">
        <v>0</v>
      </c>
      <c r="P177" s="215">
        <v>0</v>
      </c>
      <c r="Q177" s="215">
        <v>0</v>
      </c>
    </row>
    <row r="178" spans="1:17" x14ac:dyDescent="0.25">
      <c r="A178" s="245" t="str">
        <f>IFERROR(VLOOKUP($C178,Account_Mapping!$A:$C,2,0),"")</f>
        <v>T_EXPENSES</v>
      </c>
      <c r="B178" s="248" t="str">
        <f>IFERROR(VLOOKUP($C178,Account_Mapping!$A:$C,3,0),"")</f>
        <v>T_Other_NN_Labor</v>
      </c>
      <c r="C178" s="285" t="s">
        <v>927</v>
      </c>
      <c r="D178" s="215"/>
      <c r="E178" s="215">
        <v>2016.99</v>
      </c>
      <c r="F178" s="215">
        <v>243.75</v>
      </c>
      <c r="G178" s="215">
        <v>0</v>
      </c>
      <c r="H178" s="215">
        <v>0</v>
      </c>
      <c r="I178" s="215">
        <v>0</v>
      </c>
      <c r="J178" s="215">
        <v>0</v>
      </c>
      <c r="K178" s="215">
        <v>0</v>
      </c>
      <c r="L178" s="215">
        <v>0</v>
      </c>
      <c r="M178" s="215">
        <v>0</v>
      </c>
      <c r="N178" s="215">
        <v>0</v>
      </c>
      <c r="O178" s="215">
        <v>0</v>
      </c>
      <c r="P178" s="215">
        <v>0</v>
      </c>
      <c r="Q178" s="215">
        <v>2260.7399999999998</v>
      </c>
    </row>
    <row r="179" spans="1:17" x14ac:dyDescent="0.25">
      <c r="A179" s="245" t="str">
        <f>IFERROR(VLOOKUP($C179,Account_Mapping!$A:$C,2,0),"")</f>
        <v>T_EXPENSES</v>
      </c>
      <c r="B179" s="248">
        <f>IFERROR(VLOOKUP($C179,Account_Mapping!$A:$C,3,0),"")</f>
        <v>0</v>
      </c>
      <c r="C179" s="285" t="s">
        <v>928</v>
      </c>
      <c r="D179" s="215"/>
      <c r="E179" s="215">
        <v>0</v>
      </c>
      <c r="F179" s="215">
        <v>0</v>
      </c>
      <c r="G179" s="215">
        <v>0</v>
      </c>
      <c r="H179" s="215">
        <v>0</v>
      </c>
      <c r="I179" s="215">
        <v>0</v>
      </c>
      <c r="J179" s="215">
        <v>0</v>
      </c>
      <c r="K179" s="215">
        <v>0</v>
      </c>
      <c r="L179" s="215">
        <v>0</v>
      </c>
      <c r="M179" s="215">
        <v>0</v>
      </c>
      <c r="N179" s="215">
        <v>0</v>
      </c>
      <c r="O179" s="215">
        <v>0</v>
      </c>
      <c r="P179" s="215">
        <v>0</v>
      </c>
      <c r="Q179" s="215">
        <v>0</v>
      </c>
    </row>
    <row r="180" spans="1:17" x14ac:dyDescent="0.25">
      <c r="A180" s="245" t="str">
        <f>IFERROR(VLOOKUP($C180,Account_Mapping!$A:$C,2,0),"")</f>
        <v>T_gen_Admin_other</v>
      </c>
      <c r="B180" s="248">
        <f>IFERROR(VLOOKUP($C180,Account_Mapping!$A:$C,3,0),"")</f>
        <v>0</v>
      </c>
      <c r="C180" s="285" t="s">
        <v>929</v>
      </c>
      <c r="D180" s="215"/>
      <c r="E180" s="215">
        <v>0</v>
      </c>
      <c r="F180" s="215">
        <v>0</v>
      </c>
      <c r="G180" s="215">
        <v>0</v>
      </c>
      <c r="H180" s="215">
        <v>0</v>
      </c>
      <c r="I180" s="215">
        <v>0</v>
      </c>
      <c r="J180" s="215">
        <v>0</v>
      </c>
      <c r="K180" s="215">
        <v>0</v>
      </c>
      <c r="L180" s="215">
        <v>0</v>
      </c>
      <c r="M180" s="215">
        <v>0</v>
      </c>
      <c r="N180" s="215">
        <v>0</v>
      </c>
      <c r="O180" s="215">
        <v>0</v>
      </c>
      <c r="P180" s="215">
        <v>0</v>
      </c>
      <c r="Q180" s="215">
        <v>0</v>
      </c>
    </row>
    <row r="181" spans="1:17" x14ac:dyDescent="0.25">
      <c r="A181" s="245" t="str">
        <f>IFERROR(VLOOKUP($C181,Account_Mapping!$A:$C,2,0),"")</f>
        <v>T_gen_Admin_other</v>
      </c>
      <c r="B181" s="248">
        <f>IFERROR(VLOOKUP($C181,Account_Mapping!$A:$C,3,0),"")</f>
        <v>0</v>
      </c>
      <c r="C181" s="285" t="s">
        <v>930</v>
      </c>
      <c r="D181" s="215"/>
      <c r="E181" s="215">
        <v>0</v>
      </c>
      <c r="F181" s="215">
        <v>0</v>
      </c>
      <c r="G181" s="215">
        <v>0</v>
      </c>
      <c r="H181" s="215">
        <v>0</v>
      </c>
      <c r="I181" s="215">
        <v>0</v>
      </c>
      <c r="J181" s="215">
        <v>0</v>
      </c>
      <c r="K181" s="215">
        <v>0</v>
      </c>
      <c r="L181" s="215">
        <v>0</v>
      </c>
      <c r="M181" s="215">
        <v>0</v>
      </c>
      <c r="N181" s="215">
        <v>0</v>
      </c>
      <c r="O181" s="215">
        <v>0</v>
      </c>
      <c r="P181" s="215">
        <v>0</v>
      </c>
      <c r="Q181" s="215">
        <v>0</v>
      </c>
    </row>
    <row r="182" spans="1:17" x14ac:dyDescent="0.25">
      <c r="A182" s="245" t="str">
        <f>IFERROR(VLOOKUP($C182,Account_Mapping!$A:$C,2,0),"")</f>
        <v>T_gen_Admin_other</v>
      </c>
      <c r="B182" s="248">
        <f>IFERROR(VLOOKUP($C182,Account_Mapping!$A:$C,3,0),"")</f>
        <v>0</v>
      </c>
      <c r="C182" s="285" t="s">
        <v>931</v>
      </c>
      <c r="D182" s="215"/>
      <c r="E182" s="215">
        <v>0</v>
      </c>
      <c r="F182" s="215">
        <v>0</v>
      </c>
      <c r="G182" s="215">
        <v>0</v>
      </c>
      <c r="H182" s="215">
        <v>0</v>
      </c>
      <c r="I182" s="215">
        <v>0</v>
      </c>
      <c r="J182" s="215">
        <v>0</v>
      </c>
      <c r="K182" s="215">
        <v>0</v>
      </c>
      <c r="L182" s="215">
        <v>0</v>
      </c>
      <c r="M182" s="215">
        <v>0</v>
      </c>
      <c r="N182" s="215">
        <v>0</v>
      </c>
      <c r="O182" s="215">
        <v>0</v>
      </c>
      <c r="P182" s="215">
        <v>0</v>
      </c>
      <c r="Q182" s="215">
        <v>0</v>
      </c>
    </row>
    <row r="183" spans="1:17" x14ac:dyDescent="0.25">
      <c r="A183" s="245" t="str">
        <f>IFERROR(VLOOKUP($C183,Account_Mapping!$A:$C,2,0),"")</f>
        <v>T_gen_Admin_other</v>
      </c>
      <c r="B183" s="248">
        <f>IFERROR(VLOOKUP($C183,Account_Mapping!$A:$C,3,0),"")</f>
        <v>0</v>
      </c>
      <c r="C183" s="285" t="s">
        <v>932</v>
      </c>
      <c r="D183" s="215"/>
      <c r="E183" s="215">
        <v>0</v>
      </c>
      <c r="F183" s="215">
        <v>0</v>
      </c>
      <c r="G183" s="215">
        <v>0</v>
      </c>
      <c r="H183" s="215">
        <v>0</v>
      </c>
      <c r="I183" s="215">
        <v>0</v>
      </c>
      <c r="J183" s="215">
        <v>0</v>
      </c>
      <c r="K183" s="215">
        <v>0</v>
      </c>
      <c r="L183" s="215">
        <v>0</v>
      </c>
      <c r="M183" s="215">
        <v>0</v>
      </c>
      <c r="N183" s="215">
        <v>0</v>
      </c>
      <c r="O183" s="215">
        <v>0</v>
      </c>
      <c r="P183" s="215">
        <v>0</v>
      </c>
      <c r="Q183" s="215">
        <v>0</v>
      </c>
    </row>
    <row r="184" spans="1:17" x14ac:dyDescent="0.25">
      <c r="A184" s="245" t="str">
        <f>IFERROR(VLOOKUP($C184,Account_Mapping!$A:$C,2,0),"")</f>
        <v>T_gen_Admin_other</v>
      </c>
      <c r="B184" s="248">
        <f>IFERROR(VLOOKUP($C184,Account_Mapping!$A:$C,3,0),"")</f>
        <v>0</v>
      </c>
      <c r="C184" s="285" t="s">
        <v>933</v>
      </c>
      <c r="D184" s="215"/>
      <c r="E184" s="215">
        <v>0</v>
      </c>
      <c r="F184" s="215">
        <v>0</v>
      </c>
      <c r="G184" s="215">
        <v>0</v>
      </c>
      <c r="H184" s="215">
        <v>0</v>
      </c>
      <c r="I184" s="215">
        <v>0</v>
      </c>
      <c r="J184" s="215">
        <v>0</v>
      </c>
      <c r="K184" s="215">
        <v>0</v>
      </c>
      <c r="L184" s="215">
        <v>0</v>
      </c>
      <c r="M184" s="215">
        <v>0</v>
      </c>
      <c r="N184" s="215">
        <v>0</v>
      </c>
      <c r="O184" s="215">
        <v>0</v>
      </c>
      <c r="P184" s="215">
        <v>0</v>
      </c>
      <c r="Q184" s="215">
        <v>0</v>
      </c>
    </row>
    <row r="185" spans="1:17" x14ac:dyDescent="0.25">
      <c r="A185" s="245" t="str">
        <f>IFERROR(VLOOKUP($C185,Account_Mapping!$A:$C,2,0),"")</f>
        <v>T_gen_Admin_other</v>
      </c>
      <c r="B185" s="248">
        <f>IFERROR(VLOOKUP($C185,Account_Mapping!$A:$C,3,0),"")</f>
        <v>0</v>
      </c>
      <c r="C185" s="285" t="s">
        <v>934</v>
      </c>
      <c r="D185" s="215"/>
      <c r="E185" s="215">
        <v>0</v>
      </c>
      <c r="F185" s="215">
        <v>0</v>
      </c>
      <c r="G185" s="215">
        <v>0</v>
      </c>
      <c r="H185" s="215">
        <v>0</v>
      </c>
      <c r="I185" s="215">
        <v>0</v>
      </c>
      <c r="J185" s="215">
        <v>0</v>
      </c>
      <c r="K185" s="215">
        <v>0</v>
      </c>
      <c r="L185" s="215">
        <v>0</v>
      </c>
      <c r="M185" s="215">
        <v>0</v>
      </c>
      <c r="N185" s="215">
        <v>0</v>
      </c>
      <c r="O185" s="215">
        <v>0</v>
      </c>
      <c r="P185" s="215">
        <v>0</v>
      </c>
      <c r="Q185" s="215">
        <v>0</v>
      </c>
    </row>
    <row r="186" spans="1:17" x14ac:dyDescent="0.25">
      <c r="A186" s="245" t="str">
        <f>IFERROR(VLOOKUP($C186,Account_Mapping!$A:$C,2,0),"")</f>
        <v>T_gen_Admin_other</v>
      </c>
      <c r="B186" s="248">
        <f>IFERROR(VLOOKUP($C186,Account_Mapping!$A:$C,3,0),"")</f>
        <v>0</v>
      </c>
      <c r="C186" s="285" t="s">
        <v>935</v>
      </c>
      <c r="D186" s="215"/>
      <c r="E186" s="215">
        <v>0</v>
      </c>
      <c r="F186" s="215">
        <v>-30.84</v>
      </c>
      <c r="G186" s="215">
        <v>0</v>
      </c>
      <c r="H186" s="215">
        <v>0</v>
      </c>
      <c r="I186" s="215">
        <v>0</v>
      </c>
      <c r="J186" s="215">
        <v>0</v>
      </c>
      <c r="K186" s="215">
        <v>0</v>
      </c>
      <c r="L186" s="215">
        <v>0</v>
      </c>
      <c r="M186" s="215">
        <v>0</v>
      </c>
      <c r="N186" s="215">
        <v>0</v>
      </c>
      <c r="O186" s="215">
        <v>0</v>
      </c>
      <c r="P186" s="215">
        <v>0</v>
      </c>
      <c r="Q186" s="215">
        <v>-30.84</v>
      </c>
    </row>
    <row r="187" spans="1:17" x14ac:dyDescent="0.25">
      <c r="A187" s="245" t="str">
        <f>IFERROR(VLOOKUP($C187,Account_Mapping!$A:$C,2,0),"")</f>
        <v>T_gen_Admin_other</v>
      </c>
      <c r="B187" s="248">
        <f>IFERROR(VLOOKUP($C187,Account_Mapping!$A:$C,3,0),"")</f>
        <v>0</v>
      </c>
      <c r="C187" s="285" t="s">
        <v>936</v>
      </c>
      <c r="D187" s="215"/>
      <c r="E187" s="215">
        <v>0</v>
      </c>
      <c r="F187" s="215">
        <v>0</v>
      </c>
      <c r="G187" s="215">
        <v>0</v>
      </c>
      <c r="H187" s="215">
        <v>0</v>
      </c>
      <c r="I187" s="215">
        <v>0</v>
      </c>
      <c r="J187" s="215">
        <v>0</v>
      </c>
      <c r="K187" s="215">
        <v>0</v>
      </c>
      <c r="L187" s="215">
        <v>0</v>
      </c>
      <c r="M187" s="215">
        <v>0</v>
      </c>
      <c r="N187" s="215">
        <v>0</v>
      </c>
      <c r="O187" s="215">
        <v>0</v>
      </c>
      <c r="P187" s="215">
        <v>0</v>
      </c>
      <c r="Q187" s="215">
        <v>0</v>
      </c>
    </row>
    <row r="188" spans="1:17" x14ac:dyDescent="0.25">
      <c r="A188" s="245" t="str">
        <f>IFERROR(VLOOKUP($C188,Account_Mapping!$A:$C,2,0),"")</f>
        <v>T_gen_Admin_other</v>
      </c>
      <c r="B188" s="248" t="str">
        <f>IFERROR(VLOOKUP($C188,Account_Mapping!$A:$C,3,0),"")</f>
        <v>T_Other_NN_Labor</v>
      </c>
      <c r="C188" s="285" t="s">
        <v>937</v>
      </c>
      <c r="D188" s="215"/>
      <c r="E188" s="215">
        <v>6146.64</v>
      </c>
      <c r="F188" s="215">
        <v>6146.64</v>
      </c>
      <c r="G188" s="215">
        <v>6146.64</v>
      </c>
      <c r="H188" s="215">
        <v>5900.25</v>
      </c>
      <c r="I188" s="215">
        <v>6500.24</v>
      </c>
      <c r="J188" s="215">
        <v>6500.24</v>
      </c>
      <c r="K188" s="215">
        <v>0</v>
      </c>
      <c r="L188" s="215">
        <v>0</v>
      </c>
      <c r="M188" s="215">
        <v>0</v>
      </c>
      <c r="N188" s="215">
        <v>0</v>
      </c>
      <c r="O188" s="215">
        <v>0</v>
      </c>
      <c r="P188" s="215">
        <v>0</v>
      </c>
      <c r="Q188" s="215">
        <v>37340.65</v>
      </c>
    </row>
    <row r="189" spans="1:17" x14ac:dyDescent="0.25">
      <c r="A189" s="245" t="str">
        <f>IFERROR(VLOOKUP($C189,Account_Mapping!$A:$C,2,0),"")</f>
        <v>T_Nursing</v>
      </c>
      <c r="B189" s="248" t="str">
        <f>IFERROR(VLOOKUP($C189,Account_Mapping!$A:$C,3,0),"")</f>
        <v>T_Nursing_Labor</v>
      </c>
      <c r="C189" s="285" t="s">
        <v>938</v>
      </c>
      <c r="D189" s="215"/>
      <c r="E189" s="215">
        <v>0</v>
      </c>
      <c r="F189" s="215">
        <v>0</v>
      </c>
      <c r="G189" s="215">
        <v>0</v>
      </c>
      <c r="H189" s="215">
        <v>0</v>
      </c>
      <c r="I189" s="215">
        <v>0</v>
      </c>
      <c r="J189" s="215">
        <v>0</v>
      </c>
      <c r="K189" s="215">
        <v>0</v>
      </c>
      <c r="L189" s="215">
        <v>0</v>
      </c>
      <c r="M189" s="215">
        <v>0</v>
      </c>
      <c r="N189" s="215">
        <v>0</v>
      </c>
      <c r="O189" s="215">
        <v>0</v>
      </c>
      <c r="P189" s="215">
        <v>0</v>
      </c>
      <c r="Q189" s="215">
        <v>0</v>
      </c>
    </row>
    <row r="190" spans="1:17" x14ac:dyDescent="0.25">
      <c r="A190" s="245" t="str">
        <f>IFERROR(VLOOKUP($C190,Account_Mapping!$A:$C,2,0),"")</f>
        <v>T_Nursing</v>
      </c>
      <c r="B190" s="248" t="str">
        <f>IFERROR(VLOOKUP($C190,Account_Mapping!$A:$C,3,0),"")</f>
        <v>T_Nursing_Labor</v>
      </c>
      <c r="C190" s="285" t="s">
        <v>939</v>
      </c>
      <c r="D190" s="215"/>
      <c r="E190" s="215">
        <v>5022.17</v>
      </c>
      <c r="F190" s="215">
        <v>4304.7</v>
      </c>
      <c r="G190" s="215">
        <v>4017.55</v>
      </c>
      <c r="H190" s="215">
        <v>4458.46</v>
      </c>
      <c r="I190" s="215">
        <v>5254.56</v>
      </c>
      <c r="J190" s="215">
        <v>5708.46</v>
      </c>
      <c r="K190" s="215">
        <v>0</v>
      </c>
      <c r="L190" s="215">
        <v>0</v>
      </c>
      <c r="M190" s="215">
        <v>0</v>
      </c>
      <c r="N190" s="215">
        <v>0</v>
      </c>
      <c r="O190" s="215">
        <v>0</v>
      </c>
      <c r="P190" s="215">
        <v>0</v>
      </c>
      <c r="Q190" s="215">
        <v>28765.899999999998</v>
      </c>
    </row>
    <row r="191" spans="1:17" x14ac:dyDescent="0.25">
      <c r="A191" s="245" t="str">
        <f>IFERROR(VLOOKUP($C191,Account_Mapping!$A:$C,2,0),"")</f>
        <v>T_gen_Admin_other</v>
      </c>
      <c r="B191" s="248" t="str">
        <f>IFERROR(VLOOKUP($C191,Account_Mapping!$A:$C,3,0),"")</f>
        <v>T_Other_NN_Labor</v>
      </c>
      <c r="C191" s="285" t="s">
        <v>940</v>
      </c>
      <c r="D191" s="215"/>
      <c r="E191" s="215">
        <v>0</v>
      </c>
      <c r="F191" s="215">
        <v>0</v>
      </c>
      <c r="G191" s="215">
        <v>0</v>
      </c>
      <c r="H191" s="215">
        <v>0</v>
      </c>
      <c r="I191" s="215">
        <v>0</v>
      </c>
      <c r="J191" s="215">
        <v>0</v>
      </c>
      <c r="K191" s="215">
        <v>0</v>
      </c>
      <c r="L191" s="215">
        <v>0</v>
      </c>
      <c r="M191" s="215">
        <v>0</v>
      </c>
      <c r="N191" s="215">
        <v>0</v>
      </c>
      <c r="O191" s="215">
        <v>0</v>
      </c>
      <c r="P191" s="215">
        <v>0</v>
      </c>
      <c r="Q191" s="215">
        <v>0</v>
      </c>
    </row>
    <row r="192" spans="1:17" x14ac:dyDescent="0.25">
      <c r="A192" s="245" t="str">
        <f>IFERROR(VLOOKUP($C192,Account_Mapping!$A:$C,2,0),"")</f>
        <v>T_Nursing</v>
      </c>
      <c r="B192" s="248" t="str">
        <f>IFERROR(VLOOKUP($C192,Account_Mapping!$A:$C,3,0),"")</f>
        <v>T_Nursing_Labor</v>
      </c>
      <c r="C192" s="285" t="s">
        <v>941</v>
      </c>
      <c r="D192" s="215"/>
      <c r="E192" s="215">
        <v>11454.4</v>
      </c>
      <c r="F192" s="215">
        <v>8538.7999999999993</v>
      </c>
      <c r="G192" s="215">
        <v>7358.68</v>
      </c>
      <c r="H192" s="215">
        <v>9417.61</v>
      </c>
      <c r="I192" s="215">
        <v>11701.66</v>
      </c>
      <c r="J192" s="215">
        <v>12591.79</v>
      </c>
      <c r="K192" s="215">
        <v>0</v>
      </c>
      <c r="L192" s="215">
        <v>0</v>
      </c>
      <c r="M192" s="215">
        <v>0</v>
      </c>
      <c r="N192" s="215">
        <v>0</v>
      </c>
      <c r="O192" s="215">
        <v>0</v>
      </c>
      <c r="P192" s="215">
        <v>0</v>
      </c>
      <c r="Q192" s="215">
        <v>61062.939999999995</v>
      </c>
    </row>
    <row r="193" spans="1:17" x14ac:dyDescent="0.25">
      <c r="A193" s="245" t="str">
        <f>IFERROR(VLOOKUP($C193,Account_Mapping!$A:$C,2,0),"")</f>
        <v>T_Nursing</v>
      </c>
      <c r="B193" s="248" t="str">
        <f>IFERROR(VLOOKUP($C193,Account_Mapping!$A:$C,3,0),"")</f>
        <v>T_Nursing_Labor</v>
      </c>
      <c r="C193" s="285" t="s">
        <v>1272</v>
      </c>
      <c r="D193" s="215"/>
      <c r="E193" s="215">
        <v>0</v>
      </c>
      <c r="F193" s="215">
        <v>0</v>
      </c>
      <c r="G193" s="215">
        <v>0</v>
      </c>
      <c r="H193" s="215">
        <v>0</v>
      </c>
      <c r="I193" s="215">
        <v>0</v>
      </c>
      <c r="J193" s="215">
        <v>0</v>
      </c>
      <c r="K193" s="215">
        <v>0</v>
      </c>
      <c r="L193" s="215">
        <v>0</v>
      </c>
      <c r="M193" s="215">
        <v>0</v>
      </c>
      <c r="N193" s="215">
        <v>0</v>
      </c>
      <c r="O193" s="215">
        <v>0</v>
      </c>
      <c r="P193" s="215">
        <v>0</v>
      </c>
      <c r="Q193" s="215">
        <v>0</v>
      </c>
    </row>
    <row r="194" spans="1:17" x14ac:dyDescent="0.25">
      <c r="A194" s="245" t="str">
        <f>IFERROR(VLOOKUP($C194,Account_Mapping!$A:$C,2,0),"")</f>
        <v>T_Nursing</v>
      </c>
      <c r="B194" s="248" t="str">
        <f>IFERROR(VLOOKUP($C194,Account_Mapping!$A:$C,3,0),"")</f>
        <v>T_Nursing_Labor</v>
      </c>
      <c r="C194" s="285" t="s">
        <v>943</v>
      </c>
      <c r="D194" s="215"/>
      <c r="E194" s="215">
        <v>14538.23</v>
      </c>
      <c r="F194" s="215">
        <v>15558.63</v>
      </c>
      <c r="G194" s="215">
        <v>22689.05</v>
      </c>
      <c r="H194" s="215">
        <v>21877.91</v>
      </c>
      <c r="I194" s="215">
        <v>20053.55</v>
      </c>
      <c r="J194" s="215">
        <v>19602.07</v>
      </c>
      <c r="K194" s="215">
        <v>0</v>
      </c>
      <c r="L194" s="215">
        <v>0</v>
      </c>
      <c r="M194" s="215">
        <v>0</v>
      </c>
      <c r="N194" s="215">
        <v>0</v>
      </c>
      <c r="O194" s="215">
        <v>0</v>
      </c>
      <c r="P194" s="215">
        <v>0</v>
      </c>
      <c r="Q194" s="215">
        <v>114319.44</v>
      </c>
    </row>
    <row r="195" spans="1:17" x14ac:dyDescent="0.25">
      <c r="A195" s="245" t="str">
        <f>IFERROR(VLOOKUP($C195,Account_Mapping!$A:$C,2,0),"")</f>
        <v>T_Nursing</v>
      </c>
      <c r="B195" s="248" t="str">
        <f>IFERROR(VLOOKUP($C195,Account_Mapping!$A:$C,3,0),"")</f>
        <v>T_Nursing_Labor</v>
      </c>
      <c r="C195" s="285" t="s">
        <v>1273</v>
      </c>
      <c r="D195" s="215"/>
      <c r="E195" s="215">
        <v>0</v>
      </c>
      <c r="F195" s="215">
        <v>0</v>
      </c>
      <c r="G195" s="215">
        <v>0</v>
      </c>
      <c r="H195" s="215">
        <v>0</v>
      </c>
      <c r="I195" s="215">
        <v>0</v>
      </c>
      <c r="J195" s="215">
        <v>0</v>
      </c>
      <c r="K195" s="215">
        <v>0</v>
      </c>
      <c r="L195" s="215">
        <v>0</v>
      </c>
      <c r="M195" s="215">
        <v>0</v>
      </c>
      <c r="N195" s="215">
        <v>0</v>
      </c>
      <c r="O195" s="215">
        <v>0</v>
      </c>
      <c r="P195" s="215">
        <v>0</v>
      </c>
      <c r="Q195" s="215">
        <v>0</v>
      </c>
    </row>
    <row r="196" spans="1:17" x14ac:dyDescent="0.25">
      <c r="A196" s="245" t="str">
        <f>IFERROR(VLOOKUP($C196,Account_Mapping!$A:$C,2,0),"")</f>
        <v>T_Nursing</v>
      </c>
      <c r="B196" s="248" t="str">
        <f>IFERROR(VLOOKUP($C196,Account_Mapping!$A:$C,3,0),"")</f>
        <v>T_Nursing_Labor</v>
      </c>
      <c r="C196" s="285" t="s">
        <v>945</v>
      </c>
      <c r="D196" s="215"/>
      <c r="E196" s="215">
        <v>37950.660000000003</v>
      </c>
      <c r="F196" s="215">
        <v>34619.919999999998</v>
      </c>
      <c r="G196" s="215">
        <v>39155.910000000003</v>
      </c>
      <c r="H196" s="215">
        <v>38912.57</v>
      </c>
      <c r="I196" s="215">
        <v>34149.81</v>
      </c>
      <c r="J196" s="215">
        <v>33431.43</v>
      </c>
      <c r="K196" s="215">
        <v>0</v>
      </c>
      <c r="L196" s="215">
        <v>0</v>
      </c>
      <c r="M196" s="215">
        <v>0</v>
      </c>
      <c r="N196" s="215">
        <v>0</v>
      </c>
      <c r="O196" s="215">
        <v>0</v>
      </c>
      <c r="P196" s="215">
        <v>0</v>
      </c>
      <c r="Q196" s="215">
        <v>218220.3</v>
      </c>
    </row>
    <row r="197" spans="1:17" x14ac:dyDescent="0.25">
      <c r="A197" s="245" t="str">
        <f>IFERROR(VLOOKUP($C197,Account_Mapping!$A:$C,2,0),"")</f>
        <v>T_Nursing</v>
      </c>
      <c r="B197" s="248" t="str">
        <f>IFERROR(VLOOKUP($C197,Account_Mapping!$A:$C,3,0),"")</f>
        <v>T_Nursing_Labor</v>
      </c>
      <c r="C197" s="285" t="s">
        <v>946</v>
      </c>
      <c r="D197" s="215"/>
      <c r="E197" s="215">
        <v>0</v>
      </c>
      <c r="F197" s="215">
        <v>0</v>
      </c>
      <c r="G197" s="215">
        <v>0</v>
      </c>
      <c r="H197" s="215">
        <v>0</v>
      </c>
      <c r="I197" s="215">
        <v>0</v>
      </c>
      <c r="J197" s="215">
        <v>0</v>
      </c>
      <c r="K197" s="215">
        <v>0</v>
      </c>
      <c r="L197" s="215">
        <v>0</v>
      </c>
      <c r="M197" s="215">
        <v>0</v>
      </c>
      <c r="N197" s="215">
        <v>0</v>
      </c>
      <c r="O197" s="215">
        <v>0</v>
      </c>
      <c r="P197" s="215">
        <v>0</v>
      </c>
      <c r="Q197" s="215">
        <v>0</v>
      </c>
    </row>
    <row r="198" spans="1:17" x14ac:dyDescent="0.25">
      <c r="A198" s="245" t="str">
        <f>IFERROR(VLOOKUP($C198,Account_Mapping!$A:$C,2,0),"")</f>
        <v>T_Nursing</v>
      </c>
      <c r="B198" s="248" t="str">
        <f>IFERROR(VLOOKUP($C198,Account_Mapping!$A:$C,3,0),"")</f>
        <v>T_Nursing_Labor</v>
      </c>
      <c r="C198" s="285" t="s">
        <v>947</v>
      </c>
      <c r="D198" s="215"/>
      <c r="E198" s="215">
        <v>0</v>
      </c>
      <c r="F198" s="215">
        <v>0</v>
      </c>
      <c r="G198" s="215">
        <v>0</v>
      </c>
      <c r="H198" s="215">
        <v>0</v>
      </c>
      <c r="I198" s="215">
        <v>0</v>
      </c>
      <c r="J198" s="215">
        <v>0</v>
      </c>
      <c r="K198" s="215">
        <v>0</v>
      </c>
      <c r="L198" s="215">
        <v>0</v>
      </c>
      <c r="M198" s="215">
        <v>0</v>
      </c>
      <c r="N198" s="215">
        <v>0</v>
      </c>
      <c r="O198" s="215">
        <v>0</v>
      </c>
      <c r="P198" s="215">
        <v>0</v>
      </c>
      <c r="Q198" s="215">
        <v>0</v>
      </c>
    </row>
    <row r="199" spans="1:17" x14ac:dyDescent="0.25">
      <c r="A199" s="245" t="str">
        <f>IFERROR(VLOOKUP($C199,Account_Mapping!$A:$C,2,0),"")</f>
        <v>T_EXPENSES</v>
      </c>
      <c r="B199" s="248">
        <f>IFERROR(VLOOKUP($C199,Account_Mapping!$A:$C,3,0),"")</f>
        <v>0</v>
      </c>
      <c r="C199" s="285" t="s">
        <v>948</v>
      </c>
      <c r="D199" s="215"/>
      <c r="E199" s="215">
        <v>0</v>
      </c>
      <c r="F199" s="215">
        <v>0</v>
      </c>
      <c r="G199" s="215">
        <v>0</v>
      </c>
      <c r="H199" s="215">
        <v>0</v>
      </c>
      <c r="I199" s="215">
        <v>0</v>
      </c>
      <c r="J199" s="215">
        <v>0</v>
      </c>
      <c r="K199" s="215">
        <v>0</v>
      </c>
      <c r="L199" s="215">
        <v>0</v>
      </c>
      <c r="M199" s="215">
        <v>0</v>
      </c>
      <c r="N199" s="215">
        <v>0</v>
      </c>
      <c r="O199" s="215">
        <v>0</v>
      </c>
      <c r="P199" s="215">
        <v>0</v>
      </c>
      <c r="Q199" s="215">
        <v>0</v>
      </c>
    </row>
    <row r="200" spans="1:17" x14ac:dyDescent="0.25">
      <c r="A200" s="245" t="str">
        <f>IFERROR(VLOOKUP($C200,Account_Mapping!$A:$C,2,0),"")</f>
        <v>T_Nursing</v>
      </c>
      <c r="B200" s="248" t="str">
        <f>IFERROR(VLOOKUP($C200,Account_Mapping!$A:$C,3,0),"")</f>
        <v>T_Nursing_Labor</v>
      </c>
      <c r="C200" s="285" t="s">
        <v>949</v>
      </c>
      <c r="D200" s="215"/>
      <c r="E200" s="215">
        <v>13060.6</v>
      </c>
      <c r="F200" s="215">
        <v>11146.19</v>
      </c>
      <c r="G200" s="215">
        <v>9778.6200000000008</v>
      </c>
      <c r="H200" s="215">
        <v>9480.8700000000008</v>
      </c>
      <c r="I200" s="215">
        <v>9705.23</v>
      </c>
      <c r="J200" s="215">
        <v>10981.9</v>
      </c>
      <c r="K200" s="215">
        <v>0</v>
      </c>
      <c r="L200" s="215">
        <v>0</v>
      </c>
      <c r="M200" s="215">
        <v>0</v>
      </c>
      <c r="N200" s="215">
        <v>0</v>
      </c>
      <c r="O200" s="215">
        <v>0</v>
      </c>
      <c r="P200" s="215">
        <v>0</v>
      </c>
      <c r="Q200" s="215">
        <v>64153.410000000011</v>
      </c>
    </row>
    <row r="201" spans="1:17" x14ac:dyDescent="0.25">
      <c r="A201" s="245" t="str">
        <f>IFERROR(VLOOKUP($C201,Account_Mapping!$A:$C,2,0),"")</f>
        <v>T_gen_Admin_other</v>
      </c>
      <c r="B201" s="248" t="str">
        <f>IFERROR(VLOOKUP($C201,Account_Mapping!$A:$C,3,0),"")</f>
        <v>T_Other_NN_Labor</v>
      </c>
      <c r="C201" s="285" t="s">
        <v>950</v>
      </c>
      <c r="D201" s="215"/>
      <c r="E201" s="215">
        <v>0</v>
      </c>
      <c r="F201" s="215">
        <v>0</v>
      </c>
      <c r="G201" s="215">
        <v>0</v>
      </c>
      <c r="H201" s="215">
        <v>0</v>
      </c>
      <c r="I201" s="215">
        <v>0</v>
      </c>
      <c r="J201" s="215">
        <v>0</v>
      </c>
      <c r="K201" s="215">
        <v>0</v>
      </c>
      <c r="L201" s="215">
        <v>0</v>
      </c>
      <c r="M201" s="215">
        <v>0</v>
      </c>
      <c r="N201" s="215">
        <v>0</v>
      </c>
      <c r="O201" s="215">
        <v>0</v>
      </c>
      <c r="P201" s="215">
        <v>0</v>
      </c>
      <c r="Q201" s="215">
        <v>0</v>
      </c>
    </row>
    <row r="202" spans="1:17" x14ac:dyDescent="0.25">
      <c r="A202" s="245" t="str">
        <f>IFERROR(VLOOKUP($C202,Account_Mapping!$A:$C,2,0),"")</f>
        <v>T_Nursing</v>
      </c>
      <c r="B202" s="248" t="str">
        <f>IFERROR(VLOOKUP($C202,Account_Mapping!$A:$C,3,0),"")</f>
        <v>T_Nursing_Labor</v>
      </c>
      <c r="C202" s="285" t="s">
        <v>951</v>
      </c>
      <c r="D202" s="215"/>
      <c r="E202" s="215">
        <v>0</v>
      </c>
      <c r="F202" s="215">
        <v>0</v>
      </c>
      <c r="G202" s="215">
        <v>0</v>
      </c>
      <c r="H202" s="215">
        <v>0</v>
      </c>
      <c r="I202" s="215">
        <v>0</v>
      </c>
      <c r="J202" s="215">
        <v>0</v>
      </c>
      <c r="K202" s="215">
        <v>0</v>
      </c>
      <c r="L202" s="215">
        <v>0</v>
      </c>
      <c r="M202" s="215">
        <v>0</v>
      </c>
      <c r="N202" s="215">
        <v>0</v>
      </c>
      <c r="O202" s="215">
        <v>0</v>
      </c>
      <c r="P202" s="215">
        <v>0</v>
      </c>
      <c r="Q202" s="215">
        <v>0</v>
      </c>
    </row>
    <row r="203" spans="1:17" x14ac:dyDescent="0.25">
      <c r="A203" s="245" t="str">
        <f>IFERROR(VLOOKUP($C203,Account_Mapping!$A:$C,2,0),"")</f>
        <v>T_Nursing</v>
      </c>
      <c r="B203" s="248" t="str">
        <f>IFERROR(VLOOKUP($C203,Account_Mapping!$A:$C,3,0),"")</f>
        <v>T_Nursing_Labor</v>
      </c>
      <c r="C203" s="285" t="s">
        <v>952</v>
      </c>
      <c r="D203" s="215"/>
      <c r="E203" s="215">
        <v>0</v>
      </c>
      <c r="F203" s="215">
        <v>0</v>
      </c>
      <c r="G203" s="215">
        <v>0</v>
      </c>
      <c r="H203" s="215">
        <v>0</v>
      </c>
      <c r="I203" s="215">
        <v>0</v>
      </c>
      <c r="J203" s="215">
        <v>0</v>
      </c>
      <c r="K203" s="215">
        <v>0</v>
      </c>
      <c r="L203" s="215">
        <v>0</v>
      </c>
      <c r="M203" s="215">
        <v>0</v>
      </c>
      <c r="N203" s="215">
        <v>0</v>
      </c>
      <c r="O203" s="215">
        <v>0</v>
      </c>
      <c r="P203" s="215">
        <v>0</v>
      </c>
      <c r="Q203" s="215">
        <v>0</v>
      </c>
    </row>
    <row r="204" spans="1:17" x14ac:dyDescent="0.25">
      <c r="A204" s="245" t="str">
        <f>IFERROR(VLOOKUP($C204,Account_Mapping!$A:$C,2,0),"")</f>
        <v>T_Nursing</v>
      </c>
      <c r="B204" s="248">
        <f>IFERROR(VLOOKUP($C204,Account_Mapping!$A:$C,3,0),"")</f>
        <v>0</v>
      </c>
      <c r="C204" s="285" t="s">
        <v>953</v>
      </c>
      <c r="D204" s="215"/>
      <c r="E204" s="215">
        <v>2858.62</v>
      </c>
      <c r="F204" s="215">
        <v>356.97</v>
      </c>
      <c r="G204" s="215">
        <v>1046.05</v>
      </c>
      <c r="H204" s="215">
        <v>1100.57</v>
      </c>
      <c r="I204" s="215">
        <v>276.83</v>
      </c>
      <c r="J204" s="215">
        <v>2809.94</v>
      </c>
      <c r="K204" s="215">
        <v>0</v>
      </c>
      <c r="L204" s="215">
        <v>0</v>
      </c>
      <c r="M204" s="215">
        <v>0</v>
      </c>
      <c r="N204" s="215">
        <v>0</v>
      </c>
      <c r="O204" s="215">
        <v>0</v>
      </c>
      <c r="P204" s="215">
        <v>0</v>
      </c>
      <c r="Q204" s="215">
        <v>8448.98</v>
      </c>
    </row>
    <row r="205" spans="1:17" x14ac:dyDescent="0.25">
      <c r="A205" s="245" t="str">
        <f>IFERROR(VLOOKUP($C205,Account_Mapping!$A:$C,2,0),"")</f>
        <v>T_EXPENSES</v>
      </c>
      <c r="B205" s="248">
        <f>IFERROR(VLOOKUP($C205,Account_Mapping!$A:$C,3,0),"")</f>
        <v>0</v>
      </c>
      <c r="C205" s="285" t="s">
        <v>954</v>
      </c>
      <c r="D205" s="215"/>
      <c r="E205" s="215">
        <v>2149.85</v>
      </c>
      <c r="F205" s="215">
        <v>1370.06</v>
      </c>
      <c r="G205" s="215">
        <v>783.1</v>
      </c>
      <c r="H205" s="215">
        <v>1035.3900000000001</v>
      </c>
      <c r="I205" s="215">
        <v>188.2</v>
      </c>
      <c r="J205" s="215">
        <v>1277.3499999999999</v>
      </c>
      <c r="K205" s="215">
        <v>0</v>
      </c>
      <c r="L205" s="215">
        <v>0</v>
      </c>
      <c r="M205" s="215">
        <v>0</v>
      </c>
      <c r="N205" s="215">
        <v>0</v>
      </c>
      <c r="O205" s="215">
        <v>0</v>
      </c>
      <c r="P205" s="215">
        <v>0</v>
      </c>
      <c r="Q205" s="215">
        <v>6803.9500000000007</v>
      </c>
    </row>
    <row r="206" spans="1:17" x14ac:dyDescent="0.25">
      <c r="A206" s="245" t="str">
        <f>IFERROR(VLOOKUP($C206,Account_Mapping!$A:$C,2,0),"")</f>
        <v>T_EXPENSES</v>
      </c>
      <c r="B206" s="248">
        <f>IFERROR(VLOOKUP($C206,Account_Mapping!$A:$C,3,0),"")</f>
        <v>0</v>
      </c>
      <c r="C206" s="285" t="s">
        <v>955</v>
      </c>
      <c r="D206" s="215"/>
      <c r="E206" s="215">
        <v>396.58</v>
      </c>
      <c r="F206" s="215">
        <v>761.14</v>
      </c>
      <c r="G206" s="215">
        <v>147</v>
      </c>
      <c r="H206" s="215">
        <v>35.25</v>
      </c>
      <c r="I206" s="215">
        <v>147.35</v>
      </c>
      <c r="J206" s="215">
        <v>519.85</v>
      </c>
      <c r="K206" s="215">
        <v>0</v>
      </c>
      <c r="L206" s="215">
        <v>0</v>
      </c>
      <c r="M206" s="215">
        <v>0</v>
      </c>
      <c r="N206" s="215">
        <v>0</v>
      </c>
      <c r="O206" s="215">
        <v>0</v>
      </c>
      <c r="P206" s="215">
        <v>0</v>
      </c>
      <c r="Q206" s="215">
        <v>2007.17</v>
      </c>
    </row>
    <row r="207" spans="1:17" x14ac:dyDescent="0.25">
      <c r="A207" s="245" t="str">
        <f>IFERROR(VLOOKUP($C207,Account_Mapping!$A:$C,2,0),"")</f>
        <v>T_Ancillary_Other</v>
      </c>
      <c r="B207" s="248">
        <f>IFERROR(VLOOKUP($C207,Account_Mapping!$A:$C,3,0),"")</f>
        <v>0</v>
      </c>
      <c r="C207" s="285" t="s">
        <v>956</v>
      </c>
      <c r="D207" s="215"/>
      <c r="E207" s="215">
        <v>176.23</v>
      </c>
      <c r="F207" s="215">
        <v>113.04</v>
      </c>
      <c r="G207" s="215">
        <v>121</v>
      </c>
      <c r="H207" s="215">
        <v>28.1</v>
      </c>
      <c r="I207" s="215">
        <v>4.88</v>
      </c>
      <c r="J207" s="215">
        <v>143.55000000000001</v>
      </c>
      <c r="K207" s="215">
        <v>0</v>
      </c>
      <c r="L207" s="215">
        <v>0</v>
      </c>
      <c r="M207" s="215">
        <v>0</v>
      </c>
      <c r="N207" s="215">
        <v>0</v>
      </c>
      <c r="O207" s="215">
        <v>0</v>
      </c>
      <c r="P207" s="215">
        <v>0</v>
      </c>
      <c r="Q207" s="215">
        <v>586.79999999999995</v>
      </c>
    </row>
    <row r="208" spans="1:17" x14ac:dyDescent="0.25">
      <c r="A208" s="245" t="str">
        <f>IFERROR(VLOOKUP($C208,Account_Mapping!$A:$C,2,0),"")</f>
        <v>T_Nursing</v>
      </c>
      <c r="B208" s="248">
        <f>IFERROR(VLOOKUP($C208,Account_Mapping!$A:$C,3,0),"")</f>
        <v>0</v>
      </c>
      <c r="C208" s="285" t="s">
        <v>957</v>
      </c>
      <c r="D208" s="215"/>
      <c r="E208" s="215">
        <v>0</v>
      </c>
      <c r="F208" s="215">
        <v>0</v>
      </c>
      <c r="G208" s="215">
        <v>0</v>
      </c>
      <c r="H208" s="215">
        <v>0</v>
      </c>
      <c r="I208" s="215">
        <v>0</v>
      </c>
      <c r="J208" s="215">
        <v>0</v>
      </c>
      <c r="K208" s="215">
        <v>0</v>
      </c>
      <c r="L208" s="215">
        <v>0</v>
      </c>
      <c r="M208" s="215">
        <v>0</v>
      </c>
      <c r="N208" s="215">
        <v>0</v>
      </c>
      <c r="O208" s="215">
        <v>0</v>
      </c>
      <c r="P208" s="215">
        <v>0</v>
      </c>
      <c r="Q208" s="215">
        <v>0</v>
      </c>
    </row>
    <row r="209" spans="1:17" x14ac:dyDescent="0.25">
      <c r="A209" s="245" t="str">
        <f>IFERROR(VLOOKUP($C209,Account_Mapping!$A:$C,2,0),"")</f>
        <v>T_Ancillary_Pharmacy</v>
      </c>
      <c r="B209" s="248">
        <f>IFERROR(VLOOKUP($C209,Account_Mapping!$A:$C,3,0),"")</f>
        <v>0</v>
      </c>
      <c r="C209" s="285" t="s">
        <v>958</v>
      </c>
      <c r="D209" s="215"/>
      <c r="E209" s="215">
        <v>1190.3499999999999</v>
      </c>
      <c r="F209" s="215">
        <v>162.19999999999999</v>
      </c>
      <c r="G209" s="215">
        <v>664.97</v>
      </c>
      <c r="H209" s="215">
        <v>252.97</v>
      </c>
      <c r="I209" s="215">
        <v>810.75</v>
      </c>
      <c r="J209" s="215">
        <v>1981.03</v>
      </c>
      <c r="K209" s="215">
        <v>0</v>
      </c>
      <c r="L209" s="215">
        <v>0</v>
      </c>
      <c r="M209" s="215">
        <v>0</v>
      </c>
      <c r="N209" s="215">
        <v>0</v>
      </c>
      <c r="O209" s="215">
        <v>0</v>
      </c>
      <c r="P209" s="215">
        <v>0</v>
      </c>
      <c r="Q209" s="215">
        <v>5062.2699999999995</v>
      </c>
    </row>
    <row r="210" spans="1:17" x14ac:dyDescent="0.25">
      <c r="A210" s="245" t="str">
        <f>IFERROR(VLOOKUP($C210,Account_Mapping!$A:$C,2,0),"")</f>
        <v>T_EXPENSES</v>
      </c>
      <c r="B210" s="248">
        <f>IFERROR(VLOOKUP($C210,Account_Mapping!$A:$C,3,0),"")</f>
        <v>0</v>
      </c>
      <c r="C210" s="285" t="s">
        <v>959</v>
      </c>
      <c r="D210" s="215"/>
      <c r="E210" s="215">
        <v>22</v>
      </c>
      <c r="F210" s="215">
        <v>0</v>
      </c>
      <c r="G210" s="215">
        <v>0</v>
      </c>
      <c r="H210" s="215">
        <v>0</v>
      </c>
      <c r="I210" s="215">
        <v>0</v>
      </c>
      <c r="J210" s="215">
        <v>0</v>
      </c>
      <c r="K210" s="215">
        <v>0</v>
      </c>
      <c r="L210" s="215">
        <v>0</v>
      </c>
      <c r="M210" s="215">
        <v>0</v>
      </c>
      <c r="N210" s="215">
        <v>0</v>
      </c>
      <c r="O210" s="215">
        <v>0</v>
      </c>
      <c r="P210" s="215">
        <v>0</v>
      </c>
      <c r="Q210" s="215">
        <v>22</v>
      </c>
    </row>
    <row r="211" spans="1:17" x14ac:dyDescent="0.25">
      <c r="A211" s="245" t="str">
        <f>IFERROR(VLOOKUP($C211,Account_Mapping!$A:$C,2,0),"")</f>
        <v>T_Nursing</v>
      </c>
      <c r="B211" s="248" t="str">
        <f>IFERROR(VLOOKUP($C211,Account_Mapping!$A:$C,3,0),"")</f>
        <v>T_N_Contract_Labor</v>
      </c>
      <c r="C211" s="285" t="s">
        <v>960</v>
      </c>
      <c r="D211" s="215"/>
      <c r="E211" s="215">
        <v>0</v>
      </c>
      <c r="F211" s="215">
        <v>0</v>
      </c>
      <c r="G211" s="215">
        <v>0</v>
      </c>
      <c r="H211" s="215">
        <v>0</v>
      </c>
      <c r="I211" s="215">
        <v>0</v>
      </c>
      <c r="J211" s="215">
        <v>0</v>
      </c>
      <c r="K211" s="215">
        <v>0</v>
      </c>
      <c r="L211" s="215">
        <v>0</v>
      </c>
      <c r="M211" s="215">
        <v>0</v>
      </c>
      <c r="N211" s="215">
        <v>0</v>
      </c>
      <c r="O211" s="215">
        <v>0</v>
      </c>
      <c r="P211" s="215">
        <v>0</v>
      </c>
      <c r="Q211" s="215">
        <v>0</v>
      </c>
    </row>
    <row r="212" spans="1:17" x14ac:dyDescent="0.25">
      <c r="A212" s="245" t="str">
        <f>IFERROR(VLOOKUP($C212,Account_Mapping!$A:$C,2,0),"")</f>
        <v>T_Nursing</v>
      </c>
      <c r="B212" s="248">
        <f>IFERROR(VLOOKUP($C212,Account_Mapping!$A:$C,3,0),"")</f>
        <v>0</v>
      </c>
      <c r="C212" s="285" t="s">
        <v>961</v>
      </c>
      <c r="D212" s="215"/>
      <c r="E212" s="215">
        <v>1055.43</v>
      </c>
      <c r="F212" s="215">
        <v>902.36</v>
      </c>
      <c r="G212" s="215">
        <v>562.62</v>
      </c>
      <c r="H212" s="215">
        <v>851.84</v>
      </c>
      <c r="I212" s="215">
        <v>238.81</v>
      </c>
      <c r="J212" s="215">
        <v>1843.67</v>
      </c>
      <c r="K212" s="215">
        <v>0</v>
      </c>
      <c r="L212" s="215">
        <v>0</v>
      </c>
      <c r="M212" s="215">
        <v>0</v>
      </c>
      <c r="N212" s="215">
        <v>0</v>
      </c>
      <c r="O212" s="215">
        <v>0</v>
      </c>
      <c r="P212" s="215">
        <v>0</v>
      </c>
      <c r="Q212" s="215">
        <v>5454.73</v>
      </c>
    </row>
    <row r="213" spans="1:17" x14ac:dyDescent="0.25">
      <c r="A213" s="245" t="str">
        <f>IFERROR(VLOOKUP($C213,Account_Mapping!$A:$C,2,0),"")</f>
        <v>T_gen_Admin_other</v>
      </c>
      <c r="B213" s="248">
        <f>IFERROR(VLOOKUP($C213,Account_Mapping!$A:$C,3,0),"")</f>
        <v>0</v>
      </c>
      <c r="C213" s="285" t="s">
        <v>962</v>
      </c>
      <c r="D213" s="215"/>
      <c r="E213" s="215">
        <v>0</v>
      </c>
      <c r="F213" s="215">
        <v>0</v>
      </c>
      <c r="G213" s="215">
        <v>0</v>
      </c>
      <c r="H213" s="215">
        <v>313.67</v>
      </c>
      <c r="I213" s="215">
        <v>0</v>
      </c>
      <c r="J213" s="215">
        <v>157.91</v>
      </c>
      <c r="K213" s="215">
        <v>0</v>
      </c>
      <c r="L213" s="215">
        <v>0</v>
      </c>
      <c r="M213" s="215">
        <v>0</v>
      </c>
      <c r="N213" s="215">
        <v>0</v>
      </c>
      <c r="O213" s="215">
        <v>0</v>
      </c>
      <c r="P213" s="215">
        <v>0</v>
      </c>
      <c r="Q213" s="215">
        <v>471.58000000000004</v>
      </c>
    </row>
    <row r="214" spans="1:17" x14ac:dyDescent="0.25">
      <c r="A214" s="245" t="str">
        <f>IFERROR(VLOOKUP($C214,Account_Mapping!$A:$C,2,0),"")</f>
        <v>T_gen_Admin_other</v>
      </c>
      <c r="B214" s="248">
        <f>IFERROR(VLOOKUP($C214,Account_Mapping!$A:$C,3,0),"")</f>
        <v>0</v>
      </c>
      <c r="C214" s="285" t="s">
        <v>1284</v>
      </c>
      <c r="D214" s="215"/>
      <c r="E214" s="215">
        <v>0</v>
      </c>
      <c r="F214" s="215">
        <v>0</v>
      </c>
      <c r="G214" s="215">
        <v>0</v>
      </c>
      <c r="H214" s="215">
        <v>0</v>
      </c>
      <c r="I214" s="215">
        <v>0</v>
      </c>
      <c r="J214" s="215">
        <v>0</v>
      </c>
      <c r="K214" s="215">
        <v>0</v>
      </c>
      <c r="L214" s="215">
        <v>0</v>
      </c>
      <c r="M214" s="215">
        <v>0</v>
      </c>
      <c r="N214" s="215">
        <v>0</v>
      </c>
      <c r="O214" s="215">
        <v>0</v>
      </c>
      <c r="P214" s="215">
        <v>0</v>
      </c>
      <c r="Q214" s="215">
        <v>0</v>
      </c>
    </row>
    <row r="215" spans="1:17" x14ac:dyDescent="0.25">
      <c r="A215" s="245" t="str">
        <f>IFERROR(VLOOKUP($C215,Account_Mapping!$A:$C,2,0),"")</f>
        <v>T_Ancillary_Pharmacy</v>
      </c>
      <c r="B215" s="248">
        <f>IFERROR(VLOOKUP($C215,Account_Mapping!$A:$C,3,0),"")</f>
        <v>0</v>
      </c>
      <c r="C215" s="285" t="s">
        <v>964</v>
      </c>
      <c r="D215" s="215"/>
      <c r="E215" s="215">
        <v>1207.3</v>
      </c>
      <c r="F215" s="215">
        <v>1728.84</v>
      </c>
      <c r="G215" s="215">
        <v>1556.43</v>
      </c>
      <c r="H215" s="215">
        <v>1043.3499999999999</v>
      </c>
      <c r="I215" s="215">
        <v>946.44</v>
      </c>
      <c r="J215" s="215">
        <v>230.2</v>
      </c>
      <c r="K215" s="215">
        <v>0</v>
      </c>
      <c r="L215" s="215">
        <v>0</v>
      </c>
      <c r="M215" s="215">
        <v>0</v>
      </c>
      <c r="N215" s="215">
        <v>0</v>
      </c>
      <c r="O215" s="215">
        <v>0</v>
      </c>
      <c r="P215" s="215">
        <v>0</v>
      </c>
      <c r="Q215" s="215">
        <v>6712.56</v>
      </c>
    </row>
    <row r="216" spans="1:17" x14ac:dyDescent="0.25">
      <c r="A216" s="245" t="str">
        <f>IFERROR(VLOOKUP($C216,Account_Mapping!$A:$C,2,0),"")</f>
        <v>T_gen_Admin_other</v>
      </c>
      <c r="B216" s="248">
        <f>IFERROR(VLOOKUP($C216,Account_Mapping!$A:$C,3,0),"")</f>
        <v>0</v>
      </c>
      <c r="C216" s="285" t="s">
        <v>965</v>
      </c>
      <c r="D216" s="215"/>
      <c r="E216" s="215">
        <v>0</v>
      </c>
      <c r="F216" s="215">
        <v>0</v>
      </c>
      <c r="G216" s="215">
        <v>0</v>
      </c>
      <c r="H216" s="215">
        <v>0</v>
      </c>
      <c r="I216" s="215">
        <v>0</v>
      </c>
      <c r="J216" s="215">
        <v>0</v>
      </c>
      <c r="K216" s="215">
        <v>0</v>
      </c>
      <c r="L216" s="215">
        <v>0</v>
      </c>
      <c r="M216" s="215">
        <v>0</v>
      </c>
      <c r="N216" s="215">
        <v>0</v>
      </c>
      <c r="O216" s="215">
        <v>0</v>
      </c>
      <c r="P216" s="215">
        <v>0</v>
      </c>
      <c r="Q216" s="215">
        <v>0</v>
      </c>
    </row>
    <row r="217" spans="1:17" x14ac:dyDescent="0.25">
      <c r="A217" s="245" t="str">
        <f>IFERROR(VLOOKUP($C217,Account_Mapping!$A:$C,2,0),"")</f>
        <v>T_Ancillary_Therapy</v>
      </c>
      <c r="B217" s="248">
        <f>IFERROR(VLOOKUP($C217,Account_Mapping!$A:$C,3,0),"")</f>
        <v>0</v>
      </c>
      <c r="C217" s="285" t="s">
        <v>966</v>
      </c>
      <c r="D217" s="215"/>
      <c r="E217" s="215">
        <v>0</v>
      </c>
      <c r="F217" s="215">
        <v>0</v>
      </c>
      <c r="G217" s="215">
        <v>0</v>
      </c>
      <c r="H217" s="215">
        <v>0</v>
      </c>
      <c r="I217" s="215">
        <v>0</v>
      </c>
      <c r="J217" s="215">
        <v>0</v>
      </c>
      <c r="K217" s="215">
        <v>0</v>
      </c>
      <c r="L217" s="215">
        <v>0</v>
      </c>
      <c r="M217" s="215">
        <v>0</v>
      </c>
      <c r="N217" s="215">
        <v>0</v>
      </c>
      <c r="O217" s="215">
        <v>0</v>
      </c>
      <c r="P217" s="215">
        <v>0</v>
      </c>
      <c r="Q217" s="215">
        <v>0</v>
      </c>
    </row>
    <row r="218" spans="1:17" x14ac:dyDescent="0.25">
      <c r="A218" s="245" t="str">
        <f>IFERROR(VLOOKUP($C218,Account_Mapping!$A:$C,2,0),"")</f>
        <v>T_Ancillary_Other</v>
      </c>
      <c r="B218" s="248">
        <f>IFERROR(VLOOKUP($C218,Account_Mapping!$A:$C,3,0),"")</f>
        <v>0</v>
      </c>
      <c r="C218" s="285" t="s">
        <v>967</v>
      </c>
      <c r="D218" s="215"/>
      <c r="E218" s="215">
        <v>0</v>
      </c>
      <c r="F218" s="215">
        <v>0</v>
      </c>
      <c r="G218" s="215">
        <v>0</v>
      </c>
      <c r="H218" s="215">
        <v>0</v>
      </c>
      <c r="I218" s="215">
        <v>0</v>
      </c>
      <c r="J218" s="215">
        <v>0</v>
      </c>
      <c r="K218" s="215">
        <v>0</v>
      </c>
      <c r="L218" s="215">
        <v>0</v>
      </c>
      <c r="M218" s="215">
        <v>0</v>
      </c>
      <c r="N218" s="215">
        <v>0</v>
      </c>
      <c r="O218" s="215">
        <v>0</v>
      </c>
      <c r="P218" s="215">
        <v>0</v>
      </c>
      <c r="Q218" s="215">
        <v>0</v>
      </c>
    </row>
    <row r="219" spans="1:17" x14ac:dyDescent="0.25">
      <c r="A219" s="245" t="str">
        <f>IFERROR(VLOOKUP($C219,Account_Mapping!$A:$C,2,0),"")</f>
        <v>T_Ancillary_Other</v>
      </c>
      <c r="B219" s="248">
        <f>IFERROR(VLOOKUP($C219,Account_Mapping!$A:$C,3,0),"")</f>
        <v>0</v>
      </c>
      <c r="C219" s="285" t="s">
        <v>968</v>
      </c>
      <c r="D219" s="215"/>
      <c r="E219" s="215">
        <v>0</v>
      </c>
      <c r="F219" s="215">
        <v>0</v>
      </c>
      <c r="G219" s="215">
        <v>0</v>
      </c>
      <c r="H219" s="215">
        <v>0</v>
      </c>
      <c r="I219" s="215">
        <v>0</v>
      </c>
      <c r="J219" s="215">
        <v>0</v>
      </c>
      <c r="K219" s="215">
        <v>0</v>
      </c>
      <c r="L219" s="215">
        <v>0</v>
      </c>
      <c r="M219" s="215">
        <v>0</v>
      </c>
      <c r="N219" s="215">
        <v>0</v>
      </c>
      <c r="O219" s="215">
        <v>0</v>
      </c>
      <c r="P219" s="215">
        <v>0</v>
      </c>
      <c r="Q219" s="215">
        <v>0</v>
      </c>
    </row>
    <row r="220" spans="1:17" x14ac:dyDescent="0.25">
      <c r="A220" s="245" t="str">
        <f>IFERROR(VLOOKUP($C220,Account_Mapping!$A:$C,2,0),"")</f>
        <v>T_Ancillary_Other</v>
      </c>
      <c r="B220" s="248">
        <f>IFERROR(VLOOKUP($C220,Account_Mapping!$A:$C,3,0),"")</f>
        <v>0</v>
      </c>
      <c r="C220" s="285" t="s">
        <v>969</v>
      </c>
      <c r="D220" s="215"/>
      <c r="E220" s="215">
        <v>0</v>
      </c>
      <c r="F220" s="215">
        <v>0</v>
      </c>
      <c r="G220" s="215">
        <v>0</v>
      </c>
      <c r="H220" s="215">
        <v>0</v>
      </c>
      <c r="I220" s="215">
        <v>0</v>
      </c>
      <c r="J220" s="215">
        <v>0</v>
      </c>
      <c r="K220" s="215">
        <v>0</v>
      </c>
      <c r="L220" s="215">
        <v>0</v>
      </c>
      <c r="M220" s="215">
        <v>0</v>
      </c>
      <c r="N220" s="215">
        <v>0</v>
      </c>
      <c r="O220" s="215">
        <v>0</v>
      </c>
      <c r="P220" s="215">
        <v>0</v>
      </c>
      <c r="Q220" s="215">
        <v>0</v>
      </c>
    </row>
    <row r="221" spans="1:17" x14ac:dyDescent="0.25">
      <c r="A221" s="245" t="str">
        <f>IFERROR(VLOOKUP($C221,Account_Mapping!$A:$C,2,0),"")</f>
        <v>T_gen_Admin_other</v>
      </c>
      <c r="B221" s="248">
        <f>IFERROR(VLOOKUP($C221,Account_Mapping!$A:$C,3,0),"")</f>
        <v>0</v>
      </c>
      <c r="C221" s="285" t="s">
        <v>970</v>
      </c>
      <c r="D221" s="215"/>
      <c r="E221" s="215">
        <v>0</v>
      </c>
      <c r="F221" s="215">
        <v>0</v>
      </c>
      <c r="G221" s="215">
        <v>1753.82</v>
      </c>
      <c r="H221" s="215">
        <v>836</v>
      </c>
      <c r="I221" s="215">
        <v>184</v>
      </c>
      <c r="J221" s="215">
        <v>920</v>
      </c>
      <c r="K221" s="215">
        <v>0</v>
      </c>
      <c r="L221" s="215">
        <v>0</v>
      </c>
      <c r="M221" s="215">
        <v>0</v>
      </c>
      <c r="N221" s="215">
        <v>0</v>
      </c>
      <c r="O221" s="215">
        <v>0</v>
      </c>
      <c r="P221" s="215">
        <v>0</v>
      </c>
      <c r="Q221" s="215">
        <v>3693.8199999999997</v>
      </c>
    </row>
    <row r="222" spans="1:17" x14ac:dyDescent="0.25">
      <c r="A222" s="245" t="str">
        <f>IFERROR(VLOOKUP($C222,Account_Mapping!$A:$C,2,0),"")</f>
        <v>T_Insurance</v>
      </c>
      <c r="B222" s="248">
        <f>IFERROR(VLOOKUP($C222,Account_Mapping!$A:$C,3,0),"")</f>
        <v>0</v>
      </c>
      <c r="C222" s="285" t="s">
        <v>971</v>
      </c>
      <c r="D222" s="215"/>
      <c r="E222" s="215">
        <v>0</v>
      </c>
      <c r="F222" s="215">
        <v>0</v>
      </c>
      <c r="G222" s="215">
        <v>0</v>
      </c>
      <c r="H222" s="215">
        <v>0</v>
      </c>
      <c r="I222" s="215">
        <v>0</v>
      </c>
      <c r="J222" s="215">
        <v>0</v>
      </c>
      <c r="K222" s="215">
        <v>0</v>
      </c>
      <c r="L222" s="215">
        <v>0</v>
      </c>
      <c r="M222" s="215">
        <v>0</v>
      </c>
      <c r="N222" s="215">
        <v>0</v>
      </c>
      <c r="O222" s="215">
        <v>0</v>
      </c>
      <c r="P222" s="215">
        <v>0</v>
      </c>
      <c r="Q222" s="215">
        <v>0</v>
      </c>
    </row>
    <row r="223" spans="1:17" x14ac:dyDescent="0.25">
      <c r="A223" s="245" t="str">
        <f>IFERROR(VLOOKUP($C223,Account_Mapping!$A:$C,2,0),"")</f>
        <v>T_gen_Admin_other</v>
      </c>
      <c r="B223" s="248">
        <f>IFERROR(VLOOKUP($C223,Account_Mapping!$A:$C,3,0),"")</f>
        <v>0</v>
      </c>
      <c r="C223" s="285" t="s">
        <v>972</v>
      </c>
      <c r="D223" s="215"/>
      <c r="E223" s="215">
        <v>0</v>
      </c>
      <c r="F223" s="215">
        <v>0</v>
      </c>
      <c r="G223" s="215">
        <v>0</v>
      </c>
      <c r="H223" s="215">
        <v>0</v>
      </c>
      <c r="I223" s="215">
        <v>0</v>
      </c>
      <c r="J223" s="215">
        <v>0</v>
      </c>
      <c r="K223" s="215">
        <v>0</v>
      </c>
      <c r="L223" s="215">
        <v>0</v>
      </c>
      <c r="M223" s="215">
        <v>0</v>
      </c>
      <c r="N223" s="215">
        <v>0</v>
      </c>
      <c r="O223" s="215">
        <v>0</v>
      </c>
      <c r="P223" s="215">
        <v>0</v>
      </c>
      <c r="Q223" s="215">
        <v>0</v>
      </c>
    </row>
    <row r="224" spans="1:17" x14ac:dyDescent="0.25">
      <c r="A224" s="245" t="str">
        <f>IFERROR(VLOOKUP($C224,Account_Mapping!$A:$C,2,0),"")</f>
        <v>T_gen_Admin_other</v>
      </c>
      <c r="B224" s="248">
        <f>IFERROR(VLOOKUP($C224,Account_Mapping!$A:$C,3,0),"")</f>
        <v>0</v>
      </c>
      <c r="C224" s="285" t="s">
        <v>973</v>
      </c>
      <c r="D224" s="215"/>
      <c r="E224" s="215">
        <v>0</v>
      </c>
      <c r="F224" s="215">
        <v>0</v>
      </c>
      <c r="G224" s="215">
        <v>0</v>
      </c>
      <c r="H224" s="215">
        <v>0</v>
      </c>
      <c r="I224" s="215">
        <v>0</v>
      </c>
      <c r="J224" s="215">
        <v>0</v>
      </c>
      <c r="K224" s="215">
        <v>0</v>
      </c>
      <c r="L224" s="215">
        <v>0</v>
      </c>
      <c r="M224" s="215">
        <v>0</v>
      </c>
      <c r="N224" s="215">
        <v>0</v>
      </c>
      <c r="O224" s="215">
        <v>0</v>
      </c>
      <c r="P224" s="215">
        <v>0</v>
      </c>
      <c r="Q224" s="215">
        <v>0</v>
      </c>
    </row>
    <row r="225" spans="1:17" x14ac:dyDescent="0.25">
      <c r="A225" s="245" t="str">
        <f>IFERROR(VLOOKUP($C225,Account_Mapping!$A:$C,2,0),"")</f>
        <v>T_gen_Admin_other</v>
      </c>
      <c r="B225" s="248">
        <f>IFERROR(VLOOKUP($C225,Account_Mapping!$A:$C,3,0),"")</f>
        <v>0</v>
      </c>
      <c r="C225" s="285" t="s">
        <v>974</v>
      </c>
      <c r="D225" s="215"/>
      <c r="E225" s="215">
        <v>1455</v>
      </c>
      <c r="F225" s="215">
        <v>0</v>
      </c>
      <c r="G225" s="215">
        <v>0</v>
      </c>
      <c r="H225" s="215">
        <v>150</v>
      </c>
      <c r="I225" s="215">
        <v>0</v>
      </c>
      <c r="J225" s="215">
        <v>0</v>
      </c>
      <c r="K225" s="215">
        <v>0</v>
      </c>
      <c r="L225" s="215">
        <v>0</v>
      </c>
      <c r="M225" s="215">
        <v>0</v>
      </c>
      <c r="N225" s="215">
        <v>0</v>
      </c>
      <c r="O225" s="215">
        <v>0</v>
      </c>
      <c r="P225" s="215">
        <v>0</v>
      </c>
      <c r="Q225" s="215">
        <v>1605</v>
      </c>
    </row>
    <row r="226" spans="1:17" x14ac:dyDescent="0.25">
      <c r="A226" s="245" t="str">
        <f>IFERROR(VLOOKUP($C226,Account_Mapping!$A:$C,2,0),"")</f>
        <v>T_gen_Admin_other</v>
      </c>
      <c r="B226" s="248">
        <f>IFERROR(VLOOKUP($C226,Account_Mapping!$A:$C,3,0),"")</f>
        <v>0</v>
      </c>
      <c r="C226" s="285" t="s">
        <v>975</v>
      </c>
      <c r="D226" s="215"/>
      <c r="E226" s="215">
        <v>0</v>
      </c>
      <c r="F226" s="215">
        <v>0</v>
      </c>
      <c r="G226" s="215">
        <v>0</v>
      </c>
      <c r="H226" s="215">
        <v>0</v>
      </c>
      <c r="I226" s="215">
        <v>0</v>
      </c>
      <c r="J226" s="215">
        <v>0</v>
      </c>
      <c r="K226" s="215">
        <v>0</v>
      </c>
      <c r="L226" s="215">
        <v>0</v>
      </c>
      <c r="M226" s="215">
        <v>0</v>
      </c>
      <c r="N226" s="215">
        <v>0</v>
      </c>
      <c r="O226" s="215">
        <v>0</v>
      </c>
      <c r="P226" s="215">
        <v>0</v>
      </c>
      <c r="Q226" s="215">
        <v>0</v>
      </c>
    </row>
    <row r="227" spans="1:17" x14ac:dyDescent="0.25">
      <c r="A227" s="245" t="str">
        <f>IFERROR(VLOOKUP($C227,Account_Mapping!$A:$C,2,0),"")</f>
        <v>T_gen_Admin_other</v>
      </c>
      <c r="B227" s="248">
        <f>IFERROR(VLOOKUP($C227,Account_Mapping!$A:$C,3,0),"")</f>
        <v>0</v>
      </c>
      <c r="C227" s="285" t="s">
        <v>976</v>
      </c>
      <c r="D227" s="215"/>
      <c r="E227" s="215">
        <v>2009.24</v>
      </c>
      <c r="F227" s="215">
        <v>2105.5100000000002</v>
      </c>
      <c r="G227" s="215">
        <v>2114.63</v>
      </c>
      <c r="H227" s="215">
        <v>-121.33</v>
      </c>
      <c r="I227" s="215">
        <v>3317.31</v>
      </c>
      <c r="J227" s="215">
        <v>2315.67</v>
      </c>
      <c r="K227" s="215">
        <v>0</v>
      </c>
      <c r="L227" s="215">
        <v>0</v>
      </c>
      <c r="M227" s="215">
        <v>0</v>
      </c>
      <c r="N227" s="215">
        <v>0</v>
      </c>
      <c r="O227" s="215">
        <v>0</v>
      </c>
      <c r="P227" s="215">
        <v>0</v>
      </c>
      <c r="Q227" s="215">
        <v>11741.03</v>
      </c>
    </row>
    <row r="228" spans="1:17" x14ac:dyDescent="0.25">
      <c r="A228" s="245" t="str">
        <f>IFERROR(VLOOKUP($C228,Account_Mapping!$A:$C,2,0),"")</f>
        <v>T_Insurance</v>
      </c>
      <c r="B228" s="248">
        <f>IFERROR(VLOOKUP($C228,Account_Mapping!$A:$C,3,0),"")</f>
        <v>0</v>
      </c>
      <c r="C228" s="285" t="s">
        <v>977</v>
      </c>
      <c r="D228" s="215"/>
      <c r="E228" s="215">
        <v>0</v>
      </c>
      <c r="F228" s="215">
        <v>0</v>
      </c>
      <c r="G228" s="215">
        <v>0</v>
      </c>
      <c r="H228" s="215">
        <v>0</v>
      </c>
      <c r="I228" s="215">
        <v>0</v>
      </c>
      <c r="J228" s="215">
        <v>0</v>
      </c>
      <c r="K228" s="215">
        <v>0</v>
      </c>
      <c r="L228" s="215">
        <v>0</v>
      </c>
      <c r="M228" s="215">
        <v>0</v>
      </c>
      <c r="N228" s="215">
        <v>0</v>
      </c>
      <c r="O228" s="215">
        <v>0</v>
      </c>
      <c r="P228" s="215">
        <v>0</v>
      </c>
      <c r="Q228" s="215">
        <v>0</v>
      </c>
    </row>
    <row r="229" spans="1:17" x14ac:dyDescent="0.25">
      <c r="A229" s="245" t="str">
        <f>IFERROR(VLOOKUP($C229,Account_Mapping!$A:$C,2,0),"")</f>
        <v>T_gen_Admin_other</v>
      </c>
      <c r="B229" s="248">
        <f>IFERROR(VLOOKUP($C229,Account_Mapping!$A:$C,3,0),"")</f>
        <v>0</v>
      </c>
      <c r="C229" s="285" t="s">
        <v>1280</v>
      </c>
      <c r="D229" s="215"/>
      <c r="E229" s="215">
        <v>283.85000000000002</v>
      </c>
      <c r="F229" s="215">
        <v>26.2</v>
      </c>
      <c r="G229" s="215">
        <v>0</v>
      </c>
      <c r="H229" s="215">
        <v>0</v>
      </c>
      <c r="I229" s="215">
        <v>0</v>
      </c>
      <c r="J229" s="215">
        <v>0</v>
      </c>
      <c r="K229" s="215">
        <v>0</v>
      </c>
      <c r="L229" s="215">
        <v>0</v>
      </c>
      <c r="M229" s="215">
        <v>0</v>
      </c>
      <c r="N229" s="215">
        <v>0</v>
      </c>
      <c r="O229" s="215">
        <v>0</v>
      </c>
      <c r="P229" s="215">
        <v>0</v>
      </c>
      <c r="Q229" s="215">
        <v>310.05</v>
      </c>
    </row>
    <row r="230" spans="1:17" x14ac:dyDescent="0.25">
      <c r="A230" s="245" t="str">
        <f>IFERROR(VLOOKUP($C230,Account_Mapping!$A:$C,2,0),"")</f>
        <v>T_gen_Admin_other</v>
      </c>
      <c r="B230" s="248">
        <f>IFERROR(VLOOKUP($C230,Account_Mapping!$A:$C,3,0),"")</f>
        <v>0</v>
      </c>
      <c r="C230" s="285" t="s">
        <v>979</v>
      </c>
      <c r="D230" s="215"/>
      <c r="E230" s="215">
        <v>0</v>
      </c>
      <c r="F230" s="215">
        <v>0</v>
      </c>
      <c r="G230" s="215">
        <v>0</v>
      </c>
      <c r="H230" s="215">
        <v>0</v>
      </c>
      <c r="I230" s="215">
        <v>0</v>
      </c>
      <c r="J230" s="215">
        <v>0</v>
      </c>
      <c r="K230" s="215">
        <v>0</v>
      </c>
      <c r="L230" s="215">
        <v>0</v>
      </c>
      <c r="M230" s="215">
        <v>0</v>
      </c>
      <c r="N230" s="215">
        <v>0</v>
      </c>
      <c r="O230" s="215">
        <v>0</v>
      </c>
      <c r="P230" s="215">
        <v>0</v>
      </c>
      <c r="Q230" s="215">
        <v>0</v>
      </c>
    </row>
    <row r="231" spans="1:17" x14ac:dyDescent="0.25">
      <c r="A231" s="245" t="str">
        <f>IFERROR(VLOOKUP($C231,Account_Mapping!$A:$C,2,0),"")</f>
        <v>T_gen_Admin_other</v>
      </c>
      <c r="B231" s="248">
        <f>IFERROR(VLOOKUP($C231,Account_Mapping!$A:$C,3,0),"")</f>
        <v>0</v>
      </c>
      <c r="C231" s="285" t="s">
        <v>980</v>
      </c>
      <c r="D231" s="215"/>
      <c r="E231" s="215">
        <v>0</v>
      </c>
      <c r="F231" s="215">
        <v>0</v>
      </c>
      <c r="G231" s="215">
        <v>0</v>
      </c>
      <c r="H231" s="215">
        <v>0</v>
      </c>
      <c r="I231" s="215">
        <v>0</v>
      </c>
      <c r="J231" s="215">
        <v>0</v>
      </c>
      <c r="K231" s="215">
        <v>0</v>
      </c>
      <c r="L231" s="215">
        <v>0</v>
      </c>
      <c r="M231" s="215">
        <v>0</v>
      </c>
      <c r="N231" s="215">
        <v>0</v>
      </c>
      <c r="O231" s="215">
        <v>0</v>
      </c>
      <c r="P231" s="215">
        <v>0</v>
      </c>
      <c r="Q231" s="215">
        <v>0</v>
      </c>
    </row>
    <row r="232" spans="1:17" x14ac:dyDescent="0.25">
      <c r="A232" s="245" t="str">
        <f>IFERROR(VLOOKUP($C232,Account_Mapping!$A:$C,2,0),"")</f>
        <v>T_gen_Admin_other</v>
      </c>
      <c r="B232" s="248">
        <f>IFERROR(VLOOKUP($C232,Account_Mapping!$A:$C,3,0),"")</f>
        <v>0</v>
      </c>
      <c r="C232" s="285" t="s">
        <v>981</v>
      </c>
      <c r="D232" s="215"/>
      <c r="E232" s="215">
        <v>0</v>
      </c>
      <c r="F232" s="215">
        <v>0</v>
      </c>
      <c r="G232" s="215">
        <v>0</v>
      </c>
      <c r="H232" s="215">
        <v>0</v>
      </c>
      <c r="I232" s="215">
        <v>0</v>
      </c>
      <c r="J232" s="215">
        <v>0</v>
      </c>
      <c r="K232" s="215">
        <v>0</v>
      </c>
      <c r="L232" s="215">
        <v>0</v>
      </c>
      <c r="M232" s="215">
        <v>0</v>
      </c>
      <c r="N232" s="215">
        <v>0</v>
      </c>
      <c r="O232" s="215">
        <v>0</v>
      </c>
      <c r="P232" s="215">
        <v>0</v>
      </c>
      <c r="Q232" s="215">
        <v>0</v>
      </c>
    </row>
    <row r="233" spans="1:17" x14ac:dyDescent="0.25">
      <c r="A233" s="245" t="str">
        <f>IFERROR(VLOOKUP($C233,Account_Mapping!$A:$C,2,0),"")</f>
        <v>T_EXPENSES</v>
      </c>
      <c r="B233" s="248" t="str">
        <f>IFERROR(VLOOKUP($C233,Account_Mapping!$A:$C,3,0),"")</f>
        <v>T_Other_NN_Labor</v>
      </c>
      <c r="C233" s="285" t="s">
        <v>982</v>
      </c>
      <c r="D233" s="215"/>
      <c r="E233" s="215">
        <v>0</v>
      </c>
      <c r="F233" s="215">
        <v>0</v>
      </c>
      <c r="G233" s="215">
        <v>0</v>
      </c>
      <c r="H233" s="215">
        <v>0</v>
      </c>
      <c r="I233" s="215">
        <v>0</v>
      </c>
      <c r="J233" s="215">
        <v>0</v>
      </c>
      <c r="K233" s="215">
        <v>0</v>
      </c>
      <c r="L233" s="215">
        <v>0</v>
      </c>
      <c r="M233" s="215">
        <v>0</v>
      </c>
      <c r="N233" s="215">
        <v>0</v>
      </c>
      <c r="O233" s="215">
        <v>0</v>
      </c>
      <c r="P233" s="215">
        <v>0</v>
      </c>
      <c r="Q233" s="215">
        <v>0</v>
      </c>
    </row>
    <row r="234" spans="1:17" x14ac:dyDescent="0.25">
      <c r="A234" s="245" t="str">
        <f>IFERROR(VLOOKUP($C234,Account_Mapping!$A:$C,2,0),"")</f>
        <v>T_gen_Admin_other</v>
      </c>
      <c r="B234" s="248" t="str">
        <f>IFERROR(VLOOKUP($C234,Account_Mapping!$A:$C,3,0),"")</f>
        <v>T_Other_NN_Labor</v>
      </c>
      <c r="C234" s="285" t="s">
        <v>983</v>
      </c>
      <c r="D234" s="215"/>
      <c r="E234" s="215">
        <v>0</v>
      </c>
      <c r="F234" s="215">
        <v>0</v>
      </c>
      <c r="G234" s="215">
        <v>0</v>
      </c>
      <c r="H234" s="215">
        <v>0</v>
      </c>
      <c r="I234" s="215">
        <v>0</v>
      </c>
      <c r="J234" s="215">
        <v>0</v>
      </c>
      <c r="K234" s="215">
        <v>0</v>
      </c>
      <c r="L234" s="215">
        <v>0</v>
      </c>
      <c r="M234" s="215">
        <v>0</v>
      </c>
      <c r="N234" s="215">
        <v>0</v>
      </c>
      <c r="O234" s="215">
        <v>0</v>
      </c>
      <c r="P234" s="215">
        <v>0</v>
      </c>
      <c r="Q234" s="215">
        <v>0</v>
      </c>
    </row>
    <row r="235" spans="1:17" x14ac:dyDescent="0.25">
      <c r="A235" s="245" t="str">
        <f>IFERROR(VLOOKUP($C235,Account_Mapping!$A:$C,2,0),"")</f>
        <v>T_EXPENSES</v>
      </c>
      <c r="B235" s="248">
        <f>IFERROR(VLOOKUP($C235,Account_Mapping!$A:$C,3,0),"")</f>
        <v>0</v>
      </c>
      <c r="C235" s="285" t="s">
        <v>984</v>
      </c>
      <c r="D235" s="215"/>
      <c r="E235" s="215">
        <v>0</v>
      </c>
      <c r="F235" s="215">
        <v>0</v>
      </c>
      <c r="G235" s="215">
        <v>0</v>
      </c>
      <c r="H235" s="215">
        <v>0</v>
      </c>
      <c r="I235" s="215">
        <v>0</v>
      </c>
      <c r="J235" s="215">
        <v>0</v>
      </c>
      <c r="K235" s="215">
        <v>0</v>
      </c>
      <c r="L235" s="215">
        <v>0</v>
      </c>
      <c r="M235" s="215">
        <v>0</v>
      </c>
      <c r="N235" s="215">
        <v>0</v>
      </c>
      <c r="O235" s="215">
        <v>0</v>
      </c>
      <c r="P235" s="215">
        <v>0</v>
      </c>
      <c r="Q235" s="215">
        <v>0</v>
      </c>
    </row>
    <row r="236" spans="1:17" x14ac:dyDescent="0.25">
      <c r="A236" s="245" t="str">
        <f>IFERROR(VLOOKUP($C236,Account_Mapping!$A:$C,2,0),"")</f>
        <v>T_gen_Admin_other</v>
      </c>
      <c r="B236" s="248">
        <f>IFERROR(VLOOKUP($C236,Account_Mapping!$A:$C,3,0),"")</f>
        <v>0</v>
      </c>
      <c r="C236" s="285" t="s">
        <v>985</v>
      </c>
      <c r="D236" s="215"/>
      <c r="E236" s="215">
        <v>0</v>
      </c>
      <c r="F236" s="215">
        <v>0</v>
      </c>
      <c r="G236" s="215">
        <v>0</v>
      </c>
      <c r="H236" s="215">
        <v>0</v>
      </c>
      <c r="I236" s="215">
        <v>0</v>
      </c>
      <c r="J236" s="215">
        <v>0</v>
      </c>
      <c r="K236" s="215">
        <v>0</v>
      </c>
      <c r="L236" s="215">
        <v>0</v>
      </c>
      <c r="M236" s="215">
        <v>0</v>
      </c>
      <c r="N236" s="215">
        <v>0</v>
      </c>
      <c r="O236" s="215">
        <v>0</v>
      </c>
      <c r="P236" s="215">
        <v>0</v>
      </c>
      <c r="Q236" s="215">
        <v>0</v>
      </c>
    </row>
    <row r="237" spans="1:17" x14ac:dyDescent="0.25">
      <c r="A237" s="245" t="str">
        <f>IFERROR(VLOOKUP($C237,Account_Mapping!$A:$C,2,0),"")</f>
        <v>T_gen_Admin_other</v>
      </c>
      <c r="B237" s="248">
        <f>IFERROR(VLOOKUP($C237,Account_Mapping!$A:$C,3,0),"")</f>
        <v>0</v>
      </c>
      <c r="C237" s="285" t="s">
        <v>986</v>
      </c>
      <c r="D237" s="215"/>
      <c r="E237" s="215">
        <v>0</v>
      </c>
      <c r="F237" s="215">
        <v>0</v>
      </c>
      <c r="G237" s="215">
        <v>0</v>
      </c>
      <c r="H237" s="215">
        <v>0</v>
      </c>
      <c r="I237" s="215">
        <v>0</v>
      </c>
      <c r="J237" s="215">
        <v>0</v>
      </c>
      <c r="K237" s="215">
        <v>0</v>
      </c>
      <c r="L237" s="215">
        <v>0</v>
      </c>
      <c r="M237" s="215">
        <v>0</v>
      </c>
      <c r="N237" s="215">
        <v>0</v>
      </c>
      <c r="O237" s="215">
        <v>0</v>
      </c>
      <c r="P237" s="215">
        <v>0</v>
      </c>
      <c r="Q237" s="215">
        <v>0</v>
      </c>
    </row>
    <row r="238" spans="1:17" x14ac:dyDescent="0.25">
      <c r="A238" s="245" t="str">
        <f>IFERROR(VLOOKUP($C238,Account_Mapping!$A:$C,2,0),"")</f>
        <v>T_gen_Admin_other</v>
      </c>
      <c r="B238" s="248">
        <f>IFERROR(VLOOKUP($C238,Account_Mapping!$A:$C,3,0),"")</f>
        <v>0</v>
      </c>
      <c r="C238" s="285" t="s">
        <v>987</v>
      </c>
      <c r="D238" s="215"/>
      <c r="E238" s="215">
        <v>0</v>
      </c>
      <c r="F238" s="215">
        <v>0</v>
      </c>
      <c r="G238" s="215">
        <v>0</v>
      </c>
      <c r="H238" s="215">
        <v>0</v>
      </c>
      <c r="I238" s="215">
        <v>0</v>
      </c>
      <c r="J238" s="215">
        <v>0</v>
      </c>
      <c r="K238" s="215">
        <v>0</v>
      </c>
      <c r="L238" s="215">
        <v>0</v>
      </c>
      <c r="M238" s="215">
        <v>0</v>
      </c>
      <c r="N238" s="215">
        <v>0</v>
      </c>
      <c r="O238" s="215">
        <v>0</v>
      </c>
      <c r="P238" s="215">
        <v>0</v>
      </c>
      <c r="Q238" s="215">
        <v>0</v>
      </c>
    </row>
    <row r="239" spans="1:17" x14ac:dyDescent="0.25">
      <c r="A239" s="245" t="str">
        <f>IFERROR(VLOOKUP($C239,Account_Mapping!$A:$C,2,0),"")</f>
        <v>T_gen_Admin_other</v>
      </c>
      <c r="B239" s="248">
        <f>IFERROR(VLOOKUP($C239,Account_Mapping!$A:$C,3,0),"")</f>
        <v>0</v>
      </c>
      <c r="C239" s="285" t="s">
        <v>988</v>
      </c>
      <c r="D239" s="215"/>
      <c r="E239" s="215">
        <v>0</v>
      </c>
      <c r="F239" s="215">
        <v>0</v>
      </c>
      <c r="G239" s="215">
        <v>0</v>
      </c>
      <c r="H239" s="215">
        <v>0</v>
      </c>
      <c r="I239" s="215">
        <v>0</v>
      </c>
      <c r="J239" s="215">
        <v>0</v>
      </c>
      <c r="K239" s="215">
        <v>0</v>
      </c>
      <c r="L239" s="215">
        <v>0</v>
      </c>
      <c r="M239" s="215">
        <v>0</v>
      </c>
      <c r="N239" s="215">
        <v>0</v>
      </c>
      <c r="O239" s="215">
        <v>0</v>
      </c>
      <c r="P239" s="215">
        <v>0</v>
      </c>
      <c r="Q239" s="215">
        <v>0</v>
      </c>
    </row>
    <row r="240" spans="1:17" x14ac:dyDescent="0.25">
      <c r="A240" s="245" t="str">
        <f>IFERROR(VLOOKUP($C240,Account_Mapping!$A:$C,2,0),"")</f>
        <v>T_gen_Admin_other</v>
      </c>
      <c r="B240" s="248">
        <f>IFERROR(VLOOKUP($C240,Account_Mapping!$A:$C,3,0),"")</f>
        <v>0</v>
      </c>
      <c r="C240" s="285" t="s">
        <v>989</v>
      </c>
      <c r="D240" s="215"/>
      <c r="E240" s="215">
        <v>0</v>
      </c>
      <c r="F240" s="215">
        <v>0</v>
      </c>
      <c r="G240" s="215">
        <v>0</v>
      </c>
      <c r="H240" s="215">
        <v>0</v>
      </c>
      <c r="I240" s="215">
        <v>0</v>
      </c>
      <c r="J240" s="215">
        <v>0</v>
      </c>
      <c r="K240" s="215">
        <v>0</v>
      </c>
      <c r="L240" s="215">
        <v>0</v>
      </c>
      <c r="M240" s="215">
        <v>0</v>
      </c>
      <c r="N240" s="215">
        <v>0</v>
      </c>
      <c r="O240" s="215">
        <v>0</v>
      </c>
      <c r="P240" s="215">
        <v>0</v>
      </c>
      <c r="Q240" s="215">
        <v>0</v>
      </c>
    </row>
    <row r="241" spans="1:18" x14ac:dyDescent="0.25">
      <c r="A241" s="245" t="str">
        <f>IFERROR(VLOOKUP($C241,Account_Mapping!$A:$C,2,0),"")</f>
        <v>T_gen_Admin_other</v>
      </c>
      <c r="B241" s="248">
        <f>IFERROR(VLOOKUP($C241,Account_Mapping!$A:$C,3,0),"")</f>
        <v>0</v>
      </c>
      <c r="C241" s="285" t="s">
        <v>990</v>
      </c>
      <c r="D241" s="215"/>
      <c r="E241" s="215">
        <v>0</v>
      </c>
      <c r="F241" s="215">
        <v>0</v>
      </c>
      <c r="G241" s="215">
        <v>0</v>
      </c>
      <c r="H241" s="215">
        <v>0</v>
      </c>
      <c r="I241" s="215">
        <v>0</v>
      </c>
      <c r="J241" s="215">
        <v>0</v>
      </c>
      <c r="K241" s="215">
        <v>0</v>
      </c>
      <c r="L241" s="215">
        <v>0</v>
      </c>
      <c r="M241" s="215">
        <v>0</v>
      </c>
      <c r="N241" s="215">
        <v>0</v>
      </c>
      <c r="O241" s="215">
        <v>0</v>
      </c>
      <c r="P241" s="215">
        <v>0</v>
      </c>
      <c r="Q241" s="215">
        <v>0</v>
      </c>
    </row>
    <row r="242" spans="1:18" x14ac:dyDescent="0.25">
      <c r="A242" s="245" t="str">
        <f>IFERROR(VLOOKUP($C242,Account_Mapping!$A:$C,2,0),"")</f>
        <v>T_gen_Admin_other</v>
      </c>
      <c r="B242" s="248">
        <f>IFERROR(VLOOKUP($C242,Account_Mapping!$A:$C,3,0),"")</f>
        <v>0</v>
      </c>
      <c r="C242" s="285" t="s">
        <v>991</v>
      </c>
      <c r="E242" s="229">
        <v>0</v>
      </c>
      <c r="F242" s="229">
        <v>0</v>
      </c>
      <c r="G242" s="229">
        <v>0</v>
      </c>
      <c r="H242" s="229">
        <v>0</v>
      </c>
      <c r="I242" s="229">
        <v>0</v>
      </c>
      <c r="J242" s="229">
        <v>0</v>
      </c>
      <c r="K242" s="229">
        <v>0</v>
      </c>
      <c r="L242" s="229">
        <v>0</v>
      </c>
      <c r="M242" s="229">
        <v>0</v>
      </c>
      <c r="N242" s="229">
        <v>0</v>
      </c>
      <c r="O242" s="229">
        <v>0</v>
      </c>
      <c r="P242" s="229">
        <v>0</v>
      </c>
      <c r="Q242" s="229">
        <v>0</v>
      </c>
      <c r="R242" s="224"/>
    </row>
    <row r="243" spans="1:18" x14ac:dyDescent="0.25">
      <c r="A243" s="245" t="str">
        <f>IFERROR(VLOOKUP($C243,Account_Mapping!$A:$C,2,0),"")</f>
        <v>T_gen_Admin_other</v>
      </c>
      <c r="B243" s="248">
        <f>IFERROR(VLOOKUP($C243,Account_Mapping!$A:$C,3,0),"")</f>
        <v>0</v>
      </c>
      <c r="C243" s="285" t="s">
        <v>992</v>
      </c>
      <c r="E243" s="230">
        <v>0</v>
      </c>
      <c r="F243" s="230">
        <v>0</v>
      </c>
      <c r="G243" s="230">
        <v>0</v>
      </c>
      <c r="H243" s="230">
        <v>0</v>
      </c>
      <c r="I243" s="230">
        <v>0</v>
      </c>
      <c r="J243" s="230">
        <v>0</v>
      </c>
      <c r="K243" s="230">
        <v>0</v>
      </c>
      <c r="L243" s="230">
        <v>0</v>
      </c>
      <c r="M243" s="230">
        <v>0</v>
      </c>
      <c r="N243" s="230">
        <v>0</v>
      </c>
      <c r="O243" s="230">
        <v>0</v>
      </c>
      <c r="P243" s="230">
        <v>0</v>
      </c>
      <c r="Q243" s="230">
        <v>0</v>
      </c>
    </row>
    <row r="244" spans="1:18" x14ac:dyDescent="0.25">
      <c r="A244" s="245" t="str">
        <f>IFERROR(VLOOKUP($C244,Account_Mapping!$A:$C,2,0),"")</f>
        <v/>
      </c>
      <c r="B244" s="248" t="str">
        <f>IFERROR(VLOOKUP($C244,Account_Mapping!$A:$C,3,0),"")</f>
        <v/>
      </c>
      <c r="C244" s="285" t="s">
        <v>993</v>
      </c>
      <c r="E244" s="215">
        <v>107365.93000000002</v>
      </c>
      <c r="F244" s="215">
        <v>92415.219999999972</v>
      </c>
      <c r="G244" s="215">
        <v>102463.55</v>
      </c>
      <c r="H244" s="215">
        <v>99700.010000000009</v>
      </c>
      <c r="I244" s="215">
        <v>97801.79</v>
      </c>
      <c r="J244" s="215">
        <v>105086.09</v>
      </c>
      <c r="K244" s="215">
        <v>0</v>
      </c>
      <c r="L244" s="215">
        <v>0</v>
      </c>
      <c r="M244" s="215">
        <v>0</v>
      </c>
      <c r="N244" s="215">
        <v>0</v>
      </c>
      <c r="O244" s="215">
        <v>0</v>
      </c>
      <c r="P244" s="215">
        <v>0</v>
      </c>
      <c r="Q244" s="215">
        <v>604832.59000000008</v>
      </c>
    </row>
    <row r="245" spans="1:18" x14ac:dyDescent="0.25">
      <c r="A245" s="245" t="str">
        <f>IFERROR(VLOOKUP($C245,Account_Mapping!$A:$C,2,0),"")</f>
        <v/>
      </c>
      <c r="B245" s="248" t="str">
        <f>IFERROR(VLOOKUP($C245,Account_Mapping!$A:$C,3,0),"")</f>
        <v/>
      </c>
      <c r="D245" s="215"/>
      <c r="E245" s="215"/>
      <c r="F245" s="215"/>
      <c r="G245" s="215"/>
      <c r="H245" s="215"/>
      <c r="I245" s="215"/>
      <c r="J245" s="215"/>
      <c r="K245" s="215"/>
      <c r="L245" s="215"/>
      <c r="M245" s="215"/>
      <c r="N245" s="215"/>
      <c r="O245" s="215"/>
      <c r="P245" s="215"/>
      <c r="Q245" s="215"/>
    </row>
    <row r="246" spans="1:18" x14ac:dyDescent="0.25">
      <c r="A246" s="245" t="str">
        <f>IFERROR(VLOOKUP($C246,Account_Mapping!$A:$C,2,0),"")</f>
        <v/>
      </c>
      <c r="B246" s="248" t="str">
        <f>IFERROR(VLOOKUP($C246,Account_Mapping!$A:$C,3,0),"")</f>
        <v/>
      </c>
      <c r="C246" s="285" t="s">
        <v>665</v>
      </c>
      <c r="D246" s="215"/>
      <c r="E246" s="215"/>
      <c r="F246" s="215"/>
      <c r="G246" s="215"/>
      <c r="H246" s="215"/>
      <c r="I246" s="215"/>
      <c r="J246" s="215"/>
      <c r="K246" s="215"/>
      <c r="L246" s="215"/>
      <c r="M246" s="215"/>
      <c r="N246" s="215"/>
      <c r="O246" s="215"/>
      <c r="P246" s="215"/>
      <c r="Q246" s="215"/>
    </row>
    <row r="247" spans="1:18" x14ac:dyDescent="0.25">
      <c r="A247" s="245" t="str">
        <f>IFERROR(VLOOKUP($C247,Account_Mapping!$A:$C,2,0),"")</f>
        <v>T_Dietary_Other</v>
      </c>
      <c r="B247" s="248" t="str">
        <f>IFERROR(VLOOKUP($C247,Account_Mapping!$A:$C,3,0),"")</f>
        <v>T_Other_NN_Labor</v>
      </c>
      <c r="C247" s="285" t="s">
        <v>994</v>
      </c>
      <c r="D247" s="215"/>
      <c r="E247" s="215">
        <v>12720.39</v>
      </c>
      <c r="F247" s="215">
        <v>11805.54</v>
      </c>
      <c r="G247" s="215">
        <v>13606.55</v>
      </c>
      <c r="H247" s="215">
        <v>12328.25</v>
      </c>
      <c r="I247" s="215">
        <v>12556.5</v>
      </c>
      <c r="J247" s="215">
        <v>11671.36</v>
      </c>
      <c r="K247" s="215">
        <v>0</v>
      </c>
      <c r="L247" s="215">
        <v>0</v>
      </c>
      <c r="M247" s="215">
        <v>0</v>
      </c>
      <c r="N247" s="215">
        <v>0</v>
      </c>
      <c r="O247" s="215">
        <v>0</v>
      </c>
      <c r="P247" s="215">
        <v>0</v>
      </c>
      <c r="Q247" s="215">
        <v>74688.59</v>
      </c>
    </row>
    <row r="248" spans="1:18" x14ac:dyDescent="0.25">
      <c r="A248" s="245" t="str">
        <f>IFERROR(VLOOKUP($C248,Account_Mapping!$A:$C,2,0),"")</f>
        <v>T_Dietary_Other</v>
      </c>
      <c r="B248" s="248">
        <f>IFERROR(VLOOKUP($C248,Account_Mapping!$A:$C,3,0),"")</f>
        <v>0</v>
      </c>
      <c r="C248" s="285" t="s">
        <v>995</v>
      </c>
      <c r="D248" s="215"/>
      <c r="E248" s="215">
        <v>419.15</v>
      </c>
      <c r="F248" s="215">
        <v>502.8</v>
      </c>
      <c r="G248" s="215">
        <v>645.70000000000005</v>
      </c>
      <c r="H248" s="215">
        <v>532.79999999999995</v>
      </c>
      <c r="I248" s="215">
        <v>478.8</v>
      </c>
      <c r="J248" s="215">
        <v>586.79999999999995</v>
      </c>
      <c r="K248" s="215">
        <v>0</v>
      </c>
      <c r="L248" s="215">
        <v>0</v>
      </c>
      <c r="M248" s="215">
        <v>0</v>
      </c>
      <c r="N248" s="215">
        <v>0</v>
      </c>
      <c r="O248" s="215">
        <v>0</v>
      </c>
      <c r="P248" s="215">
        <v>0</v>
      </c>
      <c r="Q248" s="215">
        <v>3166.05</v>
      </c>
    </row>
    <row r="249" spans="1:18" x14ac:dyDescent="0.25">
      <c r="A249" s="245" t="str">
        <f>IFERROR(VLOOKUP($C249,Account_Mapping!$A:$C,2,0),"")</f>
        <v>T_Dietary_Other</v>
      </c>
      <c r="B249" s="248">
        <f>IFERROR(VLOOKUP($C249,Account_Mapping!$A:$C,3,0),"")</f>
        <v>0</v>
      </c>
      <c r="C249" s="285" t="s">
        <v>996</v>
      </c>
      <c r="D249" s="215"/>
      <c r="E249" s="215">
        <v>1390.11</v>
      </c>
      <c r="F249" s="215">
        <v>1359.64</v>
      </c>
      <c r="G249" s="215">
        <v>1015.3</v>
      </c>
      <c r="H249" s="215">
        <v>34.29</v>
      </c>
      <c r="I249" s="215">
        <v>806.46</v>
      </c>
      <c r="J249" s="215">
        <v>2131.7800000000002</v>
      </c>
      <c r="K249" s="215">
        <v>0</v>
      </c>
      <c r="L249" s="215">
        <v>0</v>
      </c>
      <c r="M249" s="215">
        <v>0</v>
      </c>
      <c r="N249" s="215">
        <v>0</v>
      </c>
      <c r="O249" s="215">
        <v>0</v>
      </c>
      <c r="P249" s="215">
        <v>0</v>
      </c>
      <c r="Q249" s="215">
        <v>6737.58</v>
      </c>
    </row>
    <row r="250" spans="1:18" x14ac:dyDescent="0.25">
      <c r="A250" s="245" t="str">
        <f>IFERROR(VLOOKUP($C250,Account_Mapping!$A:$C,2,0),"")</f>
        <v>T_Dietary_Other</v>
      </c>
      <c r="B250" s="248">
        <f>IFERROR(VLOOKUP($C250,Account_Mapping!$A:$C,3,0),"")</f>
        <v>0</v>
      </c>
      <c r="C250" s="285" t="s">
        <v>997</v>
      </c>
      <c r="D250" s="215"/>
      <c r="E250" s="215">
        <v>670.24</v>
      </c>
      <c r="F250" s="215">
        <v>804.75</v>
      </c>
      <c r="G250" s="215">
        <v>493.9</v>
      </c>
      <c r="H250" s="215">
        <v>670.61</v>
      </c>
      <c r="I250" s="215">
        <v>644.38</v>
      </c>
      <c r="J250" s="215">
        <v>591.71</v>
      </c>
      <c r="K250" s="215">
        <v>0</v>
      </c>
      <c r="L250" s="215">
        <v>0</v>
      </c>
      <c r="M250" s="215">
        <v>0</v>
      </c>
      <c r="N250" s="215">
        <v>0</v>
      </c>
      <c r="O250" s="215">
        <v>0</v>
      </c>
      <c r="P250" s="215">
        <v>0</v>
      </c>
      <c r="Q250" s="215">
        <v>3875.59</v>
      </c>
    </row>
    <row r="251" spans="1:18" x14ac:dyDescent="0.25">
      <c r="A251" s="245" t="str">
        <f>IFERROR(VLOOKUP($C251,Account_Mapping!$A:$C,2,0),"")</f>
        <v>T_Dietary_Raw</v>
      </c>
      <c r="B251" s="248">
        <f>IFERROR(VLOOKUP($C251,Account_Mapping!$A:$C,3,0),"")</f>
        <v>0</v>
      </c>
      <c r="C251" s="285" t="s">
        <v>998</v>
      </c>
      <c r="D251" s="215"/>
      <c r="E251" s="215">
        <v>9661.68</v>
      </c>
      <c r="F251" s="215">
        <v>9779.84</v>
      </c>
      <c r="G251" s="215">
        <v>12038.66</v>
      </c>
      <c r="H251" s="215">
        <v>10448.219999999999</v>
      </c>
      <c r="I251" s="215">
        <v>10741.09</v>
      </c>
      <c r="J251" s="215">
        <v>12786.11</v>
      </c>
      <c r="K251" s="215">
        <v>0</v>
      </c>
      <c r="L251" s="215">
        <v>0</v>
      </c>
      <c r="M251" s="215">
        <v>0</v>
      </c>
      <c r="N251" s="215">
        <v>0</v>
      </c>
      <c r="O251" s="215">
        <v>0</v>
      </c>
      <c r="P251" s="215">
        <v>0</v>
      </c>
      <c r="Q251" s="215">
        <v>65455.600000000006</v>
      </c>
    </row>
    <row r="252" spans="1:18" x14ac:dyDescent="0.25">
      <c r="A252" s="245" t="str">
        <f>IFERROR(VLOOKUP($C252,Account_Mapping!$A:$C,2,0),"")</f>
        <v>T_Dietary_Other</v>
      </c>
      <c r="B252" s="248">
        <f>IFERROR(VLOOKUP($C252,Account_Mapping!$A:$C,3,0),"")</f>
        <v>0</v>
      </c>
      <c r="C252" s="285" t="s">
        <v>999</v>
      </c>
      <c r="D252" s="215"/>
      <c r="E252" s="215">
        <v>0</v>
      </c>
      <c r="F252" s="215">
        <v>0</v>
      </c>
      <c r="G252" s="215">
        <v>0</v>
      </c>
      <c r="H252" s="215">
        <v>0</v>
      </c>
      <c r="I252" s="215">
        <v>0</v>
      </c>
      <c r="J252" s="215">
        <v>0</v>
      </c>
      <c r="K252" s="215">
        <v>0</v>
      </c>
      <c r="L252" s="215">
        <v>0</v>
      </c>
      <c r="M252" s="215">
        <v>0</v>
      </c>
      <c r="N252" s="215">
        <v>0</v>
      </c>
      <c r="O252" s="215">
        <v>0</v>
      </c>
      <c r="P252" s="215">
        <v>0</v>
      </c>
      <c r="Q252" s="215">
        <v>0</v>
      </c>
    </row>
    <row r="253" spans="1:18" x14ac:dyDescent="0.25">
      <c r="A253" s="245" t="str">
        <f>IFERROR(VLOOKUP($C253,Account_Mapping!$A:$C,2,0),"")</f>
        <v>T_Dietary_Other</v>
      </c>
      <c r="B253" s="248">
        <f>IFERROR(VLOOKUP($C253,Account_Mapping!$A:$C,3,0),"")</f>
        <v>0</v>
      </c>
      <c r="C253" s="285" t="s">
        <v>1000</v>
      </c>
      <c r="D253" s="215"/>
      <c r="E253" s="215">
        <v>494.96</v>
      </c>
      <c r="F253" s="215">
        <v>603.05999999999995</v>
      </c>
      <c r="G253" s="215">
        <v>553.03</v>
      </c>
      <c r="H253" s="215">
        <v>720.83</v>
      </c>
      <c r="I253" s="215">
        <v>405.05</v>
      </c>
      <c r="J253" s="215">
        <v>604.37</v>
      </c>
      <c r="K253" s="215">
        <v>0</v>
      </c>
      <c r="L253" s="215">
        <v>0</v>
      </c>
      <c r="M253" s="215">
        <v>0</v>
      </c>
      <c r="N253" s="215">
        <v>0</v>
      </c>
      <c r="O253" s="215">
        <v>0</v>
      </c>
      <c r="P253" s="215">
        <v>0</v>
      </c>
      <c r="Q253" s="215">
        <v>3381.3</v>
      </c>
    </row>
    <row r="254" spans="1:18" x14ac:dyDescent="0.25">
      <c r="A254" s="245" t="str">
        <f>IFERROR(VLOOKUP($C254,Account_Mapping!$A:$C,2,0),"")</f>
        <v>T_gen_Admin_other</v>
      </c>
      <c r="B254" s="248">
        <f>IFERROR(VLOOKUP($C254,Account_Mapping!$A:$C,3,0),"")</f>
        <v>0</v>
      </c>
      <c r="C254" s="285" t="s">
        <v>1001</v>
      </c>
      <c r="D254" s="215"/>
      <c r="E254" s="215">
        <v>0</v>
      </c>
      <c r="F254" s="215">
        <v>0</v>
      </c>
      <c r="G254" s="215">
        <v>0</v>
      </c>
      <c r="H254" s="215">
        <v>0</v>
      </c>
      <c r="I254" s="215">
        <v>0</v>
      </c>
      <c r="J254" s="215">
        <v>0</v>
      </c>
      <c r="K254" s="215">
        <v>0</v>
      </c>
      <c r="L254" s="215">
        <v>0</v>
      </c>
      <c r="M254" s="215">
        <v>0</v>
      </c>
      <c r="N254" s="215">
        <v>0</v>
      </c>
      <c r="O254" s="215">
        <v>0</v>
      </c>
      <c r="P254" s="215">
        <v>0</v>
      </c>
      <c r="Q254" s="215">
        <v>0</v>
      </c>
    </row>
    <row r="255" spans="1:18" x14ac:dyDescent="0.25">
      <c r="A255" s="245" t="str">
        <f>IFERROR(VLOOKUP($C255,Account_Mapping!$A:$C,2,0),"")</f>
        <v>T_gen_Admin_other</v>
      </c>
      <c r="B255" s="248">
        <f>IFERROR(VLOOKUP($C255,Account_Mapping!$A:$C,3,0),"")</f>
        <v>0</v>
      </c>
      <c r="C255" s="285" t="s">
        <v>1002</v>
      </c>
      <c r="D255" s="215"/>
      <c r="E255" s="215">
        <v>0</v>
      </c>
      <c r="F255" s="215">
        <v>0</v>
      </c>
      <c r="G255" s="215">
        <v>0</v>
      </c>
      <c r="H255" s="215">
        <v>0</v>
      </c>
      <c r="I255" s="215">
        <v>0</v>
      </c>
      <c r="J255" s="215">
        <v>0</v>
      </c>
      <c r="K255" s="215">
        <v>0</v>
      </c>
      <c r="L255" s="215">
        <v>0</v>
      </c>
      <c r="M255" s="215">
        <v>0</v>
      </c>
      <c r="N255" s="215">
        <v>0</v>
      </c>
      <c r="O255" s="215">
        <v>0</v>
      </c>
      <c r="P255" s="215">
        <v>0</v>
      </c>
      <c r="Q255" s="215">
        <v>0</v>
      </c>
    </row>
    <row r="256" spans="1:18" x14ac:dyDescent="0.25">
      <c r="A256" s="245" t="str">
        <f>IFERROR(VLOOKUP($C256,Account_Mapping!$A:$C,2,0),"")</f>
        <v>T_gen_Admin_other</v>
      </c>
      <c r="B256" s="248">
        <f>IFERROR(VLOOKUP($C256,Account_Mapping!$A:$C,3,0),"")</f>
        <v>0</v>
      </c>
      <c r="C256" s="285" t="s">
        <v>1003</v>
      </c>
      <c r="D256" s="215"/>
      <c r="E256" s="215">
        <v>0</v>
      </c>
      <c r="F256" s="215">
        <v>0</v>
      </c>
      <c r="G256" s="215">
        <v>0</v>
      </c>
      <c r="H256" s="215">
        <v>0</v>
      </c>
      <c r="I256" s="215">
        <v>0</v>
      </c>
      <c r="J256" s="215">
        <v>0</v>
      </c>
      <c r="K256" s="215">
        <v>0</v>
      </c>
      <c r="L256" s="215">
        <v>0</v>
      </c>
      <c r="M256" s="215">
        <v>0</v>
      </c>
      <c r="N256" s="215">
        <v>0</v>
      </c>
      <c r="O256" s="215">
        <v>0</v>
      </c>
      <c r="P256" s="215">
        <v>0</v>
      </c>
      <c r="Q256" s="215">
        <v>0</v>
      </c>
    </row>
    <row r="257" spans="1:18" x14ac:dyDescent="0.25">
      <c r="A257" s="245" t="str">
        <f>IFERROR(VLOOKUP($C257,Account_Mapping!$A:$C,2,0),"")</f>
        <v>T_gen_Admin_other</v>
      </c>
      <c r="B257" s="248">
        <f>IFERROR(VLOOKUP($C257,Account_Mapping!$A:$C,3,0),"")</f>
        <v>0</v>
      </c>
      <c r="C257" s="285" t="s">
        <v>1004</v>
      </c>
      <c r="D257" s="215"/>
      <c r="E257" s="215">
        <v>450.4</v>
      </c>
      <c r="F257" s="215">
        <v>128</v>
      </c>
      <c r="G257" s="215">
        <v>200</v>
      </c>
      <c r="H257" s="215">
        <v>32</v>
      </c>
      <c r="I257" s="215">
        <v>640</v>
      </c>
      <c r="J257" s="215">
        <v>300</v>
      </c>
      <c r="K257" s="215">
        <v>0</v>
      </c>
      <c r="L257" s="215">
        <v>0</v>
      </c>
      <c r="M257" s="215">
        <v>0</v>
      </c>
      <c r="N257" s="215">
        <v>0</v>
      </c>
      <c r="O257" s="215">
        <v>0</v>
      </c>
      <c r="P257" s="215">
        <v>0</v>
      </c>
      <c r="Q257" s="215">
        <v>1750.4</v>
      </c>
    </row>
    <row r="258" spans="1:18" x14ac:dyDescent="0.25">
      <c r="A258" s="245" t="str">
        <f>IFERROR(VLOOKUP($C258,Account_Mapping!$A:$C,2,0),"")</f>
        <v>T_gen_Admin_other</v>
      </c>
      <c r="B258" s="248">
        <f>IFERROR(VLOOKUP($C258,Account_Mapping!$A:$C,3,0),"")</f>
        <v>0</v>
      </c>
      <c r="C258" s="285" t="s">
        <v>1005</v>
      </c>
      <c r="D258" s="215"/>
      <c r="E258" s="215">
        <v>0</v>
      </c>
      <c r="F258" s="215">
        <v>0</v>
      </c>
      <c r="G258" s="215">
        <v>0</v>
      </c>
      <c r="H258" s="215">
        <v>0</v>
      </c>
      <c r="I258" s="215">
        <v>0</v>
      </c>
      <c r="J258" s="215">
        <v>0</v>
      </c>
      <c r="K258" s="215">
        <v>0</v>
      </c>
      <c r="L258" s="215">
        <v>0</v>
      </c>
      <c r="M258" s="215">
        <v>0</v>
      </c>
      <c r="N258" s="215">
        <v>0</v>
      </c>
      <c r="O258" s="215">
        <v>0</v>
      </c>
      <c r="P258" s="215">
        <v>0</v>
      </c>
      <c r="Q258" s="215">
        <v>0</v>
      </c>
    </row>
    <row r="259" spans="1:18" x14ac:dyDescent="0.25">
      <c r="A259" s="245" t="str">
        <f>IFERROR(VLOOKUP($C259,Account_Mapping!$A:$C,2,0),"")</f>
        <v>T_gen_Admin_other</v>
      </c>
      <c r="B259" s="248">
        <f>IFERROR(VLOOKUP($C259,Account_Mapping!$A:$C,3,0),"")</f>
        <v>0</v>
      </c>
      <c r="C259" s="285" t="s">
        <v>1006</v>
      </c>
      <c r="D259" s="215"/>
      <c r="E259" s="215">
        <v>534.79</v>
      </c>
      <c r="F259" s="215">
        <v>0</v>
      </c>
      <c r="G259" s="215">
        <v>0</v>
      </c>
      <c r="H259" s="215">
        <v>0</v>
      </c>
      <c r="I259" s="215">
        <v>0</v>
      </c>
      <c r="J259" s="215">
        <v>0</v>
      </c>
      <c r="K259" s="215">
        <v>0</v>
      </c>
      <c r="L259" s="215">
        <v>0</v>
      </c>
      <c r="M259" s="215">
        <v>0</v>
      </c>
      <c r="N259" s="215">
        <v>0</v>
      </c>
      <c r="O259" s="215">
        <v>0</v>
      </c>
      <c r="P259" s="215">
        <v>0</v>
      </c>
      <c r="Q259" s="215">
        <v>534.79</v>
      </c>
    </row>
    <row r="260" spans="1:18" x14ac:dyDescent="0.25">
      <c r="A260" s="245" t="str">
        <f>IFERROR(VLOOKUP($C260,Account_Mapping!$A:$C,2,0),"")</f>
        <v>T_gen_Admin_other</v>
      </c>
      <c r="B260" s="248">
        <f>IFERROR(VLOOKUP($C260,Account_Mapping!$A:$C,3,0),"")</f>
        <v>0</v>
      </c>
      <c r="C260" s="285" t="s">
        <v>1007</v>
      </c>
      <c r="E260" s="229">
        <v>90.28</v>
      </c>
      <c r="F260" s="229">
        <v>79.16</v>
      </c>
      <c r="G260" s="229">
        <v>71.28</v>
      </c>
      <c r="H260" s="229">
        <v>71.28</v>
      </c>
      <c r="I260" s="229">
        <v>260.89</v>
      </c>
      <c r="J260" s="229">
        <v>70.88</v>
      </c>
      <c r="K260" s="229">
        <v>0</v>
      </c>
      <c r="L260" s="229">
        <v>0</v>
      </c>
      <c r="M260" s="229">
        <v>0</v>
      </c>
      <c r="N260" s="229">
        <v>0</v>
      </c>
      <c r="O260" s="229">
        <v>0</v>
      </c>
      <c r="P260" s="229">
        <v>0</v>
      </c>
      <c r="Q260" s="229">
        <v>643.77</v>
      </c>
      <c r="R260" s="224"/>
    </row>
    <row r="261" spans="1:18" x14ac:dyDescent="0.25">
      <c r="A261" s="245" t="str">
        <f>IFERROR(VLOOKUP($C261,Account_Mapping!$A:$C,2,0),"")</f>
        <v>T_gen_Admin_other</v>
      </c>
      <c r="B261" s="248">
        <f>IFERROR(VLOOKUP($C261,Account_Mapping!$A:$C,3,0),"")</f>
        <v>0</v>
      </c>
      <c r="C261" s="285" t="s">
        <v>1008</v>
      </c>
      <c r="E261" s="221">
        <v>0</v>
      </c>
      <c r="F261" s="221">
        <v>0</v>
      </c>
      <c r="G261" s="221">
        <v>0</v>
      </c>
      <c r="H261" s="221">
        <v>0</v>
      </c>
      <c r="I261" s="221">
        <v>0</v>
      </c>
      <c r="J261" s="221">
        <v>0</v>
      </c>
      <c r="K261" s="221">
        <v>0</v>
      </c>
      <c r="L261" s="221">
        <v>0</v>
      </c>
      <c r="M261" s="221">
        <v>0</v>
      </c>
      <c r="N261" s="221">
        <v>0</v>
      </c>
      <c r="O261" s="221">
        <v>0</v>
      </c>
      <c r="P261" s="221">
        <v>0</v>
      </c>
      <c r="Q261" s="221">
        <v>0</v>
      </c>
    </row>
    <row r="262" spans="1:18" x14ac:dyDescent="0.25">
      <c r="A262" s="245" t="str">
        <f>IFERROR(VLOOKUP($C262,Account_Mapping!$A:$C,2,0),"")</f>
        <v/>
      </c>
      <c r="B262" s="248" t="str">
        <f>IFERROR(VLOOKUP($C262,Account_Mapping!$A:$C,3,0),"")</f>
        <v/>
      </c>
      <c r="C262" s="285" t="s">
        <v>1009</v>
      </c>
      <c r="E262" s="215">
        <v>26432</v>
      </c>
      <c r="F262" s="215">
        <v>25062.79</v>
      </c>
      <c r="G262" s="215">
        <v>28624.42</v>
      </c>
      <c r="H262" s="215">
        <v>24838.28</v>
      </c>
      <c r="I262" s="215">
        <v>26533.169999999995</v>
      </c>
      <c r="J262" s="215">
        <v>28743.010000000002</v>
      </c>
      <c r="K262" s="215">
        <v>0</v>
      </c>
      <c r="L262" s="215">
        <v>0</v>
      </c>
      <c r="M262" s="215">
        <v>0</v>
      </c>
      <c r="N262" s="215">
        <v>0</v>
      </c>
      <c r="O262" s="215">
        <v>0</v>
      </c>
      <c r="P262" s="215">
        <v>0</v>
      </c>
      <c r="Q262" s="215">
        <v>160233.66999999998</v>
      </c>
    </row>
    <row r="263" spans="1:18" x14ac:dyDescent="0.25">
      <c r="A263" s="245" t="str">
        <f>IFERROR(VLOOKUP($C263,Account_Mapping!$A:$C,2,0),"")</f>
        <v/>
      </c>
      <c r="B263" s="248" t="str">
        <f>IFERROR(VLOOKUP($C263,Account_Mapping!$A:$C,3,0),"")</f>
        <v/>
      </c>
      <c r="D263" s="215"/>
      <c r="E263" s="215"/>
      <c r="F263" s="215"/>
      <c r="G263" s="215"/>
      <c r="H263" s="215"/>
      <c r="I263" s="215"/>
      <c r="J263" s="215"/>
      <c r="K263" s="215"/>
      <c r="L263" s="215"/>
      <c r="M263" s="215"/>
      <c r="N263" s="215"/>
      <c r="O263" s="215"/>
      <c r="P263" s="215"/>
      <c r="Q263" s="215"/>
    </row>
    <row r="264" spans="1:18" x14ac:dyDescent="0.25">
      <c r="A264" s="245" t="str">
        <f>IFERROR(VLOOKUP($C264,Account_Mapping!$A:$C,2,0),"")</f>
        <v/>
      </c>
      <c r="B264" s="248" t="str">
        <f>IFERROR(VLOOKUP($C264,Account_Mapping!$A:$C,3,0),"")</f>
        <v/>
      </c>
      <c r="C264" s="285" t="s">
        <v>869</v>
      </c>
      <c r="D264" s="215"/>
      <c r="E264" s="215"/>
      <c r="F264" s="215"/>
      <c r="G264" s="215"/>
      <c r="H264" s="215"/>
      <c r="I264" s="215"/>
      <c r="J264" s="215"/>
      <c r="K264" s="215"/>
      <c r="L264" s="215"/>
      <c r="M264" s="215"/>
      <c r="N264" s="215"/>
      <c r="O264" s="215"/>
      <c r="P264" s="215"/>
      <c r="Q264" s="215"/>
    </row>
    <row r="265" spans="1:18" x14ac:dyDescent="0.25">
      <c r="A265" s="245" t="str">
        <f>IFERROR(VLOOKUP($C265,Account_Mapping!$A:$C,2,0),"")</f>
        <v>T_gen_Admin_other</v>
      </c>
      <c r="B265" s="248">
        <f>IFERROR(VLOOKUP($C265,Account_Mapping!$A:$C,3,0),"")</f>
        <v>0</v>
      </c>
      <c r="C265" s="285" t="s">
        <v>1010</v>
      </c>
      <c r="D265" s="215"/>
      <c r="E265" s="215">
        <v>3080</v>
      </c>
      <c r="F265" s="215">
        <v>2816</v>
      </c>
      <c r="G265" s="215">
        <v>3008</v>
      </c>
      <c r="H265" s="215">
        <v>2838</v>
      </c>
      <c r="I265" s="215">
        <v>2922</v>
      </c>
      <c r="J265" s="215">
        <v>2137.5</v>
      </c>
      <c r="K265" s="215">
        <v>0</v>
      </c>
      <c r="L265" s="215">
        <v>0</v>
      </c>
      <c r="M265" s="215">
        <v>0</v>
      </c>
      <c r="N265" s="215">
        <v>0</v>
      </c>
      <c r="O265" s="215">
        <v>0</v>
      </c>
      <c r="P265" s="215">
        <v>0</v>
      </c>
      <c r="Q265" s="215">
        <v>16801.5</v>
      </c>
    </row>
    <row r="266" spans="1:18" x14ac:dyDescent="0.25">
      <c r="A266" s="245" t="str">
        <f>IFERROR(VLOOKUP($C266,Account_Mapping!$A:$C,2,0),"")</f>
        <v>T_EXPENSES</v>
      </c>
      <c r="B266" s="248">
        <f>IFERROR(VLOOKUP($C266,Account_Mapping!$A:$C,3,0),"")</f>
        <v>0</v>
      </c>
      <c r="C266" s="285" t="s">
        <v>1011</v>
      </c>
      <c r="D266" s="215"/>
      <c r="E266" s="215">
        <v>0</v>
      </c>
      <c r="F266" s="215">
        <v>0</v>
      </c>
      <c r="G266" s="215">
        <v>0</v>
      </c>
      <c r="H266" s="215">
        <v>0</v>
      </c>
      <c r="I266" s="215">
        <v>0</v>
      </c>
      <c r="J266" s="215">
        <v>0</v>
      </c>
      <c r="K266" s="215">
        <v>0</v>
      </c>
      <c r="L266" s="215">
        <v>0</v>
      </c>
      <c r="M266" s="215">
        <v>0</v>
      </c>
      <c r="N266" s="215">
        <v>0</v>
      </c>
      <c r="O266" s="215">
        <v>0</v>
      </c>
      <c r="P266" s="215">
        <v>0</v>
      </c>
      <c r="Q266" s="215">
        <v>0</v>
      </c>
    </row>
    <row r="267" spans="1:18" x14ac:dyDescent="0.25">
      <c r="A267" s="245" t="str">
        <f>IFERROR(VLOOKUP($C267,Account_Mapping!$A:$C,2,0),"")</f>
        <v>T_Ancillary_Therapy</v>
      </c>
      <c r="B267" s="248">
        <f>IFERROR(VLOOKUP($C267,Account_Mapping!$A:$C,3,0),"")</f>
        <v>0</v>
      </c>
      <c r="C267" s="285" t="s">
        <v>1012</v>
      </c>
      <c r="D267" s="215"/>
      <c r="E267" s="215">
        <v>1192.04</v>
      </c>
      <c r="F267" s="215">
        <v>2329.42</v>
      </c>
      <c r="G267" s="215">
        <v>2920.99</v>
      </c>
      <c r="H267" s="215">
        <v>834.89</v>
      </c>
      <c r="I267" s="215">
        <v>1361.22</v>
      </c>
      <c r="J267" s="215">
        <v>1661.35</v>
      </c>
      <c r="K267" s="215">
        <v>0</v>
      </c>
      <c r="L267" s="215">
        <v>0</v>
      </c>
      <c r="M267" s="215">
        <v>0</v>
      </c>
      <c r="N267" s="215">
        <v>0</v>
      </c>
      <c r="O267" s="215">
        <v>0</v>
      </c>
      <c r="P267" s="215">
        <v>0</v>
      </c>
      <c r="Q267" s="215">
        <v>10299.91</v>
      </c>
    </row>
    <row r="268" spans="1:18" x14ac:dyDescent="0.25">
      <c r="A268" s="245" t="str">
        <f>IFERROR(VLOOKUP($C268,Account_Mapping!$A:$C,2,0),"")</f>
        <v>T_Ancillary_Therapy</v>
      </c>
      <c r="B268" s="248" t="str">
        <f>IFERROR(VLOOKUP($C268,Account_Mapping!$A:$C,3,0),"")</f>
        <v>T_Other_NN_Labor</v>
      </c>
      <c r="C268" s="285" t="s">
        <v>1013</v>
      </c>
      <c r="D268" s="215"/>
      <c r="E268" s="215">
        <v>0</v>
      </c>
      <c r="F268" s="215">
        <v>0</v>
      </c>
      <c r="G268" s="215">
        <v>0</v>
      </c>
      <c r="H268" s="215">
        <v>0</v>
      </c>
      <c r="I268" s="215">
        <v>0</v>
      </c>
      <c r="J268" s="215">
        <v>0</v>
      </c>
      <c r="K268" s="215">
        <v>0</v>
      </c>
      <c r="L268" s="215">
        <v>0</v>
      </c>
      <c r="M268" s="215">
        <v>0</v>
      </c>
      <c r="N268" s="215">
        <v>0</v>
      </c>
      <c r="O268" s="215">
        <v>0</v>
      </c>
      <c r="P268" s="215">
        <v>0</v>
      </c>
      <c r="Q268" s="215">
        <v>0</v>
      </c>
    </row>
    <row r="269" spans="1:18" x14ac:dyDescent="0.25">
      <c r="A269" s="245" t="str">
        <f>IFERROR(VLOOKUP($C269,Account_Mapping!$A:$C,2,0),"")</f>
        <v>T_Ancillary_Therapy</v>
      </c>
      <c r="B269" s="248">
        <f>IFERROR(VLOOKUP($C269,Account_Mapping!$A:$C,3,0),"")</f>
        <v>0</v>
      </c>
      <c r="C269" s="285" t="s">
        <v>1014</v>
      </c>
      <c r="D269" s="215"/>
      <c r="E269" s="215">
        <v>0</v>
      </c>
      <c r="F269" s="215">
        <v>0</v>
      </c>
      <c r="G269" s="215">
        <v>0</v>
      </c>
      <c r="H269" s="215">
        <v>0</v>
      </c>
      <c r="I269" s="215">
        <v>0</v>
      </c>
      <c r="J269" s="215">
        <v>0</v>
      </c>
      <c r="K269" s="215">
        <v>0</v>
      </c>
      <c r="L269" s="215">
        <v>0</v>
      </c>
      <c r="M269" s="215">
        <v>0</v>
      </c>
      <c r="N269" s="215">
        <v>0</v>
      </c>
      <c r="O269" s="215">
        <v>0</v>
      </c>
      <c r="P269" s="215">
        <v>0</v>
      </c>
      <c r="Q269" s="215">
        <v>0</v>
      </c>
    </row>
    <row r="270" spans="1:18" x14ac:dyDescent="0.25">
      <c r="A270" s="245" t="str">
        <f>IFERROR(VLOOKUP($C270,Account_Mapping!$A:$C,2,0),"")</f>
        <v>T_Ancillary_Therapy</v>
      </c>
      <c r="B270" s="248" t="str">
        <f>IFERROR(VLOOKUP($C270,Account_Mapping!$A:$C,3,0),"")</f>
        <v>T_Other_NN_Labor</v>
      </c>
      <c r="C270" s="285" t="s">
        <v>1015</v>
      </c>
      <c r="D270" s="215"/>
      <c r="E270" s="215">
        <v>0</v>
      </c>
      <c r="F270" s="215">
        <v>0</v>
      </c>
      <c r="G270" s="215">
        <v>0</v>
      </c>
      <c r="H270" s="215">
        <v>0</v>
      </c>
      <c r="I270" s="215">
        <v>0</v>
      </c>
      <c r="J270" s="215">
        <v>0</v>
      </c>
      <c r="K270" s="215">
        <v>0</v>
      </c>
      <c r="L270" s="215">
        <v>0</v>
      </c>
      <c r="M270" s="215">
        <v>0</v>
      </c>
      <c r="N270" s="215">
        <v>0</v>
      </c>
      <c r="O270" s="215">
        <v>0</v>
      </c>
      <c r="P270" s="215">
        <v>0</v>
      </c>
      <c r="Q270" s="215">
        <v>0</v>
      </c>
    </row>
    <row r="271" spans="1:18" x14ac:dyDescent="0.25">
      <c r="A271" s="245" t="str">
        <f>IFERROR(VLOOKUP($C271,Account_Mapping!$A:$C,2,0),"")</f>
        <v>T_Ancillary_Therapy</v>
      </c>
      <c r="B271" s="248">
        <f>IFERROR(VLOOKUP($C271,Account_Mapping!$A:$C,3,0),"")</f>
        <v>0</v>
      </c>
      <c r="C271" s="285" t="s">
        <v>1016</v>
      </c>
      <c r="D271" s="215"/>
      <c r="E271" s="215">
        <v>0</v>
      </c>
      <c r="F271" s="215">
        <v>0</v>
      </c>
      <c r="G271" s="215">
        <v>0</v>
      </c>
      <c r="H271" s="215">
        <v>0</v>
      </c>
      <c r="I271" s="215">
        <v>0</v>
      </c>
      <c r="J271" s="215">
        <v>0</v>
      </c>
      <c r="K271" s="215">
        <v>0</v>
      </c>
      <c r="L271" s="215">
        <v>0</v>
      </c>
      <c r="M271" s="215">
        <v>0</v>
      </c>
      <c r="N271" s="215">
        <v>0</v>
      </c>
      <c r="O271" s="215">
        <v>0</v>
      </c>
      <c r="P271" s="215">
        <v>0</v>
      </c>
      <c r="Q271" s="215">
        <v>0</v>
      </c>
    </row>
    <row r="272" spans="1:18" x14ac:dyDescent="0.25">
      <c r="A272" s="245" t="str">
        <f>IFERROR(VLOOKUP($C272,Account_Mapping!$A:$C,2,0),"")</f>
        <v>T_Ancillary_Therapy</v>
      </c>
      <c r="B272" s="248">
        <f>IFERROR(VLOOKUP($C272,Account_Mapping!$A:$C,3,0),"")</f>
        <v>0</v>
      </c>
      <c r="C272" s="285" t="s">
        <v>1017</v>
      </c>
      <c r="D272" s="215"/>
      <c r="E272" s="215">
        <v>1653.52</v>
      </c>
      <c r="F272" s="215">
        <v>2407.77</v>
      </c>
      <c r="G272" s="215">
        <v>3124.64</v>
      </c>
      <c r="H272" s="215">
        <v>1111.26</v>
      </c>
      <c r="I272" s="215">
        <v>1643.76</v>
      </c>
      <c r="J272" s="215">
        <v>1504.88</v>
      </c>
      <c r="K272" s="215">
        <v>0</v>
      </c>
      <c r="L272" s="215">
        <v>0</v>
      </c>
      <c r="M272" s="215">
        <v>0</v>
      </c>
      <c r="N272" s="215">
        <v>0</v>
      </c>
      <c r="O272" s="215">
        <v>0</v>
      </c>
      <c r="P272" s="215">
        <v>0</v>
      </c>
      <c r="Q272" s="215">
        <v>11445.830000000002</v>
      </c>
    </row>
    <row r="273" spans="1:17" x14ac:dyDescent="0.25">
      <c r="A273" s="245" t="str">
        <f>IFERROR(VLOOKUP($C273,Account_Mapping!$A:$C,2,0),"")</f>
        <v>T_Ancillary_Therapy</v>
      </c>
      <c r="B273" s="248" t="str">
        <f>IFERROR(VLOOKUP($C273,Account_Mapping!$A:$C,3,0),"")</f>
        <v>T_Other_NN_Labor</v>
      </c>
      <c r="C273" s="285" t="s">
        <v>1018</v>
      </c>
      <c r="D273" s="215"/>
      <c r="E273" s="215">
        <v>0</v>
      </c>
      <c r="F273" s="215">
        <v>0</v>
      </c>
      <c r="G273" s="215">
        <v>0</v>
      </c>
      <c r="H273" s="215">
        <v>0</v>
      </c>
      <c r="I273" s="215">
        <v>0</v>
      </c>
      <c r="J273" s="215">
        <v>0</v>
      </c>
      <c r="K273" s="215">
        <v>0</v>
      </c>
      <c r="L273" s="215">
        <v>0</v>
      </c>
      <c r="M273" s="215">
        <v>0</v>
      </c>
      <c r="N273" s="215">
        <v>0</v>
      </c>
      <c r="O273" s="215">
        <v>0</v>
      </c>
      <c r="P273" s="215">
        <v>0</v>
      </c>
      <c r="Q273" s="215">
        <v>0</v>
      </c>
    </row>
    <row r="274" spans="1:17" x14ac:dyDescent="0.25">
      <c r="A274" s="245" t="str">
        <f>IFERROR(VLOOKUP($C274,Account_Mapping!$A:$C,2,0),"")</f>
        <v>T_Ancillary_Therapy</v>
      </c>
      <c r="B274" s="248">
        <f>IFERROR(VLOOKUP($C274,Account_Mapping!$A:$C,3,0),"")</f>
        <v>0</v>
      </c>
      <c r="C274" s="285" t="s">
        <v>1019</v>
      </c>
      <c r="D274" s="215"/>
      <c r="E274" s="215">
        <v>0</v>
      </c>
      <c r="F274" s="215">
        <v>0</v>
      </c>
      <c r="G274" s="215">
        <v>0</v>
      </c>
      <c r="H274" s="215">
        <v>0</v>
      </c>
      <c r="I274" s="215">
        <v>0</v>
      </c>
      <c r="J274" s="215">
        <v>0</v>
      </c>
      <c r="K274" s="215">
        <v>0</v>
      </c>
      <c r="L274" s="215">
        <v>0</v>
      </c>
      <c r="M274" s="215">
        <v>0</v>
      </c>
      <c r="N274" s="215">
        <v>0</v>
      </c>
      <c r="O274" s="215">
        <v>0</v>
      </c>
      <c r="P274" s="215">
        <v>0</v>
      </c>
      <c r="Q274" s="215">
        <v>0</v>
      </c>
    </row>
    <row r="275" spans="1:17" x14ac:dyDescent="0.25">
      <c r="A275" s="245" t="str">
        <f>IFERROR(VLOOKUP($C275,Account_Mapping!$A:$C,2,0),"")</f>
        <v>T_Ancillary_Therapy</v>
      </c>
      <c r="B275" s="248">
        <f>IFERROR(VLOOKUP($C275,Account_Mapping!$A:$C,3,0),"")</f>
        <v>0</v>
      </c>
      <c r="C275" s="285" t="s">
        <v>1020</v>
      </c>
      <c r="D275" s="215"/>
      <c r="E275" s="215">
        <v>0</v>
      </c>
      <c r="F275" s="215">
        <v>0</v>
      </c>
      <c r="G275" s="215">
        <v>0</v>
      </c>
      <c r="H275" s="215">
        <v>0</v>
      </c>
      <c r="I275" s="215">
        <v>0</v>
      </c>
      <c r="J275" s="215">
        <v>0</v>
      </c>
      <c r="K275" s="215">
        <v>0</v>
      </c>
      <c r="L275" s="215">
        <v>0</v>
      </c>
      <c r="M275" s="215">
        <v>0</v>
      </c>
      <c r="N275" s="215">
        <v>0</v>
      </c>
      <c r="O275" s="215">
        <v>0</v>
      </c>
      <c r="P275" s="215">
        <v>0</v>
      </c>
      <c r="Q275" s="215">
        <v>0</v>
      </c>
    </row>
    <row r="276" spans="1:17" x14ac:dyDescent="0.25">
      <c r="A276" s="245" t="str">
        <f>IFERROR(VLOOKUP($C276,Account_Mapping!$A:$C,2,0),"")</f>
        <v>T_Ancillary_Pharmacy</v>
      </c>
      <c r="B276" s="248">
        <f>IFERROR(VLOOKUP($C276,Account_Mapping!$A:$C,3,0),"")</f>
        <v>0</v>
      </c>
      <c r="C276" s="285" t="s">
        <v>1021</v>
      </c>
      <c r="D276" s="215"/>
      <c r="E276" s="215">
        <v>723.41</v>
      </c>
      <c r="F276" s="215">
        <v>1336.36</v>
      </c>
      <c r="G276" s="215">
        <v>1218.23</v>
      </c>
      <c r="H276" s="215">
        <v>172.22</v>
      </c>
      <c r="I276" s="215">
        <v>2672.52</v>
      </c>
      <c r="J276" s="215">
        <v>1146.6099999999999</v>
      </c>
      <c r="K276" s="215">
        <v>0</v>
      </c>
      <c r="L276" s="215">
        <v>0</v>
      </c>
      <c r="M276" s="215">
        <v>0</v>
      </c>
      <c r="N276" s="215">
        <v>0</v>
      </c>
      <c r="O276" s="215">
        <v>0</v>
      </c>
      <c r="P276" s="215">
        <v>0</v>
      </c>
      <c r="Q276" s="215">
        <v>7269.3499999999995</v>
      </c>
    </row>
    <row r="277" spans="1:17" x14ac:dyDescent="0.25">
      <c r="A277" s="245" t="str">
        <f>IFERROR(VLOOKUP($C277,Account_Mapping!$A:$C,2,0),"")</f>
        <v>T_Nursing</v>
      </c>
      <c r="B277" s="248">
        <f>IFERROR(VLOOKUP($C277,Account_Mapping!$A:$C,3,0),"")</f>
        <v>0</v>
      </c>
      <c r="C277" s="285" t="s">
        <v>1022</v>
      </c>
      <c r="D277" s="215"/>
      <c r="E277" s="215">
        <v>0</v>
      </c>
      <c r="F277" s="215">
        <v>0</v>
      </c>
      <c r="G277" s="215">
        <v>0</v>
      </c>
      <c r="H277" s="215">
        <v>0</v>
      </c>
      <c r="I277" s="215">
        <v>0</v>
      </c>
      <c r="J277" s="215">
        <v>0</v>
      </c>
      <c r="K277" s="215">
        <v>0</v>
      </c>
      <c r="L277" s="215">
        <v>0</v>
      </c>
      <c r="M277" s="215">
        <v>0</v>
      </c>
      <c r="N277" s="215">
        <v>0</v>
      </c>
      <c r="O277" s="215">
        <v>0</v>
      </c>
      <c r="P277" s="215">
        <v>0</v>
      </c>
      <c r="Q277" s="215">
        <v>0</v>
      </c>
    </row>
    <row r="278" spans="1:17" x14ac:dyDescent="0.25">
      <c r="A278" s="245" t="str">
        <f>IFERROR(VLOOKUP($C278,Account_Mapping!$A:$C,2,0),"")</f>
        <v>T_Ancillary_Therapy</v>
      </c>
      <c r="B278" s="248">
        <f>IFERROR(VLOOKUP($C278,Account_Mapping!$A:$C,3,0),"")</f>
        <v>0</v>
      </c>
      <c r="C278" s="285" t="s">
        <v>1023</v>
      </c>
      <c r="D278" s="215"/>
      <c r="E278" s="215">
        <v>0</v>
      </c>
      <c r="F278" s="215">
        <v>0</v>
      </c>
      <c r="G278" s="215">
        <v>0</v>
      </c>
      <c r="H278" s="215">
        <v>0</v>
      </c>
      <c r="I278" s="215">
        <v>0</v>
      </c>
      <c r="J278" s="215">
        <v>0</v>
      </c>
      <c r="K278" s="215">
        <v>0</v>
      </c>
      <c r="L278" s="215">
        <v>0</v>
      </c>
      <c r="M278" s="215">
        <v>0</v>
      </c>
      <c r="N278" s="215">
        <v>0</v>
      </c>
      <c r="O278" s="215">
        <v>0</v>
      </c>
      <c r="P278" s="215">
        <v>0</v>
      </c>
      <c r="Q278" s="215">
        <v>0</v>
      </c>
    </row>
    <row r="279" spans="1:17" x14ac:dyDescent="0.25">
      <c r="A279" s="245" t="str">
        <f>IFERROR(VLOOKUP($C279,Account_Mapping!$A:$C,2,0),"")</f>
        <v>T_Ancillary_Therapy</v>
      </c>
      <c r="B279" s="248">
        <f>IFERROR(VLOOKUP($C279,Account_Mapping!$A:$C,3,0),"")</f>
        <v>0</v>
      </c>
      <c r="C279" s="285" t="s">
        <v>1024</v>
      </c>
      <c r="D279" s="215"/>
      <c r="E279" s="215">
        <v>415.83</v>
      </c>
      <c r="F279" s="215">
        <v>742.5</v>
      </c>
      <c r="G279" s="215">
        <v>752.44</v>
      </c>
      <c r="H279" s="215">
        <v>374.29</v>
      </c>
      <c r="I279" s="215">
        <v>358.55</v>
      </c>
      <c r="J279" s="215">
        <v>0</v>
      </c>
      <c r="K279" s="215">
        <v>0</v>
      </c>
      <c r="L279" s="215">
        <v>0</v>
      </c>
      <c r="M279" s="215">
        <v>0</v>
      </c>
      <c r="N279" s="215">
        <v>0</v>
      </c>
      <c r="O279" s="215">
        <v>0</v>
      </c>
      <c r="P279" s="215">
        <v>0</v>
      </c>
      <c r="Q279" s="215">
        <v>2643.61</v>
      </c>
    </row>
    <row r="280" spans="1:17" x14ac:dyDescent="0.25">
      <c r="A280" s="245" t="str">
        <f>IFERROR(VLOOKUP($C280,Account_Mapping!$A:$C,2,0),"")</f>
        <v>T_Ancillary_Therapy</v>
      </c>
      <c r="B280" s="248" t="str">
        <f>IFERROR(VLOOKUP($C280,Account_Mapping!$A:$C,3,0),"")</f>
        <v>T_Other_NN_Labor</v>
      </c>
      <c r="C280" s="285" t="s">
        <v>1025</v>
      </c>
      <c r="D280" s="215"/>
      <c r="E280" s="215">
        <v>0</v>
      </c>
      <c r="F280" s="215">
        <v>0</v>
      </c>
      <c r="G280" s="215">
        <v>0</v>
      </c>
      <c r="H280" s="215">
        <v>0</v>
      </c>
      <c r="I280" s="215">
        <v>0</v>
      </c>
      <c r="J280" s="215">
        <v>0</v>
      </c>
      <c r="K280" s="215">
        <v>0</v>
      </c>
      <c r="L280" s="215">
        <v>0</v>
      </c>
      <c r="M280" s="215">
        <v>0</v>
      </c>
      <c r="N280" s="215">
        <v>0</v>
      </c>
      <c r="O280" s="215">
        <v>0</v>
      </c>
      <c r="P280" s="215">
        <v>0</v>
      </c>
      <c r="Q280" s="215">
        <v>0</v>
      </c>
    </row>
    <row r="281" spans="1:17" x14ac:dyDescent="0.25">
      <c r="A281" s="245" t="str">
        <f>IFERROR(VLOOKUP($C281,Account_Mapping!$A:$C,2,0),"")</f>
        <v>T_Ancillary_Therapy</v>
      </c>
      <c r="B281" s="248">
        <f>IFERROR(VLOOKUP($C281,Account_Mapping!$A:$C,3,0),"")</f>
        <v>0</v>
      </c>
      <c r="C281" s="285" t="s">
        <v>1026</v>
      </c>
      <c r="D281" s="215"/>
      <c r="E281" s="215">
        <v>0</v>
      </c>
      <c r="F281" s="215">
        <v>0</v>
      </c>
      <c r="G281" s="215">
        <v>0</v>
      </c>
      <c r="H281" s="215">
        <v>0</v>
      </c>
      <c r="I281" s="215">
        <v>0</v>
      </c>
      <c r="J281" s="215">
        <v>0</v>
      </c>
      <c r="K281" s="215">
        <v>0</v>
      </c>
      <c r="L281" s="215">
        <v>0</v>
      </c>
      <c r="M281" s="215">
        <v>0</v>
      </c>
      <c r="N281" s="215">
        <v>0</v>
      </c>
      <c r="O281" s="215">
        <v>0</v>
      </c>
      <c r="P281" s="215">
        <v>0</v>
      </c>
      <c r="Q281" s="215">
        <v>0</v>
      </c>
    </row>
    <row r="282" spans="1:17" x14ac:dyDescent="0.25">
      <c r="A282" s="245" t="str">
        <f>IFERROR(VLOOKUP($C282,Account_Mapping!$A:$C,2,0),"")</f>
        <v>T_Ancillary_Therapy</v>
      </c>
      <c r="B282" s="248">
        <f>IFERROR(VLOOKUP($C282,Account_Mapping!$A:$C,3,0),"")</f>
        <v>0</v>
      </c>
      <c r="C282" s="285" t="s">
        <v>1027</v>
      </c>
      <c r="D282" s="215"/>
      <c r="E282" s="215">
        <v>0</v>
      </c>
      <c r="F282" s="215">
        <v>0</v>
      </c>
      <c r="G282" s="215">
        <v>0</v>
      </c>
      <c r="H282" s="215">
        <v>0</v>
      </c>
      <c r="I282" s="215">
        <v>0</v>
      </c>
      <c r="J282" s="215">
        <v>0</v>
      </c>
      <c r="K282" s="215">
        <v>0</v>
      </c>
      <c r="L282" s="215">
        <v>0</v>
      </c>
      <c r="M282" s="215">
        <v>0</v>
      </c>
      <c r="N282" s="215">
        <v>0</v>
      </c>
      <c r="O282" s="215">
        <v>0</v>
      </c>
      <c r="P282" s="215">
        <v>0</v>
      </c>
      <c r="Q282" s="215">
        <v>0</v>
      </c>
    </row>
    <row r="283" spans="1:17" x14ac:dyDescent="0.25">
      <c r="A283" s="245" t="str">
        <f>IFERROR(VLOOKUP($C283,Account_Mapping!$A:$C,2,0),"")</f>
        <v>T_Ancillary_Other</v>
      </c>
      <c r="B283" s="248">
        <f>IFERROR(VLOOKUP($C283,Account_Mapping!$A:$C,3,0),"")</f>
        <v>0</v>
      </c>
      <c r="C283" s="285" t="s">
        <v>1028</v>
      </c>
      <c r="D283" s="215"/>
      <c r="E283" s="215">
        <v>0</v>
      </c>
      <c r="F283" s="215">
        <v>1470.24</v>
      </c>
      <c r="G283" s="215">
        <v>1756.4</v>
      </c>
      <c r="H283" s="215">
        <v>0</v>
      </c>
      <c r="I283" s="215">
        <v>0</v>
      </c>
      <c r="J283" s="215">
        <v>908.1</v>
      </c>
      <c r="K283" s="215">
        <v>0</v>
      </c>
      <c r="L283" s="215">
        <v>0</v>
      </c>
      <c r="M283" s="215">
        <v>0</v>
      </c>
      <c r="N283" s="215">
        <v>0</v>
      </c>
      <c r="O283" s="215">
        <v>0</v>
      </c>
      <c r="P283" s="215">
        <v>0</v>
      </c>
      <c r="Q283" s="215">
        <v>4134.7400000000007</v>
      </c>
    </row>
    <row r="284" spans="1:17" x14ac:dyDescent="0.25">
      <c r="A284" s="245" t="str">
        <f>IFERROR(VLOOKUP($C284,Account_Mapping!$A:$C,2,0),"")</f>
        <v>T_Ancillary_Other</v>
      </c>
      <c r="B284" s="248">
        <f>IFERROR(VLOOKUP($C284,Account_Mapping!$A:$C,3,0),"")</f>
        <v>0</v>
      </c>
      <c r="C284" s="285" t="s">
        <v>1029</v>
      </c>
      <c r="D284" s="215"/>
      <c r="E284" s="215">
        <v>0</v>
      </c>
      <c r="F284" s="215">
        <v>360</v>
      </c>
      <c r="G284" s="215">
        <v>202.5</v>
      </c>
      <c r="H284" s="215">
        <v>0</v>
      </c>
      <c r="I284" s="215">
        <v>0</v>
      </c>
      <c r="J284" s="215">
        <v>0</v>
      </c>
      <c r="K284" s="215">
        <v>0</v>
      </c>
      <c r="L284" s="215">
        <v>0</v>
      </c>
      <c r="M284" s="215">
        <v>0</v>
      </c>
      <c r="N284" s="215">
        <v>0</v>
      </c>
      <c r="O284" s="215">
        <v>0</v>
      </c>
      <c r="P284" s="215">
        <v>0</v>
      </c>
      <c r="Q284" s="215">
        <v>562.5</v>
      </c>
    </row>
    <row r="285" spans="1:17" x14ac:dyDescent="0.25">
      <c r="A285" s="245" t="str">
        <f>IFERROR(VLOOKUP($C285,Account_Mapping!$A:$C,2,0),"")</f>
        <v>T_Ancillary_Therapy</v>
      </c>
      <c r="B285" s="248">
        <f>IFERROR(VLOOKUP($C285,Account_Mapping!$A:$C,3,0),"")</f>
        <v>0</v>
      </c>
      <c r="C285" s="285" t="s">
        <v>1030</v>
      </c>
      <c r="D285" s="215"/>
      <c r="E285" s="215">
        <v>0</v>
      </c>
      <c r="F285" s="215">
        <v>0</v>
      </c>
      <c r="G285" s="215">
        <v>0</v>
      </c>
      <c r="H285" s="215">
        <v>0</v>
      </c>
      <c r="I285" s="215">
        <v>0</v>
      </c>
      <c r="J285" s="215">
        <v>0</v>
      </c>
      <c r="K285" s="215">
        <v>0</v>
      </c>
      <c r="L285" s="215">
        <v>0</v>
      </c>
      <c r="M285" s="215">
        <v>0</v>
      </c>
      <c r="N285" s="215">
        <v>0</v>
      </c>
      <c r="O285" s="215">
        <v>0</v>
      </c>
      <c r="P285" s="215">
        <v>0</v>
      </c>
      <c r="Q285" s="215">
        <v>0</v>
      </c>
    </row>
    <row r="286" spans="1:17" x14ac:dyDescent="0.25">
      <c r="A286" s="245" t="str">
        <f>IFERROR(VLOOKUP($C286,Account_Mapping!$A:$C,2,0),"")</f>
        <v>T_Ancillary_Therapy</v>
      </c>
      <c r="B286" s="248">
        <f>IFERROR(VLOOKUP($C286,Account_Mapping!$A:$C,3,0),"")</f>
        <v>0</v>
      </c>
      <c r="C286" s="285" t="s">
        <v>1031</v>
      </c>
      <c r="D286" s="215"/>
      <c r="E286" s="215">
        <v>0</v>
      </c>
      <c r="F286" s="215">
        <v>0</v>
      </c>
      <c r="G286" s="215">
        <v>0</v>
      </c>
      <c r="H286" s="215">
        <v>0</v>
      </c>
      <c r="I286" s="215">
        <v>0</v>
      </c>
      <c r="J286" s="215">
        <v>0</v>
      </c>
      <c r="K286" s="215">
        <v>0</v>
      </c>
      <c r="L286" s="215">
        <v>0</v>
      </c>
      <c r="M286" s="215">
        <v>0</v>
      </c>
      <c r="N286" s="215">
        <v>0</v>
      </c>
      <c r="O286" s="215">
        <v>0</v>
      </c>
      <c r="P286" s="215">
        <v>0</v>
      </c>
      <c r="Q286" s="215">
        <v>0</v>
      </c>
    </row>
    <row r="287" spans="1:17" x14ac:dyDescent="0.25">
      <c r="A287" s="245" t="str">
        <f>IFERROR(VLOOKUP($C287,Account_Mapping!$A:$C,2,0),"")</f>
        <v>T_Ancillary_Other</v>
      </c>
      <c r="B287" s="248">
        <f>IFERROR(VLOOKUP($C287,Account_Mapping!$A:$C,3,0),"")</f>
        <v>0</v>
      </c>
      <c r="C287" s="285" t="s">
        <v>1032</v>
      </c>
      <c r="D287" s="215"/>
      <c r="E287" s="215">
        <v>0</v>
      </c>
      <c r="F287" s="215">
        <v>0</v>
      </c>
      <c r="G287" s="215">
        <v>0</v>
      </c>
      <c r="H287" s="215">
        <v>0</v>
      </c>
      <c r="I287" s="215">
        <v>0</v>
      </c>
      <c r="J287" s="215">
        <v>0</v>
      </c>
      <c r="K287" s="215">
        <v>0</v>
      </c>
      <c r="L287" s="215">
        <v>0</v>
      </c>
      <c r="M287" s="215">
        <v>0</v>
      </c>
      <c r="N287" s="215">
        <v>0</v>
      </c>
      <c r="O287" s="215">
        <v>0</v>
      </c>
      <c r="P287" s="215">
        <v>0</v>
      </c>
      <c r="Q287" s="215">
        <v>0</v>
      </c>
    </row>
    <row r="288" spans="1:17" x14ac:dyDescent="0.25">
      <c r="A288" s="245" t="str">
        <f>IFERROR(VLOOKUP($C288,Account_Mapping!$A:$C,2,0),"")</f>
        <v>T_EXPENSES</v>
      </c>
      <c r="B288" s="248">
        <f>IFERROR(VLOOKUP($C288,Account_Mapping!$A:$C,3,0),"")</f>
        <v>0</v>
      </c>
      <c r="C288" s="285" t="s">
        <v>1033</v>
      </c>
      <c r="D288" s="215"/>
      <c r="E288" s="215">
        <v>0</v>
      </c>
      <c r="F288" s="215">
        <v>0</v>
      </c>
      <c r="G288" s="215">
        <v>0</v>
      </c>
      <c r="H288" s="215">
        <v>0</v>
      </c>
      <c r="I288" s="215">
        <v>0</v>
      </c>
      <c r="J288" s="215">
        <v>0</v>
      </c>
      <c r="K288" s="215">
        <v>0</v>
      </c>
      <c r="L288" s="215">
        <v>0</v>
      </c>
      <c r="M288" s="215">
        <v>0</v>
      </c>
      <c r="N288" s="215">
        <v>0</v>
      </c>
      <c r="O288" s="215">
        <v>0</v>
      </c>
      <c r="P288" s="215">
        <v>0</v>
      </c>
      <c r="Q288" s="215">
        <v>0</v>
      </c>
    </row>
    <row r="289" spans="1:17" x14ac:dyDescent="0.25">
      <c r="A289" s="245" t="str">
        <f>IFERROR(VLOOKUP($C289,Account_Mapping!$A:$C,2,0),"")</f>
        <v>T_EXPENSES</v>
      </c>
      <c r="B289" s="248">
        <f>IFERROR(VLOOKUP($C289,Account_Mapping!$A:$C,3,0),"")</f>
        <v>0</v>
      </c>
      <c r="C289" s="285" t="s">
        <v>1034</v>
      </c>
      <c r="D289" s="215"/>
      <c r="E289" s="215">
        <v>0</v>
      </c>
      <c r="F289" s="215">
        <v>0</v>
      </c>
      <c r="G289" s="215">
        <v>0</v>
      </c>
      <c r="H289" s="215">
        <v>0</v>
      </c>
      <c r="I289" s="215">
        <v>0</v>
      </c>
      <c r="J289" s="215">
        <v>0</v>
      </c>
      <c r="K289" s="215">
        <v>0</v>
      </c>
      <c r="L289" s="215">
        <v>0</v>
      </c>
      <c r="M289" s="215">
        <v>0</v>
      </c>
      <c r="N289" s="215">
        <v>0</v>
      </c>
      <c r="O289" s="215">
        <v>0</v>
      </c>
      <c r="P289" s="215">
        <v>0</v>
      </c>
      <c r="Q289" s="215">
        <v>0</v>
      </c>
    </row>
    <row r="290" spans="1:17" x14ac:dyDescent="0.25">
      <c r="A290" s="245" t="str">
        <f>IFERROR(VLOOKUP($C290,Account_Mapping!$A:$C,2,0),"")</f>
        <v>T_Ancillary_Pharmacy</v>
      </c>
      <c r="B290" s="248">
        <f>IFERROR(VLOOKUP($C290,Account_Mapping!$A:$C,3,0),"")</f>
        <v>0</v>
      </c>
      <c r="C290" s="285" t="s">
        <v>1035</v>
      </c>
      <c r="D290" s="215"/>
      <c r="E290" s="215">
        <v>0</v>
      </c>
      <c r="F290" s="215">
        <v>43.25</v>
      </c>
      <c r="G290" s="215">
        <v>359.74</v>
      </c>
      <c r="H290" s="215">
        <v>269.81</v>
      </c>
      <c r="I290" s="215">
        <v>0</v>
      </c>
      <c r="J290" s="215">
        <v>269.81</v>
      </c>
      <c r="K290" s="215">
        <v>0</v>
      </c>
      <c r="L290" s="215">
        <v>0</v>
      </c>
      <c r="M290" s="215">
        <v>0</v>
      </c>
      <c r="N290" s="215">
        <v>0</v>
      </c>
      <c r="O290" s="215">
        <v>0</v>
      </c>
      <c r="P290" s="215">
        <v>0</v>
      </c>
      <c r="Q290" s="215">
        <v>942.6099999999999</v>
      </c>
    </row>
    <row r="291" spans="1:17" x14ac:dyDescent="0.25">
      <c r="A291" s="245" t="str">
        <f>IFERROR(VLOOKUP($C291,Account_Mapping!$A:$C,2,0),"")</f>
        <v>T_Ancillary_Therapy</v>
      </c>
      <c r="B291" s="248">
        <f>IFERROR(VLOOKUP($C291,Account_Mapping!$A:$C,3,0),"")</f>
        <v>0</v>
      </c>
      <c r="C291" s="285" t="s">
        <v>1036</v>
      </c>
      <c r="D291" s="215"/>
      <c r="E291" s="215">
        <v>357.09</v>
      </c>
      <c r="F291" s="215">
        <v>1064.9100000000001</v>
      </c>
      <c r="G291" s="215">
        <v>2005.44</v>
      </c>
      <c r="H291" s="215">
        <v>1675.71</v>
      </c>
      <c r="I291" s="215">
        <v>1113.03</v>
      </c>
      <c r="J291" s="215">
        <v>1233.52</v>
      </c>
      <c r="K291" s="215">
        <v>0</v>
      </c>
      <c r="L291" s="215">
        <v>0</v>
      </c>
      <c r="M291" s="215">
        <v>0</v>
      </c>
      <c r="N291" s="215">
        <v>0</v>
      </c>
      <c r="O291" s="215">
        <v>0</v>
      </c>
      <c r="P291" s="215">
        <v>0</v>
      </c>
      <c r="Q291" s="215">
        <v>7449.6999999999989</v>
      </c>
    </row>
    <row r="292" spans="1:17" x14ac:dyDescent="0.25">
      <c r="A292" s="245" t="str">
        <f>IFERROR(VLOOKUP($C292,Account_Mapping!$A:$C,2,0),"")</f>
        <v>T_Ancillary_Therapy</v>
      </c>
      <c r="B292" s="248">
        <f>IFERROR(VLOOKUP($C292,Account_Mapping!$A:$C,3,0),"")</f>
        <v>0</v>
      </c>
      <c r="C292" s="285" t="s">
        <v>1037</v>
      </c>
      <c r="D292" s="215"/>
      <c r="E292" s="215">
        <v>334.18</v>
      </c>
      <c r="F292" s="215">
        <v>0</v>
      </c>
      <c r="G292" s="215">
        <v>208.4</v>
      </c>
      <c r="H292" s="215">
        <v>1431.7</v>
      </c>
      <c r="I292" s="215">
        <v>1159.3800000000001</v>
      </c>
      <c r="J292" s="215">
        <v>1126.0899999999999</v>
      </c>
      <c r="K292" s="215">
        <v>0</v>
      </c>
      <c r="L292" s="215">
        <v>0</v>
      </c>
      <c r="M292" s="215">
        <v>0</v>
      </c>
      <c r="N292" s="215">
        <v>0</v>
      </c>
      <c r="O292" s="215">
        <v>0</v>
      </c>
      <c r="P292" s="215">
        <v>0</v>
      </c>
      <c r="Q292" s="215">
        <v>4259.75</v>
      </c>
    </row>
    <row r="293" spans="1:17" x14ac:dyDescent="0.25">
      <c r="A293" s="245" t="str">
        <f>IFERROR(VLOOKUP($C293,Account_Mapping!$A:$C,2,0),"")</f>
        <v>T_Ancillary_Therapy</v>
      </c>
      <c r="B293" s="248">
        <f>IFERROR(VLOOKUP($C293,Account_Mapping!$A:$C,3,0),"")</f>
        <v>0</v>
      </c>
      <c r="C293" s="285" t="s">
        <v>1038</v>
      </c>
      <c r="D293" s="215"/>
      <c r="E293" s="215">
        <v>771.15</v>
      </c>
      <c r="F293" s="215">
        <v>1008.4</v>
      </c>
      <c r="G293" s="215">
        <v>2256.59</v>
      </c>
      <c r="H293" s="215">
        <v>2079.04</v>
      </c>
      <c r="I293" s="215">
        <v>824.99</v>
      </c>
      <c r="J293" s="215">
        <v>1052</v>
      </c>
      <c r="K293" s="215">
        <v>0</v>
      </c>
      <c r="L293" s="215">
        <v>0</v>
      </c>
      <c r="M293" s="215">
        <v>0</v>
      </c>
      <c r="N293" s="215">
        <v>0</v>
      </c>
      <c r="O293" s="215">
        <v>0</v>
      </c>
      <c r="P293" s="215">
        <v>0</v>
      </c>
      <c r="Q293" s="215">
        <v>7992.17</v>
      </c>
    </row>
    <row r="294" spans="1:17" x14ac:dyDescent="0.25">
      <c r="A294" s="245" t="str">
        <f>IFERROR(VLOOKUP($C294,Account_Mapping!$A:$C,2,0),"")</f>
        <v>T_Ancillary_Other</v>
      </c>
      <c r="B294" s="248">
        <f>IFERROR(VLOOKUP($C294,Account_Mapping!$A:$C,3,0),"")</f>
        <v>0</v>
      </c>
      <c r="C294" s="285" t="s">
        <v>1039</v>
      </c>
      <c r="D294" s="215"/>
      <c r="E294" s="215">
        <v>0</v>
      </c>
      <c r="F294" s="215">
        <v>0</v>
      </c>
      <c r="G294" s="215">
        <v>0</v>
      </c>
      <c r="H294" s="215">
        <v>0</v>
      </c>
      <c r="I294" s="215">
        <v>0</v>
      </c>
      <c r="J294" s="215">
        <v>0</v>
      </c>
      <c r="K294" s="215">
        <v>0</v>
      </c>
      <c r="L294" s="215">
        <v>0</v>
      </c>
      <c r="M294" s="215">
        <v>0</v>
      </c>
      <c r="N294" s="215">
        <v>0</v>
      </c>
      <c r="O294" s="215">
        <v>0</v>
      </c>
      <c r="P294" s="215">
        <v>0</v>
      </c>
      <c r="Q294" s="215">
        <v>0</v>
      </c>
    </row>
    <row r="295" spans="1:17" x14ac:dyDescent="0.25">
      <c r="A295" s="245" t="str">
        <f>IFERROR(VLOOKUP($C295,Account_Mapping!$A:$C,2,0),"")</f>
        <v>T_Ancillary_Pharmacy</v>
      </c>
      <c r="B295" s="248">
        <f>IFERROR(VLOOKUP($C295,Account_Mapping!$A:$C,3,0),"")</f>
        <v>0</v>
      </c>
      <c r="C295" s="285" t="s">
        <v>1040</v>
      </c>
      <c r="D295" s="215"/>
      <c r="E295" s="215">
        <v>0</v>
      </c>
      <c r="F295" s="215">
        <v>0</v>
      </c>
      <c r="G295" s="215">
        <v>0</v>
      </c>
      <c r="H295" s="215">
        <v>0</v>
      </c>
      <c r="I295" s="215">
        <v>0</v>
      </c>
      <c r="J295" s="215">
        <v>0</v>
      </c>
      <c r="K295" s="215">
        <v>0</v>
      </c>
      <c r="L295" s="215">
        <v>0</v>
      </c>
      <c r="M295" s="215">
        <v>0</v>
      </c>
      <c r="N295" s="215">
        <v>0</v>
      </c>
      <c r="O295" s="215">
        <v>0</v>
      </c>
      <c r="P295" s="215">
        <v>0</v>
      </c>
      <c r="Q295" s="215">
        <v>0</v>
      </c>
    </row>
    <row r="296" spans="1:17" x14ac:dyDescent="0.25">
      <c r="A296" s="245" t="str">
        <f>IFERROR(VLOOKUP($C296,Account_Mapping!$A:$C,2,0),"")</f>
        <v>T_Ancillary_Other</v>
      </c>
      <c r="B296" s="248">
        <f>IFERROR(VLOOKUP($C296,Account_Mapping!$A:$C,3,0),"")</f>
        <v>0</v>
      </c>
      <c r="C296" s="285" t="s">
        <v>1041</v>
      </c>
      <c r="D296" s="215"/>
      <c r="E296" s="215">
        <v>0</v>
      </c>
      <c r="F296" s="215">
        <v>0</v>
      </c>
      <c r="G296" s="215">
        <v>0</v>
      </c>
      <c r="H296" s="215">
        <v>0</v>
      </c>
      <c r="I296" s="215">
        <v>0</v>
      </c>
      <c r="J296" s="215">
        <v>0</v>
      </c>
      <c r="K296" s="215">
        <v>0</v>
      </c>
      <c r="L296" s="215">
        <v>0</v>
      </c>
      <c r="M296" s="215">
        <v>0</v>
      </c>
      <c r="N296" s="215">
        <v>0</v>
      </c>
      <c r="O296" s="215">
        <v>0</v>
      </c>
      <c r="P296" s="215">
        <v>0</v>
      </c>
      <c r="Q296" s="215">
        <v>0</v>
      </c>
    </row>
    <row r="297" spans="1:17" x14ac:dyDescent="0.25">
      <c r="A297" s="245" t="str">
        <f>IFERROR(VLOOKUP($C297,Account_Mapping!$A:$C,2,0),"")</f>
        <v>T_Ancillary_Other</v>
      </c>
      <c r="B297" s="248">
        <f>IFERROR(VLOOKUP($C297,Account_Mapping!$A:$C,3,0),"")</f>
        <v>0</v>
      </c>
      <c r="C297" s="285" t="s">
        <v>1042</v>
      </c>
      <c r="D297" s="215"/>
      <c r="E297" s="215">
        <v>0</v>
      </c>
      <c r="F297" s="215">
        <v>0</v>
      </c>
      <c r="G297" s="215">
        <v>0</v>
      </c>
      <c r="H297" s="215">
        <v>0</v>
      </c>
      <c r="I297" s="215">
        <v>0</v>
      </c>
      <c r="J297" s="215">
        <v>0</v>
      </c>
      <c r="K297" s="215">
        <v>0</v>
      </c>
      <c r="L297" s="215">
        <v>0</v>
      </c>
      <c r="M297" s="215">
        <v>0</v>
      </c>
      <c r="N297" s="215">
        <v>0</v>
      </c>
      <c r="O297" s="215">
        <v>0</v>
      </c>
      <c r="P297" s="215">
        <v>0</v>
      </c>
      <c r="Q297" s="215">
        <v>0</v>
      </c>
    </row>
    <row r="298" spans="1:17" x14ac:dyDescent="0.25">
      <c r="A298" s="245" t="str">
        <f>IFERROR(VLOOKUP($C298,Account_Mapping!$A:$C,2,0),"")</f>
        <v>T_Ancillary_Therapy</v>
      </c>
      <c r="B298" s="248">
        <f>IFERROR(VLOOKUP($C298,Account_Mapping!$A:$C,3,0),"")</f>
        <v>0</v>
      </c>
      <c r="C298" s="285" t="s">
        <v>1043</v>
      </c>
      <c r="D298" s="215"/>
      <c r="E298" s="215">
        <v>0</v>
      </c>
      <c r="F298" s="215">
        <v>0</v>
      </c>
      <c r="G298" s="215">
        <v>0</v>
      </c>
      <c r="H298" s="215">
        <v>0</v>
      </c>
      <c r="I298" s="215">
        <v>0</v>
      </c>
      <c r="J298" s="215">
        <v>0</v>
      </c>
      <c r="K298" s="215">
        <v>0</v>
      </c>
      <c r="L298" s="215">
        <v>0</v>
      </c>
      <c r="M298" s="215">
        <v>0</v>
      </c>
      <c r="N298" s="215">
        <v>0</v>
      </c>
      <c r="O298" s="215">
        <v>0</v>
      </c>
      <c r="P298" s="215">
        <v>0</v>
      </c>
      <c r="Q298" s="215">
        <v>0</v>
      </c>
    </row>
    <row r="299" spans="1:17" x14ac:dyDescent="0.25">
      <c r="A299" s="245" t="str">
        <f>IFERROR(VLOOKUP($C299,Account_Mapping!$A:$C,2,0),"")</f>
        <v>T_Ancillary_Therapy</v>
      </c>
      <c r="B299" s="248">
        <f>IFERROR(VLOOKUP($C299,Account_Mapping!$A:$C,3,0),"")</f>
        <v>0</v>
      </c>
      <c r="C299" s="285" t="s">
        <v>1044</v>
      </c>
      <c r="D299" s="215"/>
      <c r="E299" s="215">
        <v>0</v>
      </c>
      <c r="F299" s="215">
        <v>0</v>
      </c>
      <c r="G299" s="215">
        <v>0</v>
      </c>
      <c r="H299" s="215">
        <v>0</v>
      </c>
      <c r="I299" s="215">
        <v>0</v>
      </c>
      <c r="J299" s="215">
        <v>0</v>
      </c>
      <c r="K299" s="215">
        <v>0</v>
      </c>
      <c r="L299" s="215">
        <v>0</v>
      </c>
      <c r="M299" s="215">
        <v>0</v>
      </c>
      <c r="N299" s="215">
        <v>0</v>
      </c>
      <c r="O299" s="215">
        <v>0</v>
      </c>
      <c r="P299" s="215">
        <v>0</v>
      </c>
      <c r="Q299" s="215">
        <v>0</v>
      </c>
    </row>
    <row r="300" spans="1:17" x14ac:dyDescent="0.25">
      <c r="A300" s="245" t="str">
        <f>IFERROR(VLOOKUP($C300,Account_Mapping!$A:$C,2,0),"")</f>
        <v>T_Ancillary_Therapy</v>
      </c>
      <c r="B300" s="248">
        <f>IFERROR(VLOOKUP($C300,Account_Mapping!$A:$C,3,0),"")</f>
        <v>0</v>
      </c>
      <c r="C300" s="285" t="s">
        <v>1045</v>
      </c>
      <c r="D300" s="215"/>
      <c r="E300" s="215">
        <v>0</v>
      </c>
      <c r="F300" s="215">
        <v>0</v>
      </c>
      <c r="G300" s="215">
        <v>0</v>
      </c>
      <c r="H300" s="215">
        <v>0</v>
      </c>
      <c r="I300" s="215">
        <v>0</v>
      </c>
      <c r="J300" s="215">
        <v>0</v>
      </c>
      <c r="K300" s="215">
        <v>0</v>
      </c>
      <c r="L300" s="215">
        <v>0</v>
      </c>
      <c r="M300" s="215">
        <v>0</v>
      </c>
      <c r="N300" s="215">
        <v>0</v>
      </c>
      <c r="O300" s="215">
        <v>0</v>
      </c>
      <c r="P300" s="215">
        <v>0</v>
      </c>
      <c r="Q300" s="215">
        <v>0</v>
      </c>
    </row>
    <row r="301" spans="1:17" x14ac:dyDescent="0.25">
      <c r="A301" s="245" t="str">
        <f>IFERROR(VLOOKUP($C301,Account_Mapping!$A:$C,2,0),"")</f>
        <v>T_Ancillary_Therapy</v>
      </c>
      <c r="B301" s="248">
        <f>IFERROR(VLOOKUP($C301,Account_Mapping!$A:$C,3,0),"")</f>
        <v>0</v>
      </c>
      <c r="C301" s="285" t="s">
        <v>1046</v>
      </c>
      <c r="D301" s="215"/>
      <c r="E301" s="215">
        <v>2121.04</v>
      </c>
      <c r="F301" s="215">
        <v>1748.51</v>
      </c>
      <c r="G301" s="215">
        <v>981.97</v>
      </c>
      <c r="H301" s="215">
        <v>2435.56</v>
      </c>
      <c r="I301" s="215">
        <v>2264.31</v>
      </c>
      <c r="J301" s="215">
        <v>1974.99</v>
      </c>
      <c r="K301" s="215">
        <v>0</v>
      </c>
      <c r="L301" s="215">
        <v>0</v>
      </c>
      <c r="M301" s="215">
        <v>0</v>
      </c>
      <c r="N301" s="215">
        <v>0</v>
      </c>
      <c r="O301" s="215">
        <v>0</v>
      </c>
      <c r="P301" s="215">
        <v>0</v>
      </c>
      <c r="Q301" s="215">
        <v>11526.38</v>
      </c>
    </row>
    <row r="302" spans="1:17" x14ac:dyDescent="0.25">
      <c r="A302" s="245" t="str">
        <f>IFERROR(VLOOKUP($C302,Account_Mapping!$A:$C,2,0),"")</f>
        <v>T_Ancillary_Therapy</v>
      </c>
      <c r="B302" s="248">
        <f>IFERROR(VLOOKUP($C302,Account_Mapping!$A:$C,3,0),"")</f>
        <v>0</v>
      </c>
      <c r="C302" s="285" t="s">
        <v>1047</v>
      </c>
      <c r="D302" s="215"/>
      <c r="E302" s="215">
        <v>1066.3800000000001</v>
      </c>
      <c r="F302" s="215">
        <v>580.29</v>
      </c>
      <c r="G302" s="215">
        <v>134.58000000000001</v>
      </c>
      <c r="H302" s="215">
        <v>663.9</v>
      </c>
      <c r="I302" s="215">
        <v>725.21</v>
      </c>
      <c r="J302" s="215">
        <v>581</v>
      </c>
      <c r="K302" s="215">
        <v>0</v>
      </c>
      <c r="L302" s="215">
        <v>0</v>
      </c>
      <c r="M302" s="215">
        <v>0</v>
      </c>
      <c r="N302" s="215">
        <v>0</v>
      </c>
      <c r="O302" s="215">
        <v>0</v>
      </c>
      <c r="P302" s="215">
        <v>0</v>
      </c>
      <c r="Q302" s="215">
        <v>3751.36</v>
      </c>
    </row>
    <row r="303" spans="1:17" x14ac:dyDescent="0.25">
      <c r="A303" s="245" t="str">
        <f>IFERROR(VLOOKUP($C303,Account_Mapping!$A:$C,2,0),"")</f>
        <v>T_Ancillary_Therapy</v>
      </c>
      <c r="B303" s="248">
        <f>IFERROR(VLOOKUP($C303,Account_Mapping!$A:$C,3,0),"")</f>
        <v>0</v>
      </c>
      <c r="C303" s="285" t="s">
        <v>1048</v>
      </c>
      <c r="D303" s="215"/>
      <c r="E303" s="215">
        <v>2863.62</v>
      </c>
      <c r="F303" s="215">
        <v>1681.53</v>
      </c>
      <c r="G303" s="215">
        <v>597.84</v>
      </c>
      <c r="H303" s="215">
        <v>1984.27</v>
      </c>
      <c r="I303" s="215">
        <v>1500.7</v>
      </c>
      <c r="J303" s="215">
        <v>1440.05</v>
      </c>
      <c r="K303" s="215">
        <v>0</v>
      </c>
      <c r="L303" s="215">
        <v>0</v>
      </c>
      <c r="M303" s="215">
        <v>0</v>
      </c>
      <c r="N303" s="215">
        <v>0</v>
      </c>
      <c r="O303" s="215">
        <v>0</v>
      </c>
      <c r="P303" s="215">
        <v>0</v>
      </c>
      <c r="Q303" s="215">
        <v>10068.01</v>
      </c>
    </row>
    <row r="304" spans="1:17" x14ac:dyDescent="0.25">
      <c r="A304" s="245" t="str">
        <f>IFERROR(VLOOKUP($C304,Account_Mapping!$A:$C,2,0),"")</f>
        <v>T_Ancillary_Therapy</v>
      </c>
      <c r="B304" s="248">
        <f>IFERROR(VLOOKUP($C304,Account_Mapping!$A:$C,3,0),"")</f>
        <v>0</v>
      </c>
      <c r="C304" s="285" t="s">
        <v>1274</v>
      </c>
      <c r="D304" s="215"/>
      <c r="E304" s="215">
        <v>994.85</v>
      </c>
      <c r="F304" s="215">
        <v>772.65</v>
      </c>
      <c r="G304" s="215">
        <v>777.7</v>
      </c>
      <c r="H304" s="215">
        <v>650.44000000000005</v>
      </c>
      <c r="I304" s="215">
        <v>1628.55</v>
      </c>
      <c r="J304" s="215">
        <v>1258.46</v>
      </c>
      <c r="K304" s="215">
        <v>0</v>
      </c>
      <c r="L304" s="215">
        <v>0</v>
      </c>
      <c r="M304" s="215">
        <v>0</v>
      </c>
      <c r="N304" s="215">
        <v>0</v>
      </c>
      <c r="O304" s="215">
        <v>0</v>
      </c>
      <c r="P304" s="215">
        <v>0</v>
      </c>
      <c r="Q304" s="215">
        <v>6082.65</v>
      </c>
    </row>
    <row r="305" spans="1:18" x14ac:dyDescent="0.25">
      <c r="A305" s="245" t="str">
        <f>IFERROR(VLOOKUP($C305,Account_Mapping!$A:$C,2,0),"")</f>
        <v>T_Ancillary_Therapy</v>
      </c>
      <c r="B305" s="248">
        <f>IFERROR(VLOOKUP($C305,Account_Mapping!$A:$C,3,0),"")</f>
        <v>0</v>
      </c>
      <c r="C305" s="285" t="s">
        <v>1275</v>
      </c>
      <c r="D305" s="215"/>
      <c r="E305" s="215">
        <v>454.5</v>
      </c>
      <c r="F305" s="215">
        <v>0</v>
      </c>
      <c r="G305" s="215">
        <v>0</v>
      </c>
      <c r="H305" s="215">
        <v>0</v>
      </c>
      <c r="I305" s="215">
        <v>235.33</v>
      </c>
      <c r="J305" s="215">
        <v>75.75</v>
      </c>
      <c r="K305" s="215">
        <v>0</v>
      </c>
      <c r="L305" s="215">
        <v>0</v>
      </c>
      <c r="M305" s="215">
        <v>0</v>
      </c>
      <c r="N305" s="215">
        <v>0</v>
      </c>
      <c r="O305" s="215">
        <v>0</v>
      </c>
      <c r="P305" s="215">
        <v>0</v>
      </c>
      <c r="Q305" s="215">
        <v>765.58</v>
      </c>
    </row>
    <row r="306" spans="1:18" x14ac:dyDescent="0.25">
      <c r="A306" s="245" t="str">
        <f>IFERROR(VLOOKUP($C306,Account_Mapping!$A:$C,2,0),"")</f>
        <v>T_Ancillary_Therapy</v>
      </c>
      <c r="B306" s="248">
        <f>IFERROR(VLOOKUP($C306,Account_Mapping!$A:$C,3,0),"")</f>
        <v>0</v>
      </c>
      <c r="C306" s="285" t="s">
        <v>1276</v>
      </c>
      <c r="D306" s="215"/>
      <c r="E306" s="215">
        <v>1146.3499999999999</v>
      </c>
      <c r="F306" s="215">
        <v>712.05</v>
      </c>
      <c r="G306" s="215">
        <v>1511.97</v>
      </c>
      <c r="H306" s="215">
        <v>710.03</v>
      </c>
      <c r="I306" s="215">
        <v>2116.0500000000002</v>
      </c>
      <c r="J306" s="215">
        <v>1304.92</v>
      </c>
      <c r="K306" s="215">
        <v>0</v>
      </c>
      <c r="L306" s="215">
        <v>0</v>
      </c>
      <c r="M306" s="215">
        <v>0</v>
      </c>
      <c r="N306" s="215">
        <v>0</v>
      </c>
      <c r="O306" s="215">
        <v>0</v>
      </c>
      <c r="P306" s="215">
        <v>0</v>
      </c>
      <c r="Q306" s="215">
        <v>7501.37</v>
      </c>
    </row>
    <row r="307" spans="1:18" x14ac:dyDescent="0.25">
      <c r="A307" s="245" t="str">
        <f>IFERROR(VLOOKUP($C307,Account_Mapping!$A:$C,2,0),"")</f>
        <v>T_gen_Admin_other</v>
      </c>
      <c r="B307" s="248">
        <f>IFERROR(VLOOKUP($C307,Account_Mapping!$A:$C,3,0),"")</f>
        <v>0</v>
      </c>
      <c r="C307" s="285" t="s">
        <v>1052</v>
      </c>
      <c r="D307" s="215"/>
      <c r="E307" s="215">
        <v>0</v>
      </c>
      <c r="F307" s="215">
        <v>0</v>
      </c>
      <c r="G307" s="215">
        <v>0</v>
      </c>
      <c r="H307" s="215">
        <v>0</v>
      </c>
      <c r="I307" s="215">
        <v>0</v>
      </c>
      <c r="J307" s="215">
        <v>0</v>
      </c>
      <c r="K307" s="215">
        <v>0</v>
      </c>
      <c r="L307" s="215">
        <v>0</v>
      </c>
      <c r="M307" s="215">
        <v>0</v>
      </c>
      <c r="N307" s="215">
        <v>0</v>
      </c>
      <c r="O307" s="215">
        <v>0</v>
      </c>
      <c r="P307" s="215">
        <v>0</v>
      </c>
      <c r="Q307" s="215">
        <v>0</v>
      </c>
    </row>
    <row r="308" spans="1:18" x14ac:dyDescent="0.25">
      <c r="A308" s="245" t="str">
        <f>IFERROR(VLOOKUP($C308,Account_Mapping!$A:$C,2,0),"")</f>
        <v>T_Ancillary_Pharmacy</v>
      </c>
      <c r="B308" s="248">
        <f>IFERROR(VLOOKUP($C308,Account_Mapping!$A:$C,3,0),"")</f>
        <v>0</v>
      </c>
      <c r="C308" s="285" t="s">
        <v>1053</v>
      </c>
      <c r="D308" s="215"/>
      <c r="E308" s="215">
        <v>0</v>
      </c>
      <c r="F308" s="215">
        <v>0</v>
      </c>
      <c r="G308" s="215">
        <v>0</v>
      </c>
      <c r="H308" s="215">
        <v>0</v>
      </c>
      <c r="I308" s="215">
        <v>0</v>
      </c>
      <c r="J308" s="215">
        <v>0</v>
      </c>
      <c r="K308" s="215">
        <v>0</v>
      </c>
      <c r="L308" s="215">
        <v>0</v>
      </c>
      <c r="M308" s="215">
        <v>0</v>
      </c>
      <c r="N308" s="215">
        <v>0</v>
      </c>
      <c r="O308" s="215">
        <v>0</v>
      </c>
      <c r="P308" s="215">
        <v>0</v>
      </c>
      <c r="Q308" s="215">
        <v>0</v>
      </c>
    </row>
    <row r="309" spans="1:18" x14ac:dyDescent="0.25">
      <c r="A309" s="245" t="str">
        <f>IFERROR(VLOOKUP($C309,Account_Mapping!$A:$C,2,0),"")</f>
        <v>T_EXPENSES</v>
      </c>
      <c r="B309" s="248">
        <f>IFERROR(VLOOKUP($C309,Account_Mapping!$A:$C,3,0),"")</f>
        <v>0</v>
      </c>
      <c r="C309" s="285" t="s">
        <v>1054</v>
      </c>
      <c r="D309" s="215"/>
      <c r="E309" s="215">
        <v>0</v>
      </c>
      <c r="F309" s="215">
        <v>0</v>
      </c>
      <c r="G309" s="215">
        <v>0</v>
      </c>
      <c r="H309" s="215">
        <v>0</v>
      </c>
      <c r="I309" s="215">
        <v>0</v>
      </c>
      <c r="J309" s="215">
        <v>0</v>
      </c>
      <c r="K309" s="215">
        <v>0</v>
      </c>
      <c r="L309" s="215">
        <v>0</v>
      </c>
      <c r="M309" s="215">
        <v>0</v>
      </c>
      <c r="N309" s="215">
        <v>0</v>
      </c>
      <c r="O309" s="215">
        <v>0</v>
      </c>
      <c r="P309" s="215">
        <v>0</v>
      </c>
      <c r="Q309" s="215">
        <v>0</v>
      </c>
    </row>
    <row r="310" spans="1:18" x14ac:dyDescent="0.25">
      <c r="A310" s="245" t="str">
        <f>IFERROR(VLOOKUP($C310,Account_Mapping!$A:$C,2,0),"")</f>
        <v>T_Ancillary_Therapy</v>
      </c>
      <c r="B310" s="248">
        <f>IFERROR(VLOOKUP($C310,Account_Mapping!$A:$C,3,0),"")</f>
        <v>0</v>
      </c>
      <c r="C310" s="285" t="s">
        <v>1055</v>
      </c>
      <c r="D310" s="215"/>
      <c r="E310" s="215">
        <v>0</v>
      </c>
      <c r="F310" s="215">
        <v>0</v>
      </c>
      <c r="G310" s="215">
        <v>0</v>
      </c>
      <c r="H310" s="215">
        <v>0</v>
      </c>
      <c r="I310" s="215">
        <v>30.3</v>
      </c>
      <c r="J310" s="215">
        <v>0</v>
      </c>
      <c r="K310" s="215">
        <v>0</v>
      </c>
      <c r="L310" s="215">
        <v>0</v>
      </c>
      <c r="M310" s="215">
        <v>0</v>
      </c>
      <c r="N310" s="215">
        <v>0</v>
      </c>
      <c r="O310" s="215">
        <v>0</v>
      </c>
      <c r="P310" s="215">
        <v>0</v>
      </c>
      <c r="Q310" s="215">
        <v>30.3</v>
      </c>
    </row>
    <row r="311" spans="1:18" x14ac:dyDescent="0.25">
      <c r="A311" s="245" t="str">
        <f>IFERROR(VLOOKUP($C311,Account_Mapping!$A:$C,2,0),"")</f>
        <v>T_Ancillary_Other</v>
      </c>
      <c r="B311" s="248">
        <f>IFERROR(VLOOKUP($C311,Account_Mapping!$A:$C,3,0),"")</f>
        <v>0</v>
      </c>
      <c r="C311" s="285" t="s">
        <v>1056</v>
      </c>
      <c r="D311" s="215"/>
      <c r="E311" s="215">
        <v>0</v>
      </c>
      <c r="F311" s="215">
        <v>0</v>
      </c>
      <c r="G311" s="215">
        <v>0</v>
      </c>
      <c r="H311" s="215">
        <v>0</v>
      </c>
      <c r="I311" s="215">
        <v>0</v>
      </c>
      <c r="J311" s="215">
        <v>0</v>
      </c>
      <c r="K311" s="215">
        <v>0</v>
      </c>
      <c r="L311" s="215">
        <v>0</v>
      </c>
      <c r="M311" s="215">
        <v>0</v>
      </c>
      <c r="N311" s="215">
        <v>0</v>
      </c>
      <c r="O311" s="215">
        <v>0</v>
      </c>
      <c r="P311" s="215">
        <v>0</v>
      </c>
      <c r="Q311" s="215">
        <v>0</v>
      </c>
    </row>
    <row r="312" spans="1:18" x14ac:dyDescent="0.25">
      <c r="A312" s="245" t="str">
        <f>IFERROR(VLOOKUP($C312,Account_Mapping!$A:$C,2,0),"")</f>
        <v>T_Ancillary_Other</v>
      </c>
      <c r="B312" s="248">
        <f>IFERROR(VLOOKUP($C312,Account_Mapping!$A:$C,3,0),"")</f>
        <v>0</v>
      </c>
      <c r="C312" s="285" t="s">
        <v>1057</v>
      </c>
      <c r="D312" s="215"/>
      <c r="E312" s="215">
        <v>0</v>
      </c>
      <c r="F312" s="215">
        <v>0</v>
      </c>
      <c r="G312" s="215">
        <v>0</v>
      </c>
      <c r="H312" s="215">
        <v>0</v>
      </c>
      <c r="I312" s="215">
        <v>0</v>
      </c>
      <c r="J312" s="215">
        <v>0</v>
      </c>
      <c r="K312" s="215">
        <v>0</v>
      </c>
      <c r="L312" s="215">
        <v>0</v>
      </c>
      <c r="M312" s="215">
        <v>0</v>
      </c>
      <c r="N312" s="215">
        <v>0</v>
      </c>
      <c r="O312" s="215">
        <v>0</v>
      </c>
      <c r="P312" s="215">
        <v>0</v>
      </c>
      <c r="Q312" s="215">
        <v>0</v>
      </c>
    </row>
    <row r="313" spans="1:18" x14ac:dyDescent="0.25">
      <c r="A313" s="245" t="str">
        <f>IFERROR(VLOOKUP($C313,Account_Mapping!$A:$C,2,0),"")</f>
        <v>T_Ancillary_Other</v>
      </c>
      <c r="B313" s="248">
        <f>IFERROR(VLOOKUP($C313,Account_Mapping!$A:$C,3,0),"")</f>
        <v>0</v>
      </c>
      <c r="C313" s="285" t="s">
        <v>1058</v>
      </c>
      <c r="D313" s="215"/>
      <c r="E313" s="215">
        <v>0</v>
      </c>
      <c r="F313" s="215">
        <v>0</v>
      </c>
      <c r="G313" s="215">
        <v>0</v>
      </c>
      <c r="H313" s="215">
        <v>0</v>
      </c>
      <c r="I313" s="215">
        <v>0</v>
      </c>
      <c r="J313" s="215">
        <v>0</v>
      </c>
      <c r="K313" s="215">
        <v>0</v>
      </c>
      <c r="L313" s="215">
        <v>0</v>
      </c>
      <c r="M313" s="215">
        <v>0</v>
      </c>
      <c r="N313" s="215">
        <v>0</v>
      </c>
      <c r="O313" s="215">
        <v>0</v>
      </c>
      <c r="P313" s="215">
        <v>0</v>
      </c>
      <c r="Q313" s="215">
        <v>0</v>
      </c>
    </row>
    <row r="314" spans="1:18" x14ac:dyDescent="0.25">
      <c r="A314" s="245" t="str">
        <f>IFERROR(VLOOKUP($C314,Account_Mapping!$A:$C,2,0),"")</f>
        <v>T_gen_Admin_other</v>
      </c>
      <c r="B314" s="248">
        <f>IFERROR(VLOOKUP($C314,Account_Mapping!$A:$C,3,0),"")</f>
        <v>0</v>
      </c>
      <c r="C314" s="285" t="s">
        <v>1059</v>
      </c>
      <c r="D314" s="215"/>
      <c r="E314" s="215">
        <v>0</v>
      </c>
      <c r="F314" s="215">
        <v>0</v>
      </c>
      <c r="G314" s="215">
        <v>0</v>
      </c>
      <c r="H314" s="215">
        <v>0</v>
      </c>
      <c r="I314" s="215">
        <v>0</v>
      </c>
      <c r="J314" s="215">
        <v>0</v>
      </c>
      <c r="K314" s="215">
        <v>0</v>
      </c>
      <c r="L314" s="215">
        <v>0</v>
      </c>
      <c r="M314" s="215">
        <v>0</v>
      </c>
      <c r="N314" s="215">
        <v>0</v>
      </c>
      <c r="O314" s="215">
        <v>0</v>
      </c>
      <c r="P314" s="215">
        <v>0</v>
      </c>
      <c r="Q314" s="215">
        <v>0</v>
      </c>
    </row>
    <row r="315" spans="1:18" x14ac:dyDescent="0.25">
      <c r="A315" s="245" t="str">
        <f>IFERROR(VLOOKUP($C315,Account_Mapping!$A:$C,2,0),"")</f>
        <v>T_gen_Admin_other</v>
      </c>
      <c r="B315" s="248">
        <f>IFERROR(VLOOKUP($C315,Account_Mapping!$A:$C,3,0),"")</f>
        <v>0</v>
      </c>
      <c r="C315" s="285" t="s">
        <v>1060</v>
      </c>
      <c r="D315" s="215"/>
      <c r="E315" s="215">
        <v>0</v>
      </c>
      <c r="F315" s="215">
        <v>0</v>
      </c>
      <c r="G315" s="215">
        <v>0</v>
      </c>
      <c r="H315" s="215">
        <v>0</v>
      </c>
      <c r="I315" s="215">
        <v>0</v>
      </c>
      <c r="J315" s="215">
        <v>0</v>
      </c>
      <c r="K315" s="215">
        <v>0</v>
      </c>
      <c r="L315" s="215">
        <v>0</v>
      </c>
      <c r="M315" s="215">
        <v>0</v>
      </c>
      <c r="N315" s="215">
        <v>0</v>
      </c>
      <c r="O315" s="215">
        <v>0</v>
      </c>
      <c r="P315" s="215">
        <v>0</v>
      </c>
      <c r="Q315" s="215">
        <v>0</v>
      </c>
    </row>
    <row r="316" spans="1:18" x14ac:dyDescent="0.25">
      <c r="A316" s="245" t="str">
        <f>IFERROR(VLOOKUP($C316,Account_Mapping!$A:$C,2,0),"")</f>
        <v>T_gen_Admin_other</v>
      </c>
      <c r="B316" s="248">
        <f>IFERROR(VLOOKUP($C316,Account_Mapping!$A:$C,3,0),"")</f>
        <v>0</v>
      </c>
      <c r="C316" s="285" t="s">
        <v>1061</v>
      </c>
      <c r="D316" s="215"/>
      <c r="E316" s="215">
        <v>0</v>
      </c>
      <c r="F316" s="215">
        <v>0</v>
      </c>
      <c r="G316" s="215">
        <v>0</v>
      </c>
      <c r="H316" s="215">
        <v>0</v>
      </c>
      <c r="I316" s="215">
        <v>0</v>
      </c>
      <c r="J316" s="215">
        <v>0</v>
      </c>
      <c r="K316" s="215">
        <v>0</v>
      </c>
      <c r="L316" s="215">
        <v>0</v>
      </c>
      <c r="M316" s="215">
        <v>0</v>
      </c>
      <c r="N316" s="215">
        <v>0</v>
      </c>
      <c r="O316" s="215">
        <v>0</v>
      </c>
      <c r="P316" s="215">
        <v>0</v>
      </c>
      <c r="Q316" s="215">
        <v>0</v>
      </c>
    </row>
    <row r="317" spans="1:18" x14ac:dyDescent="0.25">
      <c r="A317" s="245" t="str">
        <f>IFERROR(VLOOKUP($C317,Account_Mapping!$A:$C,2,0),"")</f>
        <v>T_gen_Admin_other</v>
      </c>
      <c r="B317" s="248">
        <f>IFERROR(VLOOKUP($C317,Account_Mapping!$A:$C,3,0),"")</f>
        <v>0</v>
      </c>
      <c r="C317" s="285" t="s">
        <v>1062</v>
      </c>
      <c r="D317" s="215"/>
      <c r="E317" s="215">
        <v>0</v>
      </c>
      <c r="F317" s="215">
        <v>0</v>
      </c>
      <c r="G317" s="215">
        <v>0</v>
      </c>
      <c r="H317" s="215">
        <v>0</v>
      </c>
      <c r="I317" s="215">
        <v>0</v>
      </c>
      <c r="J317" s="215">
        <v>0</v>
      </c>
      <c r="K317" s="215">
        <v>0</v>
      </c>
      <c r="L317" s="215">
        <v>0</v>
      </c>
      <c r="M317" s="215">
        <v>0</v>
      </c>
      <c r="N317" s="215">
        <v>0</v>
      </c>
      <c r="O317" s="215">
        <v>0</v>
      </c>
      <c r="P317" s="215">
        <v>0</v>
      </c>
      <c r="Q317" s="215">
        <v>0</v>
      </c>
    </row>
    <row r="318" spans="1:18" x14ac:dyDescent="0.25">
      <c r="A318" s="245" t="str">
        <f>IFERROR(VLOOKUP($C318,Account_Mapping!$A:$C,2,0),"")</f>
        <v>T_EXPENSES</v>
      </c>
      <c r="B318" s="248">
        <f>IFERROR(VLOOKUP($C318,Account_Mapping!$A:$C,3,0),"")</f>
        <v>0</v>
      </c>
      <c r="C318" s="285" t="s">
        <v>1063</v>
      </c>
      <c r="D318" s="215"/>
      <c r="E318" s="215">
        <v>0</v>
      </c>
      <c r="F318" s="215">
        <v>0</v>
      </c>
      <c r="G318" s="215">
        <v>0</v>
      </c>
      <c r="H318" s="215">
        <v>0</v>
      </c>
      <c r="I318" s="215">
        <v>0</v>
      </c>
      <c r="J318" s="215">
        <v>0</v>
      </c>
      <c r="K318" s="215">
        <v>0</v>
      </c>
      <c r="L318" s="215">
        <v>0</v>
      </c>
      <c r="M318" s="215">
        <v>0</v>
      </c>
      <c r="N318" s="215">
        <v>0</v>
      </c>
      <c r="O318" s="215">
        <v>0</v>
      </c>
      <c r="P318" s="215">
        <v>0</v>
      </c>
      <c r="Q318" s="215">
        <v>0</v>
      </c>
    </row>
    <row r="319" spans="1:18" x14ac:dyDescent="0.25">
      <c r="A319" s="245" t="str">
        <f>IFERROR(VLOOKUP($C319,Account_Mapping!$A:$C,2,0),"")</f>
        <v>T_gen_Admin_other</v>
      </c>
      <c r="B319" s="248">
        <f>IFERROR(VLOOKUP($C319,Account_Mapping!$A:$C,3,0),"")</f>
        <v>0</v>
      </c>
      <c r="C319" s="285" t="s">
        <v>1064</v>
      </c>
      <c r="E319" s="229">
        <v>0</v>
      </c>
      <c r="F319" s="229">
        <v>0</v>
      </c>
      <c r="G319" s="229">
        <v>0</v>
      </c>
      <c r="H319" s="229">
        <v>0</v>
      </c>
      <c r="I319" s="229">
        <v>0</v>
      </c>
      <c r="J319" s="229">
        <v>0</v>
      </c>
      <c r="K319" s="229">
        <v>0</v>
      </c>
      <c r="L319" s="229">
        <v>0</v>
      </c>
      <c r="M319" s="229">
        <v>0</v>
      </c>
      <c r="N319" s="229">
        <v>0</v>
      </c>
      <c r="O319" s="229">
        <v>0</v>
      </c>
      <c r="P319" s="229">
        <v>0</v>
      </c>
      <c r="Q319" s="229">
        <v>0</v>
      </c>
      <c r="R319" s="224"/>
    </row>
    <row r="320" spans="1:18" x14ac:dyDescent="0.25">
      <c r="A320" s="245" t="str">
        <f>IFERROR(VLOOKUP($C320,Account_Mapping!$A:$C,2,0),"")</f>
        <v>T_gen_Admin_other</v>
      </c>
      <c r="B320" s="248">
        <f>IFERROR(VLOOKUP($C320,Account_Mapping!$A:$C,3,0),"")</f>
        <v>0</v>
      </c>
      <c r="C320" s="285" t="s">
        <v>1065</v>
      </c>
      <c r="E320" s="221">
        <v>0</v>
      </c>
      <c r="F320" s="221">
        <v>0</v>
      </c>
      <c r="G320" s="221">
        <v>0</v>
      </c>
      <c r="H320" s="221">
        <v>0</v>
      </c>
      <c r="I320" s="221">
        <v>0</v>
      </c>
      <c r="J320" s="221">
        <v>0</v>
      </c>
      <c r="K320" s="221">
        <v>0</v>
      </c>
      <c r="L320" s="221">
        <v>0</v>
      </c>
      <c r="M320" s="221">
        <v>0</v>
      </c>
      <c r="N320" s="221">
        <v>0</v>
      </c>
      <c r="O320" s="221">
        <v>0</v>
      </c>
      <c r="P320" s="221">
        <v>0</v>
      </c>
      <c r="Q320" s="221">
        <v>0</v>
      </c>
    </row>
    <row r="321" spans="1:18" x14ac:dyDescent="0.25">
      <c r="A321" s="245" t="str">
        <f>IFERROR(VLOOKUP($C321,Account_Mapping!$A:$C,2,0),"")</f>
        <v/>
      </c>
      <c r="B321" s="248" t="str">
        <f>IFERROR(VLOOKUP($C321,Account_Mapping!$A:$C,3,0),"")</f>
        <v/>
      </c>
      <c r="C321" s="285" t="s">
        <v>889</v>
      </c>
      <c r="E321" s="215">
        <v>17173.96</v>
      </c>
      <c r="F321" s="215">
        <v>19073.88</v>
      </c>
      <c r="G321" s="215">
        <v>21817.430000000004</v>
      </c>
      <c r="H321" s="215">
        <v>17231.12</v>
      </c>
      <c r="I321" s="215">
        <v>20555.899999999998</v>
      </c>
      <c r="J321" s="215">
        <v>17675.03</v>
      </c>
      <c r="K321" s="215">
        <v>0</v>
      </c>
      <c r="L321" s="215">
        <v>0</v>
      </c>
      <c r="M321" s="215">
        <v>0</v>
      </c>
      <c r="N321" s="215">
        <v>0</v>
      </c>
      <c r="O321" s="215">
        <v>0</v>
      </c>
      <c r="P321" s="215">
        <v>0</v>
      </c>
      <c r="Q321" s="215">
        <v>113527.31999999999</v>
      </c>
    </row>
    <row r="322" spans="1:18" x14ac:dyDescent="0.25">
      <c r="A322" s="245" t="str">
        <f>IFERROR(VLOOKUP($C322,Account_Mapping!$A:$C,2,0),"")</f>
        <v/>
      </c>
      <c r="B322" s="248" t="str">
        <f>IFERROR(VLOOKUP($C322,Account_Mapping!$A:$C,3,0),"")</f>
        <v/>
      </c>
      <c r="D322" s="215"/>
      <c r="E322" s="215"/>
      <c r="F322" s="215"/>
      <c r="G322" s="215"/>
      <c r="H322" s="215"/>
      <c r="I322" s="215"/>
      <c r="J322" s="215"/>
      <c r="K322" s="215"/>
      <c r="L322" s="215"/>
      <c r="M322" s="215"/>
      <c r="N322" s="215"/>
      <c r="O322" s="215"/>
      <c r="P322" s="215"/>
      <c r="Q322" s="215"/>
    </row>
    <row r="323" spans="1:18" x14ac:dyDescent="0.25">
      <c r="A323" s="245" t="str">
        <f>IFERROR(VLOOKUP($C323,Account_Mapping!$A:$C,2,0),"")</f>
        <v/>
      </c>
      <c r="B323" s="248" t="str">
        <f>IFERROR(VLOOKUP($C323,Account_Mapping!$A:$C,3,0),"")</f>
        <v/>
      </c>
      <c r="C323" s="285" t="s">
        <v>1066</v>
      </c>
      <c r="D323" s="215"/>
      <c r="E323" s="215"/>
      <c r="F323" s="215"/>
      <c r="G323" s="215"/>
      <c r="H323" s="215"/>
      <c r="I323" s="215"/>
      <c r="J323" s="215"/>
      <c r="K323" s="215"/>
      <c r="L323" s="215"/>
      <c r="M323" s="215"/>
      <c r="N323" s="215"/>
      <c r="O323" s="215"/>
      <c r="P323" s="215"/>
      <c r="Q323" s="215"/>
    </row>
    <row r="324" spans="1:18" x14ac:dyDescent="0.25">
      <c r="A324" s="245" t="str">
        <f>IFERROR(VLOOKUP($C324,Account_Mapping!$A:$C,2,0),"")</f>
        <v>T_Houskeeping</v>
      </c>
      <c r="B324" s="248" t="str">
        <f>IFERROR(VLOOKUP($C324,Account_Mapping!$A:$C,3,0),"")</f>
        <v>T_Other_NN_Labor</v>
      </c>
      <c r="C324" s="285" t="s">
        <v>1067</v>
      </c>
      <c r="D324" s="215"/>
      <c r="E324" s="215">
        <v>1758.9</v>
      </c>
      <c r="F324" s="215">
        <v>1488.77</v>
      </c>
      <c r="G324" s="215">
        <v>2044.83</v>
      </c>
      <c r="H324" s="215">
        <v>1765.99</v>
      </c>
      <c r="I324" s="215">
        <v>1923.95</v>
      </c>
      <c r="J324" s="215">
        <v>1694.32</v>
      </c>
      <c r="K324" s="215">
        <v>0</v>
      </c>
      <c r="L324" s="215">
        <v>0</v>
      </c>
      <c r="M324" s="215">
        <v>0</v>
      </c>
      <c r="N324" s="215">
        <v>0</v>
      </c>
      <c r="O324" s="215">
        <v>0</v>
      </c>
      <c r="P324" s="215">
        <v>0</v>
      </c>
      <c r="Q324" s="215">
        <v>10676.76</v>
      </c>
    </row>
    <row r="325" spans="1:18" x14ac:dyDescent="0.25">
      <c r="A325" s="245" t="str">
        <f>IFERROR(VLOOKUP($C325,Account_Mapping!$A:$C,2,0),"")</f>
        <v>T_Houskeeping</v>
      </c>
      <c r="B325" s="248">
        <f>IFERROR(VLOOKUP($C325,Account_Mapping!$A:$C,3,0),"")</f>
        <v>0</v>
      </c>
      <c r="C325" s="285" t="s">
        <v>1068</v>
      </c>
      <c r="D325" s="215"/>
      <c r="E325" s="215">
        <v>12.06</v>
      </c>
      <c r="F325" s="215">
        <v>0</v>
      </c>
      <c r="G325" s="215">
        <v>0</v>
      </c>
      <c r="H325" s="215">
        <v>0</v>
      </c>
      <c r="I325" s="215">
        <v>22.36</v>
      </c>
      <c r="J325" s="215">
        <v>9.65</v>
      </c>
      <c r="K325" s="215">
        <v>0</v>
      </c>
      <c r="L325" s="215">
        <v>0</v>
      </c>
      <c r="M325" s="215">
        <v>0</v>
      </c>
      <c r="N325" s="215">
        <v>0</v>
      </c>
      <c r="O325" s="215">
        <v>0</v>
      </c>
      <c r="P325" s="215">
        <v>0</v>
      </c>
      <c r="Q325" s="215">
        <v>44.07</v>
      </c>
    </row>
    <row r="326" spans="1:18" x14ac:dyDescent="0.25">
      <c r="A326" s="245" t="str">
        <f>IFERROR(VLOOKUP($C326,Account_Mapping!$A:$C,2,0),"")</f>
        <v>T_Houskeeping</v>
      </c>
      <c r="B326" s="248">
        <f>IFERROR(VLOOKUP($C326,Account_Mapping!$A:$C,3,0),"")</f>
        <v>0</v>
      </c>
      <c r="C326" s="285" t="s">
        <v>1069</v>
      </c>
      <c r="D326" s="215"/>
      <c r="E326" s="215">
        <v>491.63</v>
      </c>
      <c r="F326" s="215">
        <v>444.05</v>
      </c>
      <c r="G326" s="215">
        <v>491.63</v>
      </c>
      <c r="H326" s="215">
        <v>475.77</v>
      </c>
      <c r="I326" s="215">
        <v>491.63</v>
      </c>
      <c r="J326" s="215">
        <v>475.77</v>
      </c>
      <c r="K326" s="215">
        <v>0</v>
      </c>
      <c r="L326" s="215">
        <v>0</v>
      </c>
      <c r="M326" s="215">
        <v>0</v>
      </c>
      <c r="N326" s="215">
        <v>0</v>
      </c>
      <c r="O326" s="215">
        <v>0</v>
      </c>
      <c r="P326" s="215">
        <v>0</v>
      </c>
      <c r="Q326" s="215">
        <v>2870.48</v>
      </c>
    </row>
    <row r="327" spans="1:18" x14ac:dyDescent="0.25">
      <c r="A327" s="245" t="str">
        <f>IFERROR(VLOOKUP($C327,Account_Mapping!$A:$C,2,0),"")</f>
        <v>T_Houskeeping</v>
      </c>
      <c r="B327" s="248">
        <f>IFERROR(VLOOKUP($C327,Account_Mapping!$A:$C,3,0),"")</f>
        <v>0</v>
      </c>
      <c r="C327" s="285" t="s">
        <v>1070</v>
      </c>
      <c r="D327" s="215"/>
      <c r="E327" s="215">
        <v>313.72000000000003</v>
      </c>
      <c r="F327" s="215">
        <v>283.36</v>
      </c>
      <c r="G327" s="215">
        <v>313.72000000000003</v>
      </c>
      <c r="H327" s="215">
        <v>303.60000000000002</v>
      </c>
      <c r="I327" s="215">
        <v>313.72000000000003</v>
      </c>
      <c r="J327" s="215">
        <v>303.60000000000002</v>
      </c>
      <c r="K327" s="215">
        <v>0</v>
      </c>
      <c r="L327" s="215">
        <v>0</v>
      </c>
      <c r="M327" s="215">
        <v>0</v>
      </c>
      <c r="N327" s="215">
        <v>0</v>
      </c>
      <c r="O327" s="215">
        <v>0</v>
      </c>
      <c r="P327" s="215">
        <v>0</v>
      </c>
      <c r="Q327" s="215">
        <v>1831.7200000000003</v>
      </c>
    </row>
    <row r="328" spans="1:18" x14ac:dyDescent="0.25">
      <c r="A328" s="245" t="str">
        <f>IFERROR(VLOOKUP($C328,Account_Mapping!$A:$C,2,0),"")</f>
        <v>T_Houskeeping</v>
      </c>
      <c r="B328" s="248">
        <f>IFERROR(VLOOKUP($C328,Account_Mapping!$A:$C,3,0),"")</f>
        <v>0</v>
      </c>
      <c r="C328" s="285" t="s">
        <v>1071</v>
      </c>
      <c r="D328" s="215"/>
      <c r="E328" s="215">
        <v>458.65</v>
      </c>
      <c r="F328" s="215">
        <v>351.99</v>
      </c>
      <c r="G328" s="215">
        <v>581.38</v>
      </c>
      <c r="H328" s="215">
        <v>496.7</v>
      </c>
      <c r="I328" s="215">
        <v>476.87</v>
      </c>
      <c r="J328" s="215">
        <v>469.18</v>
      </c>
      <c r="K328" s="215">
        <v>0</v>
      </c>
      <c r="L328" s="215">
        <v>0</v>
      </c>
      <c r="M328" s="215">
        <v>0</v>
      </c>
      <c r="N328" s="215">
        <v>0</v>
      </c>
      <c r="O328" s="215">
        <v>0</v>
      </c>
      <c r="P328" s="215">
        <v>0</v>
      </c>
      <c r="Q328" s="215">
        <v>2834.77</v>
      </c>
    </row>
    <row r="329" spans="1:18" x14ac:dyDescent="0.25">
      <c r="A329" s="245" t="str">
        <f>IFERROR(VLOOKUP($C329,Account_Mapping!$A:$C,2,0),"")</f>
        <v>T_Houskeeping</v>
      </c>
      <c r="B329" s="248">
        <f>IFERROR(VLOOKUP($C329,Account_Mapping!$A:$C,3,0),"")</f>
        <v>0</v>
      </c>
      <c r="C329" s="285" t="s">
        <v>1072</v>
      </c>
      <c r="D329" s="215"/>
      <c r="E329" s="215">
        <v>0</v>
      </c>
      <c r="F329" s="215">
        <v>0</v>
      </c>
      <c r="G329" s="215">
        <v>0</v>
      </c>
      <c r="H329" s="215">
        <v>0</v>
      </c>
      <c r="I329" s="215">
        <v>0</v>
      </c>
      <c r="J329" s="215">
        <v>0</v>
      </c>
      <c r="K329" s="215">
        <v>0</v>
      </c>
      <c r="L329" s="215">
        <v>0</v>
      </c>
      <c r="M329" s="215">
        <v>0</v>
      </c>
      <c r="N329" s="215">
        <v>0</v>
      </c>
      <c r="O329" s="215">
        <v>0</v>
      </c>
      <c r="P329" s="215">
        <v>0</v>
      </c>
      <c r="Q329" s="215">
        <v>0</v>
      </c>
    </row>
    <row r="330" spans="1:18" x14ac:dyDescent="0.25">
      <c r="A330" s="245" t="str">
        <f>IFERROR(VLOOKUP($C330,Account_Mapping!$A:$C,2,0),"")</f>
        <v>T_gen_Admin_other</v>
      </c>
      <c r="B330" s="248">
        <f>IFERROR(VLOOKUP($C330,Account_Mapping!$A:$C,3,0),"")</f>
        <v>0</v>
      </c>
      <c r="C330" s="285" t="s">
        <v>1073</v>
      </c>
      <c r="D330" s="215"/>
      <c r="E330" s="215">
        <v>0</v>
      </c>
      <c r="F330" s="215">
        <v>0</v>
      </c>
      <c r="G330" s="215">
        <v>0</v>
      </c>
      <c r="H330" s="215">
        <v>0</v>
      </c>
      <c r="I330" s="215">
        <v>0</v>
      </c>
      <c r="J330" s="215">
        <v>0</v>
      </c>
      <c r="K330" s="215">
        <v>0</v>
      </c>
      <c r="L330" s="215">
        <v>0</v>
      </c>
      <c r="M330" s="215">
        <v>0</v>
      </c>
      <c r="N330" s="215">
        <v>0</v>
      </c>
      <c r="O330" s="215">
        <v>0</v>
      </c>
      <c r="P330" s="215">
        <v>0</v>
      </c>
      <c r="Q330" s="215">
        <v>0</v>
      </c>
    </row>
    <row r="331" spans="1:18" x14ac:dyDescent="0.25">
      <c r="A331" s="245" t="str">
        <f>IFERROR(VLOOKUP($C331,Account_Mapping!$A:$C,2,0),"")</f>
        <v>T_gen_Admin_other</v>
      </c>
      <c r="B331" s="248">
        <f>IFERROR(VLOOKUP($C331,Account_Mapping!$A:$C,3,0),"")</f>
        <v>0</v>
      </c>
      <c r="C331" s="285" t="s">
        <v>1074</v>
      </c>
      <c r="D331" s="215"/>
      <c r="E331" s="215">
        <v>0</v>
      </c>
      <c r="F331" s="215">
        <v>0</v>
      </c>
      <c r="G331" s="215">
        <v>0</v>
      </c>
      <c r="H331" s="215">
        <v>0</v>
      </c>
      <c r="I331" s="215">
        <v>0</v>
      </c>
      <c r="J331" s="215">
        <v>0</v>
      </c>
      <c r="K331" s="215">
        <v>0</v>
      </c>
      <c r="L331" s="215">
        <v>0</v>
      </c>
      <c r="M331" s="215">
        <v>0</v>
      </c>
      <c r="N331" s="215">
        <v>0</v>
      </c>
      <c r="O331" s="215">
        <v>0</v>
      </c>
      <c r="P331" s="215">
        <v>0</v>
      </c>
      <c r="Q331" s="215">
        <v>0</v>
      </c>
    </row>
    <row r="332" spans="1:18" x14ac:dyDescent="0.25">
      <c r="A332" s="245" t="str">
        <f>IFERROR(VLOOKUP($C332,Account_Mapping!$A:$C,2,0),"")</f>
        <v>T_gen_Admin_other</v>
      </c>
      <c r="B332" s="248">
        <f>IFERROR(VLOOKUP($C332,Account_Mapping!$A:$C,3,0),"")</f>
        <v>0</v>
      </c>
      <c r="C332" s="285" t="s">
        <v>1075</v>
      </c>
      <c r="D332" s="215"/>
      <c r="E332" s="215">
        <v>0</v>
      </c>
      <c r="F332" s="215">
        <v>0</v>
      </c>
      <c r="G332" s="215">
        <v>0</v>
      </c>
      <c r="H332" s="215">
        <v>0</v>
      </c>
      <c r="I332" s="215">
        <v>0</v>
      </c>
      <c r="J332" s="215">
        <v>0</v>
      </c>
      <c r="K332" s="215">
        <v>0</v>
      </c>
      <c r="L332" s="215">
        <v>0</v>
      </c>
      <c r="M332" s="215">
        <v>0</v>
      </c>
      <c r="N332" s="215">
        <v>0</v>
      </c>
      <c r="O332" s="215">
        <v>0</v>
      </c>
      <c r="P332" s="215">
        <v>0</v>
      </c>
      <c r="Q332" s="215">
        <v>0</v>
      </c>
    </row>
    <row r="333" spans="1:18" x14ac:dyDescent="0.25">
      <c r="A333" s="245" t="str">
        <f>IFERROR(VLOOKUP($C333,Account_Mapping!$A:$C,2,0),"")</f>
        <v>T_gen_Admin_other</v>
      </c>
      <c r="B333" s="248">
        <f>IFERROR(VLOOKUP($C333,Account_Mapping!$A:$C,3,0),"")</f>
        <v>0</v>
      </c>
      <c r="C333" s="285" t="s">
        <v>1076</v>
      </c>
      <c r="D333" s="215"/>
      <c r="E333" s="215">
        <v>72.900000000000006</v>
      </c>
      <c r="F333" s="215">
        <v>0</v>
      </c>
      <c r="G333" s="215">
        <v>0</v>
      </c>
      <c r="H333" s="215">
        <v>0</v>
      </c>
      <c r="I333" s="215">
        <v>0</v>
      </c>
      <c r="J333" s="215">
        <v>0</v>
      </c>
      <c r="K333" s="215">
        <v>0</v>
      </c>
      <c r="L333" s="215">
        <v>0</v>
      </c>
      <c r="M333" s="215">
        <v>0</v>
      </c>
      <c r="N333" s="215">
        <v>0</v>
      </c>
      <c r="O333" s="215">
        <v>0</v>
      </c>
      <c r="P333" s="215">
        <v>0</v>
      </c>
      <c r="Q333" s="215">
        <v>72.900000000000006</v>
      </c>
    </row>
    <row r="334" spans="1:18" x14ac:dyDescent="0.25">
      <c r="A334" s="245" t="str">
        <f>IFERROR(VLOOKUP($C334,Account_Mapping!$A:$C,2,0),"")</f>
        <v>T_gen_Admin_other</v>
      </c>
      <c r="B334" s="248">
        <f>IFERROR(VLOOKUP($C334,Account_Mapping!$A:$C,3,0),"")</f>
        <v>0</v>
      </c>
      <c r="C334" s="285" t="s">
        <v>1077</v>
      </c>
      <c r="D334" s="215"/>
      <c r="E334" s="215">
        <v>0</v>
      </c>
      <c r="F334" s="215">
        <v>0</v>
      </c>
      <c r="G334" s="215">
        <v>0</v>
      </c>
      <c r="H334" s="215">
        <v>0</v>
      </c>
      <c r="I334" s="215">
        <v>0</v>
      </c>
      <c r="J334" s="215">
        <v>0</v>
      </c>
      <c r="K334" s="215">
        <v>0</v>
      </c>
      <c r="L334" s="215">
        <v>0</v>
      </c>
      <c r="M334" s="215">
        <v>0</v>
      </c>
      <c r="N334" s="215">
        <v>0</v>
      </c>
      <c r="O334" s="215">
        <v>0</v>
      </c>
      <c r="P334" s="215">
        <v>0</v>
      </c>
      <c r="Q334" s="215">
        <v>0</v>
      </c>
    </row>
    <row r="335" spans="1:18" x14ac:dyDescent="0.25">
      <c r="A335" s="245" t="str">
        <f>IFERROR(VLOOKUP($C335,Account_Mapping!$A:$C,2,0),"")</f>
        <v>T_gen_Admin_other</v>
      </c>
      <c r="B335" s="248">
        <f>IFERROR(VLOOKUP($C335,Account_Mapping!$A:$C,3,0),"")</f>
        <v>0</v>
      </c>
      <c r="C335" s="285" t="s">
        <v>1078</v>
      </c>
      <c r="D335" s="215"/>
      <c r="E335" s="215">
        <v>78.98</v>
      </c>
      <c r="F335" s="215">
        <v>157.94999999999999</v>
      </c>
      <c r="G335" s="215">
        <v>0</v>
      </c>
      <c r="H335" s="215">
        <v>78.98</v>
      </c>
      <c r="I335" s="215">
        <v>48.6</v>
      </c>
      <c r="J335" s="215">
        <v>72.900000000000006</v>
      </c>
      <c r="K335" s="215">
        <v>0</v>
      </c>
      <c r="L335" s="215">
        <v>0</v>
      </c>
      <c r="M335" s="215">
        <v>0</v>
      </c>
      <c r="N335" s="215">
        <v>0</v>
      </c>
      <c r="O335" s="215">
        <v>0</v>
      </c>
      <c r="P335" s="215">
        <v>0</v>
      </c>
      <c r="Q335" s="215">
        <v>437.41000000000008</v>
      </c>
    </row>
    <row r="336" spans="1:18" x14ac:dyDescent="0.25">
      <c r="A336" s="245" t="str">
        <f>IFERROR(VLOOKUP($C336,Account_Mapping!$A:$C,2,0),"")</f>
        <v>T_gen_Admin_other</v>
      </c>
      <c r="B336" s="248">
        <f>IFERROR(VLOOKUP($C336,Account_Mapping!$A:$C,3,0),"")</f>
        <v>0</v>
      </c>
      <c r="C336" s="285" t="s">
        <v>1079</v>
      </c>
      <c r="E336" s="229">
        <v>0</v>
      </c>
      <c r="F336" s="229">
        <v>0</v>
      </c>
      <c r="G336" s="229">
        <v>0</v>
      </c>
      <c r="H336" s="229">
        <v>0</v>
      </c>
      <c r="I336" s="229">
        <v>10</v>
      </c>
      <c r="J336" s="229">
        <v>0</v>
      </c>
      <c r="K336" s="229">
        <v>0</v>
      </c>
      <c r="L336" s="229">
        <v>0</v>
      </c>
      <c r="M336" s="229">
        <v>0</v>
      </c>
      <c r="N336" s="229">
        <v>0</v>
      </c>
      <c r="O336" s="229">
        <v>0</v>
      </c>
      <c r="P336" s="229">
        <v>0</v>
      </c>
      <c r="Q336" s="229">
        <v>10</v>
      </c>
      <c r="R336" s="224"/>
    </row>
    <row r="337" spans="1:18" x14ac:dyDescent="0.25">
      <c r="A337" s="245" t="str">
        <f>IFERROR(VLOOKUP($C337,Account_Mapping!$A:$C,2,0),"")</f>
        <v>T_gen_Admin_other</v>
      </c>
      <c r="B337" s="248">
        <f>IFERROR(VLOOKUP($C337,Account_Mapping!$A:$C,3,0),"")</f>
        <v>0</v>
      </c>
      <c r="C337" s="285" t="s">
        <v>1080</v>
      </c>
      <c r="E337" s="221">
        <v>0</v>
      </c>
      <c r="F337" s="221">
        <v>0</v>
      </c>
      <c r="G337" s="221">
        <v>0</v>
      </c>
      <c r="H337" s="221">
        <v>0</v>
      </c>
      <c r="I337" s="221">
        <v>0</v>
      </c>
      <c r="J337" s="221">
        <v>0</v>
      </c>
      <c r="K337" s="221">
        <v>0</v>
      </c>
      <c r="L337" s="221">
        <v>0</v>
      </c>
      <c r="M337" s="221">
        <v>0</v>
      </c>
      <c r="N337" s="221">
        <v>0</v>
      </c>
      <c r="O337" s="221">
        <v>0</v>
      </c>
      <c r="P337" s="221">
        <v>0</v>
      </c>
      <c r="Q337" s="221">
        <v>0</v>
      </c>
    </row>
    <row r="338" spans="1:18" x14ac:dyDescent="0.25">
      <c r="A338" s="245" t="str">
        <f>IFERROR(VLOOKUP($C338,Account_Mapping!$A:$C,2,0),"")</f>
        <v/>
      </c>
      <c r="B338" s="248" t="str">
        <f>IFERROR(VLOOKUP($C338,Account_Mapping!$A:$C,3,0),"")</f>
        <v/>
      </c>
      <c r="C338" s="285" t="s">
        <v>1081</v>
      </c>
      <c r="E338" s="215">
        <v>3186.8400000000006</v>
      </c>
      <c r="F338" s="215">
        <v>2726.12</v>
      </c>
      <c r="G338" s="215">
        <v>3431.5600000000004</v>
      </c>
      <c r="H338" s="215">
        <v>3121.04</v>
      </c>
      <c r="I338" s="215">
        <v>3287.1299999999997</v>
      </c>
      <c r="J338" s="215">
        <v>3025.4199999999996</v>
      </c>
      <c r="K338" s="215">
        <v>0</v>
      </c>
      <c r="L338" s="215">
        <v>0</v>
      </c>
      <c r="M338" s="215">
        <v>0</v>
      </c>
      <c r="N338" s="215">
        <v>0</v>
      </c>
      <c r="O338" s="215">
        <v>0</v>
      </c>
      <c r="P338" s="215">
        <v>0</v>
      </c>
      <c r="Q338" s="215">
        <v>18778.11</v>
      </c>
    </row>
    <row r="339" spans="1:18" x14ac:dyDescent="0.25">
      <c r="A339" s="245" t="str">
        <f>IFERROR(VLOOKUP($C339,Account_Mapping!$A:$C,2,0),"")</f>
        <v/>
      </c>
      <c r="B339" s="248" t="str">
        <f>IFERROR(VLOOKUP($C339,Account_Mapping!$A:$C,3,0),"")</f>
        <v/>
      </c>
      <c r="D339" s="215"/>
      <c r="E339" s="215"/>
      <c r="F339" s="215"/>
      <c r="G339" s="215"/>
      <c r="H339" s="215"/>
      <c r="I339" s="215"/>
      <c r="J339" s="215"/>
      <c r="K339" s="215"/>
      <c r="L339" s="215"/>
      <c r="M339" s="215"/>
      <c r="N339" s="215"/>
      <c r="O339" s="215"/>
      <c r="P339" s="215"/>
      <c r="Q339" s="215"/>
    </row>
    <row r="340" spans="1:18" x14ac:dyDescent="0.25">
      <c r="A340" s="245" t="str">
        <f>IFERROR(VLOOKUP($C340,Account_Mapping!$A:$C,2,0),"")</f>
        <v/>
      </c>
      <c r="B340" s="248" t="str">
        <f>IFERROR(VLOOKUP($C340,Account_Mapping!$A:$C,3,0),"")</f>
        <v/>
      </c>
      <c r="C340" s="285" t="s">
        <v>1082</v>
      </c>
      <c r="D340" s="215"/>
      <c r="E340" s="215"/>
      <c r="F340" s="215"/>
      <c r="G340" s="215"/>
      <c r="H340" s="215"/>
      <c r="I340" s="215"/>
      <c r="J340" s="215"/>
      <c r="K340" s="215"/>
      <c r="L340" s="215"/>
      <c r="M340" s="215"/>
      <c r="N340" s="215"/>
      <c r="O340" s="215"/>
      <c r="P340" s="215"/>
      <c r="Q340" s="215"/>
    </row>
    <row r="341" spans="1:18" x14ac:dyDescent="0.25">
      <c r="A341" s="245" t="str">
        <f>IFERROR(VLOOKUP($C341,Account_Mapping!$A:$C,2,0),"")</f>
        <v>T_Houskeeping</v>
      </c>
      <c r="B341" s="248" t="str">
        <f>IFERROR(VLOOKUP($C341,Account_Mapping!$A:$C,3,0),"")</f>
        <v>T_Other_NN_Labor</v>
      </c>
      <c r="C341" s="285" t="s">
        <v>1083</v>
      </c>
      <c r="D341" s="215"/>
      <c r="E341" s="215">
        <v>7683.8</v>
      </c>
      <c r="F341" s="215">
        <v>6676.52</v>
      </c>
      <c r="G341" s="215">
        <v>6847.51</v>
      </c>
      <c r="H341" s="215">
        <v>6681.03</v>
      </c>
      <c r="I341" s="215">
        <v>8844.83</v>
      </c>
      <c r="J341" s="215">
        <v>6895.17</v>
      </c>
      <c r="K341" s="215">
        <v>0</v>
      </c>
      <c r="L341" s="215">
        <v>0</v>
      </c>
      <c r="M341" s="215">
        <v>0</v>
      </c>
      <c r="N341" s="215">
        <v>0</v>
      </c>
      <c r="O341" s="215">
        <v>0</v>
      </c>
      <c r="P341" s="215">
        <v>0</v>
      </c>
      <c r="Q341" s="215">
        <v>43628.86</v>
      </c>
    </row>
    <row r="342" spans="1:18" x14ac:dyDescent="0.25">
      <c r="A342" s="245" t="str">
        <f>IFERROR(VLOOKUP($C342,Account_Mapping!$A:$C,2,0),"")</f>
        <v>T_Houskeeping</v>
      </c>
      <c r="B342" s="248">
        <f>IFERROR(VLOOKUP($C342,Account_Mapping!$A:$C,3,0),"")</f>
        <v>0</v>
      </c>
      <c r="C342" s="285" t="s">
        <v>1084</v>
      </c>
      <c r="D342" s="215"/>
      <c r="E342" s="215">
        <v>771.86</v>
      </c>
      <c r="F342" s="215">
        <v>361.12</v>
      </c>
      <c r="G342" s="215">
        <v>970.47</v>
      </c>
      <c r="H342" s="215">
        <v>654.09</v>
      </c>
      <c r="I342" s="215">
        <v>635.91</v>
      </c>
      <c r="J342" s="215">
        <v>783.94</v>
      </c>
      <c r="K342" s="215">
        <v>0</v>
      </c>
      <c r="L342" s="215">
        <v>0</v>
      </c>
      <c r="M342" s="215">
        <v>0</v>
      </c>
      <c r="N342" s="215">
        <v>0</v>
      </c>
      <c r="O342" s="215">
        <v>0</v>
      </c>
      <c r="P342" s="215">
        <v>0</v>
      </c>
      <c r="Q342" s="215">
        <v>4177.3899999999994</v>
      </c>
    </row>
    <row r="343" spans="1:18" x14ac:dyDescent="0.25">
      <c r="A343" s="245" t="str">
        <f>IFERROR(VLOOKUP($C343,Account_Mapping!$A:$C,2,0),"")</f>
        <v>T_Houskeeping</v>
      </c>
      <c r="B343" s="248">
        <f>IFERROR(VLOOKUP($C343,Account_Mapping!$A:$C,3,0),"")</f>
        <v>0</v>
      </c>
      <c r="C343" s="285" t="s">
        <v>1085</v>
      </c>
      <c r="D343" s="215"/>
      <c r="E343" s="215">
        <v>470.58</v>
      </c>
      <c r="F343" s="215">
        <v>425.04</v>
      </c>
      <c r="G343" s="215">
        <v>470.58</v>
      </c>
      <c r="H343" s="215">
        <v>455.4</v>
      </c>
      <c r="I343" s="215">
        <v>470.58</v>
      </c>
      <c r="J343" s="215">
        <v>455.4</v>
      </c>
      <c r="K343" s="215">
        <v>0</v>
      </c>
      <c r="L343" s="215">
        <v>0</v>
      </c>
      <c r="M343" s="215">
        <v>0</v>
      </c>
      <c r="N343" s="215">
        <v>0</v>
      </c>
      <c r="O343" s="215">
        <v>0</v>
      </c>
      <c r="P343" s="215">
        <v>0</v>
      </c>
      <c r="Q343" s="215">
        <v>2747.58</v>
      </c>
    </row>
    <row r="344" spans="1:18" x14ac:dyDescent="0.25">
      <c r="A344" s="245" t="str">
        <f>IFERROR(VLOOKUP($C344,Account_Mapping!$A:$C,2,0),"")</f>
        <v>T_Houskeeping</v>
      </c>
      <c r="B344" s="248">
        <f>IFERROR(VLOOKUP($C344,Account_Mapping!$A:$C,3,0),"")</f>
        <v>0</v>
      </c>
      <c r="C344" s="285" t="s">
        <v>1086</v>
      </c>
      <c r="D344" s="215"/>
      <c r="E344" s="215">
        <v>1147.71</v>
      </c>
      <c r="F344" s="215">
        <v>105.04</v>
      </c>
      <c r="G344" s="215">
        <v>173.22</v>
      </c>
      <c r="H344" s="215">
        <v>433.83</v>
      </c>
      <c r="I344" s="215">
        <v>822.13</v>
      </c>
      <c r="J344" s="215">
        <v>423.44</v>
      </c>
      <c r="K344" s="215">
        <v>0</v>
      </c>
      <c r="L344" s="215">
        <v>0</v>
      </c>
      <c r="M344" s="215">
        <v>0</v>
      </c>
      <c r="N344" s="215">
        <v>0</v>
      </c>
      <c r="O344" s="215">
        <v>0</v>
      </c>
      <c r="P344" s="215">
        <v>0</v>
      </c>
      <c r="Q344" s="215">
        <v>3105.37</v>
      </c>
    </row>
    <row r="345" spans="1:18" x14ac:dyDescent="0.25">
      <c r="A345" s="245" t="str">
        <f>IFERROR(VLOOKUP($C345,Account_Mapping!$A:$C,2,0),"")</f>
        <v>T_Houskeeping</v>
      </c>
      <c r="B345" s="248">
        <f>IFERROR(VLOOKUP($C345,Account_Mapping!$A:$C,3,0),"")</f>
        <v>0</v>
      </c>
      <c r="C345" s="285" t="s">
        <v>1087</v>
      </c>
      <c r="D345" s="215"/>
      <c r="E345" s="215">
        <v>0</v>
      </c>
      <c r="F345" s="215">
        <v>0</v>
      </c>
      <c r="G345" s="215">
        <v>0</v>
      </c>
      <c r="H345" s="215">
        <v>0</v>
      </c>
      <c r="I345" s="215">
        <v>0</v>
      </c>
      <c r="J345" s="215">
        <v>0</v>
      </c>
      <c r="K345" s="215">
        <v>0</v>
      </c>
      <c r="L345" s="215">
        <v>0</v>
      </c>
      <c r="M345" s="215">
        <v>0</v>
      </c>
      <c r="N345" s="215">
        <v>0</v>
      </c>
      <c r="O345" s="215">
        <v>0</v>
      </c>
      <c r="P345" s="215">
        <v>0</v>
      </c>
      <c r="Q345" s="215">
        <v>0</v>
      </c>
    </row>
    <row r="346" spans="1:18" x14ac:dyDescent="0.25">
      <c r="A346" s="245" t="str">
        <f>IFERROR(VLOOKUP($C346,Account_Mapping!$A:$C,2,0),"")</f>
        <v>T_gen_Admin_other</v>
      </c>
      <c r="B346" s="248">
        <f>IFERROR(VLOOKUP($C346,Account_Mapping!$A:$C,3,0),"")</f>
        <v>0</v>
      </c>
      <c r="C346" s="285" t="s">
        <v>1088</v>
      </c>
      <c r="D346" s="215"/>
      <c r="E346" s="215">
        <v>0</v>
      </c>
      <c r="F346" s="215">
        <v>0</v>
      </c>
      <c r="G346" s="215">
        <v>0</v>
      </c>
      <c r="H346" s="215">
        <v>0</v>
      </c>
      <c r="I346" s="215">
        <v>0</v>
      </c>
      <c r="J346" s="215">
        <v>0</v>
      </c>
      <c r="K346" s="215">
        <v>0</v>
      </c>
      <c r="L346" s="215">
        <v>0</v>
      </c>
      <c r="M346" s="215">
        <v>0</v>
      </c>
      <c r="N346" s="215">
        <v>0</v>
      </c>
      <c r="O346" s="215">
        <v>0</v>
      </c>
      <c r="P346" s="215">
        <v>0</v>
      </c>
      <c r="Q346" s="215">
        <v>0</v>
      </c>
    </row>
    <row r="347" spans="1:18" x14ac:dyDescent="0.25">
      <c r="A347" s="245" t="str">
        <f>IFERROR(VLOOKUP($C347,Account_Mapping!$A:$C,2,0),"")</f>
        <v>T_gen_Admin_other</v>
      </c>
      <c r="B347" s="248">
        <f>IFERROR(VLOOKUP($C347,Account_Mapping!$A:$C,3,0),"")</f>
        <v>0</v>
      </c>
      <c r="C347" s="285" t="s">
        <v>1089</v>
      </c>
      <c r="D347" s="215"/>
      <c r="E347" s="215">
        <v>0</v>
      </c>
      <c r="F347" s="215">
        <v>0</v>
      </c>
      <c r="G347" s="215">
        <v>0</v>
      </c>
      <c r="H347" s="215">
        <v>0</v>
      </c>
      <c r="I347" s="215">
        <v>0</v>
      </c>
      <c r="J347" s="215">
        <v>0</v>
      </c>
      <c r="K347" s="215">
        <v>0</v>
      </c>
      <c r="L347" s="215">
        <v>0</v>
      </c>
      <c r="M347" s="215">
        <v>0</v>
      </c>
      <c r="N347" s="215">
        <v>0</v>
      </c>
      <c r="O347" s="215">
        <v>0</v>
      </c>
      <c r="P347" s="215">
        <v>0</v>
      </c>
      <c r="Q347" s="215">
        <v>0</v>
      </c>
    </row>
    <row r="348" spans="1:18" x14ac:dyDescent="0.25">
      <c r="A348" s="245" t="str">
        <f>IFERROR(VLOOKUP($C348,Account_Mapping!$A:$C,2,0),"")</f>
        <v>T_gen_Admin_other</v>
      </c>
      <c r="B348" s="248">
        <f>IFERROR(VLOOKUP($C348,Account_Mapping!$A:$C,3,0),"")</f>
        <v>0</v>
      </c>
      <c r="C348" s="285" t="s">
        <v>1090</v>
      </c>
      <c r="D348" s="215"/>
      <c r="E348" s="215">
        <v>0</v>
      </c>
      <c r="F348" s="215">
        <v>0</v>
      </c>
      <c r="G348" s="215">
        <v>0</v>
      </c>
      <c r="H348" s="215">
        <v>0</v>
      </c>
      <c r="I348" s="215">
        <v>0</v>
      </c>
      <c r="J348" s="215">
        <v>0</v>
      </c>
      <c r="K348" s="215">
        <v>0</v>
      </c>
      <c r="L348" s="215">
        <v>0</v>
      </c>
      <c r="M348" s="215">
        <v>0</v>
      </c>
      <c r="N348" s="215">
        <v>0</v>
      </c>
      <c r="O348" s="215">
        <v>0</v>
      </c>
      <c r="P348" s="215">
        <v>0</v>
      </c>
      <c r="Q348" s="215">
        <v>0</v>
      </c>
    </row>
    <row r="349" spans="1:18" x14ac:dyDescent="0.25">
      <c r="A349" s="245" t="str">
        <f>IFERROR(VLOOKUP($C349,Account_Mapping!$A:$C,2,0),"")</f>
        <v>T_gen_Admin_other</v>
      </c>
      <c r="B349" s="248">
        <f>IFERROR(VLOOKUP($C349,Account_Mapping!$A:$C,3,0),"")</f>
        <v>0</v>
      </c>
      <c r="C349" s="285" t="s">
        <v>1091</v>
      </c>
      <c r="D349" s="215"/>
      <c r="E349" s="215">
        <v>90</v>
      </c>
      <c r="F349" s="215">
        <v>589</v>
      </c>
      <c r="G349" s="215">
        <v>124</v>
      </c>
      <c r="H349" s="215">
        <v>248</v>
      </c>
      <c r="I349" s="215">
        <v>331.8</v>
      </c>
      <c r="J349" s="215">
        <v>425.25</v>
      </c>
      <c r="K349" s="215">
        <v>0</v>
      </c>
      <c r="L349" s="215">
        <v>0</v>
      </c>
      <c r="M349" s="215">
        <v>0</v>
      </c>
      <c r="N349" s="215">
        <v>0</v>
      </c>
      <c r="O349" s="215">
        <v>0</v>
      </c>
      <c r="P349" s="215">
        <v>0</v>
      </c>
      <c r="Q349" s="215">
        <v>1808.05</v>
      </c>
    </row>
    <row r="350" spans="1:18" x14ac:dyDescent="0.25">
      <c r="A350" s="245" t="str">
        <f>IFERROR(VLOOKUP($C350,Account_Mapping!$A:$C,2,0),"")</f>
        <v>T_gen_Admin_other</v>
      </c>
      <c r="B350" s="248">
        <f>IFERROR(VLOOKUP($C350,Account_Mapping!$A:$C,3,0),"")</f>
        <v>0</v>
      </c>
      <c r="C350" s="285" t="s">
        <v>1092</v>
      </c>
      <c r="D350" s="215"/>
      <c r="E350" s="215">
        <v>0</v>
      </c>
      <c r="F350" s="215">
        <v>0</v>
      </c>
      <c r="G350" s="215">
        <v>0</v>
      </c>
      <c r="H350" s="215">
        <v>0</v>
      </c>
      <c r="I350" s="215">
        <v>0</v>
      </c>
      <c r="J350" s="215">
        <v>0</v>
      </c>
      <c r="K350" s="215">
        <v>0</v>
      </c>
      <c r="L350" s="215">
        <v>0</v>
      </c>
      <c r="M350" s="215">
        <v>0</v>
      </c>
      <c r="N350" s="215">
        <v>0</v>
      </c>
      <c r="O350" s="215">
        <v>0</v>
      </c>
      <c r="P350" s="215">
        <v>0</v>
      </c>
      <c r="Q350" s="215">
        <v>0</v>
      </c>
    </row>
    <row r="351" spans="1:18" x14ac:dyDescent="0.25">
      <c r="A351" s="245" t="str">
        <f>IFERROR(VLOOKUP($C351,Account_Mapping!$A:$C,2,0),"")</f>
        <v>T_gen_Admin_other</v>
      </c>
      <c r="B351" s="248">
        <f>IFERROR(VLOOKUP($C351,Account_Mapping!$A:$C,3,0),"")</f>
        <v>0</v>
      </c>
      <c r="C351" s="285" t="s">
        <v>1093</v>
      </c>
      <c r="D351" s="215"/>
      <c r="E351" s="215">
        <v>120</v>
      </c>
      <c r="F351" s="215">
        <v>585.04999999999995</v>
      </c>
      <c r="G351" s="215">
        <v>0</v>
      </c>
      <c r="H351" s="215">
        <v>124</v>
      </c>
      <c r="I351" s="215">
        <v>0</v>
      </c>
      <c r="J351" s="215">
        <v>124</v>
      </c>
      <c r="K351" s="215">
        <v>0</v>
      </c>
      <c r="L351" s="215">
        <v>0</v>
      </c>
      <c r="M351" s="215">
        <v>0</v>
      </c>
      <c r="N351" s="215">
        <v>0</v>
      </c>
      <c r="O351" s="215">
        <v>0</v>
      </c>
      <c r="P351" s="215">
        <v>0</v>
      </c>
      <c r="Q351" s="215">
        <v>953.05</v>
      </c>
    </row>
    <row r="352" spans="1:18" x14ac:dyDescent="0.25">
      <c r="A352" s="245" t="str">
        <f>IFERROR(VLOOKUP($C352,Account_Mapping!$A:$C,2,0),"")</f>
        <v>T_gen_Admin_other</v>
      </c>
      <c r="B352" s="248">
        <f>IFERROR(VLOOKUP($C352,Account_Mapping!$A:$C,3,0),"")</f>
        <v>0</v>
      </c>
      <c r="C352" s="285" t="s">
        <v>1094</v>
      </c>
      <c r="E352" s="229">
        <v>448.14</v>
      </c>
      <c r="F352" s="229">
        <v>448.14</v>
      </c>
      <c r="G352" s="229">
        <v>-51.86</v>
      </c>
      <c r="H352" s="229">
        <v>503.24</v>
      </c>
      <c r="I352" s="229">
        <v>571.22</v>
      </c>
      <c r="J352" s="229">
        <v>495.96</v>
      </c>
      <c r="K352" s="229">
        <v>0</v>
      </c>
      <c r="L352" s="229">
        <v>0</v>
      </c>
      <c r="M352" s="229">
        <v>0</v>
      </c>
      <c r="N352" s="229">
        <v>0</v>
      </c>
      <c r="O352" s="229">
        <v>0</v>
      </c>
      <c r="P352" s="229">
        <v>0</v>
      </c>
      <c r="Q352" s="229">
        <v>2414.8399999999997</v>
      </c>
      <c r="R352" s="224"/>
    </row>
    <row r="353" spans="1:17" x14ac:dyDescent="0.25">
      <c r="A353" s="245" t="str">
        <f>IFERROR(VLOOKUP($C353,Account_Mapping!$A:$C,2,0),"")</f>
        <v>T_gen_Admin_other</v>
      </c>
      <c r="B353" s="248">
        <f>IFERROR(VLOOKUP($C353,Account_Mapping!$A:$C,3,0),"")</f>
        <v>0</v>
      </c>
      <c r="C353" s="285" t="s">
        <v>1095</v>
      </c>
      <c r="E353" s="215">
        <v>0</v>
      </c>
      <c r="F353" s="215">
        <v>0</v>
      </c>
      <c r="G353" s="215">
        <v>0</v>
      </c>
      <c r="H353" s="215">
        <v>0</v>
      </c>
      <c r="I353" s="215">
        <v>0</v>
      </c>
      <c r="J353" s="215">
        <v>0</v>
      </c>
      <c r="K353" s="215">
        <v>0</v>
      </c>
      <c r="L353" s="215">
        <v>0</v>
      </c>
      <c r="M353" s="215">
        <v>0</v>
      </c>
      <c r="N353" s="215">
        <v>0</v>
      </c>
      <c r="O353" s="215">
        <v>0</v>
      </c>
      <c r="P353" s="215">
        <v>0</v>
      </c>
      <c r="Q353" s="215">
        <v>0</v>
      </c>
    </row>
    <row r="354" spans="1:17" x14ac:dyDescent="0.25">
      <c r="A354" s="245" t="str">
        <f>IFERROR(VLOOKUP($C354,Account_Mapping!$A:$C,2,0),"")</f>
        <v/>
      </c>
      <c r="B354" s="248" t="str">
        <f>IFERROR(VLOOKUP($C354,Account_Mapping!$A:$C,3,0),"")</f>
        <v/>
      </c>
      <c r="C354" s="285" t="s">
        <v>1096</v>
      </c>
      <c r="E354" s="215">
        <v>10732.09</v>
      </c>
      <c r="F354" s="215">
        <v>9189.91</v>
      </c>
      <c r="G354" s="215">
        <v>8533.92</v>
      </c>
      <c r="H354" s="215">
        <v>9099.59</v>
      </c>
      <c r="I354" s="215">
        <v>11676.469999999998</v>
      </c>
      <c r="J354" s="215">
        <v>9603.16</v>
      </c>
      <c r="K354" s="215">
        <v>0</v>
      </c>
      <c r="L354" s="215">
        <v>0</v>
      </c>
      <c r="M354" s="215">
        <v>0</v>
      </c>
      <c r="N354" s="215">
        <v>0</v>
      </c>
      <c r="O354" s="215">
        <v>0</v>
      </c>
      <c r="P354" s="215">
        <v>0</v>
      </c>
      <c r="Q354" s="215">
        <v>58835.140000000007</v>
      </c>
    </row>
    <row r="355" spans="1:17" x14ac:dyDescent="0.25">
      <c r="A355" s="245" t="str">
        <f>IFERROR(VLOOKUP($C355,Account_Mapping!$A:$C,2,0),"")</f>
        <v/>
      </c>
      <c r="B355" s="248" t="str">
        <f>IFERROR(VLOOKUP($C355,Account_Mapping!$A:$C,3,0),"")</f>
        <v/>
      </c>
      <c r="C355" s="285" t="s">
        <v>789</v>
      </c>
      <c r="E355" s="215"/>
      <c r="F355" s="215"/>
      <c r="G355" s="215"/>
      <c r="H355" s="215"/>
      <c r="I355" s="215"/>
      <c r="J355" s="215"/>
      <c r="K355" s="215"/>
      <c r="L355" s="215"/>
      <c r="M355" s="215"/>
      <c r="N355" s="215"/>
      <c r="O355" s="215"/>
      <c r="P355" s="215"/>
      <c r="Q355" s="215"/>
    </row>
    <row r="356" spans="1:17" x14ac:dyDescent="0.25">
      <c r="A356" s="245" t="str">
        <f>IFERROR(VLOOKUP($C356,Account_Mapping!$A:$C,2,0),"")</f>
        <v/>
      </c>
      <c r="B356" s="248" t="str">
        <f>IFERROR(VLOOKUP($C356,Account_Mapping!$A:$C,3,0),"")</f>
        <v/>
      </c>
      <c r="C356" s="285" t="s">
        <v>789</v>
      </c>
      <c r="D356" s="215"/>
      <c r="E356" s="215"/>
      <c r="F356" s="215"/>
      <c r="G356" s="215"/>
      <c r="H356" s="215"/>
      <c r="I356" s="215"/>
      <c r="J356" s="215"/>
      <c r="K356" s="215"/>
      <c r="L356" s="215"/>
      <c r="M356" s="215"/>
      <c r="N356" s="215"/>
      <c r="O356" s="215"/>
      <c r="P356" s="215"/>
      <c r="Q356" s="215"/>
    </row>
    <row r="357" spans="1:17" x14ac:dyDescent="0.25">
      <c r="A357" s="245" t="str">
        <f>IFERROR(VLOOKUP($C357,Account_Mapping!$A:$C,2,0),"")</f>
        <v/>
      </c>
      <c r="B357" s="248" t="str">
        <f>IFERROR(VLOOKUP($C357,Account_Mapping!$A:$C,3,0),"")</f>
        <v/>
      </c>
      <c r="C357" s="285" t="s">
        <v>1097</v>
      </c>
      <c r="D357" s="215"/>
      <c r="E357" s="215"/>
      <c r="F357" s="215"/>
      <c r="G357" s="215"/>
      <c r="H357" s="215"/>
      <c r="I357" s="215"/>
      <c r="J357" s="215"/>
      <c r="K357" s="215"/>
      <c r="L357" s="215"/>
      <c r="M357" s="215"/>
      <c r="N357" s="215"/>
      <c r="O357" s="215"/>
      <c r="P357" s="215"/>
      <c r="Q357" s="215"/>
    </row>
    <row r="358" spans="1:17" x14ac:dyDescent="0.25">
      <c r="A358" s="245" t="str">
        <f>IFERROR(VLOOKUP($C358,Account_Mapping!$A:$C,2,0),"")</f>
        <v>T_Maintenance</v>
      </c>
      <c r="B358" s="248" t="str">
        <f>IFERROR(VLOOKUP($C358,Account_Mapping!$A:$C,3,0),"")</f>
        <v>T_Other_NN_Labor</v>
      </c>
      <c r="C358" s="285" t="s">
        <v>1098</v>
      </c>
      <c r="D358" s="215"/>
      <c r="E358" s="215">
        <v>2846.31</v>
      </c>
      <c r="F358" s="215">
        <v>2490.3000000000002</v>
      </c>
      <c r="G358" s="215">
        <v>3003.88</v>
      </c>
      <c r="H358" s="215">
        <v>2507.69</v>
      </c>
      <c r="I358" s="215">
        <v>3569.07</v>
      </c>
      <c r="J358" s="215">
        <v>2843.68</v>
      </c>
      <c r="K358" s="215">
        <v>0</v>
      </c>
      <c r="L358" s="215">
        <v>0</v>
      </c>
      <c r="M358" s="215">
        <v>0</v>
      </c>
      <c r="N358" s="215">
        <v>0</v>
      </c>
      <c r="O358" s="215">
        <v>0</v>
      </c>
      <c r="P358" s="215">
        <v>0</v>
      </c>
      <c r="Q358" s="215">
        <v>17260.93</v>
      </c>
    </row>
    <row r="359" spans="1:17" x14ac:dyDescent="0.25">
      <c r="A359" s="245" t="str">
        <f>IFERROR(VLOOKUP($C359,Account_Mapping!$A:$C,2,0),"")</f>
        <v>T_Maintenance</v>
      </c>
      <c r="B359" s="248">
        <f>IFERROR(VLOOKUP($C359,Account_Mapping!$A:$C,3,0),"")</f>
        <v>0</v>
      </c>
      <c r="C359" s="285" t="s">
        <v>1099</v>
      </c>
      <c r="D359" s="215"/>
      <c r="E359" s="215">
        <v>587.29</v>
      </c>
      <c r="F359" s="215">
        <v>328.6</v>
      </c>
      <c r="G359" s="215">
        <v>1043.48</v>
      </c>
      <c r="H359" s="215">
        <v>431.98</v>
      </c>
      <c r="I359" s="215">
        <v>190.07</v>
      </c>
      <c r="J359" s="215">
        <v>25.9</v>
      </c>
      <c r="K359" s="215">
        <v>0</v>
      </c>
      <c r="L359" s="215">
        <v>0</v>
      </c>
      <c r="M359" s="215">
        <v>0</v>
      </c>
      <c r="N359" s="215">
        <v>0</v>
      </c>
      <c r="O359" s="215">
        <v>0</v>
      </c>
      <c r="P359" s="215">
        <v>0</v>
      </c>
      <c r="Q359" s="215">
        <v>2607.3200000000002</v>
      </c>
    </row>
    <row r="360" spans="1:17" x14ac:dyDescent="0.25">
      <c r="A360" s="245" t="str">
        <f>IFERROR(VLOOKUP($C360,Account_Mapping!$A:$C,2,0),"")</f>
        <v>T_Maintenance</v>
      </c>
      <c r="B360" s="248">
        <f>IFERROR(VLOOKUP($C360,Account_Mapping!$A:$C,3,0),"")</f>
        <v>0</v>
      </c>
      <c r="C360" s="285" t="s">
        <v>1100</v>
      </c>
      <c r="D360" s="215"/>
      <c r="E360" s="215">
        <v>326.39</v>
      </c>
      <c r="F360" s="215">
        <v>679.67</v>
      </c>
      <c r="G360" s="215">
        <v>543.41</v>
      </c>
      <c r="H360" s="215">
        <v>94.94</v>
      </c>
      <c r="I360" s="215">
        <v>108.82</v>
      </c>
      <c r="J360" s="215">
        <v>313.97000000000003</v>
      </c>
      <c r="K360" s="215">
        <v>0</v>
      </c>
      <c r="L360" s="215">
        <v>0</v>
      </c>
      <c r="M360" s="215">
        <v>0</v>
      </c>
      <c r="N360" s="215">
        <v>0</v>
      </c>
      <c r="O360" s="215">
        <v>0</v>
      </c>
      <c r="P360" s="215">
        <v>0</v>
      </c>
      <c r="Q360" s="215">
        <v>2067.1999999999998</v>
      </c>
    </row>
    <row r="361" spans="1:17" x14ac:dyDescent="0.25">
      <c r="A361" s="245" t="str">
        <f>IFERROR(VLOOKUP($C361,Account_Mapping!$A:$C,2,0),"")</f>
        <v>T_Maintenance</v>
      </c>
      <c r="B361" s="248">
        <f>IFERROR(VLOOKUP($C361,Account_Mapping!$A:$C,3,0),"")</f>
        <v>0</v>
      </c>
      <c r="C361" s="285" t="s">
        <v>1101</v>
      </c>
      <c r="D361" s="215"/>
      <c r="E361" s="215">
        <v>0</v>
      </c>
      <c r="F361" s="215">
        <v>0</v>
      </c>
      <c r="G361" s="215">
        <v>0</v>
      </c>
      <c r="H361" s="215">
        <v>0</v>
      </c>
      <c r="I361" s="215">
        <v>0</v>
      </c>
      <c r="J361" s="215">
        <v>0</v>
      </c>
      <c r="K361" s="215">
        <v>0</v>
      </c>
      <c r="L361" s="215">
        <v>0</v>
      </c>
      <c r="M361" s="215">
        <v>0</v>
      </c>
      <c r="N361" s="215">
        <v>0</v>
      </c>
      <c r="O361" s="215">
        <v>0</v>
      </c>
      <c r="P361" s="215">
        <v>0</v>
      </c>
      <c r="Q361" s="215">
        <v>0</v>
      </c>
    </row>
    <row r="362" spans="1:17" x14ac:dyDescent="0.25">
      <c r="A362" s="245" t="str">
        <f>IFERROR(VLOOKUP($C362,Account_Mapping!$A:$C,2,0),"")</f>
        <v>T_Maintenance</v>
      </c>
      <c r="B362" s="248">
        <f>IFERROR(VLOOKUP($C362,Account_Mapping!$A:$C,3,0),"")</f>
        <v>0</v>
      </c>
      <c r="C362" s="285" t="s">
        <v>1102</v>
      </c>
      <c r="D362" s="215"/>
      <c r="E362" s="215">
        <v>0</v>
      </c>
      <c r="F362" s="215">
        <v>0</v>
      </c>
      <c r="G362" s="215">
        <v>171.02</v>
      </c>
      <c r="H362" s="215">
        <v>171.02</v>
      </c>
      <c r="I362" s="215">
        <v>0</v>
      </c>
      <c r="J362" s="215">
        <v>0</v>
      </c>
      <c r="K362" s="215">
        <v>0</v>
      </c>
      <c r="L362" s="215">
        <v>0</v>
      </c>
      <c r="M362" s="215">
        <v>0</v>
      </c>
      <c r="N362" s="215">
        <v>0</v>
      </c>
      <c r="O362" s="215">
        <v>0</v>
      </c>
      <c r="P362" s="215">
        <v>0</v>
      </c>
      <c r="Q362" s="215">
        <v>342.04</v>
      </c>
    </row>
    <row r="363" spans="1:17" x14ac:dyDescent="0.25">
      <c r="A363" s="245" t="str">
        <f>IFERROR(VLOOKUP($C363,Account_Mapping!$A:$C,2,0),"")</f>
        <v>T_EXPENSES</v>
      </c>
      <c r="B363" s="248">
        <f>IFERROR(VLOOKUP($C363,Account_Mapping!$A:$C,3,0),"")</f>
        <v>0</v>
      </c>
      <c r="C363" s="285" t="s">
        <v>1103</v>
      </c>
      <c r="D363" s="215"/>
      <c r="E363" s="215">
        <v>438.96</v>
      </c>
      <c r="F363" s="215">
        <v>438.96</v>
      </c>
      <c r="G363" s="215">
        <v>877.92</v>
      </c>
      <c r="H363" s="215">
        <v>0</v>
      </c>
      <c r="I363" s="215">
        <v>438.96</v>
      </c>
      <c r="J363" s="215">
        <v>999.45</v>
      </c>
      <c r="K363" s="215">
        <v>0</v>
      </c>
      <c r="L363" s="215">
        <v>0</v>
      </c>
      <c r="M363" s="215">
        <v>0</v>
      </c>
      <c r="N363" s="215">
        <v>0</v>
      </c>
      <c r="O363" s="215">
        <v>0</v>
      </c>
      <c r="P363" s="215">
        <v>0</v>
      </c>
      <c r="Q363" s="215">
        <v>3194.25</v>
      </c>
    </row>
    <row r="364" spans="1:17" x14ac:dyDescent="0.25">
      <c r="A364" s="245" t="str">
        <f>IFERROR(VLOOKUP($C364,Account_Mapping!$A:$C,2,0),"")</f>
        <v>T_EXPENSES</v>
      </c>
      <c r="B364" s="248">
        <f>IFERROR(VLOOKUP($C364,Account_Mapping!$A:$C,3,0),"")</f>
        <v>0</v>
      </c>
      <c r="C364" s="285" t="s">
        <v>1104</v>
      </c>
      <c r="D364" s="215"/>
      <c r="E364" s="215">
        <v>984.05</v>
      </c>
      <c r="F364" s="215">
        <v>0</v>
      </c>
      <c r="G364" s="215">
        <v>984.05</v>
      </c>
      <c r="H364" s="215">
        <v>984.05</v>
      </c>
      <c r="I364" s="215">
        <v>0</v>
      </c>
      <c r="J364" s="215">
        <v>984.05</v>
      </c>
      <c r="K364" s="215">
        <v>0</v>
      </c>
      <c r="L364" s="215">
        <v>0</v>
      </c>
      <c r="M364" s="215">
        <v>0</v>
      </c>
      <c r="N364" s="215">
        <v>0</v>
      </c>
      <c r="O364" s="215">
        <v>0</v>
      </c>
      <c r="P364" s="215">
        <v>0</v>
      </c>
      <c r="Q364" s="215">
        <v>3936.2</v>
      </c>
    </row>
    <row r="365" spans="1:17" x14ac:dyDescent="0.25">
      <c r="A365" s="245" t="str">
        <f>IFERROR(VLOOKUP($C365,Account_Mapping!$A:$C,2,0),"")</f>
        <v>T_Maintenance</v>
      </c>
      <c r="B365" s="248" t="str">
        <f>IFERROR(VLOOKUP($C365,Account_Mapping!$A:$C,3,0),"")</f>
        <v>T_Other_NN_Labor</v>
      </c>
      <c r="C365" s="285" t="s">
        <v>1105</v>
      </c>
      <c r="D365" s="215"/>
      <c r="E365" s="215">
        <v>-527.54999999999995</v>
      </c>
      <c r="F365" s="215">
        <v>1629.05</v>
      </c>
      <c r="G365" s="215">
        <v>588.79</v>
      </c>
      <c r="H365" s="215">
        <v>880</v>
      </c>
      <c r="I365" s="215">
        <v>952.45</v>
      </c>
      <c r="J365" s="215">
        <v>2168.65</v>
      </c>
      <c r="K365" s="215">
        <v>0</v>
      </c>
      <c r="L365" s="215">
        <v>0</v>
      </c>
      <c r="M365" s="215">
        <v>0</v>
      </c>
      <c r="N365" s="215">
        <v>0</v>
      </c>
      <c r="O365" s="215">
        <v>0</v>
      </c>
      <c r="P365" s="215">
        <v>0</v>
      </c>
      <c r="Q365" s="215">
        <v>5691.3899999999994</v>
      </c>
    </row>
    <row r="366" spans="1:17" x14ac:dyDescent="0.25">
      <c r="A366" s="245" t="str">
        <f>IFERROR(VLOOKUP($C366,Account_Mapping!$A:$C,2,0),"")</f>
        <v>T_Maintenance</v>
      </c>
      <c r="B366" s="248">
        <f>IFERROR(VLOOKUP($C366,Account_Mapping!$A:$C,3,0),"")</f>
        <v>0</v>
      </c>
      <c r="C366" s="285" t="s">
        <v>1106</v>
      </c>
      <c r="D366" s="215"/>
      <c r="E366" s="215">
        <v>2844.4</v>
      </c>
      <c r="F366" s="215">
        <v>3011.22</v>
      </c>
      <c r="G366" s="215">
        <v>3921.67</v>
      </c>
      <c r="H366" s="215">
        <v>3711.89</v>
      </c>
      <c r="I366" s="215">
        <v>2721.15</v>
      </c>
      <c r="J366" s="215">
        <v>5062.58</v>
      </c>
      <c r="K366" s="215">
        <v>0</v>
      </c>
      <c r="L366" s="215">
        <v>0</v>
      </c>
      <c r="M366" s="215">
        <v>0</v>
      </c>
      <c r="N366" s="215">
        <v>0</v>
      </c>
      <c r="O366" s="215">
        <v>0</v>
      </c>
      <c r="P366" s="215">
        <v>0</v>
      </c>
      <c r="Q366" s="215">
        <v>21272.91</v>
      </c>
    </row>
    <row r="367" spans="1:17" x14ac:dyDescent="0.25">
      <c r="A367" s="245" t="str">
        <f>IFERROR(VLOOKUP($C367,Account_Mapping!$A:$C,2,0),"")</f>
        <v>T_Maintenance</v>
      </c>
      <c r="B367" s="248">
        <f>IFERROR(VLOOKUP($C367,Account_Mapping!$A:$C,3,0),"")</f>
        <v>0</v>
      </c>
      <c r="C367" s="285" t="s">
        <v>1107</v>
      </c>
      <c r="D367" s="215"/>
      <c r="E367" s="215">
        <v>0</v>
      </c>
      <c r="F367" s="215">
        <v>0</v>
      </c>
      <c r="G367" s="215">
        <v>0</v>
      </c>
      <c r="H367" s="215">
        <v>0</v>
      </c>
      <c r="I367" s="215">
        <v>0</v>
      </c>
      <c r="J367" s="215">
        <v>0</v>
      </c>
      <c r="K367" s="215">
        <v>0</v>
      </c>
      <c r="L367" s="215">
        <v>0</v>
      </c>
      <c r="M367" s="215">
        <v>0</v>
      </c>
      <c r="N367" s="215">
        <v>0</v>
      </c>
      <c r="O367" s="215">
        <v>0</v>
      </c>
      <c r="P367" s="215">
        <v>0</v>
      </c>
      <c r="Q367" s="215">
        <v>0</v>
      </c>
    </row>
    <row r="368" spans="1:17" x14ac:dyDescent="0.25">
      <c r="A368" s="245" t="str">
        <f>IFERROR(VLOOKUP($C368,Account_Mapping!$A:$C,2,0),"")</f>
        <v>T_Maintenance</v>
      </c>
      <c r="B368" s="248">
        <f>IFERROR(VLOOKUP($C368,Account_Mapping!$A:$C,3,0),"")</f>
        <v>0</v>
      </c>
      <c r="C368" s="285" t="s">
        <v>1108</v>
      </c>
      <c r="D368" s="215"/>
      <c r="E368" s="215">
        <v>0</v>
      </c>
      <c r="F368" s="215">
        <v>0</v>
      </c>
      <c r="G368" s="215">
        <v>0</v>
      </c>
      <c r="H368" s="215">
        <v>0</v>
      </c>
      <c r="I368" s="215">
        <v>0</v>
      </c>
      <c r="J368" s="215">
        <v>0</v>
      </c>
      <c r="K368" s="215">
        <v>0</v>
      </c>
      <c r="L368" s="215">
        <v>0</v>
      </c>
      <c r="M368" s="215">
        <v>0</v>
      </c>
      <c r="N368" s="215">
        <v>0</v>
      </c>
      <c r="O368" s="215">
        <v>0</v>
      </c>
      <c r="P368" s="215">
        <v>0</v>
      </c>
      <c r="Q368" s="215">
        <v>0</v>
      </c>
    </row>
    <row r="369" spans="1:18" x14ac:dyDescent="0.25">
      <c r="A369" s="245" t="str">
        <f>IFERROR(VLOOKUP($C369,Account_Mapping!$A:$C,2,0),"")</f>
        <v>T_Maintenance</v>
      </c>
      <c r="B369" s="248">
        <f>IFERROR(VLOOKUP($C369,Account_Mapping!$A:$C,3,0),"")</f>
        <v>0</v>
      </c>
      <c r="C369" s="285" t="s">
        <v>1109</v>
      </c>
      <c r="D369" s="215"/>
      <c r="E369" s="215">
        <v>0</v>
      </c>
      <c r="F369" s="215">
        <v>0</v>
      </c>
      <c r="G369" s="215">
        <v>0</v>
      </c>
      <c r="H369" s="215">
        <v>0</v>
      </c>
      <c r="I369" s="215">
        <v>0</v>
      </c>
      <c r="J369" s="215">
        <v>0</v>
      </c>
      <c r="K369" s="215">
        <v>0</v>
      </c>
      <c r="L369" s="215">
        <v>0</v>
      </c>
      <c r="M369" s="215">
        <v>0</v>
      </c>
      <c r="N369" s="215">
        <v>0</v>
      </c>
      <c r="O369" s="215">
        <v>0</v>
      </c>
      <c r="P369" s="215">
        <v>0</v>
      </c>
      <c r="Q369" s="215">
        <v>0</v>
      </c>
    </row>
    <row r="370" spans="1:18" x14ac:dyDescent="0.25">
      <c r="A370" s="245" t="str">
        <f>IFERROR(VLOOKUP($C370,Account_Mapping!$A:$C,2,0),"")</f>
        <v>T_gen_Admin_other</v>
      </c>
      <c r="B370" s="248">
        <f>IFERROR(VLOOKUP($C370,Account_Mapping!$A:$C,3,0),"")</f>
        <v>0</v>
      </c>
      <c r="C370" s="285" t="s">
        <v>1110</v>
      </c>
      <c r="D370" s="215"/>
      <c r="E370" s="215">
        <v>0</v>
      </c>
      <c r="F370" s="215">
        <v>0</v>
      </c>
      <c r="G370" s="215">
        <v>0</v>
      </c>
      <c r="H370" s="215">
        <v>0</v>
      </c>
      <c r="I370" s="215">
        <v>0</v>
      </c>
      <c r="J370" s="215">
        <v>0</v>
      </c>
      <c r="K370" s="215">
        <v>0</v>
      </c>
      <c r="L370" s="215">
        <v>0</v>
      </c>
      <c r="M370" s="215">
        <v>0</v>
      </c>
      <c r="N370" s="215">
        <v>0</v>
      </c>
      <c r="O370" s="215">
        <v>0</v>
      </c>
      <c r="P370" s="215">
        <v>0</v>
      </c>
      <c r="Q370" s="215">
        <v>0</v>
      </c>
    </row>
    <row r="371" spans="1:18" x14ac:dyDescent="0.25">
      <c r="A371" s="245" t="str">
        <f>IFERROR(VLOOKUP($C371,Account_Mapping!$A:$C,2,0),"")</f>
        <v>T_gen_Admin_other</v>
      </c>
      <c r="B371" s="248">
        <f>IFERROR(VLOOKUP($C371,Account_Mapping!$A:$C,3,0),"")</f>
        <v>0</v>
      </c>
      <c r="C371" s="285" t="s">
        <v>1111</v>
      </c>
      <c r="D371" s="215"/>
      <c r="E371" s="215">
        <v>0</v>
      </c>
      <c r="F371" s="215">
        <v>0</v>
      </c>
      <c r="G371" s="215">
        <v>0</v>
      </c>
      <c r="H371" s="215">
        <v>0</v>
      </c>
      <c r="I371" s="215">
        <v>0</v>
      </c>
      <c r="J371" s="215">
        <v>0</v>
      </c>
      <c r="K371" s="215">
        <v>0</v>
      </c>
      <c r="L371" s="215">
        <v>0</v>
      </c>
      <c r="M371" s="215">
        <v>0</v>
      </c>
      <c r="N371" s="215">
        <v>0</v>
      </c>
      <c r="O371" s="215">
        <v>0</v>
      </c>
      <c r="P371" s="215">
        <v>0</v>
      </c>
      <c r="Q371" s="215">
        <v>0</v>
      </c>
    </row>
    <row r="372" spans="1:18" x14ac:dyDescent="0.25">
      <c r="A372" s="245" t="str">
        <f>IFERROR(VLOOKUP($C372,Account_Mapping!$A:$C,2,0),"")</f>
        <v>T_gen_Admin_other</v>
      </c>
      <c r="B372" s="248">
        <f>IFERROR(VLOOKUP($C372,Account_Mapping!$A:$C,3,0),"")</f>
        <v>0</v>
      </c>
      <c r="C372" s="285" t="s">
        <v>1112</v>
      </c>
      <c r="D372" s="215"/>
      <c r="E372" s="215">
        <v>0</v>
      </c>
      <c r="F372" s="215">
        <v>0</v>
      </c>
      <c r="G372" s="215">
        <v>0</v>
      </c>
      <c r="H372" s="215">
        <v>0</v>
      </c>
      <c r="I372" s="215">
        <v>0</v>
      </c>
      <c r="J372" s="215">
        <v>0</v>
      </c>
      <c r="K372" s="215">
        <v>0</v>
      </c>
      <c r="L372" s="215">
        <v>0</v>
      </c>
      <c r="M372" s="215">
        <v>0</v>
      </c>
      <c r="N372" s="215">
        <v>0</v>
      </c>
      <c r="O372" s="215">
        <v>0</v>
      </c>
      <c r="P372" s="215">
        <v>0</v>
      </c>
      <c r="Q372" s="215">
        <v>0</v>
      </c>
    </row>
    <row r="373" spans="1:18" x14ac:dyDescent="0.25">
      <c r="A373" s="245" t="str">
        <f>IFERROR(VLOOKUP($C373,Account_Mapping!$A:$C,2,0),"")</f>
        <v>T_gen_Admin_other</v>
      </c>
      <c r="B373" s="248">
        <f>IFERROR(VLOOKUP($C373,Account_Mapping!$A:$C,3,0),"")</f>
        <v>0</v>
      </c>
      <c r="C373" s="285" t="s">
        <v>1113</v>
      </c>
      <c r="D373" s="215"/>
      <c r="E373" s="215">
        <v>292.58999999999997</v>
      </c>
      <c r="F373" s="215">
        <v>51.29</v>
      </c>
      <c r="G373" s="215">
        <v>51.29</v>
      </c>
      <c r="H373" s="215">
        <v>51.29</v>
      </c>
      <c r="I373" s="215">
        <v>-214.8</v>
      </c>
      <c r="J373" s="215">
        <v>0</v>
      </c>
      <c r="K373" s="215">
        <v>0</v>
      </c>
      <c r="L373" s="215">
        <v>0</v>
      </c>
      <c r="M373" s="215">
        <v>0</v>
      </c>
      <c r="N373" s="215">
        <v>0</v>
      </c>
      <c r="O373" s="215">
        <v>0</v>
      </c>
      <c r="P373" s="215">
        <v>0</v>
      </c>
      <c r="Q373" s="215">
        <v>231.66000000000003</v>
      </c>
    </row>
    <row r="374" spans="1:18" x14ac:dyDescent="0.25">
      <c r="A374" s="245" t="str">
        <f>IFERROR(VLOOKUP($C374,Account_Mapping!$A:$C,2,0),"")</f>
        <v>T_Maintenance</v>
      </c>
      <c r="B374" s="248">
        <f>IFERROR(VLOOKUP($C374,Account_Mapping!$A:$C,3,0),"")</f>
        <v>0</v>
      </c>
      <c r="C374" s="285" t="s">
        <v>1114</v>
      </c>
      <c r="D374" s="215"/>
      <c r="E374" s="215">
        <v>0</v>
      </c>
      <c r="F374" s="215">
        <v>0</v>
      </c>
      <c r="G374" s="215">
        <v>0</v>
      </c>
      <c r="H374" s="215">
        <v>0</v>
      </c>
      <c r="I374" s="215">
        <v>0</v>
      </c>
      <c r="J374" s="215">
        <v>0</v>
      </c>
      <c r="K374" s="215">
        <v>0</v>
      </c>
      <c r="L374" s="215">
        <v>0</v>
      </c>
      <c r="M374" s="215">
        <v>0</v>
      </c>
      <c r="N374" s="215">
        <v>0</v>
      </c>
      <c r="O374" s="215">
        <v>0</v>
      </c>
      <c r="P374" s="215">
        <v>0</v>
      </c>
      <c r="Q374" s="215">
        <v>0</v>
      </c>
    </row>
    <row r="375" spans="1:18" x14ac:dyDescent="0.25">
      <c r="A375" s="245" t="str">
        <f>IFERROR(VLOOKUP($C375,Account_Mapping!$A:$C,2,0),"")</f>
        <v>T_gen_Admin_other</v>
      </c>
      <c r="B375" s="248">
        <f>IFERROR(VLOOKUP($C375,Account_Mapping!$A:$C,3,0),"")</f>
        <v>0</v>
      </c>
      <c r="C375" s="285" t="s">
        <v>1115</v>
      </c>
      <c r="D375" s="215"/>
      <c r="E375" s="215">
        <v>0</v>
      </c>
      <c r="F375" s="215">
        <v>0</v>
      </c>
      <c r="G375" s="215">
        <v>0</v>
      </c>
      <c r="H375" s="215">
        <v>0</v>
      </c>
      <c r="I375" s="215">
        <v>0</v>
      </c>
      <c r="J375" s="215">
        <v>0</v>
      </c>
      <c r="K375" s="215">
        <v>0</v>
      </c>
      <c r="L375" s="215">
        <v>0</v>
      </c>
      <c r="M375" s="215">
        <v>0</v>
      </c>
      <c r="N375" s="215">
        <v>0</v>
      </c>
      <c r="O375" s="215">
        <v>0</v>
      </c>
      <c r="P375" s="215">
        <v>0</v>
      </c>
      <c r="Q375" s="215">
        <v>0</v>
      </c>
    </row>
    <row r="376" spans="1:18" x14ac:dyDescent="0.25">
      <c r="A376" s="245" t="str">
        <f>IFERROR(VLOOKUP($C376,Account_Mapping!$A:$C,2,0),"")</f>
        <v>T_EXPENSES</v>
      </c>
      <c r="B376" s="248">
        <f>IFERROR(VLOOKUP($C376,Account_Mapping!$A:$C,3,0),"")</f>
        <v>0</v>
      </c>
      <c r="C376" s="285" t="s">
        <v>1116</v>
      </c>
      <c r="D376" s="215"/>
      <c r="E376" s="215">
        <v>3293.31</v>
      </c>
      <c r="F376" s="215">
        <v>4234.38</v>
      </c>
      <c r="G376" s="215">
        <v>5535.39</v>
      </c>
      <c r="H376" s="215">
        <v>5000</v>
      </c>
      <c r="I376" s="215">
        <v>3500.51</v>
      </c>
      <c r="J376" s="215">
        <v>3154.06</v>
      </c>
      <c r="K376" s="215">
        <v>0</v>
      </c>
      <c r="L376" s="215">
        <v>0</v>
      </c>
      <c r="M376" s="215">
        <v>0</v>
      </c>
      <c r="N376" s="215">
        <v>0</v>
      </c>
      <c r="O376" s="215">
        <v>0</v>
      </c>
      <c r="P376" s="215">
        <v>0</v>
      </c>
      <c r="Q376" s="215">
        <v>24717.650000000005</v>
      </c>
    </row>
    <row r="377" spans="1:18" x14ac:dyDescent="0.25">
      <c r="A377" s="245" t="str">
        <f>IFERROR(VLOOKUP($C377,Account_Mapping!$A:$C,2,0),"")</f>
        <v>T_EXPENSES</v>
      </c>
      <c r="B377" s="248">
        <f>IFERROR(VLOOKUP($C377,Account_Mapping!$A:$C,3,0),"")</f>
        <v>0</v>
      </c>
      <c r="C377" s="285" t="s">
        <v>1117</v>
      </c>
      <c r="E377" s="229">
        <v>2035.26</v>
      </c>
      <c r="F377" s="229">
        <v>1841.49</v>
      </c>
      <c r="G377" s="229">
        <v>0</v>
      </c>
      <c r="H377" s="229">
        <v>2023.98</v>
      </c>
      <c r="I377" s="229">
        <v>1891.26</v>
      </c>
      <c r="J377" s="229">
        <v>2183.85</v>
      </c>
      <c r="K377" s="229">
        <v>0</v>
      </c>
      <c r="L377" s="229">
        <v>0</v>
      </c>
      <c r="M377" s="229">
        <v>0</v>
      </c>
      <c r="N377" s="229">
        <v>0</v>
      </c>
      <c r="O377" s="229">
        <v>0</v>
      </c>
      <c r="P377" s="229">
        <v>0</v>
      </c>
      <c r="Q377" s="229">
        <v>9975.84</v>
      </c>
      <c r="R377" s="224"/>
    </row>
    <row r="378" spans="1:18" x14ac:dyDescent="0.25">
      <c r="A378" s="245" t="str">
        <f>IFERROR(VLOOKUP($C378,Account_Mapping!$A:$C,2,0),"")</f>
        <v>T_EXPENSES</v>
      </c>
      <c r="B378" s="248">
        <f>IFERROR(VLOOKUP($C378,Account_Mapping!$A:$C,3,0),"")</f>
        <v>0</v>
      </c>
      <c r="C378" s="285" t="s">
        <v>1118</v>
      </c>
      <c r="E378" s="221">
        <v>1266.23</v>
      </c>
      <c r="F378" s="221">
        <v>1257.4000000000001</v>
      </c>
      <c r="G378" s="221">
        <v>1205.24</v>
      </c>
      <c r="H378" s="221">
        <v>373.24</v>
      </c>
      <c r="I378" s="221">
        <v>957.95</v>
      </c>
      <c r="J378" s="221">
        <v>1001.31</v>
      </c>
      <c r="K378" s="221">
        <v>0</v>
      </c>
      <c r="L378" s="221">
        <v>0</v>
      </c>
      <c r="M378" s="221">
        <v>0</v>
      </c>
      <c r="N378" s="221">
        <v>0</v>
      </c>
      <c r="O378" s="221">
        <v>0</v>
      </c>
      <c r="P378" s="221">
        <v>0</v>
      </c>
      <c r="Q378" s="221">
        <v>6061.369999999999</v>
      </c>
    </row>
    <row r="379" spans="1:18" x14ac:dyDescent="0.25">
      <c r="A379" s="245" t="str">
        <f>IFERROR(VLOOKUP($C379,Account_Mapping!$A:$C,2,0),"")</f>
        <v/>
      </c>
      <c r="B379" s="248" t="str">
        <f>IFERROR(VLOOKUP($C379,Account_Mapping!$A:$C,3,0),"")</f>
        <v/>
      </c>
      <c r="C379" s="285" t="s">
        <v>1119</v>
      </c>
      <c r="E379" s="215">
        <v>14387.24</v>
      </c>
      <c r="F379" s="215">
        <v>15962.36</v>
      </c>
      <c r="G379" s="215">
        <v>17926.140000000003</v>
      </c>
      <c r="H379" s="215">
        <v>16230.08</v>
      </c>
      <c r="I379" s="215">
        <v>14115.44</v>
      </c>
      <c r="J379" s="215">
        <v>18737.5</v>
      </c>
      <c r="K379" s="215">
        <v>0</v>
      </c>
      <c r="L379" s="215">
        <v>0</v>
      </c>
      <c r="M379" s="215">
        <v>0</v>
      </c>
      <c r="N379" s="215">
        <v>0</v>
      </c>
      <c r="O379" s="215">
        <v>0</v>
      </c>
      <c r="P379" s="215">
        <v>0</v>
      </c>
      <c r="Q379" s="215">
        <v>97358.760000000009</v>
      </c>
    </row>
    <row r="380" spans="1:18" x14ac:dyDescent="0.25">
      <c r="A380" s="245" t="str">
        <f>IFERROR(VLOOKUP($C380,Account_Mapping!$A:$C,2,0),"")</f>
        <v/>
      </c>
      <c r="B380" s="248" t="str">
        <f>IFERROR(VLOOKUP($C380,Account_Mapping!$A:$C,3,0),"")</f>
        <v/>
      </c>
      <c r="D380" s="215"/>
      <c r="E380" s="215"/>
      <c r="F380" s="215"/>
      <c r="G380" s="215"/>
      <c r="H380" s="215"/>
      <c r="I380" s="215"/>
      <c r="J380" s="215"/>
      <c r="K380" s="215"/>
      <c r="L380" s="215"/>
      <c r="M380" s="215"/>
      <c r="N380" s="215"/>
      <c r="O380" s="215"/>
      <c r="P380" s="215"/>
      <c r="Q380" s="215"/>
    </row>
    <row r="381" spans="1:18" x14ac:dyDescent="0.25">
      <c r="A381" s="245" t="str">
        <f>IFERROR(VLOOKUP($C381,Account_Mapping!$A:$C,2,0),"")</f>
        <v/>
      </c>
      <c r="B381" s="248" t="str">
        <f>IFERROR(VLOOKUP($C381,Account_Mapping!$A:$C,3,0),"")</f>
        <v/>
      </c>
      <c r="C381" s="285" t="s">
        <v>1120</v>
      </c>
      <c r="D381" s="215"/>
      <c r="E381" s="215"/>
      <c r="F381" s="215"/>
      <c r="G381" s="215"/>
      <c r="H381" s="215"/>
      <c r="I381" s="215"/>
      <c r="J381" s="215"/>
      <c r="K381" s="215"/>
      <c r="L381" s="215"/>
      <c r="M381" s="215"/>
      <c r="N381" s="215"/>
      <c r="O381" s="215"/>
      <c r="P381" s="215"/>
      <c r="Q381" s="215"/>
    </row>
    <row r="382" spans="1:18" x14ac:dyDescent="0.25">
      <c r="A382" s="245" t="str">
        <f>IFERROR(VLOOKUP($C382,Account_Mapping!$A:$C,2,0),"")</f>
        <v>T_gen_Admin_other</v>
      </c>
      <c r="B382" s="248" t="str">
        <f>IFERROR(VLOOKUP($C382,Account_Mapping!$A:$C,3,0),"")</f>
        <v>T_Other_NN_Labor</v>
      </c>
      <c r="C382" s="285" t="s">
        <v>1121</v>
      </c>
      <c r="D382" s="215"/>
      <c r="E382" s="215">
        <v>5174.2</v>
      </c>
      <c r="F382" s="215">
        <v>5174.2</v>
      </c>
      <c r="G382" s="215">
        <v>5174.2</v>
      </c>
      <c r="H382" s="215">
        <v>5174.2</v>
      </c>
      <c r="I382" s="215">
        <v>5174.2</v>
      </c>
      <c r="J382" s="215">
        <v>5174.2</v>
      </c>
      <c r="K382" s="215">
        <v>0</v>
      </c>
      <c r="L382" s="215">
        <v>0</v>
      </c>
      <c r="M382" s="215">
        <v>0</v>
      </c>
      <c r="N382" s="215">
        <v>0</v>
      </c>
      <c r="O382" s="215">
        <v>0</v>
      </c>
      <c r="P382" s="215">
        <v>0</v>
      </c>
      <c r="Q382" s="215">
        <v>31045.200000000001</v>
      </c>
    </row>
    <row r="383" spans="1:18" x14ac:dyDescent="0.25">
      <c r="A383" s="245" t="str">
        <f>IFERROR(VLOOKUP($C383,Account_Mapping!$A:$C,2,0),"")</f>
        <v>T_gen_Admin_other</v>
      </c>
      <c r="B383" s="248" t="str">
        <f>IFERROR(VLOOKUP($C383,Account_Mapping!$A:$C,3,0),"")</f>
        <v>T_Other_NN_Labor</v>
      </c>
      <c r="C383" s="285" t="s">
        <v>1122</v>
      </c>
      <c r="D383" s="215"/>
      <c r="E383" s="215">
        <v>2430.9</v>
      </c>
      <c r="F383" s="215">
        <v>2400.56</v>
      </c>
      <c r="G383" s="215">
        <v>2969.02</v>
      </c>
      <c r="H383" s="215">
        <v>2397.54</v>
      </c>
      <c r="I383" s="215">
        <v>2738.17</v>
      </c>
      <c r="J383" s="215">
        <v>2572.86</v>
      </c>
      <c r="K383" s="215">
        <v>0</v>
      </c>
      <c r="L383" s="215">
        <v>0</v>
      </c>
      <c r="M383" s="215">
        <v>0</v>
      </c>
      <c r="N383" s="215">
        <v>0</v>
      </c>
      <c r="O383" s="215">
        <v>0</v>
      </c>
      <c r="P383" s="215">
        <v>0</v>
      </c>
      <c r="Q383" s="215">
        <v>15509.050000000001</v>
      </c>
    </row>
    <row r="384" spans="1:18" x14ac:dyDescent="0.25">
      <c r="A384" s="245" t="str">
        <f>IFERROR(VLOOKUP($C384,Account_Mapping!$A:$C,2,0),"")</f>
        <v>T_gen_Admin_other</v>
      </c>
      <c r="B384" s="248" t="str">
        <f>IFERROR(VLOOKUP($C384,Account_Mapping!$A:$C,3,0),"")</f>
        <v>T_Other_NN_Labor</v>
      </c>
      <c r="C384" s="285" t="s">
        <v>1123</v>
      </c>
      <c r="D384" s="215"/>
      <c r="E384" s="215">
        <v>0</v>
      </c>
      <c r="F384" s="215">
        <v>0</v>
      </c>
      <c r="G384" s="215">
        <v>0</v>
      </c>
      <c r="H384" s="215">
        <v>0</v>
      </c>
      <c r="I384" s="215">
        <v>0</v>
      </c>
      <c r="J384" s="215">
        <v>0</v>
      </c>
      <c r="K384" s="215">
        <v>0</v>
      </c>
      <c r="L384" s="215">
        <v>0</v>
      </c>
      <c r="M384" s="215">
        <v>0</v>
      </c>
      <c r="N384" s="215">
        <v>0</v>
      </c>
      <c r="O384" s="215">
        <v>0</v>
      </c>
      <c r="P384" s="215">
        <v>0</v>
      </c>
      <c r="Q384" s="215">
        <v>0</v>
      </c>
    </row>
    <row r="385" spans="1:17" x14ac:dyDescent="0.25">
      <c r="A385" s="245" t="str">
        <f>IFERROR(VLOOKUP($C385,Account_Mapping!$A:$C,2,0),"")</f>
        <v>T_gen_Admin_other</v>
      </c>
      <c r="B385" s="248">
        <f>IFERROR(VLOOKUP($C385,Account_Mapping!$A:$C,3,0),"")</f>
        <v>0</v>
      </c>
      <c r="C385" s="285" t="s">
        <v>1124</v>
      </c>
      <c r="D385" s="215"/>
      <c r="E385" s="215">
        <v>201.24</v>
      </c>
      <c r="F385" s="215">
        <v>481.83</v>
      </c>
      <c r="G385" s="215">
        <v>342.87</v>
      </c>
      <c r="H385" s="215">
        <v>0</v>
      </c>
      <c r="I385" s="215">
        <v>287.01</v>
      </c>
      <c r="J385" s="215">
        <v>106.26</v>
      </c>
      <c r="K385" s="215">
        <v>0</v>
      </c>
      <c r="L385" s="215">
        <v>0</v>
      </c>
      <c r="M385" s="215">
        <v>0</v>
      </c>
      <c r="N385" s="215">
        <v>0</v>
      </c>
      <c r="O385" s="215">
        <v>0</v>
      </c>
      <c r="P385" s="215">
        <v>0</v>
      </c>
      <c r="Q385" s="215">
        <v>1419.21</v>
      </c>
    </row>
    <row r="386" spans="1:17" x14ac:dyDescent="0.25">
      <c r="A386" s="245" t="str">
        <f>IFERROR(VLOOKUP($C386,Account_Mapping!$A:$C,2,0),"")</f>
        <v>T_gen_Admin_other</v>
      </c>
      <c r="B386" s="248" t="str">
        <f>IFERROR(VLOOKUP($C386,Account_Mapping!$A:$C,3,0),"")</f>
        <v>T_Other_NN_Labor</v>
      </c>
      <c r="C386" s="285" t="s">
        <v>1125</v>
      </c>
      <c r="D386" s="215"/>
      <c r="E386" s="215">
        <v>0</v>
      </c>
      <c r="F386" s="215">
        <v>0</v>
      </c>
      <c r="G386" s="215">
        <v>0</v>
      </c>
      <c r="H386" s="215">
        <v>0</v>
      </c>
      <c r="I386" s="215">
        <v>0</v>
      </c>
      <c r="J386" s="215">
        <v>0</v>
      </c>
      <c r="K386" s="215">
        <v>0</v>
      </c>
      <c r="L386" s="215">
        <v>0</v>
      </c>
      <c r="M386" s="215">
        <v>0</v>
      </c>
      <c r="N386" s="215">
        <v>0</v>
      </c>
      <c r="O386" s="215">
        <v>0</v>
      </c>
      <c r="P386" s="215">
        <v>0</v>
      </c>
      <c r="Q386" s="215">
        <v>0</v>
      </c>
    </row>
    <row r="387" spans="1:17" x14ac:dyDescent="0.25">
      <c r="A387" s="245" t="str">
        <f>IFERROR(VLOOKUP($C387,Account_Mapping!$A:$C,2,0),"")</f>
        <v>T_gen_Admin_other</v>
      </c>
      <c r="B387" s="248" t="str">
        <f>IFERROR(VLOOKUP($C387,Account_Mapping!$A:$C,3,0),"")</f>
        <v>T_Other_NN_Labor</v>
      </c>
      <c r="C387" s="285" t="s">
        <v>1126</v>
      </c>
      <c r="D387" s="215"/>
      <c r="E387" s="215">
        <v>0</v>
      </c>
      <c r="F387" s="215">
        <v>0</v>
      </c>
      <c r="G387" s="215">
        <v>0</v>
      </c>
      <c r="H387" s="215">
        <v>0</v>
      </c>
      <c r="I387" s="215">
        <v>0</v>
      </c>
      <c r="J387" s="215">
        <v>0</v>
      </c>
      <c r="K387" s="215">
        <v>0</v>
      </c>
      <c r="L387" s="215">
        <v>0</v>
      </c>
      <c r="M387" s="215">
        <v>0</v>
      </c>
      <c r="N387" s="215">
        <v>0</v>
      </c>
      <c r="O387" s="215">
        <v>0</v>
      </c>
      <c r="P387" s="215">
        <v>0</v>
      </c>
      <c r="Q387" s="215">
        <v>0</v>
      </c>
    </row>
    <row r="388" spans="1:17" x14ac:dyDescent="0.25">
      <c r="A388" s="245" t="str">
        <f>IFERROR(VLOOKUP($C388,Account_Mapping!$A:$C,2,0),"")</f>
        <v>T_gen_Admin_other</v>
      </c>
      <c r="B388" s="248">
        <f>IFERROR(VLOOKUP($C388,Account_Mapping!$A:$C,3,0),"")</f>
        <v>0</v>
      </c>
      <c r="C388" s="285" t="s">
        <v>1127</v>
      </c>
      <c r="D388" s="215"/>
      <c r="E388" s="215">
        <v>0</v>
      </c>
      <c r="F388" s="215">
        <v>0</v>
      </c>
      <c r="G388" s="215">
        <v>0</v>
      </c>
      <c r="H388" s="215">
        <v>0</v>
      </c>
      <c r="I388" s="215">
        <v>0</v>
      </c>
      <c r="J388" s="215">
        <v>0</v>
      </c>
      <c r="K388" s="215">
        <v>0</v>
      </c>
      <c r="L388" s="215">
        <v>0</v>
      </c>
      <c r="M388" s="215">
        <v>0</v>
      </c>
      <c r="N388" s="215">
        <v>0</v>
      </c>
      <c r="O388" s="215">
        <v>0</v>
      </c>
      <c r="P388" s="215">
        <v>0</v>
      </c>
      <c r="Q388" s="215">
        <v>0</v>
      </c>
    </row>
    <row r="389" spans="1:17" x14ac:dyDescent="0.25">
      <c r="A389" s="245" t="str">
        <f>IFERROR(VLOOKUP($C389,Account_Mapping!$A:$C,2,0),"")</f>
        <v>T_gen_Admin_other</v>
      </c>
      <c r="B389" s="248" t="str">
        <f>IFERROR(VLOOKUP($C389,Account_Mapping!$A:$C,3,0),"")</f>
        <v>T_Other_NN_Labor</v>
      </c>
      <c r="C389" s="285" t="s">
        <v>1128</v>
      </c>
      <c r="D389" s="215"/>
      <c r="E389" s="215">
        <v>0</v>
      </c>
      <c r="F389" s="215">
        <v>0</v>
      </c>
      <c r="G389" s="215">
        <v>0</v>
      </c>
      <c r="H389" s="215">
        <v>0</v>
      </c>
      <c r="I389" s="215">
        <v>0</v>
      </c>
      <c r="J389" s="215">
        <v>0</v>
      </c>
      <c r="K389" s="215">
        <v>0</v>
      </c>
      <c r="L389" s="215">
        <v>0</v>
      </c>
      <c r="M389" s="215">
        <v>0</v>
      </c>
      <c r="N389" s="215">
        <v>0</v>
      </c>
      <c r="O389" s="215">
        <v>0</v>
      </c>
      <c r="P389" s="215">
        <v>0</v>
      </c>
      <c r="Q389" s="215">
        <v>0</v>
      </c>
    </row>
    <row r="390" spans="1:17" x14ac:dyDescent="0.25">
      <c r="A390" s="245" t="str">
        <f>IFERROR(VLOOKUP($C390,Account_Mapping!$A:$C,2,0),"")</f>
        <v>T_gen_Admin_other</v>
      </c>
      <c r="B390" s="248">
        <f>IFERROR(VLOOKUP($C390,Account_Mapping!$A:$C,3,0),"")</f>
        <v>0</v>
      </c>
      <c r="C390" s="285" t="s">
        <v>1129</v>
      </c>
      <c r="D390" s="215"/>
      <c r="E390" s="215">
        <v>0</v>
      </c>
      <c r="F390" s="215">
        <v>0</v>
      </c>
      <c r="G390" s="215">
        <v>0</v>
      </c>
      <c r="H390" s="215">
        <v>0</v>
      </c>
      <c r="I390" s="215">
        <v>0</v>
      </c>
      <c r="J390" s="215">
        <v>0</v>
      </c>
      <c r="K390" s="215">
        <v>0</v>
      </c>
      <c r="L390" s="215">
        <v>0</v>
      </c>
      <c r="M390" s="215">
        <v>0</v>
      </c>
      <c r="N390" s="215">
        <v>0</v>
      </c>
      <c r="O390" s="215">
        <v>0</v>
      </c>
      <c r="P390" s="215">
        <v>0</v>
      </c>
      <c r="Q390" s="215">
        <v>0</v>
      </c>
    </row>
    <row r="391" spans="1:17" x14ac:dyDescent="0.25">
      <c r="A391" s="245" t="str">
        <f>IFERROR(VLOOKUP($C391,Account_Mapping!$A:$C,2,0),"")</f>
        <v>T_gen_Admin_other</v>
      </c>
      <c r="B391" s="248">
        <f>IFERROR(VLOOKUP($C391,Account_Mapping!$A:$C,3,0),"")</f>
        <v>0</v>
      </c>
      <c r="C391" s="285" t="s">
        <v>1130</v>
      </c>
      <c r="D391" s="215"/>
      <c r="E391" s="215">
        <v>60</v>
      </c>
      <c r="F391" s="215">
        <v>60</v>
      </c>
      <c r="G391" s="215">
        <v>60</v>
      </c>
      <c r="H391" s="215">
        <v>60</v>
      </c>
      <c r="I391" s="215">
        <v>60</v>
      </c>
      <c r="J391" s="215">
        <v>60</v>
      </c>
      <c r="K391" s="215">
        <v>0</v>
      </c>
      <c r="L391" s="215">
        <v>0</v>
      </c>
      <c r="M391" s="215">
        <v>0</v>
      </c>
      <c r="N391" s="215">
        <v>0</v>
      </c>
      <c r="O391" s="215">
        <v>0</v>
      </c>
      <c r="P391" s="215">
        <v>0</v>
      </c>
      <c r="Q391" s="215">
        <v>360</v>
      </c>
    </row>
    <row r="392" spans="1:17" x14ac:dyDescent="0.25">
      <c r="A392" s="245" t="str">
        <f>IFERROR(VLOOKUP($C392,Account_Mapping!$A:$C,2,0),"")</f>
        <v>T_gen_Admin_other</v>
      </c>
      <c r="B392" s="248">
        <f>IFERROR(VLOOKUP($C392,Account_Mapping!$A:$C,3,0),"")</f>
        <v>0</v>
      </c>
      <c r="C392" s="285" t="s">
        <v>1131</v>
      </c>
      <c r="D392" s="215"/>
      <c r="E392" s="215">
        <v>0</v>
      </c>
      <c r="F392" s="215">
        <v>0</v>
      </c>
      <c r="G392" s="215">
        <v>0</v>
      </c>
      <c r="H392" s="215">
        <v>0</v>
      </c>
      <c r="I392" s="215">
        <v>0</v>
      </c>
      <c r="J392" s="215">
        <v>0</v>
      </c>
      <c r="K392" s="215">
        <v>0</v>
      </c>
      <c r="L392" s="215">
        <v>0</v>
      </c>
      <c r="M392" s="215">
        <v>0</v>
      </c>
      <c r="N392" s="215">
        <v>0</v>
      </c>
      <c r="O392" s="215">
        <v>0</v>
      </c>
      <c r="P392" s="215">
        <v>0</v>
      </c>
      <c r="Q392" s="215">
        <v>0</v>
      </c>
    </row>
    <row r="393" spans="1:17" x14ac:dyDescent="0.25">
      <c r="A393" s="245" t="str">
        <f>IFERROR(VLOOKUP($C393,Account_Mapping!$A:$C,2,0),"")</f>
        <v>T_gen_Admin_other</v>
      </c>
      <c r="B393" s="248">
        <f>IFERROR(VLOOKUP($C393,Account_Mapping!$A:$C,3,0),"")</f>
        <v>0</v>
      </c>
      <c r="C393" s="285" t="s">
        <v>1132</v>
      </c>
      <c r="D393" s="215"/>
      <c r="E393" s="215">
        <v>218.4</v>
      </c>
      <c r="F393" s="215">
        <v>582.4</v>
      </c>
      <c r="G393" s="215">
        <v>0</v>
      </c>
      <c r="H393" s="215">
        <v>145.6</v>
      </c>
      <c r="I393" s="215">
        <v>145.6</v>
      </c>
      <c r="J393" s="215">
        <v>145.6</v>
      </c>
      <c r="K393" s="215">
        <v>0</v>
      </c>
      <c r="L393" s="215">
        <v>0</v>
      </c>
      <c r="M393" s="215">
        <v>0</v>
      </c>
      <c r="N393" s="215">
        <v>0</v>
      </c>
      <c r="O393" s="215">
        <v>0</v>
      </c>
      <c r="P393" s="215">
        <v>0</v>
      </c>
      <c r="Q393" s="215">
        <v>1237.5999999999999</v>
      </c>
    </row>
    <row r="394" spans="1:17" x14ac:dyDescent="0.25">
      <c r="A394" s="245" t="str">
        <f>IFERROR(VLOOKUP($C394,Account_Mapping!$A:$C,2,0),"")</f>
        <v>T_gen_Admin_other</v>
      </c>
      <c r="B394" s="248">
        <f>IFERROR(VLOOKUP($C394,Account_Mapping!$A:$C,3,0),"")</f>
        <v>0</v>
      </c>
      <c r="C394" s="285" t="s">
        <v>1133</v>
      </c>
      <c r="D394" s="215"/>
      <c r="E394" s="215">
        <v>0</v>
      </c>
      <c r="F394" s="215">
        <v>0</v>
      </c>
      <c r="G394" s="215">
        <v>0</v>
      </c>
      <c r="H394" s="215">
        <v>0</v>
      </c>
      <c r="I394" s="215">
        <v>0</v>
      </c>
      <c r="J394" s="215">
        <v>0</v>
      </c>
      <c r="K394" s="215">
        <v>0</v>
      </c>
      <c r="L394" s="215">
        <v>0</v>
      </c>
      <c r="M394" s="215">
        <v>0</v>
      </c>
      <c r="N394" s="215">
        <v>0</v>
      </c>
      <c r="O394" s="215">
        <v>0</v>
      </c>
      <c r="P394" s="215">
        <v>0</v>
      </c>
      <c r="Q394" s="215">
        <v>0</v>
      </c>
    </row>
    <row r="395" spans="1:17" x14ac:dyDescent="0.25">
      <c r="A395" s="245" t="str">
        <f>IFERROR(VLOOKUP($C395,Account_Mapping!$A:$C,2,0),"")</f>
        <v>T_gen_Admin_other</v>
      </c>
      <c r="B395" s="248">
        <f>IFERROR(VLOOKUP($C395,Account_Mapping!$A:$C,3,0),"")</f>
        <v>0</v>
      </c>
      <c r="C395" s="285" t="s">
        <v>1134</v>
      </c>
      <c r="D395" s="215"/>
      <c r="E395" s="215">
        <v>145.6</v>
      </c>
      <c r="F395" s="215">
        <v>145.6</v>
      </c>
      <c r="G395" s="215">
        <v>0</v>
      </c>
      <c r="H395" s="215">
        <v>72.8</v>
      </c>
      <c r="I395" s="215">
        <v>0</v>
      </c>
      <c r="J395" s="215">
        <v>145.6</v>
      </c>
      <c r="K395" s="215">
        <v>0</v>
      </c>
      <c r="L395" s="215">
        <v>0</v>
      </c>
      <c r="M395" s="215">
        <v>0</v>
      </c>
      <c r="N395" s="215">
        <v>0</v>
      </c>
      <c r="O395" s="215">
        <v>0</v>
      </c>
      <c r="P395" s="215">
        <v>0</v>
      </c>
      <c r="Q395" s="215">
        <v>509.6</v>
      </c>
    </row>
    <row r="396" spans="1:17" x14ac:dyDescent="0.25">
      <c r="A396" s="245" t="str">
        <f>IFERROR(VLOOKUP($C396,Account_Mapping!$A:$C,2,0),"")</f>
        <v>T_gen_Admin_other</v>
      </c>
      <c r="B396" s="248">
        <f>IFERROR(VLOOKUP($C396,Account_Mapping!$A:$C,3,0),"")</f>
        <v>0</v>
      </c>
      <c r="C396" s="285" t="s">
        <v>1135</v>
      </c>
      <c r="D396" s="215"/>
      <c r="E396" s="215">
        <v>274.02</v>
      </c>
      <c r="F396" s="215">
        <v>274.02</v>
      </c>
      <c r="G396" s="215">
        <v>274.02</v>
      </c>
      <c r="H396" s="215">
        <v>282.89999999999998</v>
      </c>
      <c r="I396" s="215">
        <v>-34.950000000000003</v>
      </c>
      <c r="J396" s="215">
        <v>286.35000000000002</v>
      </c>
      <c r="K396" s="215">
        <v>0</v>
      </c>
      <c r="L396" s="215">
        <v>0</v>
      </c>
      <c r="M396" s="215">
        <v>0</v>
      </c>
      <c r="N396" s="215">
        <v>0</v>
      </c>
      <c r="O396" s="215">
        <v>0</v>
      </c>
      <c r="P396" s="215">
        <v>0</v>
      </c>
      <c r="Q396" s="215">
        <v>1356.3600000000001</v>
      </c>
    </row>
    <row r="397" spans="1:17" x14ac:dyDescent="0.25">
      <c r="A397" s="245" t="str">
        <f>IFERROR(VLOOKUP($C397,Account_Mapping!$A:$C,2,0),"")</f>
        <v>T_gen_Admin_other</v>
      </c>
      <c r="B397" s="248">
        <f>IFERROR(VLOOKUP($C397,Account_Mapping!$A:$C,3,0),"")</f>
        <v>0</v>
      </c>
      <c r="C397" s="285" t="s">
        <v>1136</v>
      </c>
      <c r="D397" s="215"/>
      <c r="E397" s="215">
        <v>0</v>
      </c>
      <c r="F397" s="215">
        <v>0</v>
      </c>
      <c r="G397" s="215">
        <v>0</v>
      </c>
      <c r="H397" s="215">
        <v>0</v>
      </c>
      <c r="I397" s="215">
        <v>0</v>
      </c>
      <c r="J397" s="215">
        <v>0</v>
      </c>
      <c r="K397" s="215">
        <v>0</v>
      </c>
      <c r="L397" s="215">
        <v>0</v>
      </c>
      <c r="M397" s="215">
        <v>0</v>
      </c>
      <c r="N397" s="215">
        <v>0</v>
      </c>
      <c r="O397" s="215">
        <v>0</v>
      </c>
      <c r="P397" s="215">
        <v>0</v>
      </c>
      <c r="Q397" s="215">
        <v>0</v>
      </c>
    </row>
    <row r="398" spans="1:17" x14ac:dyDescent="0.25">
      <c r="A398" s="245" t="str">
        <f>IFERROR(VLOOKUP($C398,Account_Mapping!$A:$C,2,0),"")</f>
        <v>T_gen_Admin_other</v>
      </c>
      <c r="B398" s="248">
        <f>IFERROR(VLOOKUP($C398,Account_Mapping!$A:$C,3,0),"")</f>
        <v>0</v>
      </c>
      <c r="C398" s="285" t="s">
        <v>1137</v>
      </c>
      <c r="D398" s="215"/>
      <c r="E398" s="215">
        <v>0</v>
      </c>
      <c r="F398" s="215">
        <v>0</v>
      </c>
      <c r="G398" s="215">
        <v>0</v>
      </c>
      <c r="H398" s="215">
        <v>0</v>
      </c>
      <c r="I398" s="215">
        <v>0</v>
      </c>
      <c r="J398" s="215">
        <v>0</v>
      </c>
      <c r="K398" s="215">
        <v>0</v>
      </c>
      <c r="L398" s="215">
        <v>0</v>
      </c>
      <c r="M398" s="215">
        <v>0</v>
      </c>
      <c r="N398" s="215">
        <v>0</v>
      </c>
      <c r="O398" s="215">
        <v>0</v>
      </c>
      <c r="P398" s="215">
        <v>0</v>
      </c>
      <c r="Q398" s="215">
        <v>0</v>
      </c>
    </row>
    <row r="399" spans="1:17" x14ac:dyDescent="0.25">
      <c r="A399" s="245" t="str">
        <f>IFERROR(VLOOKUP($C399,Account_Mapping!$A:$C,2,0),"")</f>
        <v>T_gen_Admin_other</v>
      </c>
      <c r="B399" s="248">
        <f>IFERROR(VLOOKUP($C399,Account_Mapping!$A:$C,3,0),"")</f>
        <v>0</v>
      </c>
      <c r="C399" s="285" t="s">
        <v>1138</v>
      </c>
      <c r="D399" s="215"/>
      <c r="E399" s="215">
        <v>0</v>
      </c>
      <c r="F399" s="215">
        <v>0</v>
      </c>
      <c r="G399" s="215">
        <v>0</v>
      </c>
      <c r="H399" s="215">
        <v>0</v>
      </c>
      <c r="I399" s="215">
        <v>0</v>
      </c>
      <c r="J399" s="215">
        <v>0</v>
      </c>
      <c r="K399" s="215">
        <v>0</v>
      </c>
      <c r="L399" s="215">
        <v>0</v>
      </c>
      <c r="M399" s="215">
        <v>0</v>
      </c>
      <c r="N399" s="215">
        <v>0</v>
      </c>
      <c r="O399" s="215">
        <v>0</v>
      </c>
      <c r="P399" s="215">
        <v>0</v>
      </c>
      <c r="Q399" s="215">
        <v>0</v>
      </c>
    </row>
    <row r="400" spans="1:17" x14ac:dyDescent="0.25">
      <c r="A400" s="245" t="str">
        <f>IFERROR(VLOOKUP($C400,Account_Mapping!$A:$C,2,0),"")</f>
        <v>T_gen_Admin_other</v>
      </c>
      <c r="B400" s="248">
        <f>IFERROR(VLOOKUP($C400,Account_Mapping!$A:$C,3,0),"")</f>
        <v>0</v>
      </c>
      <c r="C400" s="285" t="s">
        <v>1139</v>
      </c>
      <c r="D400" s="215"/>
      <c r="E400" s="215">
        <v>0</v>
      </c>
      <c r="F400" s="215">
        <v>0</v>
      </c>
      <c r="G400" s="215">
        <v>0</v>
      </c>
      <c r="H400" s="215">
        <v>0</v>
      </c>
      <c r="I400" s="215">
        <v>0</v>
      </c>
      <c r="J400" s="215">
        <v>0</v>
      </c>
      <c r="K400" s="215">
        <v>0</v>
      </c>
      <c r="L400" s="215">
        <v>0</v>
      </c>
      <c r="M400" s="215">
        <v>0</v>
      </c>
      <c r="N400" s="215">
        <v>0</v>
      </c>
      <c r="O400" s="215">
        <v>0</v>
      </c>
      <c r="P400" s="215">
        <v>0</v>
      </c>
      <c r="Q400" s="215">
        <v>0</v>
      </c>
    </row>
    <row r="401" spans="1:17" x14ac:dyDescent="0.25">
      <c r="A401" s="245" t="str">
        <f>IFERROR(VLOOKUP($C401,Account_Mapping!$A:$C,2,0),"")</f>
        <v>T_gen_Admin_other</v>
      </c>
      <c r="B401" s="248">
        <f>IFERROR(VLOOKUP($C401,Account_Mapping!$A:$C,3,0),"")</f>
        <v>0</v>
      </c>
      <c r="C401" s="285" t="s">
        <v>1140</v>
      </c>
      <c r="D401" s="215"/>
      <c r="E401" s="215">
        <v>0</v>
      </c>
      <c r="F401" s="215">
        <v>0</v>
      </c>
      <c r="G401" s="215">
        <v>0</v>
      </c>
      <c r="H401" s="215">
        <v>0</v>
      </c>
      <c r="I401" s="215">
        <v>0</v>
      </c>
      <c r="J401" s="215">
        <v>0</v>
      </c>
      <c r="K401" s="215">
        <v>0</v>
      </c>
      <c r="L401" s="215">
        <v>0</v>
      </c>
      <c r="M401" s="215">
        <v>0</v>
      </c>
      <c r="N401" s="215">
        <v>0</v>
      </c>
      <c r="O401" s="215">
        <v>0</v>
      </c>
      <c r="P401" s="215">
        <v>0</v>
      </c>
      <c r="Q401" s="215">
        <v>0</v>
      </c>
    </row>
    <row r="402" spans="1:17" x14ac:dyDescent="0.25">
      <c r="A402" s="245" t="str">
        <f>IFERROR(VLOOKUP($C402,Account_Mapping!$A:$C,2,0),"")</f>
        <v>T_EXPENSES</v>
      </c>
      <c r="B402" s="248">
        <f>IFERROR(VLOOKUP($C402,Account_Mapping!$A:$C,3,0),"")</f>
        <v>0</v>
      </c>
      <c r="C402" s="285" t="s">
        <v>1141</v>
      </c>
      <c r="D402" s="215"/>
      <c r="E402" s="215">
        <v>60</v>
      </c>
      <c r="F402" s="215">
        <v>60</v>
      </c>
      <c r="G402" s="215">
        <v>60</v>
      </c>
      <c r="H402" s="215">
        <v>60</v>
      </c>
      <c r="I402" s="215">
        <v>60</v>
      </c>
      <c r="J402" s="215">
        <v>60</v>
      </c>
      <c r="K402" s="215">
        <v>0</v>
      </c>
      <c r="L402" s="215">
        <v>0</v>
      </c>
      <c r="M402" s="215">
        <v>0</v>
      </c>
      <c r="N402" s="215">
        <v>0</v>
      </c>
      <c r="O402" s="215">
        <v>0</v>
      </c>
      <c r="P402" s="215">
        <v>0</v>
      </c>
      <c r="Q402" s="215">
        <v>360</v>
      </c>
    </row>
    <row r="403" spans="1:17" x14ac:dyDescent="0.25">
      <c r="A403" s="245" t="str">
        <f>IFERROR(VLOOKUP($C403,Account_Mapping!$A:$C,2,0),"")</f>
        <v>T_EXPENSES</v>
      </c>
      <c r="B403" s="248">
        <f>IFERROR(VLOOKUP($C403,Account_Mapping!$A:$C,3,0),"")</f>
        <v>0</v>
      </c>
      <c r="C403" s="285" t="s">
        <v>1142</v>
      </c>
      <c r="D403" s="215"/>
      <c r="E403" s="215">
        <v>0</v>
      </c>
      <c r="F403" s="215">
        <v>0</v>
      </c>
      <c r="G403" s="215">
        <v>0</v>
      </c>
      <c r="H403" s="215">
        <v>0</v>
      </c>
      <c r="I403" s="215">
        <v>0</v>
      </c>
      <c r="J403" s="215">
        <v>0</v>
      </c>
      <c r="K403" s="215">
        <v>0</v>
      </c>
      <c r="L403" s="215">
        <v>0</v>
      </c>
      <c r="M403" s="215">
        <v>0</v>
      </c>
      <c r="N403" s="215">
        <v>0</v>
      </c>
      <c r="O403" s="215">
        <v>0</v>
      </c>
      <c r="P403" s="215">
        <v>0</v>
      </c>
      <c r="Q403" s="215">
        <v>0</v>
      </c>
    </row>
    <row r="404" spans="1:17" x14ac:dyDescent="0.25">
      <c r="A404" s="245" t="str">
        <f>IFERROR(VLOOKUP($C404,Account_Mapping!$A:$C,2,0),"")</f>
        <v>T_Legal</v>
      </c>
      <c r="B404" s="248">
        <f>IFERROR(VLOOKUP($C404,Account_Mapping!$A:$C,3,0),"")</f>
        <v>0</v>
      </c>
      <c r="C404" s="285" t="s">
        <v>1143</v>
      </c>
      <c r="D404" s="215"/>
      <c r="E404" s="215">
        <v>0</v>
      </c>
      <c r="F404" s="215">
        <v>0</v>
      </c>
      <c r="G404" s="215">
        <v>0</v>
      </c>
      <c r="H404" s="215">
        <v>0</v>
      </c>
      <c r="I404" s="215">
        <v>0</v>
      </c>
      <c r="J404" s="215">
        <v>0</v>
      </c>
      <c r="K404" s="215">
        <v>0</v>
      </c>
      <c r="L404" s="215">
        <v>0</v>
      </c>
      <c r="M404" s="215">
        <v>0</v>
      </c>
      <c r="N404" s="215">
        <v>0</v>
      </c>
      <c r="O404" s="215">
        <v>0</v>
      </c>
      <c r="P404" s="215">
        <v>0</v>
      </c>
      <c r="Q404" s="215">
        <v>0</v>
      </c>
    </row>
    <row r="405" spans="1:17" x14ac:dyDescent="0.25">
      <c r="A405" s="245" t="str">
        <f>IFERROR(VLOOKUP($C405,Account_Mapping!$A:$C,2,0),"")</f>
        <v>T_Ancillary_Therapy</v>
      </c>
      <c r="B405" s="248">
        <f>IFERROR(VLOOKUP($C405,Account_Mapping!$A:$C,3,0),"")</f>
        <v>0</v>
      </c>
      <c r="C405" s="285" t="s">
        <v>1144</v>
      </c>
      <c r="D405" s="215"/>
      <c r="E405" s="215">
        <v>0</v>
      </c>
      <c r="F405" s="215">
        <v>0</v>
      </c>
      <c r="G405" s="215">
        <v>0</v>
      </c>
      <c r="H405" s="215">
        <v>0</v>
      </c>
      <c r="I405" s="215">
        <v>0</v>
      </c>
      <c r="J405" s="215">
        <v>0</v>
      </c>
      <c r="K405" s="215">
        <v>0</v>
      </c>
      <c r="L405" s="215">
        <v>0</v>
      </c>
      <c r="M405" s="215">
        <v>0</v>
      </c>
      <c r="N405" s="215">
        <v>0</v>
      </c>
      <c r="O405" s="215">
        <v>0</v>
      </c>
      <c r="P405" s="215">
        <v>0</v>
      </c>
      <c r="Q405" s="215">
        <v>0</v>
      </c>
    </row>
    <row r="406" spans="1:17" x14ac:dyDescent="0.25">
      <c r="A406" s="245" t="str">
        <f>IFERROR(VLOOKUP($C406,Account_Mapping!$A:$C,2,0),"")</f>
        <v>T_gen_Admin_other</v>
      </c>
      <c r="B406" s="248">
        <f>IFERROR(VLOOKUP($C406,Account_Mapping!$A:$C,3,0),"")</f>
        <v>0</v>
      </c>
      <c r="C406" s="285" t="s">
        <v>1145</v>
      </c>
      <c r="D406" s="215"/>
      <c r="E406" s="215">
        <v>455</v>
      </c>
      <c r="F406" s="215">
        <v>455</v>
      </c>
      <c r="G406" s="215">
        <v>1505</v>
      </c>
      <c r="H406" s="215">
        <v>455</v>
      </c>
      <c r="I406" s="215">
        <v>455</v>
      </c>
      <c r="J406" s="215">
        <v>455</v>
      </c>
      <c r="K406" s="215">
        <v>0</v>
      </c>
      <c r="L406" s="215">
        <v>0</v>
      </c>
      <c r="M406" s="215">
        <v>0</v>
      </c>
      <c r="N406" s="215">
        <v>0</v>
      </c>
      <c r="O406" s="215">
        <v>0</v>
      </c>
      <c r="P406" s="215">
        <v>0</v>
      </c>
      <c r="Q406" s="215">
        <v>3780</v>
      </c>
    </row>
    <row r="407" spans="1:17" x14ac:dyDescent="0.25">
      <c r="A407" s="245" t="str">
        <f>IFERROR(VLOOKUP($C407,Account_Mapping!$A:$C,2,0),"")</f>
        <v>T_Marketing</v>
      </c>
      <c r="B407" s="248">
        <f>IFERROR(VLOOKUP($C407,Account_Mapping!$A:$C,3,0),"")</f>
        <v>0</v>
      </c>
      <c r="C407" s="285" t="s">
        <v>1146</v>
      </c>
      <c r="D407" s="215"/>
      <c r="E407" s="215">
        <v>0</v>
      </c>
      <c r="F407" s="215">
        <v>0</v>
      </c>
      <c r="G407" s="215">
        <v>0</v>
      </c>
      <c r="H407" s="215">
        <v>0</v>
      </c>
      <c r="I407" s="215">
        <v>100</v>
      </c>
      <c r="J407" s="215">
        <v>0</v>
      </c>
      <c r="K407" s="215">
        <v>0</v>
      </c>
      <c r="L407" s="215">
        <v>0</v>
      </c>
      <c r="M407" s="215">
        <v>0</v>
      </c>
      <c r="N407" s="215">
        <v>0</v>
      </c>
      <c r="O407" s="215">
        <v>0</v>
      </c>
      <c r="P407" s="215">
        <v>0</v>
      </c>
      <c r="Q407" s="215">
        <v>100</v>
      </c>
    </row>
    <row r="408" spans="1:17" x14ac:dyDescent="0.25">
      <c r="A408" s="245" t="str">
        <f>IFERROR(VLOOKUP($C408,Account_Mapping!$A:$C,2,0),"")</f>
        <v>T_EXPENSES</v>
      </c>
      <c r="B408" s="248">
        <f>IFERROR(VLOOKUP($C408,Account_Mapping!$A:$C,3,0),"")</f>
        <v>0</v>
      </c>
      <c r="C408" s="285" t="s">
        <v>1147</v>
      </c>
      <c r="D408" s="215"/>
      <c r="E408" s="215">
        <v>243.29</v>
      </c>
      <c r="F408" s="215">
        <v>257.60000000000002</v>
      </c>
      <c r="G408" s="215">
        <v>261.29000000000002</v>
      </c>
      <c r="H408" s="215">
        <v>284.85000000000002</v>
      </c>
      <c r="I408" s="215">
        <v>0</v>
      </c>
      <c r="J408" s="215">
        <v>621.20000000000005</v>
      </c>
      <c r="K408" s="215">
        <v>0</v>
      </c>
      <c r="L408" s="215">
        <v>0</v>
      </c>
      <c r="M408" s="215">
        <v>0</v>
      </c>
      <c r="N408" s="215">
        <v>0</v>
      </c>
      <c r="O408" s="215">
        <v>0</v>
      </c>
      <c r="P408" s="215">
        <v>0</v>
      </c>
      <c r="Q408" s="215">
        <v>1668.2300000000002</v>
      </c>
    </row>
    <row r="409" spans="1:17" x14ac:dyDescent="0.25">
      <c r="A409" s="245" t="str">
        <f>IFERROR(VLOOKUP($C409,Account_Mapping!$A:$C,2,0),"")</f>
        <v>T_gen_Admin_other</v>
      </c>
      <c r="B409" s="248">
        <f>IFERROR(VLOOKUP($C409,Account_Mapping!$A:$C,3,0),"")</f>
        <v>0</v>
      </c>
      <c r="C409" s="285" t="s">
        <v>1148</v>
      </c>
      <c r="D409" s="215"/>
      <c r="E409" s="215">
        <v>647.84</v>
      </c>
      <c r="F409" s="215">
        <v>755.44</v>
      </c>
      <c r="G409" s="215">
        <v>839.79</v>
      </c>
      <c r="H409" s="215">
        <v>740.22</v>
      </c>
      <c r="I409" s="215">
        <v>734.63</v>
      </c>
      <c r="J409" s="215">
        <v>886.99</v>
      </c>
      <c r="K409" s="215">
        <v>0</v>
      </c>
      <c r="L409" s="215">
        <v>0</v>
      </c>
      <c r="M409" s="215">
        <v>0</v>
      </c>
      <c r="N409" s="215">
        <v>0</v>
      </c>
      <c r="O409" s="215">
        <v>0</v>
      </c>
      <c r="P409" s="215">
        <v>0</v>
      </c>
      <c r="Q409" s="215">
        <v>4604.91</v>
      </c>
    </row>
    <row r="410" spans="1:17" x14ac:dyDescent="0.25">
      <c r="A410" s="245" t="str">
        <f>IFERROR(VLOOKUP($C410,Account_Mapping!$A:$C,2,0),"")</f>
        <v>T_gen_Admin_other</v>
      </c>
      <c r="B410" s="248">
        <f>IFERROR(VLOOKUP($C410,Account_Mapping!$A:$C,3,0),"")</f>
        <v>0</v>
      </c>
      <c r="C410" s="285" t="s">
        <v>1149</v>
      </c>
      <c r="D410" s="215"/>
      <c r="E410" s="215">
        <v>67.75</v>
      </c>
      <c r="F410" s="215">
        <v>111.67</v>
      </c>
      <c r="G410" s="215">
        <v>89.26</v>
      </c>
      <c r="H410" s="215">
        <v>202.62</v>
      </c>
      <c r="I410" s="215">
        <v>67.27</v>
      </c>
      <c r="J410" s="215">
        <v>42.05</v>
      </c>
      <c r="K410" s="215">
        <v>0</v>
      </c>
      <c r="L410" s="215">
        <v>0</v>
      </c>
      <c r="M410" s="215">
        <v>0</v>
      </c>
      <c r="N410" s="215">
        <v>0</v>
      </c>
      <c r="O410" s="215">
        <v>0</v>
      </c>
      <c r="P410" s="215">
        <v>0</v>
      </c>
      <c r="Q410" s="215">
        <v>580.62</v>
      </c>
    </row>
    <row r="411" spans="1:17" x14ac:dyDescent="0.25">
      <c r="A411" s="245" t="str">
        <f>IFERROR(VLOOKUP($C411,Account_Mapping!$A:$C,2,0),"")</f>
        <v>T_gen_Admin_other</v>
      </c>
      <c r="B411" s="248">
        <f>IFERROR(VLOOKUP($C411,Account_Mapping!$A:$C,3,0),"")</f>
        <v>0</v>
      </c>
      <c r="C411" s="285" t="s">
        <v>1150</v>
      </c>
      <c r="D411" s="215"/>
      <c r="E411" s="215">
        <v>0</v>
      </c>
      <c r="F411" s="215">
        <v>0</v>
      </c>
      <c r="G411" s="215">
        <v>0</v>
      </c>
      <c r="H411" s="215">
        <v>0</v>
      </c>
      <c r="I411" s="215">
        <v>0</v>
      </c>
      <c r="J411" s="215">
        <v>0</v>
      </c>
      <c r="K411" s="215">
        <v>0</v>
      </c>
      <c r="L411" s="215">
        <v>0</v>
      </c>
      <c r="M411" s="215">
        <v>0</v>
      </c>
      <c r="N411" s="215">
        <v>0</v>
      </c>
      <c r="O411" s="215">
        <v>0</v>
      </c>
      <c r="P411" s="215">
        <v>0</v>
      </c>
      <c r="Q411" s="215">
        <v>0</v>
      </c>
    </row>
    <row r="412" spans="1:17" x14ac:dyDescent="0.25">
      <c r="A412" s="245" t="str">
        <f>IFERROR(VLOOKUP($C412,Account_Mapping!$A:$C,2,0),"")</f>
        <v>T_EXPENSES</v>
      </c>
      <c r="B412" s="248">
        <f>IFERROR(VLOOKUP($C412,Account_Mapping!$A:$C,3,0),"")</f>
        <v>0</v>
      </c>
      <c r="C412" s="285" t="s">
        <v>1151</v>
      </c>
      <c r="D412" s="215"/>
      <c r="E412" s="215">
        <v>50</v>
      </c>
      <c r="F412" s="215">
        <v>100</v>
      </c>
      <c r="G412" s="215">
        <v>140</v>
      </c>
      <c r="H412" s="215">
        <v>0</v>
      </c>
      <c r="I412" s="215">
        <v>70</v>
      </c>
      <c r="J412" s="215">
        <v>55</v>
      </c>
      <c r="K412" s="215">
        <v>0</v>
      </c>
      <c r="L412" s="215">
        <v>0</v>
      </c>
      <c r="M412" s="215">
        <v>0</v>
      </c>
      <c r="N412" s="215">
        <v>0</v>
      </c>
      <c r="O412" s="215">
        <v>0</v>
      </c>
      <c r="P412" s="215">
        <v>0</v>
      </c>
      <c r="Q412" s="215">
        <v>415</v>
      </c>
    </row>
    <row r="413" spans="1:17" x14ac:dyDescent="0.25">
      <c r="A413" s="245" t="str">
        <f>IFERROR(VLOOKUP($C413,Account_Mapping!$A:$C,2,0),"")</f>
        <v>T_DEPR_AMORT</v>
      </c>
      <c r="B413" s="248">
        <f>IFERROR(VLOOKUP($C413,Account_Mapping!$A:$C,3,0),"")</f>
        <v>0</v>
      </c>
      <c r="C413" s="285" t="s">
        <v>1152</v>
      </c>
      <c r="D413" s="215"/>
      <c r="E413" s="215">
        <v>842.91</v>
      </c>
      <c r="F413" s="215">
        <v>1685.82</v>
      </c>
      <c r="G413" s="215">
        <v>842.91</v>
      </c>
      <c r="H413" s="215">
        <v>1685.82</v>
      </c>
      <c r="I413" s="215">
        <v>1685.82</v>
      </c>
      <c r="J413" s="215">
        <v>1685.82</v>
      </c>
      <c r="K413" s="215">
        <v>0</v>
      </c>
      <c r="L413" s="215">
        <v>0</v>
      </c>
      <c r="M413" s="215">
        <v>0</v>
      </c>
      <c r="N413" s="215">
        <v>0</v>
      </c>
      <c r="O413" s="215">
        <v>0</v>
      </c>
      <c r="P413" s="215">
        <v>0</v>
      </c>
      <c r="Q413" s="215">
        <v>8429.1</v>
      </c>
    </row>
    <row r="414" spans="1:17" x14ac:dyDescent="0.25">
      <c r="A414" s="245" t="str">
        <f>IFERROR(VLOOKUP($C414,Account_Mapping!$A:$C,2,0),"")</f>
        <v>T_INT_INC_EXP</v>
      </c>
      <c r="B414" s="248">
        <f>IFERROR(VLOOKUP($C414,Account_Mapping!$A:$C,3,0),"")</f>
        <v>0</v>
      </c>
      <c r="C414" s="285" t="s">
        <v>1153</v>
      </c>
      <c r="D414" s="215"/>
      <c r="E414" s="215">
        <v>0</v>
      </c>
      <c r="F414" s="215">
        <v>0</v>
      </c>
      <c r="G414" s="215">
        <v>0</v>
      </c>
      <c r="H414" s="215">
        <v>0</v>
      </c>
      <c r="I414" s="215">
        <v>0</v>
      </c>
      <c r="J414" s="215">
        <v>0</v>
      </c>
      <c r="K414" s="215">
        <v>0</v>
      </c>
      <c r="L414" s="215">
        <v>0</v>
      </c>
      <c r="M414" s="215">
        <v>0</v>
      </c>
      <c r="N414" s="215">
        <v>0</v>
      </c>
      <c r="O414" s="215">
        <v>0</v>
      </c>
      <c r="P414" s="215">
        <v>0</v>
      </c>
      <c r="Q414" s="215">
        <v>0</v>
      </c>
    </row>
    <row r="415" spans="1:17" x14ac:dyDescent="0.25">
      <c r="A415" s="245" t="str">
        <f>IFERROR(VLOOKUP($C415,Account_Mapping!$A:$C,2,0),"")</f>
        <v>T_Insurance</v>
      </c>
      <c r="B415" s="248">
        <f>IFERROR(VLOOKUP($C415,Account_Mapping!$A:$C,3,0),"")</f>
        <v>0</v>
      </c>
      <c r="C415" s="285" t="s">
        <v>1154</v>
      </c>
      <c r="D415" s="215"/>
      <c r="E415" s="215">
        <v>628.83000000000004</v>
      </c>
      <c r="F415" s="215">
        <v>628.83000000000004</v>
      </c>
      <c r="G415" s="215">
        <v>628.83000000000004</v>
      </c>
      <c r="H415" s="215">
        <v>628.83000000000004</v>
      </c>
      <c r="I415" s="215">
        <v>628.83000000000004</v>
      </c>
      <c r="J415" s="215">
        <v>0</v>
      </c>
      <c r="K415" s="215">
        <v>0</v>
      </c>
      <c r="L415" s="215">
        <v>0</v>
      </c>
      <c r="M415" s="215">
        <v>0</v>
      </c>
      <c r="N415" s="215">
        <v>0</v>
      </c>
      <c r="O415" s="215">
        <v>0</v>
      </c>
      <c r="P415" s="215">
        <v>0</v>
      </c>
      <c r="Q415" s="215">
        <v>3144.15</v>
      </c>
    </row>
    <row r="416" spans="1:17" x14ac:dyDescent="0.25">
      <c r="A416" s="245" t="str">
        <f>IFERROR(VLOOKUP($C416,Account_Mapping!$A:$C,2,0),"")</f>
        <v>T_Insurance</v>
      </c>
      <c r="B416" s="248">
        <f>IFERROR(VLOOKUP($C416,Account_Mapping!$A:$C,3,0),"")</f>
        <v>0</v>
      </c>
      <c r="C416" s="285" t="s">
        <v>1155</v>
      </c>
      <c r="D416" s="215"/>
      <c r="E416" s="215">
        <v>551.25</v>
      </c>
      <c r="F416" s="215">
        <v>551.25</v>
      </c>
      <c r="G416" s="215">
        <v>551.25</v>
      </c>
      <c r="H416" s="215">
        <v>551.25</v>
      </c>
      <c r="I416" s="215">
        <v>551.25</v>
      </c>
      <c r="J416" s="215">
        <v>525</v>
      </c>
      <c r="K416" s="215">
        <v>0</v>
      </c>
      <c r="L416" s="215">
        <v>0</v>
      </c>
      <c r="M416" s="215">
        <v>0</v>
      </c>
      <c r="N416" s="215">
        <v>0</v>
      </c>
      <c r="O416" s="215">
        <v>0</v>
      </c>
      <c r="P416" s="215">
        <v>0</v>
      </c>
      <c r="Q416" s="215">
        <v>3281.25</v>
      </c>
    </row>
    <row r="417" spans="1:17" x14ac:dyDescent="0.25">
      <c r="A417" s="245" t="str">
        <f>IFERROR(VLOOKUP($C417,Account_Mapping!$A:$C,2,0),"")</f>
        <v>T_Insurance</v>
      </c>
      <c r="B417" s="248">
        <f>IFERROR(VLOOKUP($C417,Account_Mapping!$A:$C,3,0),"")</f>
        <v>0</v>
      </c>
      <c r="C417" s="285" t="s">
        <v>1156</v>
      </c>
      <c r="D417" s="215"/>
      <c r="E417" s="215">
        <v>143.88999999999999</v>
      </c>
      <c r="F417" s="215">
        <v>143.88999999999999</v>
      </c>
      <c r="G417" s="215">
        <v>143.88999999999999</v>
      </c>
      <c r="H417" s="215">
        <v>143.88999999999999</v>
      </c>
      <c r="I417" s="215">
        <v>143.88999999999999</v>
      </c>
      <c r="J417" s="215">
        <v>0</v>
      </c>
      <c r="K417" s="215">
        <v>0</v>
      </c>
      <c r="L417" s="215">
        <v>0</v>
      </c>
      <c r="M417" s="215">
        <v>0</v>
      </c>
      <c r="N417" s="215">
        <v>0</v>
      </c>
      <c r="O417" s="215">
        <v>0</v>
      </c>
      <c r="P417" s="215">
        <v>0</v>
      </c>
      <c r="Q417" s="215">
        <v>719.44999999999993</v>
      </c>
    </row>
    <row r="418" spans="1:17" x14ac:dyDescent="0.25">
      <c r="A418" s="245" t="str">
        <f>IFERROR(VLOOKUP($C418,Account_Mapping!$A:$C,2,0),"")</f>
        <v>T_EXPENSES</v>
      </c>
      <c r="B418" s="248">
        <f>IFERROR(VLOOKUP($C418,Account_Mapping!$A:$C,3,0),"")</f>
        <v>0</v>
      </c>
      <c r="C418" s="285" t="s">
        <v>1157</v>
      </c>
      <c r="D418" s="215"/>
      <c r="E418" s="215">
        <v>0</v>
      </c>
      <c r="F418" s="215">
        <v>0</v>
      </c>
      <c r="G418" s="215">
        <v>0</v>
      </c>
      <c r="H418" s="215">
        <v>0</v>
      </c>
      <c r="I418" s="215">
        <v>0</v>
      </c>
      <c r="J418" s="215">
        <v>0</v>
      </c>
      <c r="K418" s="215">
        <v>0</v>
      </c>
      <c r="L418" s="215">
        <v>0</v>
      </c>
      <c r="M418" s="215">
        <v>0</v>
      </c>
      <c r="N418" s="215">
        <v>0</v>
      </c>
      <c r="O418" s="215">
        <v>0</v>
      </c>
      <c r="P418" s="215">
        <v>0</v>
      </c>
      <c r="Q418" s="215">
        <v>0</v>
      </c>
    </row>
    <row r="419" spans="1:17" x14ac:dyDescent="0.25">
      <c r="A419" s="245" t="str">
        <f>IFERROR(VLOOKUP($C419,Account_Mapping!$A:$C,2,0),"")</f>
        <v>T_Insurance</v>
      </c>
      <c r="B419" s="248">
        <f>IFERROR(VLOOKUP($C419,Account_Mapping!$A:$C,3,0),"")</f>
        <v>0</v>
      </c>
      <c r="C419" s="285" t="s">
        <v>1158</v>
      </c>
      <c r="D419" s="215"/>
      <c r="E419" s="215">
        <v>4244.46</v>
      </c>
      <c r="F419" s="215">
        <v>3797.67</v>
      </c>
      <c r="G419" s="215">
        <v>3930.38</v>
      </c>
      <c r="H419" s="215">
        <v>3884.87</v>
      </c>
      <c r="I419" s="215">
        <v>3981.24</v>
      </c>
      <c r="J419" s="215">
        <v>3815.86</v>
      </c>
      <c r="K419" s="215">
        <v>0</v>
      </c>
      <c r="L419" s="215">
        <v>0</v>
      </c>
      <c r="M419" s="215">
        <v>0</v>
      </c>
      <c r="N419" s="215">
        <v>0</v>
      </c>
      <c r="O419" s="215">
        <v>0</v>
      </c>
      <c r="P419" s="215">
        <v>0</v>
      </c>
      <c r="Q419" s="215">
        <v>23654.480000000003</v>
      </c>
    </row>
    <row r="420" spans="1:17" x14ac:dyDescent="0.25">
      <c r="A420" s="245" t="str">
        <f>IFERROR(VLOOKUP($C420,Account_Mapping!$A:$C,2,0),"")</f>
        <v>T_gen_Admin_other</v>
      </c>
      <c r="B420" s="248">
        <f>IFERROR(VLOOKUP($C420,Account_Mapping!$A:$C,3,0),"")</f>
        <v>0</v>
      </c>
      <c r="C420" s="285" t="s">
        <v>1159</v>
      </c>
      <c r="D420" s="215"/>
      <c r="E420" s="215">
        <v>168.76</v>
      </c>
      <c r="F420" s="215">
        <v>180.31</v>
      </c>
      <c r="G420" s="215">
        <v>134.94</v>
      </c>
      <c r="H420" s="215">
        <v>182.36</v>
      </c>
      <c r="I420" s="215">
        <v>285.01</v>
      </c>
      <c r="J420" s="215">
        <v>88.52</v>
      </c>
      <c r="K420" s="215">
        <v>0</v>
      </c>
      <c r="L420" s="215">
        <v>0</v>
      </c>
      <c r="M420" s="215">
        <v>0</v>
      </c>
      <c r="N420" s="215">
        <v>0</v>
      </c>
      <c r="O420" s="215">
        <v>0</v>
      </c>
      <c r="P420" s="215">
        <v>0</v>
      </c>
      <c r="Q420" s="215">
        <v>1039.9000000000001</v>
      </c>
    </row>
    <row r="421" spans="1:17" x14ac:dyDescent="0.25">
      <c r="A421" s="245" t="str">
        <f>IFERROR(VLOOKUP($C421,Account_Mapping!$A:$C,2,0),"")</f>
        <v>T_gen_Admin_other</v>
      </c>
      <c r="B421" s="248">
        <f>IFERROR(VLOOKUP($C421,Account_Mapping!$A:$C,3,0),"")</f>
        <v>0</v>
      </c>
      <c r="C421" s="285" t="s">
        <v>1160</v>
      </c>
      <c r="D421" s="215"/>
      <c r="E421" s="215">
        <v>266.38</v>
      </c>
      <c r="F421" s="215">
        <v>690.92</v>
      </c>
      <c r="G421" s="215">
        <v>210.36</v>
      </c>
      <c r="H421" s="215">
        <v>316.49</v>
      </c>
      <c r="I421" s="215">
        <v>287.87</v>
      </c>
      <c r="J421" s="215">
        <v>351.4</v>
      </c>
      <c r="K421" s="215">
        <v>0</v>
      </c>
      <c r="L421" s="215">
        <v>0</v>
      </c>
      <c r="M421" s="215">
        <v>0</v>
      </c>
      <c r="N421" s="215">
        <v>0</v>
      </c>
      <c r="O421" s="215">
        <v>0</v>
      </c>
      <c r="P421" s="215">
        <v>0</v>
      </c>
      <c r="Q421" s="215">
        <v>2123.42</v>
      </c>
    </row>
    <row r="422" spans="1:17" x14ac:dyDescent="0.25">
      <c r="A422" s="245" t="str">
        <f>IFERROR(VLOOKUP($C422,Account_Mapping!$A:$C,2,0),"")</f>
        <v>T_MGMT_Fee</v>
      </c>
      <c r="B422" s="248">
        <f>IFERROR(VLOOKUP($C422,Account_Mapping!$A:$C,3,0),"")</f>
        <v>0</v>
      </c>
      <c r="C422" s="285" t="s">
        <v>1161</v>
      </c>
      <c r="D422" s="215"/>
      <c r="E422" s="215">
        <v>13484.51</v>
      </c>
      <c r="F422" s="215">
        <v>12054.27</v>
      </c>
      <c r="G422" s="215">
        <v>13490.03</v>
      </c>
      <c r="H422" s="215">
        <v>12195.51</v>
      </c>
      <c r="I422" s="215">
        <v>12386.61</v>
      </c>
      <c r="J422" s="215">
        <v>12473.4</v>
      </c>
      <c r="K422" s="215">
        <v>0</v>
      </c>
      <c r="L422" s="215">
        <v>0</v>
      </c>
      <c r="M422" s="215">
        <v>0</v>
      </c>
      <c r="N422" s="215">
        <v>0</v>
      </c>
      <c r="O422" s="215">
        <v>0</v>
      </c>
      <c r="P422" s="215">
        <v>0</v>
      </c>
      <c r="Q422" s="215">
        <v>76084.33</v>
      </c>
    </row>
    <row r="423" spans="1:17" x14ac:dyDescent="0.25">
      <c r="A423" s="245" t="str">
        <f>IFERROR(VLOOKUP($C423,Account_Mapping!$A:$C,2,0),"")</f>
        <v>T_gen_Admin_other</v>
      </c>
      <c r="B423" s="248">
        <f>IFERROR(VLOOKUP($C423,Account_Mapping!$A:$C,3,0),"")</f>
        <v>0</v>
      </c>
      <c r="C423" s="285" t="s">
        <v>1162</v>
      </c>
      <c r="D423" s="215"/>
      <c r="E423" s="215">
        <v>0</v>
      </c>
      <c r="F423" s="215">
        <v>0</v>
      </c>
      <c r="G423" s="215">
        <v>174.95</v>
      </c>
      <c r="H423" s="215">
        <v>0</v>
      </c>
      <c r="I423" s="215">
        <v>0</v>
      </c>
      <c r="J423" s="215">
        <v>0</v>
      </c>
      <c r="K423" s="215">
        <v>0</v>
      </c>
      <c r="L423" s="215">
        <v>0</v>
      </c>
      <c r="M423" s="215">
        <v>0</v>
      </c>
      <c r="N423" s="215">
        <v>0</v>
      </c>
      <c r="O423" s="215">
        <v>0</v>
      </c>
      <c r="P423" s="215">
        <v>0</v>
      </c>
      <c r="Q423" s="215">
        <v>174.95</v>
      </c>
    </row>
    <row r="424" spans="1:17" x14ac:dyDescent="0.25">
      <c r="A424" s="245" t="str">
        <f>IFERROR(VLOOKUP($C424,Account_Mapping!$A:$C,2,0),"")</f>
        <v>T_Legal</v>
      </c>
      <c r="B424" s="248">
        <f>IFERROR(VLOOKUP($C424,Account_Mapping!$A:$C,3,0),"")</f>
        <v>0</v>
      </c>
      <c r="C424" s="285" t="s">
        <v>1163</v>
      </c>
      <c r="D424" s="215"/>
      <c r="E424" s="215">
        <v>0</v>
      </c>
      <c r="F424" s="215">
        <v>0</v>
      </c>
      <c r="G424" s="215">
        <v>0</v>
      </c>
      <c r="H424" s="215">
        <v>0</v>
      </c>
      <c r="I424" s="215">
        <v>0</v>
      </c>
      <c r="J424" s="215">
        <v>0</v>
      </c>
      <c r="K424" s="215">
        <v>0</v>
      </c>
      <c r="L424" s="215">
        <v>0</v>
      </c>
      <c r="M424" s="215">
        <v>0</v>
      </c>
      <c r="N424" s="215">
        <v>0</v>
      </c>
      <c r="O424" s="215">
        <v>0</v>
      </c>
      <c r="P424" s="215">
        <v>0</v>
      </c>
      <c r="Q424" s="215">
        <v>0</v>
      </c>
    </row>
    <row r="425" spans="1:17" x14ac:dyDescent="0.25">
      <c r="A425" s="245" t="str">
        <f>IFERROR(VLOOKUP($C425,Account_Mapping!$A:$C,2,0),"")</f>
        <v>T_gen_Admin_other</v>
      </c>
      <c r="B425" s="248">
        <f>IFERROR(VLOOKUP($C425,Account_Mapping!$A:$C,3,0),"")</f>
        <v>0</v>
      </c>
      <c r="C425" s="285" t="s">
        <v>1164</v>
      </c>
      <c r="D425" s="215"/>
      <c r="E425" s="215">
        <v>0</v>
      </c>
      <c r="F425" s="215">
        <v>0</v>
      </c>
      <c r="G425" s="215">
        <v>221.25</v>
      </c>
      <c r="H425" s="215">
        <v>0</v>
      </c>
      <c r="I425" s="215">
        <v>0</v>
      </c>
      <c r="J425" s="215">
        <v>0</v>
      </c>
      <c r="K425" s="215">
        <v>0</v>
      </c>
      <c r="L425" s="215">
        <v>0</v>
      </c>
      <c r="M425" s="215">
        <v>0</v>
      </c>
      <c r="N425" s="215">
        <v>0</v>
      </c>
      <c r="O425" s="215">
        <v>0</v>
      </c>
      <c r="P425" s="215">
        <v>0</v>
      </c>
      <c r="Q425" s="215">
        <v>221.25</v>
      </c>
    </row>
    <row r="426" spans="1:17" x14ac:dyDescent="0.25">
      <c r="A426" s="245" t="str">
        <f>IFERROR(VLOOKUP($C426,Account_Mapping!$A:$C,2,0),"")</f>
        <v>T_gen_Admin_other</v>
      </c>
      <c r="B426" s="248">
        <f>IFERROR(VLOOKUP($C426,Account_Mapping!$A:$C,3,0),"")</f>
        <v>0</v>
      </c>
      <c r="C426" s="285" t="s">
        <v>1165</v>
      </c>
      <c r="D426" s="215"/>
      <c r="E426" s="215">
        <v>10711.61</v>
      </c>
      <c r="F426" s="215">
        <v>9331.18</v>
      </c>
      <c r="G426" s="215">
        <v>10117.129999999999</v>
      </c>
      <c r="H426" s="215">
        <v>9821.6</v>
      </c>
      <c r="I426" s="215">
        <v>9746.3700000000008</v>
      </c>
      <c r="J426" s="215">
        <v>9537.6</v>
      </c>
      <c r="K426" s="215">
        <v>0</v>
      </c>
      <c r="L426" s="215">
        <v>0</v>
      </c>
      <c r="M426" s="215">
        <v>0</v>
      </c>
      <c r="N426" s="215">
        <v>0</v>
      </c>
      <c r="O426" s="215">
        <v>0</v>
      </c>
      <c r="P426" s="215">
        <v>0</v>
      </c>
      <c r="Q426" s="215">
        <v>59265.49</v>
      </c>
    </row>
    <row r="427" spans="1:17" x14ac:dyDescent="0.25">
      <c r="A427" s="245" t="str">
        <f>IFERROR(VLOOKUP($C427,Account_Mapping!$A:$C,2,0),"")</f>
        <v>T_gen_Admin_other</v>
      </c>
      <c r="B427" s="248">
        <f>IFERROR(VLOOKUP($C427,Account_Mapping!$A:$C,3,0),"")</f>
        <v>0</v>
      </c>
      <c r="C427" s="285" t="s">
        <v>1166</v>
      </c>
      <c r="D427" s="215"/>
      <c r="E427" s="215">
        <v>0</v>
      </c>
      <c r="F427" s="215">
        <v>0</v>
      </c>
      <c r="G427" s="215">
        <v>0</v>
      </c>
      <c r="H427" s="215">
        <v>0</v>
      </c>
      <c r="I427" s="215">
        <v>0</v>
      </c>
      <c r="J427" s="215">
        <v>0</v>
      </c>
      <c r="K427" s="215">
        <v>0</v>
      </c>
      <c r="L427" s="215">
        <v>0</v>
      </c>
      <c r="M427" s="215">
        <v>0</v>
      </c>
      <c r="N427" s="215">
        <v>0</v>
      </c>
      <c r="O427" s="215">
        <v>0</v>
      </c>
      <c r="P427" s="215">
        <v>0</v>
      </c>
      <c r="Q427" s="215">
        <v>0</v>
      </c>
    </row>
    <row r="428" spans="1:17" x14ac:dyDescent="0.25">
      <c r="A428" s="245" t="str">
        <f>IFERROR(VLOOKUP($C428,Account_Mapping!$A:$C,2,0),"")</f>
        <v>T_gen_Admin_other</v>
      </c>
      <c r="B428" s="248">
        <f>IFERROR(VLOOKUP($C428,Account_Mapping!$A:$C,3,0),"")</f>
        <v>0</v>
      </c>
      <c r="C428" s="285" t="s">
        <v>1167</v>
      </c>
      <c r="D428" s="215"/>
      <c r="E428" s="215">
        <v>0</v>
      </c>
      <c r="F428" s="215">
        <v>0</v>
      </c>
      <c r="G428" s="215">
        <v>0</v>
      </c>
      <c r="H428" s="215">
        <v>0</v>
      </c>
      <c r="I428" s="215">
        <v>0</v>
      </c>
      <c r="J428" s="215">
        <v>0</v>
      </c>
      <c r="K428" s="215">
        <v>0</v>
      </c>
      <c r="L428" s="215">
        <v>0</v>
      </c>
      <c r="M428" s="215">
        <v>0</v>
      </c>
      <c r="N428" s="215">
        <v>0</v>
      </c>
      <c r="O428" s="215">
        <v>0</v>
      </c>
      <c r="P428" s="215">
        <v>0</v>
      </c>
      <c r="Q428" s="215">
        <v>0</v>
      </c>
    </row>
    <row r="429" spans="1:17" x14ac:dyDescent="0.25">
      <c r="A429" s="245" t="str">
        <f>IFERROR(VLOOKUP($C429,Account_Mapping!$A:$C,2,0),"")</f>
        <v>T_EXPENSES</v>
      </c>
      <c r="B429" s="248">
        <f>IFERROR(VLOOKUP($C429,Account_Mapping!$A:$C,3,0),"")</f>
        <v>0</v>
      </c>
      <c r="C429" s="285" t="s">
        <v>1168</v>
      </c>
      <c r="D429" s="215"/>
      <c r="E429" s="215">
        <v>0</v>
      </c>
      <c r="F429" s="215">
        <v>0</v>
      </c>
      <c r="G429" s="215">
        <v>0</v>
      </c>
      <c r="H429" s="215">
        <v>0</v>
      </c>
      <c r="I429" s="215">
        <v>0</v>
      </c>
      <c r="J429" s="215">
        <v>0</v>
      </c>
      <c r="K429" s="215">
        <v>0</v>
      </c>
      <c r="L429" s="215">
        <v>0</v>
      </c>
      <c r="M429" s="215">
        <v>0</v>
      </c>
      <c r="N429" s="215">
        <v>0</v>
      </c>
      <c r="O429" s="215">
        <v>0</v>
      </c>
      <c r="P429" s="215">
        <v>0</v>
      </c>
      <c r="Q429" s="215">
        <v>0</v>
      </c>
    </row>
    <row r="430" spans="1:17" x14ac:dyDescent="0.25">
      <c r="A430" s="245" t="str">
        <f>IFERROR(VLOOKUP($C430,Account_Mapping!$A:$C,2,0),"")</f>
        <v>T_EXPENSES</v>
      </c>
      <c r="B430" s="248">
        <f>IFERROR(VLOOKUP($C430,Account_Mapping!$A:$C,3,0),"")</f>
        <v>0</v>
      </c>
      <c r="C430" s="285" t="s">
        <v>1169</v>
      </c>
      <c r="D430" s="215"/>
      <c r="E430" s="215">
        <v>-275</v>
      </c>
      <c r="F430" s="215">
        <v>130</v>
      </c>
      <c r="G430" s="215">
        <v>1148.4000000000001</v>
      </c>
      <c r="H430" s="215">
        <v>0</v>
      </c>
      <c r="I430" s="215">
        <v>0</v>
      </c>
      <c r="J430" s="215">
        <v>0</v>
      </c>
      <c r="K430" s="215">
        <v>0</v>
      </c>
      <c r="L430" s="215">
        <v>0</v>
      </c>
      <c r="M430" s="215">
        <v>0</v>
      </c>
      <c r="N430" s="215">
        <v>0</v>
      </c>
      <c r="O430" s="215">
        <v>0</v>
      </c>
      <c r="P430" s="215">
        <v>0</v>
      </c>
      <c r="Q430" s="215">
        <v>1003.4000000000001</v>
      </c>
    </row>
    <row r="431" spans="1:17" x14ac:dyDescent="0.25">
      <c r="A431" s="245" t="str">
        <f>IFERROR(VLOOKUP($C431,Account_Mapping!$A:$C,2,0),"")</f>
        <v>T_gen_Admin_other</v>
      </c>
      <c r="B431" s="248">
        <f>IFERROR(VLOOKUP($C431,Account_Mapping!$A:$C,3,0),"")</f>
        <v>0</v>
      </c>
      <c r="C431" s="285" t="s">
        <v>1170</v>
      </c>
      <c r="D431" s="215"/>
      <c r="E431" s="215">
        <v>0</v>
      </c>
      <c r="F431" s="215">
        <v>0</v>
      </c>
      <c r="G431" s="215">
        <v>0</v>
      </c>
      <c r="H431" s="215">
        <v>0</v>
      </c>
      <c r="I431" s="215">
        <v>0</v>
      </c>
      <c r="J431" s="215">
        <v>5000</v>
      </c>
      <c r="K431" s="215">
        <v>0</v>
      </c>
      <c r="L431" s="215">
        <v>0</v>
      </c>
      <c r="M431" s="215">
        <v>0</v>
      </c>
      <c r="N431" s="215">
        <v>0</v>
      </c>
      <c r="O431" s="215">
        <v>0</v>
      </c>
      <c r="P431" s="215">
        <v>0</v>
      </c>
      <c r="Q431" s="215">
        <v>5000</v>
      </c>
    </row>
    <row r="432" spans="1:17" x14ac:dyDescent="0.25">
      <c r="A432" s="245" t="str">
        <f>IFERROR(VLOOKUP($C432,Account_Mapping!$A:$C,2,0),"")</f>
        <v>T_EXPENSES</v>
      </c>
      <c r="B432" s="248">
        <f>IFERROR(VLOOKUP($C432,Account_Mapping!$A:$C,3,0),"")</f>
        <v>0</v>
      </c>
      <c r="C432" s="285" t="s">
        <v>1171</v>
      </c>
      <c r="D432" s="215"/>
      <c r="E432" s="215">
        <v>505.74</v>
      </c>
      <c r="F432" s="215">
        <v>673.97</v>
      </c>
      <c r="G432" s="215">
        <v>930.29</v>
      </c>
      <c r="H432" s="215">
        <v>669.83</v>
      </c>
      <c r="I432" s="215">
        <v>515.42999999999995</v>
      </c>
      <c r="J432" s="215">
        <v>1094.97</v>
      </c>
      <c r="K432" s="215">
        <v>0</v>
      </c>
      <c r="L432" s="215">
        <v>0</v>
      </c>
      <c r="M432" s="215">
        <v>0</v>
      </c>
      <c r="N432" s="215">
        <v>0</v>
      </c>
      <c r="O432" s="215">
        <v>0</v>
      </c>
      <c r="P432" s="215">
        <v>0</v>
      </c>
      <c r="Q432" s="215">
        <v>4390.2299999999996</v>
      </c>
    </row>
    <row r="433" spans="1:18" x14ac:dyDescent="0.25">
      <c r="A433" s="245" t="str">
        <f>IFERROR(VLOOKUP($C433,Account_Mapping!$A:$C,2,0),"")</f>
        <v>T_gen_Admin_other</v>
      </c>
      <c r="B433" s="248">
        <f>IFERROR(VLOOKUP($C433,Account_Mapping!$A:$C,3,0),"")</f>
        <v>0</v>
      </c>
      <c r="C433" s="285" t="s">
        <v>1172</v>
      </c>
      <c r="D433" s="215"/>
      <c r="E433" s="215">
        <v>18093</v>
      </c>
      <c r="F433" s="215">
        <v>18093</v>
      </c>
      <c r="G433" s="215">
        <v>18093</v>
      </c>
      <c r="H433" s="215">
        <v>18093</v>
      </c>
      <c r="I433" s="215">
        <v>18093</v>
      </c>
      <c r="J433" s="215">
        <v>18093</v>
      </c>
      <c r="K433" s="215">
        <v>0</v>
      </c>
      <c r="L433" s="215">
        <v>0</v>
      </c>
      <c r="M433" s="215">
        <v>0</v>
      </c>
      <c r="N433" s="215">
        <v>0</v>
      </c>
      <c r="O433" s="215">
        <v>0</v>
      </c>
      <c r="P433" s="215">
        <v>0</v>
      </c>
      <c r="Q433" s="215">
        <v>108558</v>
      </c>
    </row>
    <row r="434" spans="1:18" x14ac:dyDescent="0.25">
      <c r="A434" s="245" t="str">
        <f>IFERROR(VLOOKUP($C434,Account_Mapping!$A:$C,2,0),"")</f>
        <v>T_gen_Admin_other</v>
      </c>
      <c r="B434" s="248">
        <f>IFERROR(VLOOKUP($C434,Account_Mapping!$A:$C,3,0),"")</f>
        <v>0</v>
      </c>
      <c r="C434" s="285" t="s">
        <v>1173</v>
      </c>
      <c r="D434" s="215"/>
      <c r="E434" s="215">
        <v>1084.75</v>
      </c>
      <c r="F434" s="215">
        <v>1254.1500000000001</v>
      </c>
      <c r="G434" s="215">
        <v>981.74</v>
      </c>
      <c r="H434" s="215">
        <v>1325.11</v>
      </c>
      <c r="I434" s="215">
        <v>1029.81</v>
      </c>
      <c r="J434" s="215">
        <v>1050.4100000000001</v>
      </c>
      <c r="K434" s="215">
        <v>0</v>
      </c>
      <c r="L434" s="215">
        <v>0</v>
      </c>
      <c r="M434" s="215">
        <v>0</v>
      </c>
      <c r="N434" s="215">
        <v>0</v>
      </c>
      <c r="O434" s="215">
        <v>0</v>
      </c>
      <c r="P434" s="215">
        <v>0</v>
      </c>
      <c r="Q434" s="215">
        <v>6725.9699999999993</v>
      </c>
    </row>
    <row r="435" spans="1:18" x14ac:dyDescent="0.25">
      <c r="A435" s="245" t="str">
        <f>IFERROR(VLOOKUP($C435,Account_Mapping!$A:$C,2,0),"")</f>
        <v>T_gen_Admin_other</v>
      </c>
      <c r="B435" s="248">
        <f>IFERROR(VLOOKUP($C435,Account_Mapping!$A:$C,3,0),"")</f>
        <v>0</v>
      </c>
      <c r="C435" s="285" t="s">
        <v>1174</v>
      </c>
      <c r="D435" s="215"/>
      <c r="E435" s="215">
        <v>0</v>
      </c>
      <c r="F435" s="215">
        <v>0</v>
      </c>
      <c r="G435" s="215">
        <v>0</v>
      </c>
      <c r="H435" s="215">
        <v>0</v>
      </c>
      <c r="I435" s="215">
        <v>0</v>
      </c>
      <c r="J435" s="215">
        <v>0</v>
      </c>
      <c r="K435" s="215">
        <v>0</v>
      </c>
      <c r="L435" s="215">
        <v>0</v>
      </c>
      <c r="M435" s="215">
        <v>0</v>
      </c>
      <c r="N435" s="215">
        <v>0</v>
      </c>
      <c r="O435" s="215">
        <v>0</v>
      </c>
      <c r="P435" s="215">
        <v>0</v>
      </c>
      <c r="Q435" s="215">
        <v>0</v>
      </c>
    </row>
    <row r="436" spans="1:18" x14ac:dyDescent="0.25">
      <c r="A436" s="245" t="str">
        <f>IFERROR(VLOOKUP($C436,Account_Mapping!$A:$C,2,0),"")</f>
        <v>T_EXPENSES</v>
      </c>
      <c r="B436" s="248">
        <f>IFERROR(VLOOKUP($C436,Account_Mapping!$A:$C,3,0),"")</f>
        <v>0</v>
      </c>
      <c r="C436" s="285" t="s">
        <v>1175</v>
      </c>
      <c r="D436" s="215"/>
      <c r="E436" s="215">
        <v>302.89999999999998</v>
      </c>
      <c r="F436" s="215">
        <v>302.89999999999998</v>
      </c>
      <c r="G436" s="215">
        <v>302.89999999999998</v>
      </c>
      <c r="H436" s="215">
        <v>302.89999999999998</v>
      </c>
      <c r="I436" s="215">
        <v>302.99</v>
      </c>
      <c r="J436" s="215">
        <v>908.61</v>
      </c>
      <c r="K436" s="215">
        <v>0</v>
      </c>
      <c r="L436" s="215">
        <v>0</v>
      </c>
      <c r="M436" s="215">
        <v>0</v>
      </c>
      <c r="N436" s="215">
        <v>0</v>
      </c>
      <c r="O436" s="215">
        <v>0</v>
      </c>
      <c r="P436" s="215">
        <v>0</v>
      </c>
      <c r="Q436" s="215">
        <v>2423.1999999999998</v>
      </c>
    </row>
    <row r="437" spans="1:18" x14ac:dyDescent="0.25">
      <c r="A437" s="245" t="str">
        <f>IFERROR(VLOOKUP($C437,Account_Mapping!$A:$C,2,0),"")</f>
        <v>T_Legal</v>
      </c>
      <c r="B437" s="248">
        <f>IFERROR(VLOOKUP($C437,Account_Mapping!$A:$C,3,0),"")</f>
        <v>0</v>
      </c>
      <c r="C437" s="285" t="s">
        <v>1176</v>
      </c>
      <c r="D437" s="215"/>
      <c r="E437" s="215">
        <v>0</v>
      </c>
      <c r="F437" s="215">
        <v>0</v>
      </c>
      <c r="G437" s="215">
        <v>0</v>
      </c>
      <c r="H437" s="215">
        <v>0</v>
      </c>
      <c r="I437" s="215">
        <v>0</v>
      </c>
      <c r="J437" s="215">
        <v>0</v>
      </c>
      <c r="K437" s="215">
        <v>0</v>
      </c>
      <c r="L437" s="215">
        <v>0</v>
      </c>
      <c r="M437" s="215">
        <v>0</v>
      </c>
      <c r="N437" s="215">
        <v>0</v>
      </c>
      <c r="O437" s="215">
        <v>0</v>
      </c>
      <c r="P437" s="215">
        <v>0</v>
      </c>
      <c r="Q437" s="215">
        <v>0</v>
      </c>
    </row>
    <row r="438" spans="1:18" x14ac:dyDescent="0.25">
      <c r="A438" s="245" t="str">
        <f>IFERROR(VLOOKUP($C438,Account_Mapping!$A:$C,2,0),"")</f>
        <v>T_OTHER_OP_EXO</v>
      </c>
      <c r="B438" s="248">
        <f>IFERROR(VLOOKUP($C438,Account_Mapping!$A:$C,3,0),"")</f>
        <v>0</v>
      </c>
      <c r="C438" s="285" t="s">
        <v>1177</v>
      </c>
      <c r="E438" s="229">
        <v>0</v>
      </c>
      <c r="F438" s="229">
        <v>0</v>
      </c>
      <c r="G438" s="229">
        <v>0</v>
      </c>
      <c r="H438" s="229">
        <v>0</v>
      </c>
      <c r="I438" s="229">
        <v>0</v>
      </c>
      <c r="J438" s="229">
        <v>0</v>
      </c>
      <c r="K438" s="229">
        <v>0</v>
      </c>
      <c r="L438" s="229">
        <v>0</v>
      </c>
      <c r="M438" s="229">
        <v>0</v>
      </c>
      <c r="N438" s="229">
        <v>0</v>
      </c>
      <c r="O438" s="229">
        <v>0</v>
      </c>
      <c r="P438" s="229">
        <v>0</v>
      </c>
      <c r="Q438" s="229">
        <v>0</v>
      </c>
      <c r="R438" s="224"/>
    </row>
    <row r="439" spans="1:18" x14ac:dyDescent="0.25">
      <c r="A439" s="245" t="str">
        <f>IFERROR(VLOOKUP($C439,Account_Mapping!$A:$C,2,0),"")</f>
        <v>T_EXPENSES</v>
      </c>
      <c r="B439" s="248">
        <f>IFERROR(VLOOKUP($C439,Account_Mapping!$A:$C,3,0),"")</f>
        <v>0</v>
      </c>
      <c r="C439" s="285" t="s">
        <v>1178</v>
      </c>
      <c r="E439" s="230">
        <v>0</v>
      </c>
      <c r="F439" s="230">
        <v>0</v>
      </c>
      <c r="G439" s="230">
        <v>525</v>
      </c>
      <c r="H439" s="230">
        <v>0</v>
      </c>
      <c r="I439" s="230">
        <v>0</v>
      </c>
      <c r="J439" s="230">
        <v>0</v>
      </c>
      <c r="K439" s="230">
        <v>0</v>
      </c>
      <c r="L439" s="230">
        <v>0</v>
      </c>
      <c r="M439" s="230">
        <v>0</v>
      </c>
      <c r="N439" s="230">
        <v>0</v>
      </c>
      <c r="O439" s="230">
        <v>0</v>
      </c>
      <c r="P439" s="230">
        <v>0</v>
      </c>
      <c r="Q439" s="230">
        <v>525</v>
      </c>
    </row>
    <row r="440" spans="1:18" x14ac:dyDescent="0.25">
      <c r="A440" s="245" t="str">
        <f>IFERROR(VLOOKUP($C440,Account_Mapping!$A:$C,2,0),"")</f>
        <v/>
      </c>
      <c r="B440" s="248" t="str">
        <f>IFERROR(VLOOKUP($C440,Account_Mapping!$A:$C,3,0),"")</f>
        <v/>
      </c>
      <c r="C440" s="285" t="s">
        <v>1179</v>
      </c>
      <c r="E440" s="215">
        <v>60782.23</v>
      </c>
      <c r="F440" s="215">
        <v>60376.480000000003</v>
      </c>
      <c r="G440" s="215">
        <v>64142.700000000004</v>
      </c>
      <c r="H440" s="215">
        <v>59677.19</v>
      </c>
      <c r="I440" s="215">
        <v>59495.049999999996</v>
      </c>
      <c r="J440" s="215">
        <v>65235.700000000004</v>
      </c>
      <c r="K440" s="215">
        <v>0</v>
      </c>
      <c r="L440" s="215">
        <v>0</v>
      </c>
      <c r="M440" s="215">
        <v>0</v>
      </c>
      <c r="N440" s="215">
        <v>0</v>
      </c>
      <c r="O440" s="215">
        <v>0</v>
      </c>
      <c r="P440" s="215">
        <v>0</v>
      </c>
      <c r="Q440" s="215">
        <v>369709.35</v>
      </c>
    </row>
    <row r="441" spans="1:18" x14ac:dyDescent="0.25">
      <c r="A441" s="245" t="str">
        <f>IFERROR(VLOOKUP($C441,Account_Mapping!$A:$C,2,0),"")</f>
        <v/>
      </c>
      <c r="B441" s="248" t="str">
        <f>IFERROR(VLOOKUP($C441,Account_Mapping!$A:$C,3,0),"")</f>
        <v/>
      </c>
      <c r="D441" s="215"/>
      <c r="E441" s="215"/>
      <c r="F441" s="215"/>
      <c r="G441" s="215"/>
      <c r="H441" s="215"/>
      <c r="I441" s="215"/>
      <c r="J441" s="215"/>
      <c r="K441" s="215"/>
      <c r="L441" s="215"/>
      <c r="M441" s="215"/>
      <c r="N441" s="215"/>
      <c r="O441" s="215"/>
      <c r="P441" s="215"/>
      <c r="Q441" s="215"/>
    </row>
    <row r="442" spans="1:18" x14ac:dyDescent="0.25">
      <c r="A442" s="245" t="str">
        <f>IFERROR(VLOOKUP($C442,Account_Mapping!$A:$C,2,0),"")</f>
        <v/>
      </c>
      <c r="B442" s="248" t="str">
        <f>IFERROR(VLOOKUP($C442,Account_Mapping!$A:$C,3,0),"")</f>
        <v/>
      </c>
      <c r="C442" s="285" t="s">
        <v>1180</v>
      </c>
      <c r="D442" s="215"/>
      <c r="E442" s="215"/>
      <c r="F442" s="215"/>
      <c r="G442" s="215"/>
      <c r="H442" s="215"/>
      <c r="I442" s="215"/>
      <c r="J442" s="215"/>
      <c r="K442" s="215"/>
      <c r="L442" s="215"/>
      <c r="M442" s="215"/>
      <c r="N442" s="215"/>
      <c r="O442" s="215"/>
      <c r="P442" s="215"/>
      <c r="Q442" s="215"/>
    </row>
    <row r="443" spans="1:18" x14ac:dyDescent="0.25">
      <c r="A443" s="245" t="str">
        <f>IFERROR(VLOOKUP($C443,Account_Mapping!$A:$C,2,0),"")</f>
        <v>T_MGMT_Fee</v>
      </c>
      <c r="B443" s="248">
        <f>IFERROR(VLOOKUP($C443,Account_Mapping!$A:$C,3,0),"")</f>
        <v>0</v>
      </c>
      <c r="C443" s="285" t="s">
        <v>1279</v>
      </c>
      <c r="D443" s="215"/>
      <c r="E443" s="215">
        <v>7352.51</v>
      </c>
      <c r="F443" s="215">
        <v>6557.93</v>
      </c>
      <c r="G443" s="215">
        <v>7355.57</v>
      </c>
      <c r="H443" s="215">
        <v>6636.39</v>
      </c>
      <c r="I443" s="215">
        <v>6742.56</v>
      </c>
      <c r="J443" s="215">
        <v>6790.78</v>
      </c>
      <c r="K443" s="215">
        <v>0</v>
      </c>
      <c r="L443" s="215">
        <v>0</v>
      </c>
      <c r="M443" s="215">
        <v>0</v>
      </c>
      <c r="N443" s="215">
        <v>0</v>
      </c>
      <c r="O443" s="215">
        <v>0</v>
      </c>
      <c r="P443" s="215">
        <v>0</v>
      </c>
      <c r="Q443" s="215">
        <v>41435.74</v>
      </c>
    </row>
    <row r="444" spans="1:18" x14ac:dyDescent="0.25">
      <c r="A444" s="245" t="str">
        <f>IFERROR(VLOOKUP($C444,Account_Mapping!$A:$C,2,0),"")</f>
        <v>T_DEPR_AMORT</v>
      </c>
      <c r="B444" s="248">
        <f>IFERROR(VLOOKUP($C444,Account_Mapping!$A:$C,3,0),"")</f>
        <v>0</v>
      </c>
      <c r="C444" s="285" t="s">
        <v>1182</v>
      </c>
      <c r="D444" s="215"/>
      <c r="E444" s="215">
        <v>0</v>
      </c>
      <c r="F444" s="215">
        <v>10624.46</v>
      </c>
      <c r="G444" s="215">
        <v>-5312.23</v>
      </c>
      <c r="H444" s="215">
        <v>-5312.23</v>
      </c>
      <c r="I444" s="215">
        <v>0</v>
      </c>
      <c r="J444" s="215">
        <v>0</v>
      </c>
      <c r="K444" s="215">
        <v>0</v>
      </c>
      <c r="L444" s="215">
        <v>0</v>
      </c>
      <c r="M444" s="215">
        <v>0</v>
      </c>
      <c r="N444" s="215">
        <v>0</v>
      </c>
      <c r="O444" s="215">
        <v>0</v>
      </c>
      <c r="P444" s="215">
        <v>0</v>
      </c>
      <c r="Q444" s="215">
        <v>0</v>
      </c>
    </row>
    <row r="445" spans="1:18" x14ac:dyDescent="0.25">
      <c r="A445" s="245" t="str">
        <f>IFERROR(VLOOKUP($C445,Account_Mapping!$A:$C,2,0),"")</f>
        <v>T_DEPR_AMORT</v>
      </c>
      <c r="B445" s="248">
        <f>IFERROR(VLOOKUP($C445,Account_Mapping!$A:$C,3,0),"")</f>
        <v>0</v>
      </c>
      <c r="C445" s="285" t="s">
        <v>1183</v>
      </c>
      <c r="D445" s="215"/>
      <c r="E445" s="215">
        <v>1273.26</v>
      </c>
      <c r="F445" s="215">
        <v>2546.52</v>
      </c>
      <c r="G445" s="215">
        <v>1273.26</v>
      </c>
      <c r="H445" s="215">
        <v>2546.52</v>
      </c>
      <c r="I445" s="215">
        <v>2546.52</v>
      </c>
      <c r="J445" s="215">
        <v>2546.52</v>
      </c>
      <c r="K445" s="215">
        <v>0</v>
      </c>
      <c r="L445" s="215">
        <v>0</v>
      </c>
      <c r="M445" s="215">
        <v>0</v>
      </c>
      <c r="N445" s="215">
        <v>0</v>
      </c>
      <c r="O445" s="215">
        <v>0</v>
      </c>
      <c r="P445" s="215">
        <v>0</v>
      </c>
      <c r="Q445" s="215">
        <v>12732.6</v>
      </c>
    </row>
    <row r="446" spans="1:18" x14ac:dyDescent="0.25">
      <c r="A446" s="245" t="str">
        <f>IFERROR(VLOOKUP($C446,Account_Mapping!$A:$C,2,0),"")</f>
        <v>T_RENT_EXP</v>
      </c>
      <c r="B446" s="248">
        <f>IFERROR(VLOOKUP($C446,Account_Mapping!$A:$C,3,0),"")</f>
        <v>0</v>
      </c>
      <c r="C446" s="285" t="s">
        <v>1184</v>
      </c>
      <c r="D446" s="215"/>
      <c r="E446" s="215">
        <v>35399.97</v>
      </c>
      <c r="F446" s="215">
        <v>35399.97</v>
      </c>
      <c r="G446" s="215">
        <v>38766.089999999997</v>
      </c>
      <c r="H446" s="215">
        <v>37083.03</v>
      </c>
      <c r="I446" s="215">
        <v>37083.03</v>
      </c>
      <c r="J446" s="215">
        <v>37083.03</v>
      </c>
      <c r="K446" s="215">
        <v>0</v>
      </c>
      <c r="L446" s="215">
        <v>0</v>
      </c>
      <c r="M446" s="215">
        <v>0</v>
      </c>
      <c r="N446" s="215">
        <v>0</v>
      </c>
      <c r="O446" s="215">
        <v>0</v>
      </c>
      <c r="P446" s="215">
        <v>0</v>
      </c>
      <c r="Q446" s="215">
        <v>220815.12</v>
      </c>
    </row>
    <row r="447" spans="1:18" x14ac:dyDescent="0.25">
      <c r="A447" s="245" t="str">
        <f>IFERROR(VLOOKUP($C447,Account_Mapping!$A:$C,2,0),"")</f>
        <v>T_EXPENSES</v>
      </c>
      <c r="B447" s="248">
        <f>IFERROR(VLOOKUP($C447,Account_Mapping!$A:$C,3,0),"")</f>
        <v>0</v>
      </c>
      <c r="C447" s="285" t="s">
        <v>1185</v>
      </c>
      <c r="D447" s="215"/>
      <c r="E447" s="215">
        <v>1859.82</v>
      </c>
      <c r="F447" s="215">
        <v>2562.4</v>
      </c>
      <c r="G447" s="215">
        <v>3292.4</v>
      </c>
      <c r="H447" s="215">
        <v>2255</v>
      </c>
      <c r="I447" s="215">
        <v>2581.39</v>
      </c>
      <c r="J447" s="215">
        <v>1894</v>
      </c>
      <c r="K447" s="215">
        <v>0</v>
      </c>
      <c r="L447" s="215">
        <v>0</v>
      </c>
      <c r="M447" s="215">
        <v>0</v>
      </c>
      <c r="N447" s="215">
        <v>0</v>
      </c>
      <c r="O447" s="215">
        <v>0</v>
      </c>
      <c r="P447" s="215">
        <v>0</v>
      </c>
      <c r="Q447" s="215">
        <v>14445.01</v>
      </c>
    </row>
    <row r="448" spans="1:18" x14ac:dyDescent="0.25">
      <c r="A448" s="245" t="str">
        <f>IFERROR(VLOOKUP($C448,Account_Mapping!$A:$C,2,0),"")</f>
        <v>T_INT_INC_EXP</v>
      </c>
      <c r="B448" s="248">
        <f>IFERROR(VLOOKUP($C448,Account_Mapping!$A:$C,3,0),"")</f>
        <v>0</v>
      </c>
      <c r="C448" s="285" t="s">
        <v>1186</v>
      </c>
      <c r="D448" s="215"/>
      <c r="E448" s="215">
        <v>0</v>
      </c>
      <c r="F448" s="215">
        <v>0</v>
      </c>
      <c r="G448" s="215">
        <v>0</v>
      </c>
      <c r="H448" s="215">
        <v>0</v>
      </c>
      <c r="I448" s="215">
        <v>0</v>
      </c>
      <c r="J448" s="215">
        <v>0</v>
      </c>
      <c r="K448" s="215">
        <v>0</v>
      </c>
      <c r="L448" s="215">
        <v>0</v>
      </c>
      <c r="M448" s="215">
        <v>0</v>
      </c>
      <c r="N448" s="215">
        <v>0</v>
      </c>
      <c r="O448" s="215">
        <v>0</v>
      </c>
      <c r="P448" s="215">
        <v>0</v>
      </c>
      <c r="Q448" s="215">
        <v>0</v>
      </c>
    </row>
    <row r="449" spans="1:18" x14ac:dyDescent="0.25">
      <c r="A449" s="245" t="str">
        <f>IFERROR(VLOOKUP($C449,Account_Mapping!$A:$C,2,0),"")</f>
        <v>T_INT_INC_EXP</v>
      </c>
      <c r="B449" s="248">
        <f>IFERROR(VLOOKUP($C449,Account_Mapping!$A:$C,3,0),"")</f>
        <v>0</v>
      </c>
      <c r="C449" s="285" t="s">
        <v>1187</v>
      </c>
      <c r="D449" s="215"/>
      <c r="E449" s="215">
        <v>0</v>
      </c>
      <c r="F449" s="215">
        <v>0</v>
      </c>
      <c r="G449" s="215">
        <v>0</v>
      </c>
      <c r="H449" s="215">
        <v>0</v>
      </c>
      <c r="I449" s="215">
        <v>0</v>
      </c>
      <c r="J449" s="215">
        <v>0</v>
      </c>
      <c r="K449" s="215">
        <v>0</v>
      </c>
      <c r="L449" s="215">
        <v>0</v>
      </c>
      <c r="M449" s="215">
        <v>0</v>
      </c>
      <c r="N449" s="215">
        <v>0</v>
      </c>
      <c r="O449" s="215">
        <v>0</v>
      </c>
      <c r="P449" s="215">
        <v>0</v>
      </c>
      <c r="Q449" s="215">
        <v>0</v>
      </c>
    </row>
    <row r="450" spans="1:18" x14ac:dyDescent="0.25">
      <c r="A450" s="245" t="str">
        <f>IFERROR(VLOOKUP($C450,Account_Mapping!$A:$C,2,0),"")</f>
        <v>T_INT_INC_EXP</v>
      </c>
      <c r="B450" s="248">
        <f>IFERROR(VLOOKUP($C450,Account_Mapping!$A:$C,3,0),"")</f>
        <v>0</v>
      </c>
      <c r="C450" s="285" t="s">
        <v>1188</v>
      </c>
      <c r="D450" s="215"/>
      <c r="E450" s="215">
        <v>0</v>
      </c>
      <c r="F450" s="215">
        <v>0</v>
      </c>
      <c r="G450" s="215">
        <v>0</v>
      </c>
      <c r="H450" s="215">
        <v>0</v>
      </c>
      <c r="I450" s="215">
        <v>0</v>
      </c>
      <c r="J450" s="215">
        <v>0</v>
      </c>
      <c r="K450" s="215">
        <v>0</v>
      </c>
      <c r="L450" s="215">
        <v>0</v>
      </c>
      <c r="M450" s="215">
        <v>0</v>
      </c>
      <c r="N450" s="215">
        <v>0</v>
      </c>
      <c r="O450" s="215">
        <v>0</v>
      </c>
      <c r="P450" s="215">
        <v>0</v>
      </c>
      <c r="Q450" s="215">
        <v>0</v>
      </c>
    </row>
    <row r="451" spans="1:18" x14ac:dyDescent="0.25">
      <c r="A451" s="245" t="str">
        <f>IFERROR(VLOOKUP($C451,Account_Mapping!$A:$C,2,0),"")</f>
        <v>T_RE_Tax</v>
      </c>
      <c r="B451" s="248">
        <f>IFERROR(VLOOKUP($C451,Account_Mapping!$A:$C,3,0),"")</f>
        <v>0</v>
      </c>
      <c r="C451" s="285" t="s">
        <v>1189</v>
      </c>
      <c r="E451" s="229">
        <v>638</v>
      </c>
      <c r="F451" s="229">
        <v>638</v>
      </c>
      <c r="G451" s="229">
        <v>638</v>
      </c>
      <c r="H451" s="229">
        <v>638</v>
      </c>
      <c r="I451" s="229">
        <v>638</v>
      </c>
      <c r="J451" s="229">
        <v>638</v>
      </c>
      <c r="K451" s="229">
        <v>0</v>
      </c>
      <c r="L451" s="229">
        <v>0</v>
      </c>
      <c r="M451" s="229">
        <v>0</v>
      </c>
      <c r="N451" s="229">
        <v>0</v>
      </c>
      <c r="O451" s="229">
        <v>0</v>
      </c>
      <c r="P451" s="229">
        <v>0</v>
      </c>
      <c r="Q451" s="229">
        <v>3828</v>
      </c>
      <c r="R451" s="224"/>
    </row>
    <row r="452" spans="1:18" x14ac:dyDescent="0.25">
      <c r="A452" s="245" t="str">
        <f>IFERROR(VLOOKUP($C452,Account_Mapping!$A:$C,2,0),"")</f>
        <v>T_RE_Tax</v>
      </c>
      <c r="B452" s="248">
        <f>IFERROR(VLOOKUP($C452,Account_Mapping!$A:$C,3,0),"")</f>
        <v>0</v>
      </c>
      <c r="C452" s="285" t="s">
        <v>1190</v>
      </c>
      <c r="E452" s="215">
        <v>52.32</v>
      </c>
      <c r="F452" s="215">
        <v>52.32</v>
      </c>
      <c r="G452" s="215">
        <v>52.32</v>
      </c>
      <c r="H452" s="215">
        <v>52.32</v>
      </c>
      <c r="I452" s="215">
        <v>52.32</v>
      </c>
      <c r="J452" s="215">
        <v>52.32</v>
      </c>
      <c r="K452" s="215">
        <v>0</v>
      </c>
      <c r="L452" s="215">
        <v>0</v>
      </c>
      <c r="M452" s="215">
        <v>0</v>
      </c>
      <c r="N452" s="215">
        <v>0</v>
      </c>
      <c r="O452" s="215">
        <v>0</v>
      </c>
      <c r="P452" s="215">
        <v>0</v>
      </c>
      <c r="Q452" s="215">
        <v>313.92</v>
      </c>
    </row>
    <row r="453" spans="1:18" ht="18.75" thickBot="1" x14ac:dyDescent="0.3">
      <c r="A453" s="245" t="str">
        <f>IFERROR(VLOOKUP($C453,Account_Mapping!$A:$C,2,0),"")</f>
        <v/>
      </c>
      <c r="B453" s="248" t="str">
        <f>IFERROR(VLOOKUP($C453,Account_Mapping!$A:$C,3,0),"")</f>
        <v/>
      </c>
      <c r="C453" s="287" t="s">
        <v>1191</v>
      </c>
      <c r="D453" s="287"/>
      <c r="E453" s="227">
        <v>46575.880000000005</v>
      </c>
      <c r="F453" s="227">
        <v>58381.600000000006</v>
      </c>
      <c r="G453" s="227">
        <v>46065.409999999996</v>
      </c>
      <c r="H453" s="227">
        <v>43899.03</v>
      </c>
      <c r="I453" s="227">
        <v>49643.82</v>
      </c>
      <c r="J453" s="227">
        <v>49004.65</v>
      </c>
      <c r="K453" s="227">
        <v>0</v>
      </c>
      <c r="L453" s="227">
        <v>0</v>
      </c>
      <c r="M453" s="227">
        <v>0</v>
      </c>
      <c r="N453" s="227">
        <v>0</v>
      </c>
      <c r="O453" s="227">
        <v>0</v>
      </c>
      <c r="P453" s="227">
        <v>0</v>
      </c>
      <c r="Q453" s="227">
        <v>293570.38999999996</v>
      </c>
      <c r="R453" s="226"/>
    </row>
    <row r="454" spans="1:18" ht="18.75" thickTop="1" x14ac:dyDescent="0.25">
      <c r="C454" s="285" t="s">
        <v>789</v>
      </c>
    </row>
    <row r="455" spans="1:18" x14ac:dyDescent="0.25">
      <c r="C455" s="285" t="s">
        <v>803</v>
      </c>
      <c r="E455" s="285">
        <v>286636.17000000004</v>
      </c>
      <c r="F455" s="285">
        <v>283188.36</v>
      </c>
      <c r="G455" s="285">
        <v>293005.13</v>
      </c>
      <c r="H455" s="285">
        <v>273796.33999999997</v>
      </c>
      <c r="I455" s="285">
        <v>283108.76999999996</v>
      </c>
      <c r="J455" s="285">
        <v>297110.56000000006</v>
      </c>
      <c r="K455" s="285">
        <v>0</v>
      </c>
      <c r="L455" s="285">
        <v>0</v>
      </c>
      <c r="M455" s="285">
        <v>0</v>
      </c>
      <c r="N455" s="285">
        <v>0</v>
      </c>
      <c r="O455" s="285">
        <v>0</v>
      </c>
      <c r="P455" s="285">
        <v>0</v>
      </c>
      <c r="Q455" s="285">
        <v>1716845.33</v>
      </c>
    </row>
  </sheetData>
  <printOptions horizontalCentered="1"/>
  <pageMargins left="0" right="0" top="0.25" bottom="0" header="0" footer="0"/>
  <pageSetup scale="38" orientation="landscape" r:id="rId1"/>
  <headerFooter alignWithMargins="0"/>
  <rowBreaks count="5" manualBreakCount="5">
    <brk id="41" min="2" max="16" man="1"/>
    <brk id="109" min="2" max="16" man="1"/>
    <brk id="148" min="2" max="16" man="1"/>
    <brk id="319" min="2" max="16" man="1"/>
    <brk id="377" min="2" max="16" man="1"/>
  </rowBreaks>
  <customProperties>
    <customPr name="EpmWorksheetKeyString_GUID" r:id="rId2"/>
  </customPropertie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 tint="0.79998168889431442"/>
  </sheetPr>
  <dimension ref="A1:T455"/>
  <sheetViews>
    <sheetView zoomScale="60" zoomScaleNormal="60" workbookViewId="0"/>
  </sheetViews>
  <sheetFormatPr defaultColWidth="8.85546875" defaultRowHeight="18" x14ac:dyDescent="0.25"/>
  <cols>
    <col min="1" max="1" width="43.42578125" style="245" customWidth="1"/>
    <col min="2" max="2" width="43.42578125" style="248" customWidth="1"/>
    <col min="3" max="3" width="57.28515625" style="285" customWidth="1"/>
    <col min="4" max="4" width="2.7109375" style="285" customWidth="1"/>
    <col min="5" max="17" width="21.7109375" style="285" customWidth="1"/>
    <col min="18" max="18" width="15.5703125" style="214" bestFit="1" customWidth="1"/>
    <col min="19" max="19" width="8.85546875" style="214"/>
    <col min="20" max="20" width="16.5703125" style="214" bestFit="1" customWidth="1"/>
    <col min="21" max="16384" width="8.85546875" style="214"/>
  </cols>
  <sheetData>
    <row r="1" spans="1:17" x14ac:dyDescent="0.25">
      <c r="E1" s="215"/>
      <c r="F1" s="215"/>
      <c r="G1" s="215"/>
      <c r="H1" s="215"/>
      <c r="I1" s="215"/>
      <c r="J1" s="216" t="s">
        <v>1199</v>
      </c>
      <c r="K1" s="215"/>
      <c r="L1" s="215"/>
      <c r="M1" s="215"/>
      <c r="N1" s="215"/>
      <c r="O1" s="215"/>
      <c r="P1" s="215"/>
      <c r="Q1" s="215"/>
    </row>
    <row r="2" spans="1:17" x14ac:dyDescent="0.25">
      <c r="E2" s="215"/>
      <c r="F2" s="215"/>
      <c r="G2" s="215"/>
      <c r="H2" s="215"/>
      <c r="I2" s="215"/>
      <c r="J2" s="217" t="s">
        <v>760</v>
      </c>
      <c r="K2" s="215"/>
      <c r="L2" s="215"/>
      <c r="M2" s="215"/>
      <c r="N2" s="215"/>
      <c r="O2" s="215"/>
      <c r="P2" s="215"/>
      <c r="Q2" s="215"/>
    </row>
    <row r="3" spans="1:17" x14ac:dyDescent="0.25">
      <c r="D3" s="286"/>
      <c r="E3" s="215"/>
      <c r="F3" s="215"/>
      <c r="G3" s="215"/>
      <c r="H3" s="215"/>
      <c r="I3" s="215"/>
      <c r="J3" s="218">
        <v>2022</v>
      </c>
      <c r="K3" s="215"/>
      <c r="L3" s="215"/>
      <c r="M3" s="215"/>
      <c r="N3" s="215"/>
      <c r="O3" s="215"/>
      <c r="P3" s="215"/>
      <c r="Q3" s="215"/>
    </row>
    <row r="4" spans="1:17" x14ac:dyDescent="0.25">
      <c r="D4" s="286"/>
      <c r="E4" s="215"/>
      <c r="F4" s="215"/>
      <c r="G4" s="215"/>
      <c r="H4" s="215"/>
      <c r="I4" s="215"/>
      <c r="J4" s="216"/>
      <c r="K4" s="215"/>
      <c r="L4" s="215"/>
      <c r="M4" s="215"/>
      <c r="N4" s="215"/>
      <c r="O4" s="215"/>
      <c r="P4" s="215"/>
      <c r="Q4" s="215"/>
    </row>
    <row r="5" spans="1:17" ht="18.75" x14ac:dyDescent="0.3">
      <c r="A5" s="246" t="s">
        <v>1259</v>
      </c>
      <c r="B5" s="249" t="s">
        <v>1260</v>
      </c>
      <c r="E5" s="219" t="s">
        <v>761</v>
      </c>
      <c r="F5" s="219" t="s">
        <v>762</v>
      </c>
      <c r="G5" s="219" t="s">
        <v>763</v>
      </c>
      <c r="H5" s="219" t="s">
        <v>764</v>
      </c>
      <c r="I5" s="219" t="s">
        <v>185</v>
      </c>
      <c r="J5" s="219" t="s">
        <v>765</v>
      </c>
      <c r="K5" s="219" t="s">
        <v>766</v>
      </c>
      <c r="L5" s="219" t="s">
        <v>767</v>
      </c>
      <c r="M5" s="219" t="s">
        <v>768</v>
      </c>
      <c r="N5" s="219" t="s">
        <v>769</v>
      </c>
      <c r="O5" s="219" t="s">
        <v>770</v>
      </c>
      <c r="P5" s="219" t="s">
        <v>771</v>
      </c>
      <c r="Q5" s="219" t="s">
        <v>772</v>
      </c>
    </row>
    <row r="6" spans="1:17" x14ac:dyDescent="0.25">
      <c r="A6" s="245" t="str">
        <f>IFERROR(VLOOKUP($C6,Account_Mapping!$A:$C,2,0),"")</f>
        <v/>
      </c>
      <c r="B6" s="248" t="str">
        <f>IFERROR(VLOOKUP($C6,Account_Mapping!$A:$C,3,0),"")</f>
        <v/>
      </c>
      <c r="C6" s="285" t="s">
        <v>193</v>
      </c>
      <c r="E6" s="215">
        <v>31</v>
      </c>
      <c r="F6" s="215">
        <v>28</v>
      </c>
      <c r="G6" s="215">
        <v>31</v>
      </c>
      <c r="H6" s="215">
        <v>30</v>
      </c>
      <c r="I6" s="215">
        <v>31</v>
      </c>
      <c r="J6" s="215">
        <v>30</v>
      </c>
      <c r="K6" s="215">
        <v>0</v>
      </c>
      <c r="L6" s="215">
        <v>0</v>
      </c>
      <c r="M6" s="215">
        <v>0</v>
      </c>
      <c r="N6" s="215">
        <v>0</v>
      </c>
      <c r="O6" s="215">
        <v>0</v>
      </c>
      <c r="P6" s="215">
        <v>0</v>
      </c>
      <c r="Q6" s="215">
        <v>181</v>
      </c>
    </row>
    <row r="7" spans="1:17" x14ac:dyDescent="0.25">
      <c r="A7" s="245" t="str">
        <f>IFERROR(VLOOKUP($C7,Account_Mapping!$A:$C,2,0),"")</f>
        <v/>
      </c>
      <c r="B7" s="248" t="str">
        <f>IFERROR(VLOOKUP($C7,Account_Mapping!$A:$C,3,0),"")</f>
        <v/>
      </c>
      <c r="E7" s="215"/>
      <c r="F7" s="215"/>
      <c r="G7" s="215"/>
      <c r="H7" s="215"/>
      <c r="I7" s="215"/>
      <c r="J7" s="215"/>
      <c r="K7" s="215"/>
      <c r="L7" s="215"/>
      <c r="M7" s="215"/>
      <c r="N7" s="215"/>
      <c r="O7" s="215"/>
      <c r="P7" s="215"/>
      <c r="Q7" s="215"/>
    </row>
    <row r="8" spans="1:17" x14ac:dyDescent="0.25">
      <c r="A8" s="245" t="str">
        <f>IFERROR(VLOOKUP($C8,Account_Mapping!$A:$C,2,0),"")</f>
        <v/>
      </c>
      <c r="B8" s="248" t="str">
        <f>IFERROR(VLOOKUP($C8,Account_Mapping!$A:$C,3,0),"")</f>
        <v/>
      </c>
      <c r="C8" s="287" t="s">
        <v>773</v>
      </c>
      <c r="D8" s="287"/>
      <c r="E8" s="220">
        <v>54.451612903225808</v>
      </c>
      <c r="F8" s="220">
        <v>54.464285714285715</v>
      </c>
      <c r="G8" s="220">
        <v>53</v>
      </c>
      <c r="H8" s="220">
        <v>52.5</v>
      </c>
      <c r="I8" s="220">
        <v>51.354838709677416</v>
      </c>
      <c r="J8" s="220">
        <v>50.233333333333334</v>
      </c>
      <c r="K8" s="220" t="e">
        <v>#DIV/0!</v>
      </c>
      <c r="L8" s="220" t="e">
        <v>#DIV/0!</v>
      </c>
      <c r="M8" s="220" t="e">
        <v>#DIV/0!</v>
      </c>
      <c r="N8" s="220" t="e">
        <v>#DIV/0!</v>
      </c>
      <c r="O8" s="220" t="e">
        <v>#DIV/0!</v>
      </c>
      <c r="P8" s="220" t="e">
        <v>#DIV/0!</v>
      </c>
      <c r="Q8" s="221" t="s">
        <v>774</v>
      </c>
    </row>
    <row r="9" spans="1:17" x14ac:dyDescent="0.25">
      <c r="A9" s="245" t="str">
        <f>IFERROR(VLOOKUP($C9,Account_Mapping!$A:$C,2,0),"")</f>
        <v/>
      </c>
      <c r="B9" s="248" t="str">
        <f>IFERROR(VLOOKUP($C9,Account_Mapping!$A:$C,3,0),"")</f>
        <v/>
      </c>
      <c r="E9" s="222"/>
      <c r="F9" s="222"/>
      <c r="G9" s="222"/>
      <c r="H9" s="222"/>
      <c r="I9" s="222"/>
      <c r="J9" s="222"/>
      <c r="K9" s="222"/>
      <c r="L9" s="222"/>
      <c r="M9" s="222"/>
      <c r="N9" s="222"/>
      <c r="O9" s="222"/>
      <c r="P9" s="222"/>
      <c r="Q9" s="221"/>
    </row>
    <row r="10" spans="1:17" x14ac:dyDescent="0.25">
      <c r="A10" s="245" t="str">
        <f>IFERROR(VLOOKUP($C10,Account_Mapping!$A:$C,2,0),"")</f>
        <v/>
      </c>
      <c r="B10" s="248" t="str">
        <f>IFERROR(VLOOKUP($C10,Account_Mapping!$A:$C,3,0),"")</f>
        <v/>
      </c>
      <c r="C10" s="287" t="s">
        <v>775</v>
      </c>
      <c r="E10" s="222"/>
      <c r="F10" s="222"/>
      <c r="G10" s="222"/>
      <c r="H10" s="222"/>
      <c r="I10" s="222"/>
      <c r="J10" s="222"/>
      <c r="K10" s="222"/>
      <c r="L10" s="222"/>
      <c r="M10" s="222"/>
      <c r="N10" s="222"/>
      <c r="O10" s="222"/>
      <c r="P10" s="222"/>
      <c r="Q10" s="221"/>
    </row>
    <row r="11" spans="1:17" x14ac:dyDescent="0.25">
      <c r="A11" s="245" t="str">
        <f>IFERROR(VLOOKUP($C11,Account_Mapping!$A:$C,2,0),"")</f>
        <v>PD_Private</v>
      </c>
      <c r="B11" s="248">
        <f>IFERROR(VLOOKUP($C11,Account_Mapping!$A:$C,3,0),"")</f>
        <v>0</v>
      </c>
      <c r="C11" s="285" t="s">
        <v>776</v>
      </c>
      <c r="E11" s="215">
        <v>248</v>
      </c>
      <c r="F11" s="215">
        <v>224</v>
      </c>
      <c r="G11" s="215">
        <v>248</v>
      </c>
      <c r="H11" s="215">
        <v>240</v>
      </c>
      <c r="I11" s="215">
        <v>243</v>
      </c>
      <c r="J11" s="215">
        <v>221</v>
      </c>
      <c r="K11" s="215">
        <v>0</v>
      </c>
      <c r="L11" s="215">
        <v>0</v>
      </c>
      <c r="M11" s="215">
        <v>0</v>
      </c>
      <c r="N11" s="215">
        <v>0</v>
      </c>
      <c r="O11" s="215">
        <v>0</v>
      </c>
      <c r="P11" s="215">
        <v>0</v>
      </c>
      <c r="Q11" s="215">
        <v>1424</v>
      </c>
    </row>
    <row r="12" spans="1:17" x14ac:dyDescent="0.25">
      <c r="A12" s="245" t="str">
        <f>IFERROR(VLOOKUP($C12,Account_Mapping!$A:$C,2,0),"")</f>
        <v>PD_Comm_Ins</v>
      </c>
      <c r="B12" s="248">
        <f>IFERROR(VLOOKUP($C12,Account_Mapping!$A:$C,3,0),"")</f>
        <v>0</v>
      </c>
      <c r="C12" s="285" t="s">
        <v>777</v>
      </c>
      <c r="E12" s="215">
        <v>0</v>
      </c>
      <c r="F12" s="215">
        <v>0</v>
      </c>
      <c r="G12" s="215">
        <v>0</v>
      </c>
      <c r="H12" s="215">
        <v>0</v>
      </c>
      <c r="I12" s="215">
        <v>0</v>
      </c>
      <c r="J12" s="215">
        <v>0</v>
      </c>
      <c r="K12" s="215">
        <v>0</v>
      </c>
      <c r="L12" s="215">
        <v>0</v>
      </c>
      <c r="M12" s="215">
        <v>0</v>
      </c>
      <c r="N12" s="215">
        <v>0</v>
      </c>
      <c r="O12" s="215">
        <v>0</v>
      </c>
      <c r="P12" s="215">
        <v>0</v>
      </c>
      <c r="Q12" s="215">
        <v>0</v>
      </c>
    </row>
    <row r="13" spans="1:17" x14ac:dyDescent="0.25">
      <c r="A13" s="245" t="str">
        <f>IFERROR(VLOOKUP($C13,Account_Mapping!$A:$C,2,0),"")</f>
        <v>PD_Medicaid</v>
      </c>
      <c r="B13" s="248">
        <f>IFERROR(VLOOKUP($C13,Account_Mapping!$A:$C,3,0),"")</f>
        <v>0</v>
      </c>
      <c r="C13" s="285" t="s">
        <v>778</v>
      </c>
      <c r="E13" s="215">
        <v>1417</v>
      </c>
      <c r="F13" s="215">
        <v>1273</v>
      </c>
      <c r="G13" s="215">
        <v>1478</v>
      </c>
      <c r="H13" s="215">
        <v>1331</v>
      </c>
      <c r="I13" s="215">
        <v>1346</v>
      </c>
      <c r="J13" s="215">
        <v>1278</v>
      </c>
      <c r="K13" s="215">
        <v>0</v>
      </c>
      <c r="L13" s="215">
        <v>0</v>
      </c>
      <c r="M13" s="215">
        <v>0</v>
      </c>
      <c r="N13" s="215">
        <v>0</v>
      </c>
      <c r="O13" s="215">
        <v>0</v>
      </c>
      <c r="P13" s="215">
        <v>0</v>
      </c>
      <c r="Q13" s="215">
        <v>8123</v>
      </c>
    </row>
    <row r="14" spans="1:17" x14ac:dyDescent="0.25">
      <c r="A14" s="245" t="str">
        <f>IFERROR(VLOOKUP($C14,Account_Mapping!$A:$C,2,0),"")</f>
        <v>PD_Medicaid</v>
      </c>
      <c r="B14" s="248">
        <f>IFERROR(VLOOKUP($C14,Account_Mapping!$A:$C,3,0),"")</f>
        <v>0</v>
      </c>
      <c r="C14" s="285" t="s">
        <v>779</v>
      </c>
      <c r="E14" s="215">
        <v>0</v>
      </c>
      <c r="F14" s="215">
        <v>0</v>
      </c>
      <c r="G14" s="215">
        <v>-86</v>
      </c>
      <c r="H14" s="215">
        <v>0</v>
      </c>
      <c r="I14" s="215">
        <v>0</v>
      </c>
      <c r="J14" s="215">
        <v>0</v>
      </c>
      <c r="K14" s="215">
        <v>0</v>
      </c>
      <c r="L14" s="215">
        <v>0</v>
      </c>
      <c r="M14" s="215">
        <v>0</v>
      </c>
      <c r="N14" s="215">
        <v>0</v>
      </c>
      <c r="O14" s="215">
        <v>0</v>
      </c>
      <c r="P14" s="215">
        <v>0</v>
      </c>
      <c r="Q14" s="215">
        <v>-86</v>
      </c>
    </row>
    <row r="15" spans="1:17" x14ac:dyDescent="0.25">
      <c r="A15" s="245" t="str">
        <f>IFERROR(VLOOKUP($C15,Account_Mapping!$A:$C,2,0),"")</f>
        <v>PD_Medicaid</v>
      </c>
      <c r="B15" s="248">
        <f>IFERROR(VLOOKUP($C15,Account_Mapping!$A:$C,3,0),"")</f>
        <v>0</v>
      </c>
      <c r="C15" s="285" t="s">
        <v>780</v>
      </c>
      <c r="E15" s="215">
        <v>5</v>
      </c>
      <c r="F15" s="215">
        <v>0</v>
      </c>
      <c r="G15" s="215">
        <v>0</v>
      </c>
      <c r="H15" s="215">
        <v>4</v>
      </c>
      <c r="I15" s="215">
        <v>3</v>
      </c>
      <c r="J15" s="215">
        <v>2</v>
      </c>
      <c r="K15" s="215">
        <v>0</v>
      </c>
      <c r="L15" s="215">
        <v>0</v>
      </c>
      <c r="M15" s="215">
        <v>0</v>
      </c>
      <c r="N15" s="215">
        <v>0</v>
      </c>
      <c r="O15" s="215">
        <v>0</v>
      </c>
      <c r="P15" s="215">
        <v>0</v>
      </c>
      <c r="Q15" s="215">
        <v>14</v>
      </c>
    </row>
    <row r="16" spans="1:17" x14ac:dyDescent="0.25">
      <c r="A16" s="245" t="str">
        <f>IFERROR(VLOOKUP($C16,Account_Mapping!$A:$C,2,0),"")</f>
        <v>PD_Medicare</v>
      </c>
      <c r="B16" s="248">
        <f>IFERROR(VLOOKUP($C16,Account_Mapping!$A:$C,3,0),"")</f>
        <v>0</v>
      </c>
      <c r="C16" s="285" t="s">
        <v>781</v>
      </c>
      <c r="E16" s="215">
        <v>0</v>
      </c>
      <c r="F16" s="215">
        <v>0</v>
      </c>
      <c r="G16" s="215">
        <v>0</v>
      </c>
      <c r="H16" s="215">
        <v>0</v>
      </c>
      <c r="I16" s="215">
        <v>0</v>
      </c>
      <c r="J16" s="215">
        <v>6</v>
      </c>
      <c r="K16" s="215">
        <v>0</v>
      </c>
      <c r="L16" s="215">
        <v>0</v>
      </c>
      <c r="M16" s="215">
        <v>0</v>
      </c>
      <c r="N16" s="215">
        <v>0</v>
      </c>
      <c r="O16" s="215">
        <v>0</v>
      </c>
      <c r="P16" s="215">
        <v>0</v>
      </c>
      <c r="Q16" s="215">
        <v>6</v>
      </c>
    </row>
    <row r="17" spans="1:20" x14ac:dyDescent="0.25">
      <c r="A17" s="245" t="str">
        <f>IFERROR(VLOOKUP($C17,Account_Mapping!$A:$C,2,0),"")</f>
        <v>PD_Other</v>
      </c>
      <c r="B17" s="248">
        <f>IFERROR(VLOOKUP($C17,Account_Mapping!$A:$C,3,0),"")</f>
        <v>0</v>
      </c>
      <c r="C17" s="285" t="s">
        <v>782</v>
      </c>
      <c r="E17" s="215">
        <v>18</v>
      </c>
      <c r="F17" s="215">
        <v>28</v>
      </c>
      <c r="G17" s="215">
        <v>3</v>
      </c>
      <c r="H17" s="215">
        <v>0</v>
      </c>
      <c r="I17" s="215">
        <v>0</v>
      </c>
      <c r="J17" s="215">
        <v>0</v>
      </c>
      <c r="K17" s="215">
        <v>0</v>
      </c>
      <c r="L17" s="215">
        <v>0</v>
      </c>
      <c r="M17" s="215">
        <v>0</v>
      </c>
      <c r="N17" s="215">
        <v>0</v>
      </c>
      <c r="O17" s="215">
        <v>0</v>
      </c>
      <c r="P17" s="215">
        <v>0</v>
      </c>
      <c r="Q17" s="215">
        <v>49</v>
      </c>
    </row>
    <row r="18" spans="1:20" x14ac:dyDescent="0.25">
      <c r="A18" s="245" t="str">
        <f>IFERROR(VLOOKUP($C18,Account_Mapping!$A:$C,2,0),"")</f>
        <v>PD_Other</v>
      </c>
      <c r="B18" s="248">
        <f>IFERROR(VLOOKUP($C18,Account_Mapping!$A:$C,3,0),"")</f>
        <v>0</v>
      </c>
      <c r="C18" s="285" t="s">
        <v>783</v>
      </c>
      <c r="E18" s="215">
        <v>0</v>
      </c>
      <c r="F18" s="215">
        <v>0</v>
      </c>
      <c r="G18" s="215">
        <v>0</v>
      </c>
      <c r="H18" s="215">
        <v>0</v>
      </c>
      <c r="I18" s="215">
        <v>0</v>
      </c>
      <c r="J18" s="215">
        <v>0</v>
      </c>
      <c r="K18" s="215">
        <v>0</v>
      </c>
      <c r="L18" s="215">
        <v>0</v>
      </c>
      <c r="M18" s="215">
        <v>0</v>
      </c>
      <c r="N18" s="215">
        <v>0</v>
      </c>
      <c r="O18" s="215">
        <v>0</v>
      </c>
      <c r="P18" s="215">
        <v>0</v>
      </c>
      <c r="Q18" s="215">
        <v>0</v>
      </c>
    </row>
    <row r="19" spans="1:20" x14ac:dyDescent="0.25">
      <c r="A19" s="245" t="str">
        <f>IFERROR(VLOOKUP($C19,Account_Mapping!$A:$C,2,0),"")</f>
        <v>PD_Other</v>
      </c>
      <c r="B19" s="248">
        <f>IFERROR(VLOOKUP($C19,Account_Mapping!$A:$C,3,0),"")</f>
        <v>0</v>
      </c>
      <c r="C19" s="285" t="s">
        <v>784</v>
      </c>
      <c r="E19" s="215">
        <v>0</v>
      </c>
      <c r="F19" s="215">
        <v>0</v>
      </c>
      <c r="G19" s="215">
        <v>0</v>
      </c>
      <c r="H19" s="215">
        <v>0</v>
      </c>
      <c r="I19" s="215">
        <v>0</v>
      </c>
      <c r="J19" s="215">
        <v>0</v>
      </c>
      <c r="K19" s="215">
        <v>0</v>
      </c>
      <c r="L19" s="215">
        <v>0</v>
      </c>
      <c r="M19" s="215">
        <v>0</v>
      </c>
      <c r="N19" s="215">
        <v>0</v>
      </c>
      <c r="O19" s="215">
        <v>0</v>
      </c>
      <c r="P19" s="215">
        <v>0</v>
      </c>
      <c r="Q19" s="215">
        <v>0</v>
      </c>
    </row>
    <row r="20" spans="1:20" x14ac:dyDescent="0.25">
      <c r="A20" s="245" t="str">
        <f>IFERROR(VLOOKUP($C20,Account_Mapping!$A:$C,2,0),"")</f>
        <v>PD_Other</v>
      </c>
      <c r="B20" s="248">
        <f>IFERROR(VLOOKUP($C20,Account_Mapping!$A:$C,3,0),"")</f>
        <v>0</v>
      </c>
      <c r="C20" s="285" t="s">
        <v>785</v>
      </c>
      <c r="E20" s="215">
        <v>0</v>
      </c>
      <c r="F20" s="215">
        <v>0</v>
      </c>
      <c r="G20" s="215">
        <v>0</v>
      </c>
      <c r="H20" s="215">
        <v>0</v>
      </c>
      <c r="I20" s="215">
        <v>0</v>
      </c>
      <c r="J20" s="215">
        <v>0</v>
      </c>
      <c r="K20" s="215">
        <v>0</v>
      </c>
      <c r="L20" s="215">
        <v>0</v>
      </c>
      <c r="M20" s="215">
        <v>0</v>
      </c>
      <c r="N20" s="215">
        <v>0</v>
      </c>
      <c r="O20" s="215">
        <v>0</v>
      </c>
      <c r="P20" s="215">
        <v>0</v>
      </c>
      <c r="Q20" s="215">
        <v>0</v>
      </c>
    </row>
    <row r="21" spans="1:20" x14ac:dyDescent="0.25">
      <c r="A21" s="245" t="str">
        <f>IFERROR(VLOOKUP($C21,Account_Mapping!$A:$C,2,0),"")</f>
        <v>PD_Veterans</v>
      </c>
      <c r="B21" s="248">
        <f>IFERROR(VLOOKUP($C21,Account_Mapping!$A:$C,3,0),"")</f>
        <v>0</v>
      </c>
      <c r="C21" s="285" t="s">
        <v>786</v>
      </c>
      <c r="E21" s="215">
        <v>0</v>
      </c>
      <c r="F21" s="215">
        <v>0</v>
      </c>
      <c r="G21" s="215">
        <v>0</v>
      </c>
      <c r="H21" s="215">
        <v>0</v>
      </c>
      <c r="I21" s="215">
        <v>0</v>
      </c>
      <c r="J21" s="215">
        <v>0</v>
      </c>
      <c r="K21" s="215">
        <v>0</v>
      </c>
      <c r="L21" s="215">
        <v>0</v>
      </c>
      <c r="M21" s="215">
        <v>0</v>
      </c>
      <c r="N21" s="215">
        <v>0</v>
      </c>
      <c r="O21" s="215">
        <v>0</v>
      </c>
      <c r="P21" s="215">
        <v>0</v>
      </c>
      <c r="Q21" s="215">
        <v>0</v>
      </c>
    </row>
    <row r="22" spans="1:20" x14ac:dyDescent="0.25">
      <c r="A22" s="245" t="str">
        <f>IFERROR(VLOOKUP($C22,Account_Mapping!$A:$C,2,0),"")</f>
        <v>PD_Other</v>
      </c>
      <c r="B22" s="248">
        <f>IFERROR(VLOOKUP($C22,Account_Mapping!$A:$C,3,0),"")</f>
        <v>0</v>
      </c>
      <c r="C22" s="285" t="s">
        <v>787</v>
      </c>
      <c r="E22" s="215">
        <v>0</v>
      </c>
      <c r="F22" s="215">
        <v>0</v>
      </c>
      <c r="G22" s="215">
        <v>0</v>
      </c>
      <c r="H22" s="215">
        <v>0</v>
      </c>
      <c r="I22" s="215">
        <v>0</v>
      </c>
      <c r="J22" s="215">
        <v>0</v>
      </c>
      <c r="K22" s="215">
        <v>0</v>
      </c>
      <c r="L22" s="215">
        <v>0</v>
      </c>
      <c r="M22" s="215">
        <v>0</v>
      </c>
      <c r="N22" s="215">
        <v>0</v>
      </c>
      <c r="O22" s="215">
        <v>0</v>
      </c>
      <c r="P22" s="215">
        <v>0</v>
      </c>
      <c r="Q22" s="215">
        <v>0</v>
      </c>
    </row>
    <row r="23" spans="1:20" ht="18.75" thickBot="1" x14ac:dyDescent="0.3">
      <c r="A23" s="245" t="str">
        <f>IFERROR(VLOOKUP($C23,Account_Mapping!$A:$C,2,0),"")</f>
        <v/>
      </c>
      <c r="B23" s="248" t="str">
        <f>IFERROR(VLOOKUP($C23,Account_Mapping!$A:$C,3,0),"")</f>
        <v/>
      </c>
      <c r="C23" s="285" t="s">
        <v>788</v>
      </c>
      <c r="E23" s="223">
        <v>1688</v>
      </c>
      <c r="F23" s="223">
        <v>1525</v>
      </c>
      <c r="G23" s="223">
        <v>1643</v>
      </c>
      <c r="H23" s="223">
        <v>1575</v>
      </c>
      <c r="I23" s="223">
        <v>1592</v>
      </c>
      <c r="J23" s="223">
        <v>1507</v>
      </c>
      <c r="K23" s="223">
        <v>0</v>
      </c>
      <c r="L23" s="223">
        <v>0</v>
      </c>
      <c r="M23" s="223">
        <v>0</v>
      </c>
      <c r="N23" s="223">
        <v>0</v>
      </c>
      <c r="O23" s="223">
        <v>0</v>
      </c>
      <c r="P23" s="223">
        <v>0</v>
      </c>
      <c r="Q23" s="223">
        <v>9530</v>
      </c>
      <c r="R23" s="224"/>
      <c r="S23" s="224"/>
    </row>
    <row r="24" spans="1:20" ht="18.75" thickTop="1" x14ac:dyDescent="0.25">
      <c r="A24" s="245" t="str">
        <f>IFERROR(VLOOKUP($C24,Account_Mapping!$A:$C,2,0),"")</f>
        <v/>
      </c>
      <c r="B24" s="248" t="str">
        <f>IFERROR(VLOOKUP($C24,Account_Mapping!$A:$C,3,0),"")</f>
        <v/>
      </c>
      <c r="C24" s="285" t="s">
        <v>789</v>
      </c>
      <c r="E24" s="215"/>
      <c r="F24" s="215"/>
      <c r="G24" s="215"/>
      <c r="H24" s="215"/>
      <c r="I24" s="215"/>
      <c r="J24" s="215"/>
      <c r="K24" s="215"/>
      <c r="L24" s="215"/>
      <c r="M24" s="215"/>
      <c r="N24" s="215"/>
      <c r="O24" s="215"/>
      <c r="P24" s="215"/>
      <c r="Q24" s="215"/>
    </row>
    <row r="25" spans="1:20" x14ac:dyDescent="0.25">
      <c r="A25" s="245" t="str">
        <f>IFERROR(VLOOKUP($C25,Account_Mapping!$A:$C,2,0),"")</f>
        <v/>
      </c>
      <c r="B25" s="248" t="str">
        <f>IFERROR(VLOOKUP($C25,Account_Mapping!$A:$C,3,0),"")</f>
        <v/>
      </c>
      <c r="C25" s="287" t="s">
        <v>790</v>
      </c>
      <c r="E25" s="215"/>
      <c r="F25" s="215"/>
      <c r="G25" s="215"/>
      <c r="H25" s="215"/>
      <c r="I25" s="215"/>
      <c r="J25" s="215"/>
      <c r="K25" s="215"/>
      <c r="L25" s="215"/>
      <c r="M25" s="215"/>
      <c r="N25" s="215"/>
      <c r="O25" s="215"/>
      <c r="P25" s="215"/>
      <c r="Q25" s="215"/>
    </row>
    <row r="26" spans="1:20" x14ac:dyDescent="0.25">
      <c r="A26" s="245" t="str">
        <f>IFERROR(VLOOKUP($C26,Account_Mapping!$A:$C,2,0),"")</f>
        <v/>
      </c>
      <c r="B26" s="248" t="str">
        <f>IFERROR(VLOOKUP($C26,Account_Mapping!$A:$C,3,0),"")</f>
        <v/>
      </c>
      <c r="C26" s="285" t="s">
        <v>791</v>
      </c>
      <c r="E26" s="215">
        <v>260621.50999999998</v>
      </c>
      <c r="F26" s="215">
        <v>236110.93000000002</v>
      </c>
      <c r="G26" s="215">
        <v>245389.33</v>
      </c>
      <c r="H26" s="215">
        <v>241890.11000000002</v>
      </c>
      <c r="I26" s="215">
        <v>247240.28</v>
      </c>
      <c r="J26" s="215">
        <v>235409.82</v>
      </c>
      <c r="K26" s="215">
        <v>0</v>
      </c>
      <c r="L26" s="215">
        <v>0</v>
      </c>
      <c r="M26" s="215">
        <v>0</v>
      </c>
      <c r="N26" s="215">
        <v>0</v>
      </c>
      <c r="O26" s="215">
        <v>0</v>
      </c>
      <c r="P26" s="215">
        <v>0</v>
      </c>
      <c r="Q26" s="215">
        <v>1466661.98</v>
      </c>
      <c r="R26" s="224"/>
    </row>
    <row r="27" spans="1:20" x14ac:dyDescent="0.25">
      <c r="A27" s="245" t="str">
        <f>IFERROR(VLOOKUP($C27,Account_Mapping!$A:$C,2,0),"")</f>
        <v/>
      </c>
      <c r="B27" s="248" t="str">
        <f>IFERROR(VLOOKUP($C27,Account_Mapping!$A:$C,3,0),"")</f>
        <v/>
      </c>
      <c r="C27" s="285" t="s">
        <v>792</v>
      </c>
      <c r="E27" s="215">
        <v>32775.53</v>
      </c>
      <c r="F27" s="215">
        <v>30959.35</v>
      </c>
      <c r="G27" s="215">
        <v>40566.339999999997</v>
      </c>
      <c r="H27" s="215">
        <v>36214.130000000005</v>
      </c>
      <c r="I27" s="215">
        <v>32431.829999999998</v>
      </c>
      <c r="J27" s="215">
        <v>31742.83</v>
      </c>
      <c r="K27" s="215">
        <v>0</v>
      </c>
      <c r="L27" s="215">
        <v>0</v>
      </c>
      <c r="M27" s="215">
        <v>0</v>
      </c>
      <c r="N27" s="215">
        <v>0</v>
      </c>
      <c r="O27" s="215">
        <v>0</v>
      </c>
      <c r="P27" s="215">
        <v>0</v>
      </c>
      <c r="Q27" s="215">
        <v>204690.01</v>
      </c>
      <c r="R27" s="224"/>
    </row>
    <row r="28" spans="1:20" x14ac:dyDescent="0.25">
      <c r="A28" s="245" t="str">
        <f>IFERROR(VLOOKUP($C28,Account_Mapping!$A:$C,2,0),"")</f>
        <v/>
      </c>
      <c r="B28" s="248" t="str">
        <f>IFERROR(VLOOKUP($C28,Account_Mapping!$A:$C,3,0),"")</f>
        <v/>
      </c>
      <c r="C28" s="285" t="s">
        <v>793</v>
      </c>
      <c r="E28" s="215">
        <v>2723.39</v>
      </c>
      <c r="F28" s="215">
        <v>2.9699999999999989</v>
      </c>
      <c r="G28" s="215">
        <v>10.969999999999999</v>
      </c>
      <c r="H28" s="215">
        <v>14.969999999999999</v>
      </c>
      <c r="I28" s="215">
        <v>2.9699999999999989</v>
      </c>
      <c r="J28" s="215">
        <v>-17.03</v>
      </c>
      <c r="K28" s="215">
        <v>0</v>
      </c>
      <c r="L28" s="215">
        <v>0</v>
      </c>
      <c r="M28" s="215">
        <v>0</v>
      </c>
      <c r="N28" s="215">
        <v>0</v>
      </c>
      <c r="O28" s="215">
        <v>0</v>
      </c>
      <c r="P28" s="215">
        <v>0</v>
      </c>
      <c r="Q28" s="215">
        <v>2738.2399999999989</v>
      </c>
      <c r="R28" s="224"/>
    </row>
    <row r="29" spans="1:20" ht="18.75" thickBot="1" x14ac:dyDescent="0.3">
      <c r="A29" s="245" t="str">
        <f>IFERROR(VLOOKUP($C29,Account_Mapping!$A:$C,2,0),"")</f>
        <v/>
      </c>
      <c r="B29" s="248" t="str">
        <f>IFERROR(VLOOKUP($C29,Account_Mapping!$A:$C,3,0),"")</f>
        <v/>
      </c>
      <c r="C29" s="285" t="s">
        <v>794</v>
      </c>
      <c r="E29" s="225">
        <v>296120.43</v>
      </c>
      <c r="F29" s="225">
        <v>267073.25</v>
      </c>
      <c r="G29" s="225">
        <v>285966.63999999996</v>
      </c>
      <c r="H29" s="225">
        <v>278119.20999999996</v>
      </c>
      <c r="I29" s="225">
        <v>279675.07999999996</v>
      </c>
      <c r="J29" s="225">
        <v>267135.62</v>
      </c>
      <c r="K29" s="225">
        <v>0</v>
      </c>
      <c r="L29" s="225">
        <v>0</v>
      </c>
      <c r="M29" s="225">
        <v>0</v>
      </c>
      <c r="N29" s="225">
        <v>0</v>
      </c>
      <c r="O29" s="225">
        <v>0</v>
      </c>
      <c r="P29" s="225">
        <v>0</v>
      </c>
      <c r="Q29" s="225">
        <v>1674090.23</v>
      </c>
      <c r="R29" s="224"/>
      <c r="S29" s="224"/>
      <c r="T29" s="226"/>
    </row>
    <row r="30" spans="1:20" ht="18.75" thickTop="1" x14ac:dyDescent="0.25">
      <c r="A30" s="245" t="str">
        <f>IFERROR(VLOOKUP($C30,Account_Mapping!$A:$C,2,0),"")</f>
        <v/>
      </c>
      <c r="B30" s="248" t="str">
        <f>IFERROR(VLOOKUP($C30,Account_Mapping!$A:$C,3,0),"")</f>
        <v/>
      </c>
      <c r="E30" s="221"/>
      <c r="F30" s="221"/>
      <c r="G30" s="221"/>
      <c r="H30" s="221"/>
      <c r="I30" s="221"/>
      <c r="J30" s="221"/>
      <c r="K30" s="221"/>
      <c r="L30" s="221"/>
      <c r="M30" s="221"/>
      <c r="N30" s="221"/>
      <c r="O30" s="221"/>
      <c r="P30" s="221"/>
      <c r="Q30" s="221"/>
    </row>
    <row r="31" spans="1:20" x14ac:dyDescent="0.25">
      <c r="A31" s="245" t="str">
        <f>IFERROR(VLOOKUP($C31,Account_Mapping!$A:$C,2,0),"")</f>
        <v/>
      </c>
      <c r="B31" s="248" t="str">
        <f>IFERROR(VLOOKUP($C31,Account_Mapping!$A:$C,3,0),"")</f>
        <v/>
      </c>
      <c r="C31" s="287" t="s">
        <v>795</v>
      </c>
      <c r="E31" s="215"/>
      <c r="F31" s="215"/>
      <c r="G31" s="215"/>
      <c r="H31" s="215"/>
      <c r="I31" s="215"/>
      <c r="J31" s="215"/>
      <c r="K31" s="215"/>
      <c r="L31" s="215"/>
      <c r="M31" s="215"/>
      <c r="N31" s="215"/>
      <c r="O31" s="215"/>
      <c r="P31" s="215"/>
      <c r="Q31" s="215"/>
    </row>
    <row r="32" spans="1:20" x14ac:dyDescent="0.25">
      <c r="A32" s="245" t="str">
        <f>IFERROR(VLOOKUP($C32,Account_Mapping!$A:$C,2,0),"")</f>
        <v/>
      </c>
      <c r="B32" s="248" t="str">
        <f>IFERROR(VLOOKUP($C32,Account_Mapping!$A:$C,3,0),"")</f>
        <v/>
      </c>
      <c r="C32" s="285" t="s">
        <v>796</v>
      </c>
      <c r="E32" s="215">
        <v>88465.35000000002</v>
      </c>
      <c r="F32" s="215">
        <v>71560.699999999983</v>
      </c>
      <c r="G32" s="215">
        <v>79960.040000000008</v>
      </c>
      <c r="H32" s="215">
        <v>91044.499999999985</v>
      </c>
      <c r="I32" s="215">
        <v>90899.81</v>
      </c>
      <c r="J32" s="215">
        <v>100013.02</v>
      </c>
      <c r="K32" s="215">
        <v>0</v>
      </c>
      <c r="L32" s="215">
        <v>0</v>
      </c>
      <c r="M32" s="215">
        <v>0</v>
      </c>
      <c r="N32" s="215">
        <v>0</v>
      </c>
      <c r="O32" s="215">
        <v>0</v>
      </c>
      <c r="P32" s="215">
        <v>0</v>
      </c>
      <c r="Q32" s="215">
        <v>521943.42</v>
      </c>
      <c r="R32" s="224"/>
    </row>
    <row r="33" spans="1:20" x14ac:dyDescent="0.25">
      <c r="A33" s="245" t="str">
        <f>IFERROR(VLOOKUP($C33,Account_Mapping!$A:$C,2,0),"")</f>
        <v/>
      </c>
      <c r="B33" s="248" t="str">
        <f>IFERROR(VLOOKUP($C33,Account_Mapping!$A:$C,3,0),"")</f>
        <v/>
      </c>
      <c r="C33" s="285" t="s">
        <v>797</v>
      </c>
      <c r="E33" s="215">
        <v>27044.820000000003</v>
      </c>
      <c r="F33" s="215">
        <v>25515.83</v>
      </c>
      <c r="G33" s="215">
        <v>33217.520000000004</v>
      </c>
      <c r="H33" s="215">
        <v>26261.69</v>
      </c>
      <c r="I33" s="215">
        <v>28496.26</v>
      </c>
      <c r="J33" s="215">
        <v>31651.860000000004</v>
      </c>
      <c r="K33" s="215">
        <v>0</v>
      </c>
      <c r="L33" s="215">
        <v>0</v>
      </c>
      <c r="M33" s="215">
        <v>0</v>
      </c>
      <c r="N33" s="215">
        <v>0</v>
      </c>
      <c r="O33" s="215">
        <v>0</v>
      </c>
      <c r="P33" s="215">
        <v>0</v>
      </c>
      <c r="Q33" s="215">
        <v>172187.98000000004</v>
      </c>
      <c r="R33" s="224"/>
    </row>
    <row r="34" spans="1:20" x14ac:dyDescent="0.25">
      <c r="A34" s="245" t="str">
        <f>IFERROR(VLOOKUP($C34,Account_Mapping!$A:$C,2,0),"")</f>
        <v/>
      </c>
      <c r="B34" s="248" t="str">
        <f>IFERROR(VLOOKUP($C34,Account_Mapping!$A:$C,3,0),"")</f>
        <v/>
      </c>
      <c r="C34" s="285" t="s">
        <v>792</v>
      </c>
      <c r="E34" s="215">
        <v>16033.99</v>
      </c>
      <c r="F34" s="215">
        <v>15414.649999999998</v>
      </c>
      <c r="G34" s="215">
        <v>18699.02</v>
      </c>
      <c r="H34" s="215">
        <v>17721.97</v>
      </c>
      <c r="I34" s="215">
        <v>8478.91</v>
      </c>
      <c r="J34" s="215">
        <v>16499.78</v>
      </c>
      <c r="K34" s="215">
        <v>0</v>
      </c>
      <c r="L34" s="215">
        <v>0</v>
      </c>
      <c r="M34" s="215">
        <v>0</v>
      </c>
      <c r="N34" s="215">
        <v>0</v>
      </c>
      <c r="O34" s="215">
        <v>0</v>
      </c>
      <c r="P34" s="215">
        <v>0</v>
      </c>
      <c r="Q34" s="215">
        <v>92848.320000000007</v>
      </c>
      <c r="R34" s="224"/>
    </row>
    <row r="35" spans="1:20" x14ac:dyDescent="0.25">
      <c r="A35" s="245" t="str">
        <f>IFERROR(VLOOKUP($C35,Account_Mapping!$A:$C,2,0),"")</f>
        <v/>
      </c>
      <c r="B35" s="248" t="str">
        <f>IFERROR(VLOOKUP($C35,Account_Mapping!$A:$C,3,0),"")</f>
        <v/>
      </c>
      <c r="C35" s="285" t="s">
        <v>798</v>
      </c>
      <c r="E35" s="215">
        <v>3712.82</v>
      </c>
      <c r="F35" s="215">
        <v>3573.96</v>
      </c>
      <c r="G35" s="215">
        <v>3503.23</v>
      </c>
      <c r="H35" s="215">
        <v>4381.53</v>
      </c>
      <c r="I35" s="215">
        <v>3459.9</v>
      </c>
      <c r="J35" s="215">
        <v>3333.64</v>
      </c>
      <c r="K35" s="215">
        <v>0</v>
      </c>
      <c r="L35" s="215">
        <v>0</v>
      </c>
      <c r="M35" s="215">
        <v>0</v>
      </c>
      <c r="N35" s="215">
        <v>0</v>
      </c>
      <c r="O35" s="215">
        <v>0</v>
      </c>
      <c r="P35" s="215">
        <v>0</v>
      </c>
      <c r="Q35" s="215">
        <v>21965.08</v>
      </c>
      <c r="R35" s="224"/>
    </row>
    <row r="36" spans="1:20" x14ac:dyDescent="0.25">
      <c r="A36" s="245" t="str">
        <f>IFERROR(VLOOKUP($C36,Account_Mapping!$A:$C,2,0),"")</f>
        <v/>
      </c>
      <c r="B36" s="248" t="str">
        <f>IFERROR(VLOOKUP($C36,Account_Mapping!$A:$C,3,0),"")</f>
        <v/>
      </c>
      <c r="C36" s="285" t="s">
        <v>799</v>
      </c>
      <c r="E36" s="215">
        <v>15029.6</v>
      </c>
      <c r="F36" s="215">
        <v>9150.16</v>
      </c>
      <c r="G36" s="215">
        <v>11486.649999999998</v>
      </c>
      <c r="H36" s="215">
        <v>7694.0199999999995</v>
      </c>
      <c r="I36" s="215">
        <v>11156.84</v>
      </c>
      <c r="J36" s="215">
        <v>13883.78</v>
      </c>
      <c r="K36" s="215">
        <v>0</v>
      </c>
      <c r="L36" s="215">
        <v>0</v>
      </c>
      <c r="M36" s="215">
        <v>0</v>
      </c>
      <c r="N36" s="215">
        <v>0</v>
      </c>
      <c r="O36" s="215">
        <v>0</v>
      </c>
      <c r="P36" s="215">
        <v>0</v>
      </c>
      <c r="Q36" s="215">
        <v>68401.05</v>
      </c>
      <c r="R36" s="224"/>
    </row>
    <row r="37" spans="1:20" x14ac:dyDescent="0.25">
      <c r="A37" s="245" t="str">
        <f>IFERROR(VLOOKUP($C37,Account_Mapping!$A:$C,2,0),"")</f>
        <v/>
      </c>
      <c r="B37" s="248" t="str">
        <f>IFERROR(VLOOKUP($C37,Account_Mapping!$A:$C,3,0),"")</f>
        <v/>
      </c>
      <c r="C37" s="285" t="s">
        <v>800</v>
      </c>
      <c r="E37" s="215">
        <v>21609.279999999999</v>
      </c>
      <c r="F37" s="215">
        <v>17358.55</v>
      </c>
      <c r="G37" s="215">
        <v>14898.599999999999</v>
      </c>
      <c r="H37" s="215">
        <v>15397.789999999999</v>
      </c>
      <c r="I37" s="215">
        <v>16640.759999999998</v>
      </c>
      <c r="J37" s="215">
        <v>17415.379999999997</v>
      </c>
      <c r="K37" s="215">
        <v>0</v>
      </c>
      <c r="L37" s="215">
        <v>0</v>
      </c>
      <c r="M37" s="215">
        <v>0</v>
      </c>
      <c r="N37" s="215">
        <v>0</v>
      </c>
      <c r="O37" s="215">
        <v>0</v>
      </c>
      <c r="P37" s="215">
        <v>0</v>
      </c>
      <c r="Q37" s="215">
        <v>103320.35999999999</v>
      </c>
      <c r="R37" s="224"/>
    </row>
    <row r="38" spans="1:20" x14ac:dyDescent="0.25">
      <c r="A38" s="245" t="str">
        <f>IFERROR(VLOOKUP($C38,Account_Mapping!$A:$C,2,0),"")</f>
        <v/>
      </c>
      <c r="B38" s="248" t="str">
        <f>IFERROR(VLOOKUP($C38,Account_Mapping!$A:$C,3,0),"")</f>
        <v/>
      </c>
      <c r="C38" s="285" t="s">
        <v>801</v>
      </c>
      <c r="E38" s="215">
        <v>65796.86</v>
      </c>
      <c r="F38" s="215">
        <v>68247</v>
      </c>
      <c r="G38" s="215">
        <v>67307.959999999992</v>
      </c>
      <c r="H38" s="215">
        <v>59487.299999999996</v>
      </c>
      <c r="I38" s="215">
        <v>65136.219999999994</v>
      </c>
      <c r="J38" s="215">
        <v>68596.13</v>
      </c>
      <c r="K38" s="215">
        <v>0</v>
      </c>
      <c r="L38" s="215">
        <v>0</v>
      </c>
      <c r="M38" s="215">
        <v>0</v>
      </c>
      <c r="N38" s="215">
        <v>0</v>
      </c>
      <c r="O38" s="215">
        <v>0</v>
      </c>
      <c r="P38" s="215">
        <v>0</v>
      </c>
      <c r="Q38" s="215">
        <v>394571.47</v>
      </c>
      <c r="R38" s="224"/>
    </row>
    <row r="39" spans="1:20" x14ac:dyDescent="0.25">
      <c r="A39" s="245" t="str">
        <f>IFERROR(VLOOKUP($C39,Account_Mapping!$A:$C,2,0),"")</f>
        <v/>
      </c>
      <c r="B39" s="248" t="str">
        <f>IFERROR(VLOOKUP($C39,Account_Mapping!$A:$C,3,0),"")</f>
        <v/>
      </c>
      <c r="C39" s="285" t="s">
        <v>802</v>
      </c>
      <c r="E39" s="215">
        <v>44349.46</v>
      </c>
      <c r="F39" s="215">
        <v>44047.360000000001</v>
      </c>
      <c r="G39" s="215">
        <v>48161.34</v>
      </c>
      <c r="H39" s="215">
        <v>45574.18</v>
      </c>
      <c r="I39" s="215">
        <v>45698.13</v>
      </c>
      <c r="J39" s="215">
        <v>45358.99</v>
      </c>
      <c r="K39" s="215">
        <v>0</v>
      </c>
      <c r="L39" s="215">
        <v>0</v>
      </c>
      <c r="M39" s="215">
        <v>0</v>
      </c>
      <c r="N39" s="215">
        <v>0</v>
      </c>
      <c r="O39" s="215">
        <v>0</v>
      </c>
      <c r="P39" s="215">
        <v>0</v>
      </c>
      <c r="Q39" s="215">
        <v>273189.46000000002</v>
      </c>
      <c r="R39" s="224"/>
    </row>
    <row r="40" spans="1:20" ht="18.75" thickBot="1" x14ac:dyDescent="0.3">
      <c r="A40" s="245" t="str">
        <f>IFERROR(VLOOKUP($C40,Account_Mapping!$A:$C,2,0),"")</f>
        <v/>
      </c>
      <c r="B40" s="248" t="str">
        <f>IFERROR(VLOOKUP($C40,Account_Mapping!$A:$C,3,0),"")</f>
        <v/>
      </c>
      <c r="C40" s="285" t="s">
        <v>803</v>
      </c>
      <c r="E40" s="225">
        <v>282042.18000000005</v>
      </c>
      <c r="F40" s="225">
        <v>254868.20999999996</v>
      </c>
      <c r="G40" s="225">
        <v>277234.36</v>
      </c>
      <c r="H40" s="225">
        <v>267562.98</v>
      </c>
      <c r="I40" s="225">
        <v>269966.83</v>
      </c>
      <c r="J40" s="225">
        <v>296752.58</v>
      </c>
      <c r="K40" s="225">
        <v>0</v>
      </c>
      <c r="L40" s="225">
        <v>0</v>
      </c>
      <c r="M40" s="225">
        <v>0</v>
      </c>
      <c r="N40" s="225">
        <v>0</v>
      </c>
      <c r="O40" s="225">
        <v>0</v>
      </c>
      <c r="P40" s="225">
        <v>0</v>
      </c>
      <c r="Q40" s="225">
        <v>1648427.14</v>
      </c>
      <c r="R40" s="224"/>
      <c r="S40" s="224"/>
    </row>
    <row r="41" spans="1:20" ht="19.5" thickTop="1" thickBot="1" x14ac:dyDescent="0.3">
      <c r="A41" s="245" t="str">
        <f>IFERROR(VLOOKUP($C41,Account_Mapping!$A:$C,2,0),"")</f>
        <v/>
      </c>
      <c r="B41" s="248" t="str">
        <f>IFERROR(VLOOKUP($C41,Account_Mapping!$A:$C,3,0),"")</f>
        <v/>
      </c>
      <c r="C41" s="287" t="s">
        <v>804</v>
      </c>
      <c r="D41" s="287"/>
      <c r="E41" s="227">
        <v>14078.249999999942</v>
      </c>
      <c r="F41" s="227">
        <v>12205.040000000037</v>
      </c>
      <c r="G41" s="227">
        <v>8732.2799999999697</v>
      </c>
      <c r="H41" s="227">
        <v>10556.229999999981</v>
      </c>
      <c r="I41" s="227">
        <v>9708.2499999999418</v>
      </c>
      <c r="J41" s="227">
        <v>-29616.960000000021</v>
      </c>
      <c r="K41" s="227">
        <v>0</v>
      </c>
      <c r="L41" s="227">
        <v>0</v>
      </c>
      <c r="M41" s="227">
        <v>0</v>
      </c>
      <c r="N41" s="227">
        <v>0</v>
      </c>
      <c r="O41" s="227">
        <v>0</v>
      </c>
      <c r="P41" s="227">
        <v>0</v>
      </c>
      <c r="Q41" s="227">
        <v>25663.090000000084</v>
      </c>
      <c r="R41" s="224"/>
      <c r="S41" s="224"/>
      <c r="T41" s="226"/>
    </row>
    <row r="42" spans="1:20" ht="18.75" thickTop="1" x14ac:dyDescent="0.25">
      <c r="A42" s="245" t="str">
        <f>IFERROR(VLOOKUP($C42,Account_Mapping!$A:$C,2,0),"")</f>
        <v/>
      </c>
      <c r="B42" s="248" t="str">
        <f>IFERROR(VLOOKUP($C42,Account_Mapping!$A:$C,3,0),"")</f>
        <v/>
      </c>
      <c r="E42" s="215"/>
      <c r="F42" s="215"/>
      <c r="G42" s="215"/>
      <c r="H42" s="215"/>
      <c r="I42" s="215"/>
      <c r="J42" s="216"/>
      <c r="K42" s="215"/>
      <c r="L42" s="215"/>
      <c r="M42" s="215"/>
      <c r="N42" s="215"/>
      <c r="O42" s="215"/>
      <c r="P42" s="215"/>
      <c r="Q42" s="215"/>
    </row>
    <row r="43" spans="1:20" x14ac:dyDescent="0.25">
      <c r="A43" s="245" t="str">
        <f>IFERROR(VLOOKUP($C43,Account_Mapping!$A:$C,2,0),"")</f>
        <v/>
      </c>
      <c r="B43" s="248" t="str">
        <f>IFERROR(VLOOKUP($C43,Account_Mapping!$A:$C,3,0),"")</f>
        <v/>
      </c>
      <c r="C43" s="285" t="s">
        <v>109</v>
      </c>
      <c r="E43" s="215">
        <v>71842.959999999948</v>
      </c>
      <c r="F43" s="215">
        <v>68127.060000000041</v>
      </c>
      <c r="G43" s="215">
        <v>69398.919999999969</v>
      </c>
      <c r="H43" s="215">
        <v>68825.639999999985</v>
      </c>
      <c r="I43" s="215">
        <v>68114.729999999952</v>
      </c>
      <c r="J43" s="217">
        <v>27944.919999999976</v>
      </c>
      <c r="K43" s="215">
        <v>0</v>
      </c>
      <c r="L43" s="215">
        <v>0</v>
      </c>
      <c r="M43" s="215">
        <v>0</v>
      </c>
      <c r="N43" s="215">
        <v>0</v>
      </c>
      <c r="O43" s="215">
        <v>0</v>
      </c>
      <c r="P43" s="215">
        <v>0</v>
      </c>
      <c r="Q43" s="215">
        <v>374254.2300000001</v>
      </c>
    </row>
    <row r="44" spans="1:20" x14ac:dyDescent="0.25">
      <c r="A44" s="245" t="str">
        <f>IFERROR(VLOOKUP($C44,Account_Mapping!$A:$C,2,0),"")</f>
        <v/>
      </c>
      <c r="B44" s="248" t="str">
        <f>IFERROR(VLOOKUP($C44,Account_Mapping!$A:$C,3,0),"")</f>
        <v/>
      </c>
      <c r="D44" s="286"/>
      <c r="E44" s="215"/>
      <c r="F44" s="215"/>
      <c r="G44" s="215"/>
      <c r="H44" s="215"/>
      <c r="I44" s="215"/>
      <c r="J44" s="218" t="s">
        <v>1199</v>
      </c>
      <c r="K44" s="215"/>
      <c r="L44" s="215"/>
      <c r="M44" s="215"/>
      <c r="N44" s="215"/>
      <c r="O44" s="215"/>
      <c r="P44" s="215"/>
      <c r="Q44" s="215"/>
    </row>
    <row r="45" spans="1:20" x14ac:dyDescent="0.25">
      <c r="A45" s="245" t="str">
        <f>IFERROR(VLOOKUP($C45,Account_Mapping!$A:$C,2,0),"")</f>
        <v/>
      </c>
      <c r="B45" s="248" t="str">
        <f>IFERROR(VLOOKUP($C45,Account_Mapping!$A:$C,3,0),"")</f>
        <v/>
      </c>
      <c r="D45" s="286"/>
      <c r="E45" s="215"/>
      <c r="F45" s="215"/>
      <c r="G45" s="215"/>
      <c r="H45" s="215"/>
      <c r="I45" s="215"/>
      <c r="J45" s="216" t="s">
        <v>805</v>
      </c>
      <c r="K45" s="215"/>
      <c r="L45" s="215"/>
      <c r="M45" s="215"/>
      <c r="N45" s="215"/>
      <c r="O45" s="215"/>
      <c r="P45" s="215"/>
      <c r="Q45" s="215"/>
    </row>
    <row r="46" spans="1:20" x14ac:dyDescent="0.25">
      <c r="A46" s="245" t="str">
        <f>IFERROR(VLOOKUP($C46,Account_Mapping!$A:$C,2,0),"")</f>
        <v/>
      </c>
      <c r="B46" s="248" t="str">
        <f>IFERROR(VLOOKUP($C46,Account_Mapping!$A:$C,3,0),"")</f>
        <v/>
      </c>
      <c r="E46" s="219"/>
      <c r="F46" s="219"/>
      <c r="G46" s="219"/>
      <c r="H46" s="219"/>
      <c r="I46" s="219"/>
      <c r="J46" s="219">
        <v>2022</v>
      </c>
      <c r="K46" s="219"/>
      <c r="L46" s="219"/>
      <c r="M46" s="219"/>
      <c r="N46" s="219"/>
      <c r="O46" s="219"/>
      <c r="P46" s="219"/>
      <c r="Q46" s="219"/>
    </row>
    <row r="47" spans="1:20" x14ac:dyDescent="0.25">
      <c r="A47" s="245" t="str">
        <f>IFERROR(VLOOKUP($C47,Account_Mapping!$A:$C,2,0),"")</f>
        <v/>
      </c>
      <c r="B47" s="248" t="str">
        <f>IFERROR(VLOOKUP($C47,Account_Mapping!$A:$C,3,0),"")</f>
        <v/>
      </c>
      <c r="E47" s="215"/>
      <c r="F47" s="215"/>
      <c r="G47" s="215"/>
      <c r="H47" s="215"/>
      <c r="I47" s="215"/>
      <c r="J47" s="215"/>
      <c r="K47" s="215"/>
      <c r="L47" s="215"/>
      <c r="M47" s="215"/>
      <c r="N47" s="215"/>
      <c r="O47" s="215"/>
      <c r="P47" s="215"/>
      <c r="Q47" s="215"/>
    </row>
    <row r="48" spans="1:20" x14ac:dyDescent="0.25">
      <c r="A48" s="245" t="str">
        <f>IFERROR(VLOOKUP($C48,Account_Mapping!$A:$C,2,0),"")</f>
        <v/>
      </c>
      <c r="B48" s="248" t="str">
        <f>IFERROR(VLOOKUP($C48,Account_Mapping!$A:$C,3,0),"")</f>
        <v/>
      </c>
      <c r="D48" s="228"/>
      <c r="E48" s="215" t="s">
        <v>761</v>
      </c>
      <c r="F48" s="215" t="s">
        <v>762</v>
      </c>
      <c r="G48" s="215" t="s">
        <v>763</v>
      </c>
      <c r="H48" s="215" t="s">
        <v>764</v>
      </c>
      <c r="I48" s="215" t="s">
        <v>185</v>
      </c>
      <c r="J48" s="215" t="s">
        <v>765</v>
      </c>
      <c r="K48" s="215" t="s">
        <v>766</v>
      </c>
      <c r="L48" s="215" t="s">
        <v>767</v>
      </c>
      <c r="M48" s="215" t="s">
        <v>768</v>
      </c>
      <c r="N48" s="215" t="s">
        <v>769</v>
      </c>
      <c r="O48" s="215" t="s">
        <v>770</v>
      </c>
      <c r="P48" s="215" t="s">
        <v>771</v>
      </c>
      <c r="Q48" s="215" t="s">
        <v>772</v>
      </c>
    </row>
    <row r="49" spans="1:17" x14ac:dyDescent="0.25">
      <c r="A49" s="245" t="str">
        <f>IFERROR(VLOOKUP($C49,Account_Mapping!$A:$C,2,0),"")</f>
        <v/>
      </c>
      <c r="B49" s="248" t="str">
        <f>IFERROR(VLOOKUP($C49,Account_Mapping!$A:$C,3,0),"")</f>
        <v/>
      </c>
      <c r="C49" s="285" t="s">
        <v>806</v>
      </c>
      <c r="D49" s="228"/>
      <c r="E49" s="215"/>
      <c r="F49" s="215"/>
      <c r="G49" s="215"/>
      <c r="H49" s="215"/>
      <c r="I49" s="215"/>
      <c r="J49" s="215"/>
      <c r="K49" s="215"/>
      <c r="L49" s="215"/>
      <c r="M49" s="215"/>
      <c r="N49" s="215"/>
      <c r="O49" s="215"/>
      <c r="P49" s="215"/>
      <c r="Q49" s="215"/>
    </row>
    <row r="50" spans="1:17" x14ac:dyDescent="0.25">
      <c r="A50" s="245" t="str">
        <f>IFERROR(VLOOKUP($C50,Account_Mapping!$A:$C,2,0),"")</f>
        <v>REV_Medicaid</v>
      </c>
      <c r="B50" s="248">
        <f>IFERROR(VLOOKUP($C50,Account_Mapping!$A:$C,3,0),"")</f>
        <v>0</v>
      </c>
      <c r="C50" s="285" t="s">
        <v>807</v>
      </c>
      <c r="D50" s="228"/>
      <c r="E50" s="215">
        <v>233094.24</v>
      </c>
      <c r="F50" s="215">
        <v>208670.16</v>
      </c>
      <c r="G50" s="215">
        <v>242765.52</v>
      </c>
      <c r="H50" s="215">
        <v>218833.2</v>
      </c>
      <c r="I50" s="215">
        <v>221128.08</v>
      </c>
      <c r="J50" s="215">
        <v>209817.60000000001</v>
      </c>
      <c r="K50" s="215">
        <v>0</v>
      </c>
      <c r="L50" s="215">
        <v>0</v>
      </c>
      <c r="M50" s="215">
        <v>0</v>
      </c>
      <c r="N50" s="215">
        <v>0</v>
      </c>
      <c r="O50" s="215">
        <v>0</v>
      </c>
      <c r="P50" s="215">
        <v>0</v>
      </c>
      <c r="Q50" s="215">
        <v>1334308.8000000003</v>
      </c>
    </row>
    <row r="51" spans="1:17" x14ac:dyDescent="0.25">
      <c r="A51" s="245" t="str">
        <f>IFERROR(VLOOKUP($C51,Account_Mapping!$A:$C,2,0),"")</f>
        <v>REV_Medicaid</v>
      </c>
      <c r="B51" s="248">
        <f>IFERROR(VLOOKUP($C51,Account_Mapping!$A:$C,3,0),"")</f>
        <v>0</v>
      </c>
      <c r="C51" s="285" t="s">
        <v>808</v>
      </c>
      <c r="D51" s="228"/>
      <c r="E51" s="215">
        <v>0</v>
      </c>
      <c r="F51" s="215">
        <v>20.25</v>
      </c>
      <c r="G51" s="215">
        <v>-14588.88</v>
      </c>
      <c r="H51" s="215">
        <v>0</v>
      </c>
      <c r="I51" s="215">
        <v>0</v>
      </c>
      <c r="J51" s="215">
        <v>0</v>
      </c>
      <c r="K51" s="215">
        <v>0</v>
      </c>
      <c r="L51" s="215">
        <v>0</v>
      </c>
      <c r="M51" s="215">
        <v>0</v>
      </c>
      <c r="N51" s="215">
        <v>0</v>
      </c>
      <c r="O51" s="215">
        <v>0</v>
      </c>
      <c r="P51" s="215">
        <v>0</v>
      </c>
      <c r="Q51" s="215">
        <v>-14568.63</v>
      </c>
    </row>
    <row r="52" spans="1:17" x14ac:dyDescent="0.25">
      <c r="A52" s="245" t="str">
        <f>IFERROR(VLOOKUP($C52,Account_Mapping!$A:$C,2,0),"")</f>
        <v>REV_MCA_Mgd_Care</v>
      </c>
      <c r="B52" s="248">
        <f>IFERROR(VLOOKUP($C52,Account_Mapping!$A:$C,3,0),"")</f>
        <v>0</v>
      </c>
      <c r="C52" s="285" t="s">
        <v>809</v>
      </c>
      <c r="D52" s="228"/>
      <c r="E52" s="215">
        <v>0</v>
      </c>
      <c r="F52" s="215">
        <v>0</v>
      </c>
      <c r="G52" s="215">
        <v>0</v>
      </c>
      <c r="H52" s="215">
        <v>0</v>
      </c>
      <c r="I52" s="215">
        <v>0</v>
      </c>
      <c r="J52" s="215">
        <v>0</v>
      </c>
      <c r="K52" s="215">
        <v>0</v>
      </c>
      <c r="L52" s="215">
        <v>0</v>
      </c>
      <c r="M52" s="215">
        <v>0</v>
      </c>
      <c r="N52" s="215">
        <v>0</v>
      </c>
      <c r="O52" s="215">
        <v>0</v>
      </c>
      <c r="P52" s="215">
        <v>0</v>
      </c>
      <c r="Q52" s="215">
        <v>0</v>
      </c>
    </row>
    <row r="53" spans="1:17" x14ac:dyDescent="0.25">
      <c r="A53" s="245" t="str">
        <f>IFERROR(VLOOKUP($C53,Account_Mapping!$A:$C,2,0),"")</f>
        <v>REV_MCA_Mgd_Care</v>
      </c>
      <c r="B53" s="248">
        <f>IFERROR(VLOOKUP($C53,Account_Mapping!$A:$C,3,0),"")</f>
        <v>0</v>
      </c>
      <c r="C53" s="285" t="s">
        <v>810</v>
      </c>
      <c r="D53" s="228"/>
      <c r="E53" s="215">
        <v>0</v>
      </c>
      <c r="F53" s="215">
        <v>0</v>
      </c>
      <c r="G53" s="215">
        <v>0</v>
      </c>
      <c r="H53" s="215">
        <v>0</v>
      </c>
      <c r="I53" s="215">
        <v>0</v>
      </c>
      <c r="J53" s="215">
        <v>0</v>
      </c>
      <c r="K53" s="215">
        <v>0</v>
      </c>
      <c r="L53" s="215">
        <v>0</v>
      </c>
      <c r="M53" s="215">
        <v>0</v>
      </c>
      <c r="N53" s="215">
        <v>0</v>
      </c>
      <c r="O53" s="215">
        <v>0</v>
      </c>
      <c r="P53" s="215">
        <v>0</v>
      </c>
      <c r="Q53" s="215">
        <v>0</v>
      </c>
    </row>
    <row r="54" spans="1:17" x14ac:dyDescent="0.25">
      <c r="A54" s="245" t="str">
        <f>IFERROR(VLOOKUP($C54,Account_Mapping!$A:$C,2,0),"")</f>
        <v>REV_MCA_Mgd_Care</v>
      </c>
      <c r="B54" s="248">
        <f>IFERROR(VLOOKUP($C54,Account_Mapping!$A:$C,3,0),"")</f>
        <v>0</v>
      </c>
      <c r="C54" s="285" t="s">
        <v>811</v>
      </c>
      <c r="D54" s="228"/>
      <c r="E54" s="215">
        <v>0</v>
      </c>
      <c r="F54" s="215">
        <v>0</v>
      </c>
      <c r="G54" s="215">
        <v>0</v>
      </c>
      <c r="H54" s="215">
        <v>0</v>
      </c>
      <c r="I54" s="215">
        <v>0</v>
      </c>
      <c r="J54" s="215">
        <v>0</v>
      </c>
      <c r="K54" s="215">
        <v>0</v>
      </c>
      <c r="L54" s="215">
        <v>0</v>
      </c>
      <c r="M54" s="215">
        <v>0</v>
      </c>
      <c r="N54" s="215">
        <v>0</v>
      </c>
      <c r="O54" s="215">
        <v>0</v>
      </c>
      <c r="P54" s="215">
        <v>0</v>
      </c>
      <c r="Q54" s="215">
        <v>0</v>
      </c>
    </row>
    <row r="55" spans="1:17" x14ac:dyDescent="0.25">
      <c r="A55" s="245" t="str">
        <f>IFERROR(VLOOKUP($C55,Account_Mapping!$A:$C,2,0),"")</f>
        <v>REV_Medicaid</v>
      </c>
      <c r="B55" s="248" t="str">
        <f>IFERROR(VLOOKUP($C55,Account_Mapping!$A:$C,3,0),"")</f>
        <v>REV_Ancillary</v>
      </c>
      <c r="C55" s="285" t="s">
        <v>812</v>
      </c>
      <c r="D55" s="228"/>
      <c r="E55" s="215">
        <v>0</v>
      </c>
      <c r="F55" s="215">
        <v>0</v>
      </c>
      <c r="G55" s="215">
        <v>0</v>
      </c>
      <c r="H55" s="215">
        <v>0</v>
      </c>
      <c r="I55" s="215">
        <v>0</v>
      </c>
      <c r="J55" s="215">
        <v>0</v>
      </c>
      <c r="K55" s="215">
        <v>0</v>
      </c>
      <c r="L55" s="215">
        <v>0</v>
      </c>
      <c r="M55" s="215">
        <v>0</v>
      </c>
      <c r="N55" s="215">
        <v>0</v>
      </c>
      <c r="O55" s="215">
        <v>0</v>
      </c>
      <c r="P55" s="215">
        <v>0</v>
      </c>
      <c r="Q55" s="215">
        <v>0</v>
      </c>
    </row>
    <row r="56" spans="1:17" x14ac:dyDescent="0.25">
      <c r="A56" s="245" t="str">
        <f>IFERROR(VLOOKUP($C56,Account_Mapping!$A:$C,2,0),"")</f>
        <v>REV_Medicaid</v>
      </c>
      <c r="B56" s="248" t="str">
        <f>IFERROR(VLOOKUP($C56,Account_Mapping!$A:$C,3,0),"")</f>
        <v>REV_Cont_Allow</v>
      </c>
      <c r="C56" s="285" t="s">
        <v>813</v>
      </c>
      <c r="D56" s="228"/>
      <c r="E56" s="215">
        <v>0</v>
      </c>
      <c r="F56" s="215">
        <v>0</v>
      </c>
      <c r="G56" s="215">
        <v>0</v>
      </c>
      <c r="H56" s="215">
        <v>0</v>
      </c>
      <c r="I56" s="215">
        <v>0</v>
      </c>
      <c r="J56" s="215">
        <v>0</v>
      </c>
      <c r="K56" s="215">
        <v>0</v>
      </c>
      <c r="L56" s="215">
        <v>0</v>
      </c>
      <c r="M56" s="215">
        <v>0</v>
      </c>
      <c r="N56" s="215">
        <v>0</v>
      </c>
      <c r="O56" s="215">
        <v>0</v>
      </c>
      <c r="P56" s="215">
        <v>0</v>
      </c>
      <c r="Q56" s="215">
        <v>0</v>
      </c>
    </row>
    <row r="57" spans="1:17" x14ac:dyDescent="0.25">
      <c r="A57" s="245" t="str">
        <f>IFERROR(VLOOKUP($C57,Account_Mapping!$A:$C,2,0),"")</f>
        <v>REV_Medicaid</v>
      </c>
      <c r="B57" s="248">
        <f>IFERROR(VLOOKUP($C57,Account_Mapping!$A:$C,3,0),"")</f>
        <v>0</v>
      </c>
      <c r="C57" s="285" t="s">
        <v>814</v>
      </c>
      <c r="D57" s="228"/>
      <c r="E57" s="215">
        <v>0</v>
      </c>
      <c r="F57" s="215">
        <v>0</v>
      </c>
      <c r="G57" s="215">
        <v>0</v>
      </c>
      <c r="H57" s="215">
        <v>0</v>
      </c>
      <c r="I57" s="215">
        <v>0</v>
      </c>
      <c r="J57" s="215">
        <v>0</v>
      </c>
      <c r="K57" s="215">
        <v>0</v>
      </c>
      <c r="L57" s="215">
        <v>0</v>
      </c>
      <c r="M57" s="215">
        <v>0</v>
      </c>
      <c r="N57" s="215">
        <v>0</v>
      </c>
      <c r="O57" s="215">
        <v>0</v>
      </c>
      <c r="P57" s="215">
        <v>0</v>
      </c>
      <c r="Q57" s="215">
        <v>0</v>
      </c>
    </row>
    <row r="58" spans="1:17" x14ac:dyDescent="0.25">
      <c r="A58" s="245" t="str">
        <f>IFERROR(VLOOKUP($C58,Account_Mapping!$A:$C,2,0),"")</f>
        <v>REV_Medicaid</v>
      </c>
      <c r="B58" s="248">
        <f>IFERROR(VLOOKUP($C58,Account_Mapping!$A:$C,3,0),"")</f>
        <v>0</v>
      </c>
      <c r="C58" s="285" t="s">
        <v>815</v>
      </c>
      <c r="D58" s="228"/>
      <c r="E58" s="215">
        <v>0</v>
      </c>
      <c r="F58" s="215">
        <v>0</v>
      </c>
      <c r="G58" s="215">
        <v>0</v>
      </c>
      <c r="H58" s="215">
        <v>0</v>
      </c>
      <c r="I58" s="215">
        <v>0</v>
      </c>
      <c r="J58" s="215">
        <v>0</v>
      </c>
      <c r="K58" s="215">
        <v>0</v>
      </c>
      <c r="L58" s="215">
        <v>0</v>
      </c>
      <c r="M58" s="215">
        <v>0</v>
      </c>
      <c r="N58" s="215">
        <v>0</v>
      </c>
      <c r="O58" s="215">
        <v>0</v>
      </c>
      <c r="P58" s="215">
        <v>0</v>
      </c>
      <c r="Q58" s="215">
        <v>0</v>
      </c>
    </row>
    <row r="59" spans="1:17" x14ac:dyDescent="0.25">
      <c r="A59" s="245" t="str">
        <f>IFERROR(VLOOKUP($C59,Account_Mapping!$A:$C,2,0),"")</f>
        <v>REV_Medicaid</v>
      </c>
      <c r="B59" s="248">
        <f>IFERROR(VLOOKUP($C59,Account_Mapping!$A:$C,3,0),"")</f>
        <v>0</v>
      </c>
      <c r="C59" s="285" t="s">
        <v>816</v>
      </c>
      <c r="D59" s="228"/>
      <c r="E59" s="215">
        <v>0</v>
      </c>
      <c r="F59" s="215">
        <v>0</v>
      </c>
      <c r="G59" s="215">
        <v>0</v>
      </c>
      <c r="H59" s="215">
        <v>0</v>
      </c>
      <c r="I59" s="215">
        <v>0</v>
      </c>
      <c r="J59" s="215">
        <v>0</v>
      </c>
      <c r="K59" s="215">
        <v>0</v>
      </c>
      <c r="L59" s="215">
        <v>0</v>
      </c>
      <c r="M59" s="215">
        <v>0</v>
      </c>
      <c r="N59" s="215">
        <v>0</v>
      </c>
      <c r="O59" s="215">
        <v>0</v>
      </c>
      <c r="P59" s="215">
        <v>0</v>
      </c>
      <c r="Q59" s="215">
        <v>0</v>
      </c>
    </row>
    <row r="60" spans="1:17" x14ac:dyDescent="0.25">
      <c r="A60" s="245" t="str">
        <f>IFERROR(VLOOKUP($C60,Account_Mapping!$A:$C,2,0),"")</f>
        <v>REV_Medicaid</v>
      </c>
      <c r="B60" s="248">
        <f>IFERROR(VLOOKUP($C60,Account_Mapping!$A:$C,3,0),"")</f>
        <v>0</v>
      </c>
      <c r="C60" s="285" t="s">
        <v>817</v>
      </c>
      <c r="D60" s="228"/>
      <c r="E60" s="215">
        <v>0</v>
      </c>
      <c r="F60" s="215">
        <v>0</v>
      </c>
      <c r="G60" s="215">
        <v>0</v>
      </c>
      <c r="H60" s="215">
        <v>0</v>
      </c>
      <c r="I60" s="215">
        <v>0</v>
      </c>
      <c r="J60" s="215">
        <v>0</v>
      </c>
      <c r="K60" s="215">
        <v>0</v>
      </c>
      <c r="L60" s="215">
        <v>0</v>
      </c>
      <c r="M60" s="215">
        <v>0</v>
      </c>
      <c r="N60" s="215">
        <v>0</v>
      </c>
      <c r="O60" s="215">
        <v>0</v>
      </c>
      <c r="P60" s="215">
        <v>0</v>
      </c>
      <c r="Q60" s="215">
        <v>0</v>
      </c>
    </row>
    <row r="61" spans="1:17" x14ac:dyDescent="0.25">
      <c r="A61" s="245" t="str">
        <f>IFERROR(VLOOKUP($C61,Account_Mapping!$A:$C,2,0),"")</f>
        <v>REV_Medicaid</v>
      </c>
      <c r="B61" s="248">
        <f>IFERROR(VLOOKUP($C61,Account_Mapping!$A:$C,3,0),"")</f>
        <v>0</v>
      </c>
      <c r="C61" s="285" t="s">
        <v>818</v>
      </c>
      <c r="D61" s="228"/>
      <c r="E61" s="215">
        <v>0</v>
      </c>
      <c r="F61" s="215">
        <v>0</v>
      </c>
      <c r="G61" s="215">
        <v>0</v>
      </c>
      <c r="H61" s="215">
        <v>0</v>
      </c>
      <c r="I61" s="215">
        <v>0</v>
      </c>
      <c r="J61" s="215">
        <v>0</v>
      </c>
      <c r="K61" s="215">
        <v>0</v>
      </c>
      <c r="L61" s="215">
        <v>0</v>
      </c>
      <c r="M61" s="215">
        <v>0</v>
      </c>
      <c r="N61" s="215">
        <v>0</v>
      </c>
      <c r="O61" s="215">
        <v>0</v>
      </c>
      <c r="P61" s="215">
        <v>0</v>
      </c>
      <c r="Q61" s="215">
        <v>0</v>
      </c>
    </row>
    <row r="62" spans="1:17" x14ac:dyDescent="0.25">
      <c r="A62" s="245" t="str">
        <f>IFERROR(VLOOKUP($C62,Account_Mapping!$A:$C,2,0),"")</f>
        <v>T_OTHER_OP_EXO</v>
      </c>
      <c r="B62" s="248">
        <f>IFERROR(VLOOKUP($C62,Account_Mapping!$A:$C,3,0),"")</f>
        <v>0</v>
      </c>
      <c r="C62" s="285" t="s">
        <v>819</v>
      </c>
      <c r="D62" s="228"/>
      <c r="E62" s="215">
        <v>0</v>
      </c>
      <c r="F62" s="215">
        <v>0</v>
      </c>
      <c r="G62" s="215">
        <v>0</v>
      </c>
      <c r="H62" s="215">
        <v>0</v>
      </c>
      <c r="I62" s="215">
        <v>0</v>
      </c>
      <c r="J62" s="215">
        <v>0</v>
      </c>
      <c r="K62" s="215">
        <v>0</v>
      </c>
      <c r="L62" s="215">
        <v>0</v>
      </c>
      <c r="M62" s="215">
        <v>0</v>
      </c>
      <c r="N62" s="215">
        <v>0</v>
      </c>
      <c r="O62" s="215">
        <v>0</v>
      </c>
      <c r="P62" s="215">
        <v>0</v>
      </c>
      <c r="Q62" s="215">
        <v>0</v>
      </c>
    </row>
    <row r="63" spans="1:17" x14ac:dyDescent="0.25">
      <c r="A63" s="245" t="str">
        <f>IFERROR(VLOOKUP($C63,Account_Mapping!$A:$C,2,0),"")</f>
        <v>REV_Medicare</v>
      </c>
      <c r="B63" s="248">
        <f>IFERROR(VLOOKUP($C63,Account_Mapping!$A:$C,3,0),"")</f>
        <v>0</v>
      </c>
      <c r="C63" s="285" t="s">
        <v>820</v>
      </c>
      <c r="D63" s="228"/>
      <c r="E63" s="215">
        <v>0</v>
      </c>
      <c r="F63" s="215">
        <v>0</v>
      </c>
      <c r="G63" s="215">
        <v>0</v>
      </c>
      <c r="H63" s="215">
        <v>0</v>
      </c>
      <c r="I63" s="215">
        <v>0</v>
      </c>
      <c r="J63" s="215">
        <v>2400</v>
      </c>
      <c r="K63" s="215">
        <v>0</v>
      </c>
      <c r="L63" s="215">
        <v>0</v>
      </c>
      <c r="M63" s="215">
        <v>0</v>
      </c>
      <c r="N63" s="215">
        <v>0</v>
      </c>
      <c r="O63" s="215">
        <v>0</v>
      </c>
      <c r="P63" s="215">
        <v>0</v>
      </c>
      <c r="Q63" s="215">
        <v>2400</v>
      </c>
    </row>
    <row r="64" spans="1:17" x14ac:dyDescent="0.25">
      <c r="A64" s="245" t="str">
        <f>IFERROR(VLOOKUP($C64,Account_Mapping!$A:$C,2,0),"")</f>
        <v>REV_Medicare</v>
      </c>
      <c r="B64" s="248">
        <f>IFERROR(VLOOKUP($C64,Account_Mapping!$A:$C,3,0),"")</f>
        <v>0</v>
      </c>
      <c r="C64" s="285" t="s">
        <v>821</v>
      </c>
      <c r="D64" s="228"/>
      <c r="E64" s="215">
        <v>0</v>
      </c>
      <c r="F64" s="215">
        <v>0</v>
      </c>
      <c r="G64" s="215">
        <v>0</v>
      </c>
      <c r="H64" s="215">
        <v>0</v>
      </c>
      <c r="I64" s="215">
        <v>0</v>
      </c>
      <c r="J64" s="215">
        <v>879.06</v>
      </c>
      <c r="K64" s="215">
        <v>0</v>
      </c>
      <c r="L64" s="215">
        <v>0</v>
      </c>
      <c r="M64" s="215">
        <v>0</v>
      </c>
      <c r="N64" s="215">
        <v>0</v>
      </c>
      <c r="O64" s="215">
        <v>0</v>
      </c>
      <c r="P64" s="215">
        <v>0</v>
      </c>
      <c r="Q64" s="215">
        <v>879.06</v>
      </c>
    </row>
    <row r="65" spans="1:17" x14ac:dyDescent="0.25">
      <c r="A65" s="245" t="str">
        <f>IFERROR(VLOOKUP($C65,Account_Mapping!$A:$C,2,0),"")</f>
        <v>REV_Medicare</v>
      </c>
      <c r="B65" s="248" t="str">
        <f>IFERROR(VLOOKUP($C65,Account_Mapping!$A:$C,3,0),"")</f>
        <v>REV_Ancillary</v>
      </c>
      <c r="C65" s="285" t="s">
        <v>822</v>
      </c>
      <c r="D65" s="228"/>
      <c r="E65" s="215">
        <v>0</v>
      </c>
      <c r="F65" s="215">
        <v>0</v>
      </c>
      <c r="G65" s="215">
        <v>0</v>
      </c>
      <c r="H65" s="215">
        <v>0</v>
      </c>
      <c r="I65" s="215">
        <v>0</v>
      </c>
      <c r="J65" s="215">
        <v>715.78</v>
      </c>
      <c r="K65" s="215">
        <v>0</v>
      </c>
      <c r="L65" s="215">
        <v>0</v>
      </c>
      <c r="M65" s="215">
        <v>0</v>
      </c>
      <c r="N65" s="215">
        <v>0</v>
      </c>
      <c r="O65" s="215">
        <v>0</v>
      </c>
      <c r="P65" s="215">
        <v>0</v>
      </c>
      <c r="Q65" s="215">
        <v>715.78</v>
      </c>
    </row>
    <row r="66" spans="1:17" x14ac:dyDescent="0.25">
      <c r="A66" s="245" t="str">
        <f>IFERROR(VLOOKUP($C66,Account_Mapping!$A:$C,2,0),"")</f>
        <v>REV_Medicare</v>
      </c>
      <c r="B66" s="248" t="str">
        <f>IFERROR(VLOOKUP($C66,Account_Mapping!$A:$C,3,0),"")</f>
        <v>REV_Ancillary</v>
      </c>
      <c r="C66" s="285" t="s">
        <v>823</v>
      </c>
      <c r="D66" s="228"/>
      <c r="E66" s="215">
        <v>0</v>
      </c>
      <c r="F66" s="215">
        <v>0</v>
      </c>
      <c r="G66" s="215">
        <v>0</v>
      </c>
      <c r="H66" s="215">
        <v>0</v>
      </c>
      <c r="I66" s="215">
        <v>0</v>
      </c>
      <c r="J66" s="215">
        <v>907.55</v>
      </c>
      <c r="K66" s="215">
        <v>0</v>
      </c>
      <c r="L66" s="215">
        <v>0</v>
      </c>
      <c r="M66" s="215">
        <v>0</v>
      </c>
      <c r="N66" s="215">
        <v>0</v>
      </c>
      <c r="O66" s="215">
        <v>0</v>
      </c>
      <c r="P66" s="215">
        <v>0</v>
      </c>
      <c r="Q66" s="215">
        <v>907.55</v>
      </c>
    </row>
    <row r="67" spans="1:17" x14ac:dyDescent="0.25">
      <c r="A67" s="245" t="str">
        <f>IFERROR(VLOOKUP($C67,Account_Mapping!$A:$C,2,0),"")</f>
        <v>REV_Medicare</v>
      </c>
      <c r="B67" s="248" t="str">
        <f>IFERROR(VLOOKUP($C67,Account_Mapping!$A:$C,3,0),"")</f>
        <v>REV_Ancillary</v>
      </c>
      <c r="C67" s="285" t="s">
        <v>824</v>
      </c>
      <c r="D67" s="228"/>
      <c r="E67" s="215">
        <v>0</v>
      </c>
      <c r="F67" s="215">
        <v>0</v>
      </c>
      <c r="G67" s="215">
        <v>0</v>
      </c>
      <c r="H67" s="215">
        <v>0</v>
      </c>
      <c r="I67" s="215">
        <v>0</v>
      </c>
      <c r="J67" s="215">
        <v>0</v>
      </c>
      <c r="K67" s="215">
        <v>0</v>
      </c>
      <c r="L67" s="215">
        <v>0</v>
      </c>
      <c r="M67" s="215">
        <v>0</v>
      </c>
      <c r="N67" s="215">
        <v>0</v>
      </c>
      <c r="O67" s="215">
        <v>0</v>
      </c>
      <c r="P67" s="215">
        <v>0</v>
      </c>
      <c r="Q67" s="215">
        <v>0</v>
      </c>
    </row>
    <row r="68" spans="1:17" x14ac:dyDescent="0.25">
      <c r="A68" s="245" t="str">
        <f>IFERROR(VLOOKUP($C68,Account_Mapping!$A:$C,2,0),"")</f>
        <v>REV_Medicare</v>
      </c>
      <c r="B68" s="248" t="str">
        <f>IFERROR(VLOOKUP($C68,Account_Mapping!$A:$C,3,0),"")</f>
        <v>REV_Ancillary</v>
      </c>
      <c r="C68" s="285" t="s">
        <v>825</v>
      </c>
      <c r="D68" s="228"/>
      <c r="E68" s="215">
        <v>0</v>
      </c>
      <c r="F68" s="215">
        <v>0</v>
      </c>
      <c r="G68" s="215">
        <v>0</v>
      </c>
      <c r="H68" s="215">
        <v>0</v>
      </c>
      <c r="I68" s="215">
        <v>0</v>
      </c>
      <c r="J68" s="215">
        <v>0</v>
      </c>
      <c r="K68" s="215">
        <v>0</v>
      </c>
      <c r="L68" s="215">
        <v>0</v>
      </c>
      <c r="M68" s="215">
        <v>0</v>
      </c>
      <c r="N68" s="215">
        <v>0</v>
      </c>
      <c r="O68" s="215">
        <v>0</v>
      </c>
      <c r="P68" s="215">
        <v>0</v>
      </c>
      <c r="Q68" s="215">
        <v>0</v>
      </c>
    </row>
    <row r="69" spans="1:17" x14ac:dyDescent="0.25">
      <c r="A69" s="245" t="str">
        <f>IFERROR(VLOOKUP($C69,Account_Mapping!$A:$C,2,0),"")</f>
        <v>REV_Medicare</v>
      </c>
      <c r="B69" s="248" t="str">
        <f>IFERROR(VLOOKUP($C69,Account_Mapping!$A:$C,3,0),"")</f>
        <v>REV_Ancillary</v>
      </c>
      <c r="C69" s="285" t="s">
        <v>826</v>
      </c>
      <c r="D69" s="228"/>
      <c r="E69" s="215">
        <v>0</v>
      </c>
      <c r="F69" s="215">
        <v>0</v>
      </c>
      <c r="G69" s="215">
        <v>0</v>
      </c>
      <c r="H69" s="215">
        <v>0</v>
      </c>
      <c r="I69" s="215">
        <v>0</v>
      </c>
      <c r="J69" s="215">
        <v>0</v>
      </c>
      <c r="K69" s="215">
        <v>0</v>
      </c>
      <c r="L69" s="215">
        <v>0</v>
      </c>
      <c r="M69" s="215">
        <v>0</v>
      </c>
      <c r="N69" s="215">
        <v>0</v>
      </c>
      <c r="O69" s="215">
        <v>0</v>
      </c>
      <c r="P69" s="215">
        <v>0</v>
      </c>
      <c r="Q69" s="215">
        <v>0</v>
      </c>
    </row>
    <row r="70" spans="1:17" x14ac:dyDescent="0.25">
      <c r="A70" s="245" t="str">
        <f>IFERROR(VLOOKUP($C70,Account_Mapping!$A:$C,2,0),"")</f>
        <v>REV_Medicare</v>
      </c>
      <c r="B70" s="248" t="str">
        <f>IFERROR(VLOOKUP($C70,Account_Mapping!$A:$C,3,0),"")</f>
        <v>REV_Ancillary</v>
      </c>
      <c r="C70" s="285" t="s">
        <v>827</v>
      </c>
      <c r="D70" s="228"/>
      <c r="E70" s="215">
        <v>0</v>
      </c>
      <c r="F70" s="215">
        <v>0</v>
      </c>
      <c r="G70" s="215">
        <v>0</v>
      </c>
      <c r="H70" s="215">
        <v>0</v>
      </c>
      <c r="I70" s="215">
        <v>0</v>
      </c>
      <c r="J70" s="215">
        <v>0</v>
      </c>
      <c r="K70" s="215">
        <v>0</v>
      </c>
      <c r="L70" s="215">
        <v>0</v>
      </c>
      <c r="M70" s="215">
        <v>0</v>
      </c>
      <c r="N70" s="215">
        <v>0</v>
      </c>
      <c r="O70" s="215">
        <v>0</v>
      </c>
      <c r="P70" s="215">
        <v>0</v>
      </c>
      <c r="Q70" s="215">
        <v>0</v>
      </c>
    </row>
    <row r="71" spans="1:17" x14ac:dyDescent="0.25">
      <c r="A71" s="245" t="str">
        <f>IFERROR(VLOOKUP($C71,Account_Mapping!$A:$C,2,0),"")</f>
        <v>REV_Medicare</v>
      </c>
      <c r="B71" s="248" t="str">
        <f>IFERROR(VLOOKUP($C71,Account_Mapping!$A:$C,3,0),"")</f>
        <v>REV_Ancillary</v>
      </c>
      <c r="C71" s="285" t="s">
        <v>828</v>
      </c>
      <c r="D71" s="228"/>
      <c r="E71" s="215">
        <v>0</v>
      </c>
      <c r="F71" s="215">
        <v>0</v>
      </c>
      <c r="G71" s="215">
        <v>0</v>
      </c>
      <c r="H71" s="215">
        <v>0</v>
      </c>
      <c r="I71" s="215">
        <v>0</v>
      </c>
      <c r="J71" s="215">
        <v>0</v>
      </c>
      <c r="K71" s="215">
        <v>0</v>
      </c>
      <c r="L71" s="215">
        <v>0</v>
      </c>
      <c r="M71" s="215">
        <v>0</v>
      </c>
      <c r="N71" s="215">
        <v>0</v>
      </c>
      <c r="O71" s="215">
        <v>0</v>
      </c>
      <c r="P71" s="215">
        <v>0</v>
      </c>
      <c r="Q71" s="215">
        <v>0</v>
      </c>
    </row>
    <row r="72" spans="1:17" x14ac:dyDescent="0.25">
      <c r="A72" s="245" t="str">
        <f>IFERROR(VLOOKUP($C72,Account_Mapping!$A:$C,2,0),"")</f>
        <v>REV_Medicare</v>
      </c>
      <c r="B72" s="248" t="str">
        <f>IFERROR(VLOOKUP($C72,Account_Mapping!$A:$C,3,0),"")</f>
        <v>REV_Ancillary</v>
      </c>
      <c r="C72" s="285" t="s">
        <v>829</v>
      </c>
      <c r="D72" s="228"/>
      <c r="E72" s="215">
        <v>0</v>
      </c>
      <c r="F72" s="215">
        <v>0</v>
      </c>
      <c r="G72" s="215">
        <v>0</v>
      </c>
      <c r="H72" s="215">
        <v>0</v>
      </c>
      <c r="I72" s="215">
        <v>0</v>
      </c>
      <c r="J72" s="215">
        <v>0</v>
      </c>
      <c r="K72" s="215">
        <v>0</v>
      </c>
      <c r="L72" s="215">
        <v>0</v>
      </c>
      <c r="M72" s="215">
        <v>0</v>
      </c>
      <c r="N72" s="215">
        <v>0</v>
      </c>
      <c r="O72" s="215">
        <v>0</v>
      </c>
      <c r="P72" s="215">
        <v>0</v>
      </c>
      <c r="Q72" s="215">
        <v>0</v>
      </c>
    </row>
    <row r="73" spans="1:17" x14ac:dyDescent="0.25">
      <c r="A73" s="245" t="str">
        <f>IFERROR(VLOOKUP($C73,Account_Mapping!$A:$C,2,0),"")</f>
        <v>REV_Medicare</v>
      </c>
      <c r="B73" s="248" t="str">
        <f>IFERROR(VLOOKUP($C73,Account_Mapping!$A:$C,3,0),"")</f>
        <v>REV_Ancillary</v>
      </c>
      <c r="C73" s="285" t="s">
        <v>830</v>
      </c>
      <c r="D73" s="228"/>
      <c r="E73" s="215">
        <v>0</v>
      </c>
      <c r="F73" s="215">
        <v>0</v>
      </c>
      <c r="G73" s="215">
        <v>0</v>
      </c>
      <c r="H73" s="215">
        <v>0</v>
      </c>
      <c r="I73" s="215">
        <v>0</v>
      </c>
      <c r="J73" s="215">
        <v>0</v>
      </c>
      <c r="K73" s="215">
        <v>0</v>
      </c>
      <c r="L73" s="215">
        <v>0</v>
      </c>
      <c r="M73" s="215">
        <v>0</v>
      </c>
      <c r="N73" s="215">
        <v>0</v>
      </c>
      <c r="O73" s="215">
        <v>0</v>
      </c>
      <c r="P73" s="215">
        <v>0</v>
      </c>
      <c r="Q73" s="215">
        <v>0</v>
      </c>
    </row>
    <row r="74" spans="1:17" x14ac:dyDescent="0.25">
      <c r="A74" s="245" t="str">
        <f>IFERROR(VLOOKUP($C74,Account_Mapping!$A:$C,2,0),"")</f>
        <v>REV_Medicare</v>
      </c>
      <c r="B74" s="248" t="str">
        <f>IFERROR(VLOOKUP($C74,Account_Mapping!$A:$C,3,0),"")</f>
        <v>REV_Ancillary</v>
      </c>
      <c r="C74" s="285" t="s">
        <v>831</v>
      </c>
      <c r="D74" s="228"/>
      <c r="E74" s="215">
        <v>0</v>
      </c>
      <c r="F74" s="215">
        <v>0</v>
      </c>
      <c r="G74" s="215">
        <v>0</v>
      </c>
      <c r="H74" s="215">
        <v>0</v>
      </c>
      <c r="I74" s="215">
        <v>0</v>
      </c>
      <c r="J74" s="215">
        <v>0</v>
      </c>
      <c r="K74" s="215">
        <v>0</v>
      </c>
      <c r="L74" s="215">
        <v>0</v>
      </c>
      <c r="M74" s="215">
        <v>0</v>
      </c>
      <c r="N74" s="215">
        <v>0</v>
      </c>
      <c r="O74" s="215">
        <v>0</v>
      </c>
      <c r="P74" s="215">
        <v>0</v>
      </c>
      <c r="Q74" s="215">
        <v>0</v>
      </c>
    </row>
    <row r="75" spans="1:17" x14ac:dyDescent="0.25">
      <c r="A75" s="245" t="str">
        <f>IFERROR(VLOOKUP($C75,Account_Mapping!$A:$C,2,0),"")</f>
        <v>REV_Medicare</v>
      </c>
      <c r="B75" s="248" t="str">
        <f>IFERROR(VLOOKUP($C75,Account_Mapping!$A:$C,3,0),"")</f>
        <v>REV_Ancillary</v>
      </c>
      <c r="C75" s="285" t="s">
        <v>832</v>
      </c>
      <c r="D75" s="228"/>
      <c r="E75" s="215">
        <v>0</v>
      </c>
      <c r="F75" s="215">
        <v>0</v>
      </c>
      <c r="G75" s="215">
        <v>0</v>
      </c>
      <c r="H75" s="215">
        <v>0</v>
      </c>
      <c r="I75" s="215">
        <v>0</v>
      </c>
      <c r="J75" s="215">
        <v>0</v>
      </c>
      <c r="K75" s="215">
        <v>0</v>
      </c>
      <c r="L75" s="215">
        <v>0</v>
      </c>
      <c r="M75" s="215">
        <v>0</v>
      </c>
      <c r="N75" s="215">
        <v>0</v>
      </c>
      <c r="O75" s="215">
        <v>0</v>
      </c>
      <c r="P75" s="215">
        <v>0</v>
      </c>
      <c r="Q75" s="215">
        <v>0</v>
      </c>
    </row>
    <row r="76" spans="1:17" x14ac:dyDescent="0.25">
      <c r="A76" s="245" t="str">
        <f>IFERROR(VLOOKUP($C76,Account_Mapping!$A:$C,2,0),"")</f>
        <v>REV_Medicare</v>
      </c>
      <c r="B76" s="248" t="str">
        <f>IFERROR(VLOOKUP($C76,Account_Mapping!$A:$C,3,0),"")</f>
        <v>REV_Ancillary</v>
      </c>
      <c r="C76" s="285" t="s">
        <v>833</v>
      </c>
      <c r="D76" s="228"/>
      <c r="E76" s="215">
        <v>0</v>
      </c>
      <c r="F76" s="215">
        <v>0</v>
      </c>
      <c r="G76" s="215">
        <v>0</v>
      </c>
      <c r="H76" s="215">
        <v>0</v>
      </c>
      <c r="I76" s="215">
        <v>0</v>
      </c>
      <c r="J76" s="215">
        <v>0</v>
      </c>
      <c r="K76" s="215">
        <v>0</v>
      </c>
      <c r="L76" s="215">
        <v>0</v>
      </c>
      <c r="M76" s="215">
        <v>0</v>
      </c>
      <c r="N76" s="215">
        <v>0</v>
      </c>
      <c r="O76" s="215">
        <v>0</v>
      </c>
      <c r="P76" s="215">
        <v>0</v>
      </c>
      <c r="Q76" s="215">
        <v>0</v>
      </c>
    </row>
    <row r="77" spans="1:17" x14ac:dyDescent="0.25">
      <c r="A77" s="245" t="str">
        <f>IFERROR(VLOOKUP($C77,Account_Mapping!$A:$C,2,0),"")</f>
        <v>REV_Medicare</v>
      </c>
      <c r="B77" s="248" t="str">
        <f>IFERROR(VLOOKUP($C77,Account_Mapping!$A:$C,3,0),"")</f>
        <v>REV_Ancillary</v>
      </c>
      <c r="C77" s="285" t="s">
        <v>1277</v>
      </c>
      <c r="D77" s="228"/>
      <c r="E77" s="215">
        <v>0</v>
      </c>
      <c r="F77" s="215">
        <v>0</v>
      </c>
      <c r="G77" s="215">
        <v>0</v>
      </c>
      <c r="H77" s="215">
        <v>0</v>
      </c>
      <c r="I77" s="215">
        <v>0</v>
      </c>
      <c r="J77" s="215">
        <v>0</v>
      </c>
      <c r="K77" s="215">
        <v>0</v>
      </c>
      <c r="L77" s="215">
        <v>0</v>
      </c>
      <c r="M77" s="215">
        <v>0</v>
      </c>
      <c r="N77" s="215">
        <v>0</v>
      </c>
      <c r="O77" s="215">
        <v>0</v>
      </c>
      <c r="P77" s="215">
        <v>0</v>
      </c>
      <c r="Q77" s="215">
        <v>0</v>
      </c>
    </row>
    <row r="78" spans="1:17" x14ac:dyDescent="0.25">
      <c r="A78" s="245" t="str">
        <f>IFERROR(VLOOKUP($C78,Account_Mapping!$A:$C,2,0),"")</f>
        <v>REV_Medicare</v>
      </c>
      <c r="B78" s="248" t="str">
        <f>IFERROR(VLOOKUP($C78,Account_Mapping!$A:$C,3,0),"")</f>
        <v>REV_Cont_Allow</v>
      </c>
      <c r="C78" s="285" t="s">
        <v>835</v>
      </c>
      <c r="D78" s="228"/>
      <c r="E78" s="215">
        <v>0</v>
      </c>
      <c r="F78" s="215">
        <v>0</v>
      </c>
      <c r="G78" s="215">
        <v>0</v>
      </c>
      <c r="H78" s="215">
        <v>0</v>
      </c>
      <c r="I78" s="215">
        <v>0</v>
      </c>
      <c r="J78" s="215">
        <v>-1623.33</v>
      </c>
      <c r="K78" s="215">
        <v>0</v>
      </c>
      <c r="L78" s="215">
        <v>0</v>
      </c>
      <c r="M78" s="215">
        <v>0</v>
      </c>
      <c r="N78" s="215">
        <v>0</v>
      </c>
      <c r="O78" s="215">
        <v>0</v>
      </c>
      <c r="P78" s="215">
        <v>0</v>
      </c>
      <c r="Q78" s="215">
        <v>-1623.33</v>
      </c>
    </row>
    <row r="79" spans="1:17" x14ac:dyDescent="0.25">
      <c r="A79" s="245" t="str">
        <f>IFERROR(VLOOKUP($C79,Account_Mapping!$A:$C,2,0),"")</f>
        <v>REV_Medicare</v>
      </c>
      <c r="B79" s="248" t="str">
        <f>IFERROR(VLOOKUP($C79,Account_Mapping!$A:$C,3,0),"")</f>
        <v>REV_Cont_Allow</v>
      </c>
      <c r="C79" s="285" t="s">
        <v>836</v>
      </c>
      <c r="D79" s="228"/>
      <c r="E79" s="215">
        <v>0</v>
      </c>
      <c r="F79" s="215">
        <v>0</v>
      </c>
      <c r="G79" s="215">
        <v>0</v>
      </c>
      <c r="H79" s="215">
        <v>0</v>
      </c>
      <c r="I79" s="215">
        <v>0</v>
      </c>
      <c r="J79" s="215">
        <v>0</v>
      </c>
      <c r="K79" s="215">
        <v>0</v>
      </c>
      <c r="L79" s="215">
        <v>0</v>
      </c>
      <c r="M79" s="215">
        <v>0</v>
      </c>
      <c r="N79" s="215">
        <v>0</v>
      </c>
      <c r="O79" s="215">
        <v>0</v>
      </c>
      <c r="P79" s="215">
        <v>0</v>
      </c>
      <c r="Q79" s="215">
        <v>0</v>
      </c>
    </row>
    <row r="80" spans="1:17" x14ac:dyDescent="0.25">
      <c r="A80" s="245" t="str">
        <f>IFERROR(VLOOKUP($C80,Account_Mapping!$A:$C,2,0),"")</f>
        <v>REV_Medicare</v>
      </c>
      <c r="B80" s="248">
        <f>IFERROR(VLOOKUP($C80,Account_Mapping!$A:$C,3,0),"")</f>
        <v>0</v>
      </c>
      <c r="C80" s="285" t="s">
        <v>837</v>
      </c>
      <c r="D80" s="228"/>
      <c r="E80" s="215">
        <v>0</v>
      </c>
      <c r="F80" s="215">
        <v>0</v>
      </c>
      <c r="G80" s="215">
        <v>0</v>
      </c>
      <c r="H80" s="215">
        <v>0</v>
      </c>
      <c r="I80" s="215">
        <v>0</v>
      </c>
      <c r="J80" s="215">
        <v>0</v>
      </c>
      <c r="K80" s="215">
        <v>0</v>
      </c>
      <c r="L80" s="215">
        <v>0</v>
      </c>
      <c r="M80" s="215">
        <v>0</v>
      </c>
      <c r="N80" s="215">
        <v>0</v>
      </c>
      <c r="O80" s="215">
        <v>0</v>
      </c>
      <c r="P80" s="215">
        <v>0</v>
      </c>
      <c r="Q80" s="215">
        <v>0</v>
      </c>
    </row>
    <row r="81" spans="1:17" x14ac:dyDescent="0.25">
      <c r="A81" s="245" t="str">
        <f>IFERROR(VLOOKUP($C81,Account_Mapping!$A:$C,2,0),"")</f>
        <v>REV_Medicare</v>
      </c>
      <c r="B81" s="248">
        <f>IFERROR(VLOOKUP($C81,Account_Mapping!$A:$C,3,0),"")</f>
        <v>0</v>
      </c>
      <c r="C81" s="285" t="s">
        <v>1281</v>
      </c>
      <c r="D81" s="228"/>
      <c r="E81" s="215">
        <v>0</v>
      </c>
      <c r="F81" s="215">
        <v>0</v>
      </c>
      <c r="G81" s="215">
        <v>0</v>
      </c>
      <c r="H81" s="215">
        <v>0</v>
      </c>
      <c r="I81" s="215">
        <v>0</v>
      </c>
      <c r="J81" s="215">
        <v>0</v>
      </c>
      <c r="K81" s="215">
        <v>0</v>
      </c>
      <c r="L81" s="215">
        <v>0</v>
      </c>
      <c r="M81" s="215">
        <v>0</v>
      </c>
      <c r="N81" s="215">
        <v>0</v>
      </c>
      <c r="O81" s="215">
        <v>0</v>
      </c>
      <c r="P81" s="215">
        <v>0</v>
      </c>
      <c r="Q81" s="215">
        <v>0</v>
      </c>
    </row>
    <row r="82" spans="1:17" x14ac:dyDescent="0.25">
      <c r="A82" s="245" t="str">
        <f>IFERROR(VLOOKUP($C82,Account_Mapping!$A:$C,2,0),"")</f>
        <v>REV_Private</v>
      </c>
      <c r="B82" s="248">
        <f>IFERROR(VLOOKUP($C82,Account_Mapping!$A:$C,3,0),"")</f>
        <v>0</v>
      </c>
      <c r="C82" s="285" t="s">
        <v>839</v>
      </c>
      <c r="D82" s="228"/>
      <c r="E82" s="215">
        <v>36456</v>
      </c>
      <c r="F82" s="215">
        <v>32928</v>
      </c>
      <c r="G82" s="215">
        <v>36456</v>
      </c>
      <c r="H82" s="215">
        <v>35280</v>
      </c>
      <c r="I82" s="215">
        <v>35721</v>
      </c>
      <c r="J82" s="215">
        <v>33150</v>
      </c>
      <c r="K82" s="215">
        <v>0</v>
      </c>
      <c r="L82" s="215">
        <v>0</v>
      </c>
      <c r="M82" s="215">
        <v>0</v>
      </c>
      <c r="N82" s="215">
        <v>0</v>
      </c>
      <c r="O82" s="215">
        <v>0</v>
      </c>
      <c r="P82" s="215">
        <v>0</v>
      </c>
      <c r="Q82" s="215">
        <v>209991</v>
      </c>
    </row>
    <row r="83" spans="1:17" x14ac:dyDescent="0.25">
      <c r="A83" s="245" t="str">
        <f>IFERROR(VLOOKUP($C83,Account_Mapping!$A:$C,2,0),"")</f>
        <v>REV_Comm_Ins</v>
      </c>
      <c r="B83" s="248">
        <f>IFERROR(VLOOKUP($C83,Account_Mapping!$A:$C,3,0),"")</f>
        <v>0</v>
      </c>
      <c r="C83" s="285" t="s">
        <v>840</v>
      </c>
      <c r="D83" s="228"/>
      <c r="E83" s="215">
        <v>0</v>
      </c>
      <c r="F83" s="215">
        <v>0</v>
      </c>
      <c r="G83" s="215">
        <v>0</v>
      </c>
      <c r="H83" s="215">
        <v>0</v>
      </c>
      <c r="I83" s="215">
        <v>0</v>
      </c>
      <c r="J83" s="215">
        <v>0</v>
      </c>
      <c r="K83" s="215">
        <v>0</v>
      </c>
      <c r="L83" s="215">
        <v>0</v>
      </c>
      <c r="M83" s="215">
        <v>0</v>
      </c>
      <c r="N83" s="215">
        <v>0</v>
      </c>
      <c r="O83" s="215">
        <v>0</v>
      </c>
      <c r="P83" s="215">
        <v>0</v>
      </c>
      <c r="Q83" s="215">
        <v>0</v>
      </c>
    </row>
    <row r="84" spans="1:17" x14ac:dyDescent="0.25">
      <c r="A84" s="245" t="str">
        <f>IFERROR(VLOOKUP($C84,Account_Mapping!$A:$C,2,0),"")</f>
        <v>REV_Comm_Ins</v>
      </c>
      <c r="B84" s="248">
        <f>IFERROR(VLOOKUP($C84,Account_Mapping!$A:$C,3,0),"")</f>
        <v>0</v>
      </c>
      <c r="C84" s="285" t="s">
        <v>841</v>
      </c>
      <c r="D84" s="228"/>
      <c r="E84" s="215">
        <v>-28309.29</v>
      </c>
      <c r="F84" s="215">
        <v>-26527.24</v>
      </c>
      <c r="G84" s="215">
        <v>-35165.07</v>
      </c>
      <c r="H84" s="215">
        <v>-30713.09</v>
      </c>
      <c r="I84" s="215">
        <v>-27628.799999999999</v>
      </c>
      <c r="J84" s="215">
        <v>-29916.84</v>
      </c>
      <c r="K84" s="215">
        <v>0</v>
      </c>
      <c r="L84" s="215">
        <v>0</v>
      </c>
      <c r="M84" s="215">
        <v>0</v>
      </c>
      <c r="N84" s="215">
        <v>0</v>
      </c>
      <c r="O84" s="215">
        <v>0</v>
      </c>
      <c r="P84" s="215">
        <v>0</v>
      </c>
      <c r="Q84" s="215">
        <v>-178260.33</v>
      </c>
    </row>
    <row r="85" spans="1:17" x14ac:dyDescent="0.25">
      <c r="A85" s="245" t="str">
        <f>IFERROR(VLOOKUP($C85,Account_Mapping!$A:$C,2,0),"")</f>
        <v>REV_Private</v>
      </c>
      <c r="B85" s="248" t="str">
        <f>IFERROR(VLOOKUP($C85,Account_Mapping!$A:$C,3,0),"")</f>
        <v>REV_Ancillary</v>
      </c>
      <c r="C85" s="285" t="s">
        <v>842</v>
      </c>
      <c r="D85" s="228"/>
      <c r="E85" s="215">
        <v>0</v>
      </c>
      <c r="F85" s="215">
        <v>0</v>
      </c>
      <c r="G85" s="215">
        <v>0</v>
      </c>
      <c r="H85" s="215">
        <v>0</v>
      </c>
      <c r="I85" s="215">
        <v>0</v>
      </c>
      <c r="J85" s="215">
        <v>0</v>
      </c>
      <c r="K85" s="215">
        <v>0</v>
      </c>
      <c r="L85" s="215">
        <v>0</v>
      </c>
      <c r="M85" s="215">
        <v>0</v>
      </c>
      <c r="N85" s="215">
        <v>0</v>
      </c>
      <c r="O85" s="215">
        <v>0</v>
      </c>
      <c r="P85" s="215">
        <v>0</v>
      </c>
      <c r="Q85" s="215">
        <v>0</v>
      </c>
    </row>
    <row r="86" spans="1:17" x14ac:dyDescent="0.25">
      <c r="A86" s="245" t="str">
        <f>IFERROR(VLOOKUP($C86,Account_Mapping!$A:$C,2,0),"")</f>
        <v>REV_Private</v>
      </c>
      <c r="B86" s="248" t="str">
        <f>IFERROR(VLOOKUP($C86,Account_Mapping!$A:$C,3,0),"")</f>
        <v>REV_Ancillary</v>
      </c>
      <c r="C86" s="285" t="s">
        <v>1283</v>
      </c>
      <c r="D86" s="228"/>
      <c r="E86" s="215">
        <v>16430</v>
      </c>
      <c r="F86" s="215">
        <v>16430</v>
      </c>
      <c r="G86" s="215">
        <v>16430</v>
      </c>
      <c r="H86" s="215">
        <v>17490</v>
      </c>
      <c r="I86" s="215">
        <v>18020</v>
      </c>
      <c r="J86" s="215">
        <v>19080</v>
      </c>
      <c r="K86" s="215">
        <v>0</v>
      </c>
      <c r="L86" s="215">
        <v>0</v>
      </c>
      <c r="M86" s="215">
        <v>0</v>
      </c>
      <c r="N86" s="215">
        <v>0</v>
      </c>
      <c r="O86" s="215">
        <v>0</v>
      </c>
      <c r="P86" s="215">
        <v>0</v>
      </c>
      <c r="Q86" s="215">
        <v>103880</v>
      </c>
    </row>
    <row r="87" spans="1:17" x14ac:dyDescent="0.25">
      <c r="A87" s="245" t="str">
        <f>IFERROR(VLOOKUP($C87,Account_Mapping!$A:$C,2,0),"")</f>
        <v>REV_Private</v>
      </c>
      <c r="B87" s="248" t="str">
        <f>IFERROR(VLOOKUP($C87,Account_Mapping!$A:$C,3,0),"")</f>
        <v>REV_Ancillary</v>
      </c>
      <c r="C87" s="285" t="s">
        <v>844</v>
      </c>
      <c r="D87" s="228"/>
      <c r="E87" s="215">
        <v>0</v>
      </c>
      <c r="F87" s="215">
        <v>0</v>
      </c>
      <c r="G87" s="215">
        <v>0</v>
      </c>
      <c r="H87" s="215">
        <v>0</v>
      </c>
      <c r="I87" s="215">
        <v>0</v>
      </c>
      <c r="J87" s="215">
        <v>0</v>
      </c>
      <c r="K87" s="215">
        <v>0</v>
      </c>
      <c r="L87" s="215">
        <v>0</v>
      </c>
      <c r="M87" s="215">
        <v>0</v>
      </c>
      <c r="N87" s="215">
        <v>0</v>
      </c>
      <c r="O87" s="215">
        <v>0</v>
      </c>
      <c r="P87" s="215">
        <v>0</v>
      </c>
      <c r="Q87" s="215">
        <v>0</v>
      </c>
    </row>
    <row r="88" spans="1:17" x14ac:dyDescent="0.25">
      <c r="A88" s="245" t="str">
        <f>IFERROR(VLOOKUP($C88,Account_Mapping!$A:$C,2,0),"")</f>
        <v>REV_Private</v>
      </c>
      <c r="B88" s="248">
        <f>IFERROR(VLOOKUP($C88,Account_Mapping!$A:$C,3,0),"")</f>
        <v>0</v>
      </c>
      <c r="C88" s="285" t="s">
        <v>1268</v>
      </c>
      <c r="D88" s="228"/>
      <c r="E88" s="215">
        <v>0</v>
      </c>
      <c r="F88" s="215">
        <v>0</v>
      </c>
      <c r="G88" s="215">
        <v>0</v>
      </c>
      <c r="H88" s="215">
        <v>0</v>
      </c>
      <c r="I88" s="215">
        <v>0</v>
      </c>
      <c r="J88" s="215">
        <v>0</v>
      </c>
      <c r="K88" s="215">
        <v>0</v>
      </c>
      <c r="L88" s="215">
        <v>0</v>
      </c>
      <c r="M88" s="215">
        <v>0</v>
      </c>
      <c r="N88" s="215">
        <v>0</v>
      </c>
      <c r="O88" s="215">
        <v>0</v>
      </c>
      <c r="P88" s="215">
        <v>0</v>
      </c>
      <c r="Q88" s="215">
        <v>0</v>
      </c>
    </row>
    <row r="89" spans="1:17" x14ac:dyDescent="0.25">
      <c r="A89" s="245" t="str">
        <f>IFERROR(VLOOKUP($C89,Account_Mapping!$A:$C,2,0),"")</f>
        <v>REV_Private</v>
      </c>
      <c r="B89" s="248">
        <f>IFERROR(VLOOKUP($C89,Account_Mapping!$A:$C,3,0),"")</f>
        <v>0</v>
      </c>
      <c r="C89" s="285" t="s">
        <v>1269</v>
      </c>
      <c r="D89" s="228"/>
      <c r="E89" s="215">
        <v>0</v>
      </c>
      <c r="F89" s="215">
        <v>0</v>
      </c>
      <c r="G89" s="215">
        <v>0</v>
      </c>
      <c r="H89" s="215">
        <v>0</v>
      </c>
      <c r="I89" s="215">
        <v>0</v>
      </c>
      <c r="J89" s="215">
        <v>0</v>
      </c>
      <c r="K89" s="215">
        <v>0</v>
      </c>
      <c r="L89" s="215">
        <v>0</v>
      </c>
      <c r="M89" s="215">
        <v>0</v>
      </c>
      <c r="N89" s="215">
        <v>0</v>
      </c>
      <c r="O89" s="215">
        <v>0</v>
      </c>
      <c r="P89" s="215">
        <v>0</v>
      </c>
      <c r="Q89" s="215">
        <v>0</v>
      </c>
    </row>
    <row r="90" spans="1:17" x14ac:dyDescent="0.25">
      <c r="A90" s="245" t="str">
        <f>IFERROR(VLOOKUP($C90,Account_Mapping!$A:$C,2,0),"")</f>
        <v>REV_Other</v>
      </c>
      <c r="B90" s="248">
        <f>IFERROR(VLOOKUP($C90,Account_Mapping!$A:$C,3,0),"")</f>
        <v>0</v>
      </c>
      <c r="C90" s="285" t="s">
        <v>847</v>
      </c>
      <c r="D90" s="228"/>
      <c r="E90" s="215">
        <v>0</v>
      </c>
      <c r="F90" s="215">
        <v>0</v>
      </c>
      <c r="G90" s="215">
        <v>0</v>
      </c>
      <c r="H90" s="215">
        <v>0</v>
      </c>
      <c r="I90" s="215">
        <v>0</v>
      </c>
      <c r="J90" s="215">
        <v>0</v>
      </c>
      <c r="K90" s="215">
        <v>0</v>
      </c>
      <c r="L90" s="215">
        <v>0</v>
      </c>
      <c r="M90" s="215">
        <v>0</v>
      </c>
      <c r="N90" s="215">
        <v>0</v>
      </c>
      <c r="O90" s="215">
        <v>0</v>
      </c>
      <c r="P90" s="215">
        <v>0</v>
      </c>
      <c r="Q90" s="215">
        <v>0</v>
      </c>
    </row>
    <row r="91" spans="1:17" x14ac:dyDescent="0.25">
      <c r="A91" s="245" t="str">
        <f>IFERROR(VLOOKUP($C91,Account_Mapping!$A:$C,2,0),"")</f>
        <v>REV_Other</v>
      </c>
      <c r="B91" s="248">
        <f>IFERROR(VLOOKUP($C91,Account_Mapping!$A:$C,3,0),"")</f>
        <v>0</v>
      </c>
      <c r="C91" s="285" t="s">
        <v>848</v>
      </c>
      <c r="D91" s="228"/>
      <c r="E91" s="215">
        <v>0</v>
      </c>
      <c r="F91" s="215">
        <v>0</v>
      </c>
      <c r="G91" s="215">
        <v>0</v>
      </c>
      <c r="H91" s="215">
        <v>0</v>
      </c>
      <c r="I91" s="215">
        <v>0</v>
      </c>
      <c r="J91" s="215">
        <v>0</v>
      </c>
      <c r="K91" s="215">
        <v>0</v>
      </c>
      <c r="L91" s="215">
        <v>0</v>
      </c>
      <c r="M91" s="215">
        <v>0</v>
      </c>
      <c r="N91" s="215">
        <v>0</v>
      </c>
      <c r="O91" s="215">
        <v>0</v>
      </c>
      <c r="P91" s="215">
        <v>0</v>
      </c>
      <c r="Q91" s="215">
        <v>0</v>
      </c>
    </row>
    <row r="92" spans="1:17" x14ac:dyDescent="0.25">
      <c r="A92" s="245" t="str">
        <f>IFERROR(VLOOKUP($C92,Account_Mapping!$A:$C,2,0),"")</f>
        <v>REV_Other</v>
      </c>
      <c r="B92" s="248">
        <f>IFERROR(VLOOKUP($C92,Account_Mapping!$A:$C,3,0),"")</f>
        <v>0</v>
      </c>
      <c r="C92" s="285" t="s">
        <v>849</v>
      </c>
      <c r="D92" s="228"/>
      <c r="E92" s="215">
        <v>0</v>
      </c>
      <c r="F92" s="215">
        <v>0</v>
      </c>
      <c r="G92" s="215">
        <v>0</v>
      </c>
      <c r="H92" s="215">
        <v>0</v>
      </c>
      <c r="I92" s="215">
        <v>0</v>
      </c>
      <c r="J92" s="215">
        <v>0</v>
      </c>
      <c r="K92" s="215">
        <v>0</v>
      </c>
      <c r="L92" s="215">
        <v>0</v>
      </c>
      <c r="M92" s="215">
        <v>0</v>
      </c>
      <c r="N92" s="215">
        <v>0</v>
      </c>
      <c r="O92" s="215">
        <v>0</v>
      </c>
      <c r="P92" s="215">
        <v>0</v>
      </c>
      <c r="Q92" s="215">
        <v>0</v>
      </c>
    </row>
    <row r="93" spans="1:17" x14ac:dyDescent="0.25">
      <c r="A93" s="245" t="str">
        <f>IFERROR(VLOOKUP($C93,Account_Mapping!$A:$C,2,0),"")</f>
        <v>REV_Other</v>
      </c>
      <c r="B93" s="248">
        <f>IFERROR(VLOOKUP($C93,Account_Mapping!$A:$C,3,0),"")</f>
        <v>0</v>
      </c>
      <c r="C93" s="285" t="s">
        <v>850</v>
      </c>
      <c r="D93" s="228"/>
      <c r="E93" s="215">
        <v>0</v>
      </c>
      <c r="F93" s="215">
        <v>0</v>
      </c>
      <c r="G93" s="215">
        <v>0</v>
      </c>
      <c r="H93" s="215">
        <v>0</v>
      </c>
      <c r="I93" s="215">
        <v>0</v>
      </c>
      <c r="J93" s="215">
        <v>0</v>
      </c>
      <c r="K93" s="215">
        <v>0</v>
      </c>
      <c r="L93" s="215">
        <v>0</v>
      </c>
      <c r="M93" s="215">
        <v>0</v>
      </c>
      <c r="N93" s="215">
        <v>0</v>
      </c>
      <c r="O93" s="215">
        <v>0</v>
      </c>
      <c r="P93" s="215">
        <v>0</v>
      </c>
      <c r="Q93" s="215">
        <v>0</v>
      </c>
    </row>
    <row r="94" spans="1:17" x14ac:dyDescent="0.25">
      <c r="A94" s="245" t="str">
        <f>IFERROR(VLOOKUP($C94,Account_Mapping!$A:$C,2,0),"")</f>
        <v>REV_Private</v>
      </c>
      <c r="B94" s="248">
        <f>IFERROR(VLOOKUP($C94,Account_Mapping!$A:$C,3,0),"")</f>
        <v>0</v>
      </c>
      <c r="C94" s="285" t="s">
        <v>851</v>
      </c>
      <c r="D94" s="228"/>
      <c r="E94" s="215">
        <v>0</v>
      </c>
      <c r="F94" s="215">
        <v>0</v>
      </c>
      <c r="G94" s="215">
        <v>-1000</v>
      </c>
      <c r="H94" s="215">
        <v>1000</v>
      </c>
      <c r="I94" s="215">
        <v>0</v>
      </c>
      <c r="J94" s="215">
        <v>0</v>
      </c>
      <c r="K94" s="215">
        <v>0</v>
      </c>
      <c r="L94" s="215">
        <v>0</v>
      </c>
      <c r="M94" s="215">
        <v>0</v>
      </c>
      <c r="N94" s="215">
        <v>0</v>
      </c>
      <c r="O94" s="215">
        <v>0</v>
      </c>
      <c r="P94" s="215">
        <v>0</v>
      </c>
      <c r="Q94" s="215">
        <v>0</v>
      </c>
    </row>
    <row r="95" spans="1:17" x14ac:dyDescent="0.25">
      <c r="A95" s="245" t="str">
        <f>IFERROR(VLOOKUP($C95,Account_Mapping!$A:$C,2,0),"")</f>
        <v>REV_Other</v>
      </c>
      <c r="B95" s="248">
        <f>IFERROR(VLOOKUP($C95,Account_Mapping!$A:$C,3,0),"")</f>
        <v>0</v>
      </c>
      <c r="C95" s="285" t="s">
        <v>852</v>
      </c>
      <c r="D95" s="228"/>
      <c r="E95" s="215">
        <v>2950.56</v>
      </c>
      <c r="F95" s="215">
        <v>4589.76</v>
      </c>
      <c r="G95" s="215">
        <v>491.76</v>
      </c>
      <c r="H95" s="215">
        <v>0</v>
      </c>
      <c r="I95" s="215">
        <v>0</v>
      </c>
      <c r="J95" s="215">
        <v>0</v>
      </c>
      <c r="K95" s="215">
        <v>0</v>
      </c>
      <c r="L95" s="215">
        <v>0</v>
      </c>
      <c r="M95" s="215">
        <v>0</v>
      </c>
      <c r="N95" s="215">
        <v>0</v>
      </c>
      <c r="O95" s="215">
        <v>0</v>
      </c>
      <c r="P95" s="215">
        <v>0</v>
      </c>
      <c r="Q95" s="215">
        <v>8032.08</v>
      </c>
    </row>
    <row r="96" spans="1:17" x14ac:dyDescent="0.25">
      <c r="A96" s="245" t="str">
        <f>IFERROR(VLOOKUP($C96,Account_Mapping!$A:$C,2,0),"")</f>
        <v>REV_Other</v>
      </c>
      <c r="B96" s="248">
        <f>IFERROR(VLOOKUP($C96,Account_Mapping!$A:$C,3,0),"")</f>
        <v>0</v>
      </c>
      <c r="C96" s="285" t="s">
        <v>853</v>
      </c>
      <c r="D96" s="228"/>
      <c r="E96" s="215">
        <v>0</v>
      </c>
      <c r="F96" s="215">
        <v>0</v>
      </c>
      <c r="G96" s="215">
        <v>0</v>
      </c>
      <c r="H96" s="215">
        <v>0</v>
      </c>
      <c r="I96" s="215">
        <v>0</v>
      </c>
      <c r="J96" s="215">
        <v>0</v>
      </c>
      <c r="K96" s="215">
        <v>0</v>
      </c>
      <c r="L96" s="215">
        <v>0</v>
      </c>
      <c r="M96" s="215">
        <v>0</v>
      </c>
      <c r="N96" s="215">
        <v>0</v>
      </c>
      <c r="O96" s="215">
        <v>0</v>
      </c>
      <c r="P96" s="215">
        <v>0</v>
      </c>
      <c r="Q96" s="215">
        <v>0</v>
      </c>
    </row>
    <row r="97" spans="1:18" x14ac:dyDescent="0.25">
      <c r="A97" s="245" t="str">
        <f>IFERROR(VLOOKUP($C97,Account_Mapping!$A:$C,2,0),"")</f>
        <v>REV_Other</v>
      </c>
      <c r="B97" s="248">
        <f>IFERROR(VLOOKUP($C97,Account_Mapping!$A:$C,3,0),"")</f>
        <v>0</v>
      </c>
      <c r="C97" s="285" t="s">
        <v>854</v>
      </c>
      <c r="D97" s="228"/>
      <c r="E97" s="215">
        <v>0</v>
      </c>
      <c r="F97" s="215">
        <v>0</v>
      </c>
      <c r="G97" s="215">
        <v>0</v>
      </c>
      <c r="H97" s="215">
        <v>0</v>
      </c>
      <c r="I97" s="215">
        <v>0</v>
      </c>
      <c r="J97" s="215">
        <v>0</v>
      </c>
      <c r="K97" s="215">
        <v>0</v>
      </c>
      <c r="L97" s="215">
        <v>0</v>
      </c>
      <c r="M97" s="215">
        <v>0</v>
      </c>
      <c r="N97" s="215">
        <v>0</v>
      </c>
      <c r="O97" s="215">
        <v>0</v>
      </c>
      <c r="P97" s="215">
        <v>0</v>
      </c>
      <c r="Q97" s="215">
        <v>0</v>
      </c>
    </row>
    <row r="98" spans="1:18" x14ac:dyDescent="0.25">
      <c r="A98" s="245" t="str">
        <f>IFERROR(VLOOKUP($C98,Account_Mapping!$A:$C,2,0),"")</f>
        <v>REV_Other</v>
      </c>
      <c r="B98" s="248">
        <f>IFERROR(VLOOKUP($C98,Account_Mapping!$A:$C,3,0),"")</f>
        <v>0</v>
      </c>
      <c r="C98" s="285" t="s">
        <v>855</v>
      </c>
      <c r="D98" s="228"/>
      <c r="E98" s="215">
        <v>0</v>
      </c>
      <c r="F98" s="215">
        <v>0</v>
      </c>
      <c r="G98" s="215">
        <v>0</v>
      </c>
      <c r="H98" s="215">
        <v>0</v>
      </c>
      <c r="I98" s="215">
        <v>0</v>
      </c>
      <c r="J98" s="215">
        <v>0</v>
      </c>
      <c r="K98" s="215">
        <v>0</v>
      </c>
      <c r="L98" s="215">
        <v>0</v>
      </c>
      <c r="M98" s="215">
        <v>0</v>
      </c>
      <c r="N98" s="215">
        <v>0</v>
      </c>
      <c r="O98" s="215">
        <v>0</v>
      </c>
      <c r="P98" s="215">
        <v>0</v>
      </c>
      <c r="Q98" s="215">
        <v>0</v>
      </c>
    </row>
    <row r="99" spans="1:18" x14ac:dyDescent="0.25">
      <c r="A99" s="245" t="str">
        <f>IFERROR(VLOOKUP($C99,Account_Mapping!$A:$C,2,0),"")</f>
        <v>REV_Other</v>
      </c>
      <c r="B99" s="248">
        <f>IFERROR(VLOOKUP($C99,Account_Mapping!$A:$C,3,0),"")</f>
        <v>0</v>
      </c>
      <c r="C99" s="285" t="s">
        <v>856</v>
      </c>
      <c r="D99" s="228"/>
      <c r="E99" s="215">
        <v>0</v>
      </c>
      <c r="F99" s="215">
        <v>0</v>
      </c>
      <c r="G99" s="215">
        <v>0</v>
      </c>
      <c r="H99" s="215">
        <v>0</v>
      </c>
      <c r="I99" s="215">
        <v>0</v>
      </c>
      <c r="J99" s="215">
        <v>0</v>
      </c>
      <c r="K99" s="215">
        <v>0</v>
      </c>
      <c r="L99" s="215">
        <v>0</v>
      </c>
      <c r="M99" s="215">
        <v>0</v>
      </c>
      <c r="N99" s="215">
        <v>0</v>
      </c>
      <c r="O99" s="215">
        <v>0</v>
      </c>
      <c r="P99" s="215">
        <v>0</v>
      </c>
      <c r="Q99" s="215">
        <v>0</v>
      </c>
    </row>
    <row r="100" spans="1:18" x14ac:dyDescent="0.25">
      <c r="A100" s="245" t="str">
        <f>IFERROR(VLOOKUP($C100,Account_Mapping!$A:$C,2,0),"")</f>
        <v>REV_Other</v>
      </c>
      <c r="B100" s="248" t="str">
        <f>IFERROR(VLOOKUP($C100,Account_Mapping!$A:$C,3,0),"")</f>
        <v>REV_Cont_Allow</v>
      </c>
      <c r="C100" s="285" t="s">
        <v>857</v>
      </c>
      <c r="D100" s="228"/>
      <c r="E100" s="215">
        <v>0</v>
      </c>
      <c r="F100" s="215">
        <v>0</v>
      </c>
      <c r="G100" s="215">
        <v>0</v>
      </c>
      <c r="H100" s="215">
        <v>0</v>
      </c>
      <c r="I100" s="215">
        <v>0</v>
      </c>
      <c r="J100" s="215">
        <v>0</v>
      </c>
      <c r="K100" s="215">
        <v>0</v>
      </c>
      <c r="L100" s="215">
        <v>0</v>
      </c>
      <c r="M100" s="215">
        <v>0</v>
      </c>
      <c r="N100" s="215">
        <v>0</v>
      </c>
      <c r="O100" s="215">
        <v>0</v>
      </c>
      <c r="P100" s="215">
        <v>0</v>
      </c>
      <c r="Q100" s="215">
        <v>0</v>
      </c>
    </row>
    <row r="101" spans="1:18" x14ac:dyDescent="0.25">
      <c r="A101" s="245" t="str">
        <f>IFERROR(VLOOKUP($C101,Account_Mapping!$A:$C,2,0),"")</f>
        <v>REV_Other</v>
      </c>
      <c r="B101" s="248" t="str">
        <f>IFERROR(VLOOKUP($C101,Account_Mapping!$A:$C,3,0),"")</f>
        <v>REV_Ancillary</v>
      </c>
      <c r="C101" s="285" t="s">
        <v>858</v>
      </c>
      <c r="D101" s="228"/>
      <c r="E101" s="215">
        <v>0</v>
      </c>
      <c r="F101" s="215">
        <v>0</v>
      </c>
      <c r="G101" s="215">
        <v>0</v>
      </c>
      <c r="H101" s="215">
        <v>0</v>
      </c>
      <c r="I101" s="215">
        <v>0</v>
      </c>
      <c r="J101" s="215">
        <v>0</v>
      </c>
      <c r="K101" s="215">
        <v>0</v>
      </c>
      <c r="L101" s="215">
        <v>0</v>
      </c>
      <c r="M101" s="215">
        <v>0</v>
      </c>
      <c r="N101" s="215">
        <v>0</v>
      </c>
      <c r="O101" s="215">
        <v>0</v>
      </c>
      <c r="P101" s="215">
        <v>0</v>
      </c>
      <c r="Q101" s="215">
        <v>0</v>
      </c>
    </row>
    <row r="102" spans="1:18" x14ac:dyDescent="0.25">
      <c r="A102" s="245" t="str">
        <f>IFERROR(VLOOKUP($C102,Account_Mapping!$A:$C,2,0),"")</f>
        <v>REV_Other</v>
      </c>
      <c r="B102" s="248">
        <f>IFERROR(VLOOKUP($C102,Account_Mapping!$A:$C,3,0),"")</f>
        <v>0</v>
      </c>
      <c r="C102" s="285" t="s">
        <v>859</v>
      </c>
      <c r="D102" s="228"/>
      <c r="E102" s="215">
        <v>0</v>
      </c>
      <c r="F102" s="215">
        <v>0</v>
      </c>
      <c r="G102" s="215">
        <v>0</v>
      </c>
      <c r="H102" s="215">
        <v>0</v>
      </c>
      <c r="I102" s="215">
        <v>0</v>
      </c>
      <c r="J102" s="215">
        <v>0</v>
      </c>
      <c r="K102" s="215">
        <v>0</v>
      </c>
      <c r="L102" s="215">
        <v>0</v>
      </c>
      <c r="M102" s="215">
        <v>0</v>
      </c>
      <c r="N102" s="215">
        <v>0</v>
      </c>
      <c r="O102" s="215">
        <v>0</v>
      </c>
      <c r="P102" s="215">
        <v>0</v>
      </c>
      <c r="Q102" s="215">
        <v>0</v>
      </c>
    </row>
    <row r="103" spans="1:18" x14ac:dyDescent="0.25">
      <c r="A103" s="245" t="str">
        <f>IFERROR(VLOOKUP($C103,Account_Mapping!$A:$C,2,0),"")</f>
        <v>REV_Other</v>
      </c>
      <c r="B103" s="248">
        <f>IFERROR(VLOOKUP($C103,Account_Mapping!$A:$C,3,0),"")</f>
        <v>0</v>
      </c>
      <c r="C103" s="285" t="s">
        <v>860</v>
      </c>
      <c r="D103" s="228"/>
      <c r="E103" s="215">
        <v>0</v>
      </c>
      <c r="F103" s="215">
        <v>0</v>
      </c>
      <c r="G103" s="215">
        <v>0</v>
      </c>
      <c r="H103" s="215">
        <v>0</v>
      </c>
      <c r="I103" s="215">
        <v>0</v>
      </c>
      <c r="J103" s="215">
        <v>0</v>
      </c>
      <c r="K103" s="215">
        <v>0</v>
      </c>
      <c r="L103" s="215">
        <v>0</v>
      </c>
      <c r="M103" s="215">
        <v>0</v>
      </c>
      <c r="N103" s="215">
        <v>0</v>
      </c>
      <c r="O103" s="215">
        <v>0</v>
      </c>
      <c r="P103" s="215">
        <v>0</v>
      </c>
      <c r="Q103" s="215">
        <v>0</v>
      </c>
    </row>
    <row r="104" spans="1:18" x14ac:dyDescent="0.25">
      <c r="A104" s="245" t="str">
        <f>IFERROR(VLOOKUP($C104,Account_Mapping!$A:$C,2,0),"")</f>
        <v>REV_Other</v>
      </c>
      <c r="B104" s="248">
        <f>IFERROR(VLOOKUP($C104,Account_Mapping!$A:$C,3,0),"")</f>
        <v>0</v>
      </c>
      <c r="C104" s="285" t="s">
        <v>861</v>
      </c>
      <c r="D104" s="228"/>
      <c r="E104" s="215">
        <v>0</v>
      </c>
      <c r="F104" s="215">
        <v>0</v>
      </c>
      <c r="G104" s="215">
        <v>0</v>
      </c>
      <c r="H104" s="215">
        <v>0</v>
      </c>
      <c r="I104" s="215">
        <v>0</v>
      </c>
      <c r="J104" s="215">
        <v>0</v>
      </c>
      <c r="K104" s="215">
        <v>0</v>
      </c>
      <c r="L104" s="215">
        <v>0</v>
      </c>
      <c r="M104" s="215">
        <v>0</v>
      </c>
      <c r="N104" s="215">
        <v>0</v>
      </c>
      <c r="O104" s="215">
        <v>0</v>
      </c>
      <c r="P104" s="215">
        <v>0</v>
      </c>
      <c r="Q104" s="215">
        <v>0</v>
      </c>
    </row>
    <row r="105" spans="1:18" x14ac:dyDescent="0.25">
      <c r="A105" s="245" t="str">
        <f>IFERROR(VLOOKUP($C105,Account_Mapping!$A:$C,2,0),"")</f>
        <v>REV_Other</v>
      </c>
      <c r="B105" s="248">
        <f>IFERROR(VLOOKUP($C105,Account_Mapping!$A:$C,3,0),"")</f>
        <v>0</v>
      </c>
      <c r="C105" s="285" t="s">
        <v>862</v>
      </c>
      <c r="D105" s="228"/>
      <c r="E105" s="215">
        <v>0</v>
      </c>
      <c r="F105" s="215">
        <v>0</v>
      </c>
      <c r="G105" s="215">
        <v>0</v>
      </c>
      <c r="H105" s="215">
        <v>0</v>
      </c>
      <c r="I105" s="215">
        <v>0</v>
      </c>
      <c r="J105" s="215">
        <v>0</v>
      </c>
      <c r="K105" s="215">
        <v>0</v>
      </c>
      <c r="L105" s="215">
        <v>0</v>
      </c>
      <c r="M105" s="215">
        <v>0</v>
      </c>
      <c r="N105" s="215">
        <v>0</v>
      </c>
      <c r="O105" s="215">
        <v>0</v>
      </c>
      <c r="P105" s="215">
        <v>0</v>
      </c>
      <c r="Q105" s="215">
        <v>0</v>
      </c>
    </row>
    <row r="106" spans="1:18" x14ac:dyDescent="0.25">
      <c r="A106" s="245" t="str">
        <f>IFERROR(VLOOKUP($C106,Account_Mapping!$A:$C,2,0),"")</f>
        <v>REV_Veterans</v>
      </c>
      <c r="B106" s="248">
        <f>IFERROR(VLOOKUP($C106,Account_Mapping!$A:$C,3,0),"")</f>
        <v>0</v>
      </c>
      <c r="C106" s="285" t="s">
        <v>863</v>
      </c>
      <c r="D106" s="228"/>
      <c r="E106" s="215">
        <v>0</v>
      </c>
      <c r="F106" s="215">
        <v>0</v>
      </c>
      <c r="G106" s="215">
        <v>0</v>
      </c>
      <c r="H106" s="215">
        <v>0</v>
      </c>
      <c r="I106" s="215">
        <v>0</v>
      </c>
      <c r="J106" s="215">
        <v>0</v>
      </c>
      <c r="K106" s="215">
        <v>0</v>
      </c>
      <c r="L106" s="215">
        <v>0</v>
      </c>
      <c r="M106" s="215">
        <v>0</v>
      </c>
      <c r="N106" s="215">
        <v>0</v>
      </c>
      <c r="O106" s="215">
        <v>0</v>
      </c>
      <c r="P106" s="215">
        <v>0</v>
      </c>
      <c r="Q106" s="215">
        <v>0</v>
      </c>
    </row>
    <row r="107" spans="1:18" x14ac:dyDescent="0.25">
      <c r="A107" s="245" t="str">
        <f>IFERROR(VLOOKUP($C107,Account_Mapping!$A:$C,2,0),"")</f>
        <v>REV_Veterans</v>
      </c>
      <c r="B107" s="248">
        <f>IFERROR(VLOOKUP($C107,Account_Mapping!$A:$C,3,0),"")</f>
        <v>0</v>
      </c>
      <c r="C107" s="285" t="s">
        <v>864</v>
      </c>
      <c r="D107" s="228"/>
      <c r="E107" s="215">
        <v>0</v>
      </c>
      <c r="F107" s="215">
        <v>0</v>
      </c>
      <c r="G107" s="215">
        <v>0</v>
      </c>
      <c r="H107" s="215">
        <v>0</v>
      </c>
      <c r="I107" s="215">
        <v>0</v>
      </c>
      <c r="J107" s="215">
        <v>0</v>
      </c>
      <c r="K107" s="215">
        <v>0</v>
      </c>
      <c r="L107" s="215">
        <v>0</v>
      </c>
      <c r="M107" s="215">
        <v>0</v>
      </c>
      <c r="N107" s="215">
        <v>0</v>
      </c>
      <c r="O107" s="215">
        <v>0</v>
      </c>
      <c r="P107" s="215">
        <v>0</v>
      </c>
      <c r="Q107" s="215">
        <v>0</v>
      </c>
    </row>
    <row r="108" spans="1:18" x14ac:dyDescent="0.25">
      <c r="A108" s="245" t="str">
        <f>IFERROR(VLOOKUP($C108,Account_Mapping!$A:$C,2,0),"")</f>
        <v>REV_Veterans</v>
      </c>
      <c r="B108" s="248">
        <f>IFERROR(VLOOKUP($C108,Account_Mapping!$A:$C,3,0),"")</f>
        <v>0</v>
      </c>
      <c r="C108" s="285" t="s">
        <v>865</v>
      </c>
      <c r="D108" s="228"/>
      <c r="E108" s="215">
        <v>0</v>
      </c>
      <c r="F108" s="215">
        <v>0</v>
      </c>
      <c r="G108" s="215">
        <v>0</v>
      </c>
      <c r="H108" s="215">
        <v>0</v>
      </c>
      <c r="I108" s="215">
        <v>0</v>
      </c>
      <c r="J108" s="215">
        <v>0</v>
      </c>
      <c r="K108" s="215">
        <v>0</v>
      </c>
      <c r="L108" s="215">
        <v>0</v>
      </c>
      <c r="M108" s="215">
        <v>0</v>
      </c>
      <c r="N108" s="215">
        <v>0</v>
      </c>
      <c r="O108" s="215">
        <v>0</v>
      </c>
      <c r="P108" s="215">
        <v>0</v>
      </c>
      <c r="Q108" s="215">
        <v>0</v>
      </c>
    </row>
    <row r="109" spans="1:18" x14ac:dyDescent="0.25">
      <c r="A109" s="245" t="str">
        <f>IFERROR(VLOOKUP($C109,Account_Mapping!$A:$C,2,0),"")</f>
        <v>REV_Veterans</v>
      </c>
      <c r="B109" s="248">
        <f>IFERROR(VLOOKUP($C109,Account_Mapping!$A:$C,3,0),"")</f>
        <v>0</v>
      </c>
      <c r="C109" s="285" t="s">
        <v>866</v>
      </c>
      <c r="D109" s="228"/>
      <c r="E109" s="229">
        <v>0</v>
      </c>
      <c r="F109" s="229">
        <v>0</v>
      </c>
      <c r="G109" s="229">
        <v>0</v>
      </c>
      <c r="H109" s="229">
        <v>0</v>
      </c>
      <c r="I109" s="229">
        <v>0</v>
      </c>
      <c r="J109" s="229">
        <v>0</v>
      </c>
      <c r="K109" s="229">
        <v>0</v>
      </c>
      <c r="L109" s="229">
        <v>0</v>
      </c>
      <c r="M109" s="229">
        <v>0</v>
      </c>
      <c r="N109" s="229">
        <v>0</v>
      </c>
      <c r="O109" s="229">
        <v>0</v>
      </c>
      <c r="P109" s="229">
        <v>0</v>
      </c>
      <c r="Q109" s="229">
        <v>0</v>
      </c>
      <c r="R109" s="224"/>
    </row>
    <row r="110" spans="1:18" x14ac:dyDescent="0.25">
      <c r="A110" s="245" t="str">
        <f>IFERROR(VLOOKUP($C110,Account_Mapping!$A:$C,2,0),"")</f>
        <v>REV_Other</v>
      </c>
      <c r="B110" s="248">
        <f>IFERROR(VLOOKUP($C110,Account_Mapping!$A:$C,3,0),"")</f>
        <v>0</v>
      </c>
      <c r="C110" s="285" t="s">
        <v>867</v>
      </c>
      <c r="E110" s="215">
        <v>0</v>
      </c>
      <c r="F110" s="215">
        <v>0</v>
      </c>
      <c r="G110" s="215">
        <v>0</v>
      </c>
      <c r="H110" s="215">
        <v>0</v>
      </c>
      <c r="I110" s="215">
        <v>0</v>
      </c>
      <c r="J110" s="215">
        <v>0</v>
      </c>
      <c r="K110" s="215">
        <v>0</v>
      </c>
      <c r="L110" s="215">
        <v>0</v>
      </c>
      <c r="M110" s="215">
        <v>0</v>
      </c>
      <c r="N110" s="215">
        <v>0</v>
      </c>
      <c r="O110" s="215">
        <v>0</v>
      </c>
      <c r="P110" s="215">
        <v>0</v>
      </c>
      <c r="Q110" s="215">
        <v>0</v>
      </c>
    </row>
    <row r="111" spans="1:18" x14ac:dyDescent="0.25">
      <c r="A111" s="245" t="str">
        <f>IFERROR(VLOOKUP($C111,Account_Mapping!$A:$C,2,0),"")</f>
        <v/>
      </c>
      <c r="B111" s="248" t="str">
        <f>IFERROR(VLOOKUP($C111,Account_Mapping!$A:$C,3,0),"")</f>
        <v/>
      </c>
      <c r="C111" s="285" t="s">
        <v>868</v>
      </c>
      <c r="E111" s="215">
        <v>260621.50999999998</v>
      </c>
      <c r="F111" s="215">
        <v>236110.93000000002</v>
      </c>
      <c r="G111" s="215">
        <v>245389.33000000002</v>
      </c>
      <c r="H111" s="215">
        <v>241890.11000000002</v>
      </c>
      <c r="I111" s="215">
        <v>247240.28</v>
      </c>
      <c r="J111" s="215">
        <v>235409.82</v>
      </c>
      <c r="K111" s="215">
        <v>0</v>
      </c>
      <c r="L111" s="215">
        <v>0</v>
      </c>
      <c r="M111" s="215">
        <v>0</v>
      </c>
      <c r="N111" s="215">
        <v>0</v>
      </c>
      <c r="O111" s="215">
        <v>0</v>
      </c>
      <c r="P111" s="215">
        <v>0</v>
      </c>
      <c r="Q111" s="215">
        <v>1466661.9800000004</v>
      </c>
    </row>
    <row r="112" spans="1:18" x14ac:dyDescent="0.25">
      <c r="A112" s="245" t="str">
        <f>IFERROR(VLOOKUP($C112,Account_Mapping!$A:$C,2,0),"")</f>
        <v/>
      </c>
      <c r="B112" s="248" t="str">
        <f>IFERROR(VLOOKUP($C112,Account_Mapping!$A:$C,3,0),"")</f>
        <v/>
      </c>
      <c r="C112" s="285" t="s">
        <v>789</v>
      </c>
      <c r="D112" s="215"/>
      <c r="E112" s="215"/>
      <c r="F112" s="215"/>
      <c r="G112" s="215"/>
      <c r="H112" s="215"/>
      <c r="I112" s="215"/>
      <c r="J112" s="215"/>
      <c r="K112" s="215"/>
      <c r="L112" s="215"/>
      <c r="M112" s="215"/>
      <c r="N112" s="215"/>
      <c r="O112" s="215"/>
      <c r="P112" s="215"/>
      <c r="Q112" s="215"/>
    </row>
    <row r="113" spans="1:17" x14ac:dyDescent="0.25">
      <c r="A113" s="245" t="str">
        <f>IFERROR(VLOOKUP($C113,Account_Mapping!$A:$C,2,0),"")</f>
        <v/>
      </c>
      <c r="B113" s="248" t="str">
        <f>IFERROR(VLOOKUP($C113,Account_Mapping!$A:$C,3,0),"")</f>
        <v/>
      </c>
      <c r="C113" s="285" t="s">
        <v>869</v>
      </c>
      <c r="D113" s="215"/>
      <c r="E113" s="215"/>
      <c r="F113" s="215"/>
      <c r="G113" s="215"/>
      <c r="H113" s="215"/>
      <c r="I113" s="215"/>
      <c r="J113" s="215"/>
      <c r="K113" s="215"/>
      <c r="L113" s="215"/>
      <c r="M113" s="215"/>
      <c r="N113" s="215"/>
      <c r="O113" s="215"/>
      <c r="P113" s="215"/>
      <c r="Q113" s="215"/>
    </row>
    <row r="114" spans="1:17" x14ac:dyDescent="0.25">
      <c r="A114" s="245" t="str">
        <f>IFERROR(VLOOKUP($C114,Account_Mapping!$A:$C,2,0),"")</f>
        <v>Rev_Medicare_B</v>
      </c>
      <c r="B114" s="248" t="str">
        <f>IFERROR(VLOOKUP($C114,Account_Mapping!$A:$C,3,0),"")</f>
        <v>REV_Ancillary</v>
      </c>
      <c r="C114" s="285" t="s">
        <v>870</v>
      </c>
      <c r="D114" s="215"/>
      <c r="E114" s="215">
        <v>1742.04</v>
      </c>
      <c r="F114" s="215">
        <v>1788.79</v>
      </c>
      <c r="G114" s="215">
        <v>3875.49</v>
      </c>
      <c r="H114" s="215">
        <v>4598.18</v>
      </c>
      <c r="I114" s="215">
        <v>3541.76</v>
      </c>
      <c r="J114" s="215">
        <v>843.28</v>
      </c>
      <c r="K114" s="215">
        <v>0</v>
      </c>
      <c r="L114" s="215">
        <v>0</v>
      </c>
      <c r="M114" s="215">
        <v>0</v>
      </c>
      <c r="N114" s="215">
        <v>0</v>
      </c>
      <c r="O114" s="215">
        <v>0</v>
      </c>
      <c r="P114" s="215">
        <v>0</v>
      </c>
      <c r="Q114" s="215">
        <v>16389.54</v>
      </c>
    </row>
    <row r="115" spans="1:17" x14ac:dyDescent="0.25">
      <c r="A115" s="245" t="str">
        <f>IFERROR(VLOOKUP($C115,Account_Mapping!$A:$C,2,0),"")</f>
        <v>Rev_Medicare_B</v>
      </c>
      <c r="B115" s="248" t="str">
        <f>IFERROR(VLOOKUP($C115,Account_Mapping!$A:$C,3,0),"")</f>
        <v>REV_Ancillary</v>
      </c>
      <c r="C115" s="285" t="s">
        <v>871</v>
      </c>
      <c r="D115" s="215"/>
      <c r="E115" s="215">
        <v>6213.12</v>
      </c>
      <c r="F115" s="215">
        <v>6196.02</v>
      </c>
      <c r="G115" s="215">
        <v>5124.42</v>
      </c>
      <c r="H115" s="215">
        <v>3714.19</v>
      </c>
      <c r="I115" s="215">
        <v>4542.7</v>
      </c>
      <c r="J115" s="215">
        <v>1988.56</v>
      </c>
      <c r="K115" s="215">
        <v>0</v>
      </c>
      <c r="L115" s="215">
        <v>0</v>
      </c>
      <c r="M115" s="215">
        <v>0</v>
      </c>
      <c r="N115" s="215">
        <v>0</v>
      </c>
      <c r="O115" s="215">
        <v>0</v>
      </c>
      <c r="P115" s="215">
        <v>0</v>
      </c>
      <c r="Q115" s="215">
        <v>27779.01</v>
      </c>
    </row>
    <row r="116" spans="1:17" x14ac:dyDescent="0.25">
      <c r="A116" s="245" t="str">
        <f>IFERROR(VLOOKUP($C116,Account_Mapping!$A:$C,2,0),"")</f>
        <v>Rev_Medicare_B</v>
      </c>
      <c r="B116" s="248" t="str">
        <f>IFERROR(VLOOKUP($C116,Account_Mapping!$A:$C,3,0),"")</f>
        <v>REV_Ancillary</v>
      </c>
      <c r="C116" s="285" t="s">
        <v>872</v>
      </c>
      <c r="D116" s="215"/>
      <c r="E116" s="215">
        <v>0</v>
      </c>
      <c r="F116" s="215">
        <v>0</v>
      </c>
      <c r="G116" s="215">
        <v>485.1</v>
      </c>
      <c r="H116" s="215">
        <v>606.35</v>
      </c>
      <c r="I116" s="215">
        <v>606.25</v>
      </c>
      <c r="J116" s="215">
        <v>485.1</v>
      </c>
      <c r="K116" s="215">
        <v>0</v>
      </c>
      <c r="L116" s="215">
        <v>0</v>
      </c>
      <c r="M116" s="215">
        <v>0</v>
      </c>
      <c r="N116" s="215">
        <v>0</v>
      </c>
      <c r="O116" s="215">
        <v>0</v>
      </c>
      <c r="P116" s="215">
        <v>0</v>
      </c>
      <c r="Q116" s="215">
        <v>2182.8000000000002</v>
      </c>
    </row>
    <row r="117" spans="1:17" x14ac:dyDescent="0.25">
      <c r="A117" s="245" t="str">
        <f>IFERROR(VLOOKUP($C117,Account_Mapping!$A:$C,2,0),"")</f>
        <v>Rev_Medicare_B</v>
      </c>
      <c r="B117" s="248" t="str">
        <f>IFERROR(VLOOKUP($C117,Account_Mapping!$A:$C,3,0),"")</f>
        <v>REV_Ancillary</v>
      </c>
      <c r="C117" s="285" t="s">
        <v>1270</v>
      </c>
      <c r="D117" s="215"/>
      <c r="E117" s="215">
        <v>0</v>
      </c>
      <c r="F117" s="215">
        <v>0</v>
      </c>
      <c r="G117" s="215">
        <v>0</v>
      </c>
      <c r="H117" s="215">
        <v>0</v>
      </c>
      <c r="I117" s="215">
        <v>0</v>
      </c>
      <c r="J117" s="215">
        <v>0</v>
      </c>
      <c r="K117" s="215">
        <v>0</v>
      </c>
      <c r="L117" s="215">
        <v>0</v>
      </c>
      <c r="M117" s="215">
        <v>0</v>
      </c>
      <c r="N117" s="215">
        <v>0</v>
      </c>
      <c r="O117" s="215">
        <v>0</v>
      </c>
      <c r="P117" s="215">
        <v>0</v>
      </c>
      <c r="Q117" s="215">
        <v>0</v>
      </c>
    </row>
    <row r="118" spans="1:17" x14ac:dyDescent="0.25">
      <c r="A118" s="245" t="str">
        <f>IFERROR(VLOOKUP($C118,Account_Mapping!$A:$C,2,0),"")</f>
        <v>Rev_Medicare_B</v>
      </c>
      <c r="B118" s="248" t="str">
        <f>IFERROR(VLOOKUP($C118,Account_Mapping!$A:$C,3,0),"")</f>
        <v>REV_Ancillary</v>
      </c>
      <c r="C118" s="285" t="s">
        <v>874</v>
      </c>
      <c r="D118" s="215"/>
      <c r="E118" s="215">
        <v>0</v>
      </c>
      <c r="F118" s="215">
        <v>0</v>
      </c>
      <c r="G118" s="215">
        <v>0</v>
      </c>
      <c r="H118" s="215">
        <v>0</v>
      </c>
      <c r="I118" s="215">
        <v>0</v>
      </c>
      <c r="J118" s="215">
        <v>0</v>
      </c>
      <c r="K118" s="215">
        <v>0</v>
      </c>
      <c r="L118" s="215">
        <v>0</v>
      </c>
      <c r="M118" s="215">
        <v>0</v>
      </c>
      <c r="N118" s="215">
        <v>0</v>
      </c>
      <c r="O118" s="215">
        <v>0</v>
      </c>
      <c r="P118" s="215">
        <v>0</v>
      </c>
      <c r="Q118" s="215">
        <v>0</v>
      </c>
    </row>
    <row r="119" spans="1:17" x14ac:dyDescent="0.25">
      <c r="A119" s="245" t="str">
        <f>IFERROR(VLOOKUP($C119,Account_Mapping!$A:$C,2,0),"")</f>
        <v>Rev_Medicare_B</v>
      </c>
      <c r="B119" s="248" t="str">
        <f>IFERROR(VLOOKUP($C119,Account_Mapping!$A:$C,3,0),"")</f>
        <v>REV_Ancillary</v>
      </c>
      <c r="C119" s="285" t="s">
        <v>875</v>
      </c>
      <c r="D119" s="215"/>
      <c r="E119" s="215">
        <v>0</v>
      </c>
      <c r="F119" s="215">
        <v>0</v>
      </c>
      <c r="G119" s="215">
        <v>0</v>
      </c>
      <c r="H119" s="215">
        <v>0</v>
      </c>
      <c r="I119" s="215">
        <v>0</v>
      </c>
      <c r="J119" s="215">
        <v>0</v>
      </c>
      <c r="K119" s="215">
        <v>0</v>
      </c>
      <c r="L119" s="215">
        <v>0</v>
      </c>
      <c r="M119" s="215">
        <v>0</v>
      </c>
      <c r="N119" s="215">
        <v>0</v>
      </c>
      <c r="O119" s="215">
        <v>0</v>
      </c>
      <c r="P119" s="215">
        <v>0</v>
      </c>
      <c r="Q119" s="215">
        <v>0</v>
      </c>
    </row>
    <row r="120" spans="1:17" x14ac:dyDescent="0.25">
      <c r="A120" s="245" t="str">
        <f>IFERROR(VLOOKUP($C120,Account_Mapping!$A:$C,2,0),"")</f>
        <v>Rev_Medicare_B</v>
      </c>
      <c r="B120" s="248" t="str">
        <f>IFERROR(VLOOKUP($C120,Account_Mapping!$A:$C,3,0),"")</f>
        <v>REV_Ancillary</v>
      </c>
      <c r="C120" s="285" t="s">
        <v>876</v>
      </c>
      <c r="D120" s="215"/>
      <c r="E120" s="215">
        <v>0</v>
      </c>
      <c r="F120" s="215">
        <v>0</v>
      </c>
      <c r="G120" s="215">
        <v>0</v>
      </c>
      <c r="H120" s="215">
        <v>0</v>
      </c>
      <c r="I120" s="215">
        <v>0</v>
      </c>
      <c r="J120" s="215">
        <v>0</v>
      </c>
      <c r="K120" s="215">
        <v>0</v>
      </c>
      <c r="L120" s="215">
        <v>0</v>
      </c>
      <c r="M120" s="215">
        <v>0</v>
      </c>
      <c r="N120" s="215">
        <v>0</v>
      </c>
      <c r="O120" s="215">
        <v>0</v>
      </c>
      <c r="P120" s="215">
        <v>0</v>
      </c>
      <c r="Q120" s="215">
        <v>0</v>
      </c>
    </row>
    <row r="121" spans="1:17" x14ac:dyDescent="0.25">
      <c r="A121" s="245" t="str">
        <f>IFERROR(VLOOKUP($C121,Account_Mapping!$A:$C,2,0),"")</f>
        <v>Rev_Medicare_B</v>
      </c>
      <c r="B121" s="248" t="str">
        <f>IFERROR(VLOOKUP($C121,Account_Mapping!$A:$C,3,0),"")</f>
        <v>REV_Ancillary</v>
      </c>
      <c r="C121" s="285" t="s">
        <v>877</v>
      </c>
      <c r="D121" s="215"/>
      <c r="E121" s="215">
        <v>0</v>
      </c>
      <c r="F121" s="215">
        <v>0</v>
      </c>
      <c r="G121" s="215">
        <v>0</v>
      </c>
      <c r="H121" s="215">
        <v>0</v>
      </c>
      <c r="I121" s="215">
        <v>0</v>
      </c>
      <c r="J121" s="215">
        <v>0</v>
      </c>
      <c r="K121" s="215">
        <v>0</v>
      </c>
      <c r="L121" s="215">
        <v>0</v>
      </c>
      <c r="M121" s="215">
        <v>0</v>
      </c>
      <c r="N121" s="215">
        <v>0</v>
      </c>
      <c r="O121" s="215">
        <v>0</v>
      </c>
      <c r="P121" s="215">
        <v>0</v>
      </c>
      <c r="Q121" s="215">
        <v>0</v>
      </c>
    </row>
    <row r="122" spans="1:17" x14ac:dyDescent="0.25">
      <c r="A122" s="245" t="str">
        <f>IFERROR(VLOOKUP($C122,Account_Mapping!$A:$C,2,0),"")</f>
        <v>Rev_Medicare_B</v>
      </c>
      <c r="B122" s="248" t="str">
        <f>IFERROR(VLOOKUP($C122,Account_Mapping!$A:$C,3,0),"")</f>
        <v>REV_Cont_Allow</v>
      </c>
      <c r="C122" s="285" t="s">
        <v>878</v>
      </c>
      <c r="D122" s="215"/>
      <c r="E122" s="215">
        <v>-3491.62</v>
      </c>
      <c r="F122" s="215">
        <v>-3532.44</v>
      </c>
      <c r="G122" s="215">
        <v>-4112.33</v>
      </c>
      <c r="H122" s="215">
        <v>-3961.29</v>
      </c>
      <c r="I122" s="215">
        <v>-3864.8</v>
      </c>
      <c r="J122" s="215">
        <v>-1455.68</v>
      </c>
      <c r="K122" s="215">
        <v>0</v>
      </c>
      <c r="L122" s="215">
        <v>0</v>
      </c>
      <c r="M122" s="215">
        <v>0</v>
      </c>
      <c r="N122" s="215">
        <v>0</v>
      </c>
      <c r="O122" s="215">
        <v>0</v>
      </c>
      <c r="P122" s="215">
        <v>0</v>
      </c>
      <c r="Q122" s="215">
        <v>-20418.16</v>
      </c>
    </row>
    <row r="123" spans="1:17" x14ac:dyDescent="0.25">
      <c r="A123" s="245" t="str">
        <f>IFERROR(VLOOKUP($C123,Account_Mapping!$A:$C,2,0),"")</f>
        <v>Rev_Medicare_B</v>
      </c>
      <c r="B123" s="248" t="str">
        <f>IFERROR(VLOOKUP($C123,Account_Mapping!$A:$C,3,0),"")</f>
        <v>REV_Cont_Allow</v>
      </c>
      <c r="C123" s="285" t="s">
        <v>879</v>
      </c>
      <c r="D123" s="215"/>
      <c r="E123" s="215">
        <v>-411.77</v>
      </c>
      <c r="F123" s="215">
        <v>-20.260000000000002</v>
      </c>
      <c r="G123" s="215">
        <v>28.59</v>
      </c>
      <c r="H123" s="215">
        <v>13.61</v>
      </c>
      <c r="I123" s="215">
        <v>-367.23</v>
      </c>
      <c r="J123" s="215">
        <v>3.4</v>
      </c>
      <c r="K123" s="215">
        <v>0</v>
      </c>
      <c r="L123" s="215">
        <v>0</v>
      </c>
      <c r="M123" s="215">
        <v>0</v>
      </c>
      <c r="N123" s="215">
        <v>0</v>
      </c>
      <c r="O123" s="215">
        <v>0</v>
      </c>
      <c r="P123" s="215">
        <v>0</v>
      </c>
      <c r="Q123" s="215">
        <v>-753.66</v>
      </c>
    </row>
    <row r="124" spans="1:17" x14ac:dyDescent="0.25">
      <c r="A124" s="245" t="str">
        <f>IFERROR(VLOOKUP($C124,Account_Mapping!$A:$C,2,0),"")</f>
        <v>Rev_Medicare_B</v>
      </c>
      <c r="B124" s="248">
        <f>IFERROR(VLOOKUP($C124,Account_Mapping!$A:$C,3,0),"")</f>
        <v>0</v>
      </c>
      <c r="C124" s="285" t="s">
        <v>880</v>
      </c>
      <c r="D124" s="215"/>
      <c r="E124" s="215">
        <v>0</v>
      </c>
      <c r="F124" s="215">
        <v>0</v>
      </c>
      <c r="G124" s="215">
        <v>0</v>
      </c>
      <c r="H124" s="215">
        <v>0</v>
      </c>
      <c r="I124" s="215">
        <v>-39.880000000000003</v>
      </c>
      <c r="J124" s="215">
        <v>-38.67</v>
      </c>
      <c r="K124" s="215">
        <v>0</v>
      </c>
      <c r="L124" s="215">
        <v>0</v>
      </c>
      <c r="M124" s="215">
        <v>0</v>
      </c>
      <c r="N124" s="215">
        <v>0</v>
      </c>
      <c r="O124" s="215">
        <v>0</v>
      </c>
      <c r="P124" s="215">
        <v>0</v>
      </c>
      <c r="Q124" s="215">
        <v>-78.550000000000011</v>
      </c>
    </row>
    <row r="125" spans="1:17" x14ac:dyDescent="0.25">
      <c r="A125" s="245" t="str">
        <f>IFERROR(VLOOKUP($C125,Account_Mapping!$A:$C,2,0),"")</f>
        <v>Rev_Medicare_B</v>
      </c>
      <c r="B125" s="248" t="str">
        <f>IFERROR(VLOOKUP($C125,Account_Mapping!$A:$C,3,0),"")</f>
        <v>REV_Ancillary</v>
      </c>
      <c r="C125" s="285" t="s">
        <v>881</v>
      </c>
      <c r="D125" s="215"/>
      <c r="E125" s="215">
        <v>0</v>
      </c>
      <c r="F125" s="215">
        <v>0</v>
      </c>
      <c r="G125" s="215">
        <v>0</v>
      </c>
      <c r="H125" s="215">
        <v>0</v>
      </c>
      <c r="I125" s="215">
        <v>0</v>
      </c>
      <c r="J125" s="215">
        <v>0</v>
      </c>
      <c r="K125" s="215">
        <v>0</v>
      </c>
      <c r="L125" s="215">
        <v>0</v>
      </c>
      <c r="M125" s="215">
        <v>0</v>
      </c>
      <c r="N125" s="215">
        <v>0</v>
      </c>
      <c r="O125" s="215">
        <v>0</v>
      </c>
      <c r="P125" s="215">
        <v>0</v>
      </c>
      <c r="Q125" s="215">
        <v>0</v>
      </c>
    </row>
    <row r="126" spans="1:17" x14ac:dyDescent="0.25">
      <c r="A126" s="245" t="str">
        <f>IFERROR(VLOOKUP($C126,Account_Mapping!$A:$C,2,0),"")</f>
        <v>Rev_Medicare_B</v>
      </c>
      <c r="B126" s="248" t="str">
        <f>IFERROR(VLOOKUP($C126,Account_Mapping!$A:$C,3,0),"")</f>
        <v>REV_Ancillary</v>
      </c>
      <c r="C126" s="285" t="s">
        <v>1271</v>
      </c>
      <c r="D126" s="215"/>
      <c r="E126" s="215">
        <v>0</v>
      </c>
      <c r="F126" s="215">
        <v>0</v>
      </c>
      <c r="G126" s="215">
        <v>0</v>
      </c>
      <c r="H126" s="215">
        <v>0</v>
      </c>
      <c r="I126" s="215">
        <v>0</v>
      </c>
      <c r="J126" s="215">
        <v>0</v>
      </c>
      <c r="K126" s="215">
        <v>0</v>
      </c>
      <c r="L126" s="215">
        <v>0</v>
      </c>
      <c r="M126" s="215">
        <v>0</v>
      </c>
      <c r="N126" s="215">
        <v>0</v>
      </c>
      <c r="O126" s="215">
        <v>0</v>
      </c>
      <c r="P126" s="215">
        <v>0</v>
      </c>
      <c r="Q126" s="215">
        <v>0</v>
      </c>
    </row>
    <row r="127" spans="1:17" x14ac:dyDescent="0.25">
      <c r="A127" s="245" t="str">
        <f>IFERROR(VLOOKUP($C127,Account_Mapping!$A:$C,2,0),"")</f>
        <v>Rev_Medicare_B</v>
      </c>
      <c r="B127" s="248" t="str">
        <f>IFERROR(VLOOKUP($C127,Account_Mapping!$A:$C,3,0),"")</f>
        <v>REV_Ancillary</v>
      </c>
      <c r="C127" s="285" t="s">
        <v>1265</v>
      </c>
      <c r="D127" s="215"/>
      <c r="E127" s="215">
        <v>0</v>
      </c>
      <c r="F127" s="215">
        <v>0</v>
      </c>
      <c r="G127" s="215">
        <v>0</v>
      </c>
      <c r="H127" s="215">
        <v>0</v>
      </c>
      <c r="I127" s="215">
        <v>0</v>
      </c>
      <c r="J127" s="215">
        <v>0</v>
      </c>
      <c r="K127" s="215">
        <v>0</v>
      </c>
      <c r="L127" s="215">
        <v>0</v>
      </c>
      <c r="M127" s="215">
        <v>0</v>
      </c>
      <c r="N127" s="215">
        <v>0</v>
      </c>
      <c r="O127" s="215">
        <v>0</v>
      </c>
      <c r="P127" s="215">
        <v>0</v>
      </c>
      <c r="Q127" s="215">
        <v>0</v>
      </c>
    </row>
    <row r="128" spans="1:17" x14ac:dyDescent="0.25">
      <c r="A128" s="245" t="str">
        <f>IFERROR(VLOOKUP($C128,Account_Mapping!$A:$C,2,0),"")</f>
        <v>Rev_Medicare_B</v>
      </c>
      <c r="B128" s="248" t="str">
        <f>IFERROR(VLOOKUP($C128,Account_Mapping!$A:$C,3,0),"")</f>
        <v>REV_Ancillary</v>
      </c>
      <c r="C128" s="285" t="s">
        <v>1266</v>
      </c>
      <c r="D128" s="215"/>
      <c r="E128" s="215">
        <v>0</v>
      </c>
      <c r="F128" s="215">
        <v>0</v>
      </c>
      <c r="G128" s="215">
        <v>0</v>
      </c>
      <c r="H128" s="215">
        <v>0</v>
      </c>
      <c r="I128" s="215">
        <v>0</v>
      </c>
      <c r="J128" s="215">
        <v>0</v>
      </c>
      <c r="K128" s="215">
        <v>0</v>
      </c>
      <c r="L128" s="215">
        <v>0</v>
      </c>
      <c r="M128" s="215">
        <v>0</v>
      </c>
      <c r="N128" s="215">
        <v>0</v>
      </c>
      <c r="O128" s="215">
        <v>0</v>
      </c>
      <c r="P128" s="215">
        <v>0</v>
      </c>
      <c r="Q128" s="215">
        <v>0</v>
      </c>
    </row>
    <row r="129" spans="1:18" x14ac:dyDescent="0.25">
      <c r="A129" s="245" t="str">
        <f>IFERROR(VLOOKUP($C129,Account_Mapping!$A:$C,2,0),"")</f>
        <v>Rev_Medicare_B</v>
      </c>
      <c r="B129" s="248" t="str">
        <f>IFERROR(VLOOKUP($C129,Account_Mapping!$A:$C,3,0),"")</f>
        <v>REV_Ancillary</v>
      </c>
      <c r="C129" s="285" t="s">
        <v>1267</v>
      </c>
      <c r="D129" s="215"/>
      <c r="E129" s="215">
        <v>0</v>
      </c>
      <c r="F129" s="215">
        <v>0</v>
      </c>
      <c r="G129" s="215">
        <v>0</v>
      </c>
      <c r="H129" s="215">
        <v>0</v>
      </c>
      <c r="I129" s="215">
        <v>0</v>
      </c>
      <c r="J129" s="215">
        <v>0</v>
      </c>
      <c r="K129" s="215">
        <v>0</v>
      </c>
      <c r="L129" s="215">
        <v>0</v>
      </c>
      <c r="M129" s="215">
        <v>0</v>
      </c>
      <c r="N129" s="215">
        <v>0</v>
      </c>
      <c r="O129" s="215">
        <v>0</v>
      </c>
      <c r="P129" s="215">
        <v>0</v>
      </c>
      <c r="Q129" s="215">
        <v>0</v>
      </c>
    </row>
    <row r="130" spans="1:18" x14ac:dyDescent="0.25">
      <c r="A130" s="245" t="str">
        <f>IFERROR(VLOOKUP($C130,Account_Mapping!$A:$C,2,0),"")</f>
        <v>REV_Private</v>
      </c>
      <c r="B130" s="248" t="str">
        <f>IFERROR(VLOOKUP($C130,Account_Mapping!$A:$C,3,0),"")</f>
        <v>REV_Ancillary</v>
      </c>
      <c r="C130" s="285" t="s">
        <v>886</v>
      </c>
      <c r="D130" s="215"/>
      <c r="E130" s="215">
        <v>13769.08</v>
      </c>
      <c r="F130" s="215">
        <v>11305.39</v>
      </c>
      <c r="G130" s="215">
        <v>15125.23</v>
      </c>
      <c r="H130" s="215">
        <v>12480.25</v>
      </c>
      <c r="I130" s="215">
        <v>12279.5</v>
      </c>
      <c r="J130" s="215">
        <v>9326.9500000000007</v>
      </c>
      <c r="K130" s="215">
        <v>0</v>
      </c>
      <c r="L130" s="215">
        <v>0</v>
      </c>
      <c r="M130" s="215">
        <v>0</v>
      </c>
      <c r="N130" s="215">
        <v>0</v>
      </c>
      <c r="O130" s="215">
        <v>0</v>
      </c>
      <c r="P130" s="215">
        <v>0</v>
      </c>
      <c r="Q130" s="215">
        <v>74286.399999999994</v>
      </c>
    </row>
    <row r="131" spans="1:18" x14ac:dyDescent="0.25">
      <c r="A131" s="245" t="str">
        <f>IFERROR(VLOOKUP($C131,Account_Mapping!$A:$C,2,0),"")</f>
        <v>REV_Private</v>
      </c>
      <c r="B131" s="248" t="str">
        <f>IFERROR(VLOOKUP($C131,Account_Mapping!$A:$C,3,0),"")</f>
        <v>REV_Ancillary</v>
      </c>
      <c r="C131" s="285" t="s">
        <v>887</v>
      </c>
      <c r="E131" s="229">
        <v>14954.68</v>
      </c>
      <c r="F131" s="229">
        <v>15221.85</v>
      </c>
      <c r="G131" s="229">
        <v>20039.84</v>
      </c>
      <c r="H131" s="229">
        <v>18762.84</v>
      </c>
      <c r="I131" s="229">
        <v>15733.53</v>
      </c>
      <c r="J131" s="229">
        <v>19013.439999999999</v>
      </c>
      <c r="K131" s="229">
        <v>0</v>
      </c>
      <c r="L131" s="229">
        <v>0</v>
      </c>
      <c r="M131" s="229">
        <v>0</v>
      </c>
      <c r="N131" s="229">
        <v>0</v>
      </c>
      <c r="O131" s="229">
        <v>0</v>
      </c>
      <c r="P131" s="229">
        <v>0</v>
      </c>
      <c r="Q131" s="229">
        <v>103726.18</v>
      </c>
      <c r="R131" s="224"/>
    </row>
    <row r="132" spans="1:18" x14ac:dyDescent="0.25">
      <c r="A132" s="245" t="str">
        <f>IFERROR(VLOOKUP($C132,Account_Mapping!$A:$C,2,0),"")</f>
        <v>REV_Private</v>
      </c>
      <c r="B132" s="248" t="str">
        <f>IFERROR(VLOOKUP($C132,Account_Mapping!$A:$C,3,0),"")</f>
        <v>REV_Ancillary</v>
      </c>
      <c r="C132" s="285" t="s">
        <v>888</v>
      </c>
      <c r="E132" s="215">
        <v>0</v>
      </c>
      <c r="F132" s="215">
        <v>0</v>
      </c>
      <c r="G132" s="215">
        <v>0</v>
      </c>
      <c r="H132" s="215">
        <v>0</v>
      </c>
      <c r="I132" s="215">
        <v>0</v>
      </c>
      <c r="J132" s="215">
        <v>1576.45</v>
      </c>
      <c r="K132" s="215">
        <v>0</v>
      </c>
      <c r="L132" s="215">
        <v>0</v>
      </c>
      <c r="M132" s="215">
        <v>0</v>
      </c>
      <c r="N132" s="215">
        <v>0</v>
      </c>
      <c r="O132" s="215">
        <v>0</v>
      </c>
      <c r="P132" s="215">
        <v>0</v>
      </c>
      <c r="Q132" s="215">
        <v>1576.45</v>
      </c>
    </row>
    <row r="133" spans="1:18" x14ac:dyDescent="0.25">
      <c r="A133" s="245" t="str">
        <f>IFERROR(VLOOKUP($C133,Account_Mapping!$A:$C,2,0),"")</f>
        <v/>
      </c>
      <c r="B133" s="248" t="str">
        <f>IFERROR(VLOOKUP($C133,Account_Mapping!$A:$C,3,0),"")</f>
        <v/>
      </c>
      <c r="C133" s="285" t="s">
        <v>889</v>
      </c>
      <c r="E133" s="215">
        <v>32775.53</v>
      </c>
      <c r="F133" s="215">
        <v>30959.35</v>
      </c>
      <c r="G133" s="215">
        <v>40566.339999999997</v>
      </c>
      <c r="H133" s="215">
        <v>36214.130000000005</v>
      </c>
      <c r="I133" s="215">
        <v>32431.83</v>
      </c>
      <c r="J133" s="215">
        <v>31742.829999999998</v>
      </c>
      <c r="K133" s="215">
        <v>0</v>
      </c>
      <c r="L133" s="215">
        <v>0</v>
      </c>
      <c r="M133" s="215">
        <v>0</v>
      </c>
      <c r="N133" s="215">
        <v>0</v>
      </c>
      <c r="O133" s="215">
        <v>0</v>
      </c>
      <c r="P133" s="215">
        <v>0</v>
      </c>
      <c r="Q133" s="215">
        <v>204690.01</v>
      </c>
    </row>
    <row r="134" spans="1:18" x14ac:dyDescent="0.25">
      <c r="A134" s="245" t="str">
        <f>IFERROR(VLOOKUP($C134,Account_Mapping!$A:$C,2,0),"")</f>
        <v/>
      </c>
      <c r="B134" s="248" t="str">
        <f>IFERROR(VLOOKUP($C134,Account_Mapping!$A:$C,3,0),"")</f>
        <v/>
      </c>
      <c r="C134" s="285" t="s">
        <v>789</v>
      </c>
      <c r="D134" s="215"/>
      <c r="E134" s="215"/>
      <c r="F134" s="215"/>
      <c r="G134" s="215"/>
      <c r="H134" s="215"/>
      <c r="I134" s="215"/>
      <c r="J134" s="215"/>
      <c r="K134" s="215"/>
      <c r="L134" s="215"/>
      <c r="M134" s="215"/>
      <c r="N134" s="215"/>
      <c r="O134" s="215"/>
      <c r="P134" s="215"/>
      <c r="Q134" s="215"/>
    </row>
    <row r="135" spans="1:18" x14ac:dyDescent="0.25">
      <c r="A135" s="245" t="str">
        <f>IFERROR(VLOOKUP($C135,Account_Mapping!$A:$C,2,0),"")</f>
        <v/>
      </c>
      <c r="B135" s="248" t="str">
        <f>IFERROR(VLOOKUP($C135,Account_Mapping!$A:$C,3,0),"")</f>
        <v/>
      </c>
      <c r="C135" s="285" t="s">
        <v>890</v>
      </c>
      <c r="D135" s="215"/>
      <c r="E135" s="215"/>
      <c r="F135" s="215"/>
      <c r="G135" s="215"/>
      <c r="H135" s="215"/>
      <c r="I135" s="215"/>
      <c r="J135" s="215"/>
      <c r="K135" s="215"/>
      <c r="L135" s="215"/>
      <c r="M135" s="215"/>
      <c r="N135" s="215"/>
      <c r="O135" s="215"/>
      <c r="P135" s="215"/>
      <c r="Q135" s="215"/>
    </row>
    <row r="136" spans="1:18" x14ac:dyDescent="0.25">
      <c r="A136" s="245" t="str">
        <f>IFERROR(VLOOKUP($C136,Account_Mapping!$A:$C,2,0),"")</f>
        <v>REV_Other</v>
      </c>
      <c r="B136" s="248" t="str">
        <f>IFERROR(VLOOKUP($C136,Account_Mapping!$A:$C,3,0),"")</f>
        <v>REV_Ancillary</v>
      </c>
      <c r="C136" s="285" t="s">
        <v>891</v>
      </c>
      <c r="D136" s="215"/>
      <c r="E136" s="215">
        <v>0</v>
      </c>
      <c r="F136" s="215">
        <v>0</v>
      </c>
      <c r="G136" s="215">
        <v>0</v>
      </c>
      <c r="H136" s="215">
        <v>0</v>
      </c>
      <c r="I136" s="215">
        <v>0</v>
      </c>
      <c r="J136" s="215">
        <v>0</v>
      </c>
      <c r="K136" s="215">
        <v>0</v>
      </c>
      <c r="L136" s="215">
        <v>0</v>
      </c>
      <c r="M136" s="215">
        <v>0</v>
      </c>
      <c r="N136" s="215">
        <v>0</v>
      </c>
      <c r="O136" s="215">
        <v>0</v>
      </c>
      <c r="P136" s="215">
        <v>0</v>
      </c>
      <c r="Q136" s="215">
        <v>0</v>
      </c>
    </row>
    <row r="137" spans="1:18" x14ac:dyDescent="0.25">
      <c r="A137" s="245" t="str">
        <f>IFERROR(VLOOKUP($C137,Account_Mapping!$A:$C,2,0),"")</f>
        <v>REV_Other</v>
      </c>
      <c r="B137" s="248" t="str">
        <f>IFERROR(VLOOKUP($C137,Account_Mapping!$A:$C,3,0),"")</f>
        <v>REV_Ancillary</v>
      </c>
      <c r="C137" s="285" t="s">
        <v>892</v>
      </c>
      <c r="D137" s="215"/>
      <c r="E137" s="215">
        <v>0</v>
      </c>
      <c r="F137" s="215">
        <v>0</v>
      </c>
      <c r="G137" s="215">
        <v>0</v>
      </c>
      <c r="H137" s="215">
        <v>0</v>
      </c>
      <c r="I137" s="215">
        <v>0</v>
      </c>
      <c r="J137" s="215">
        <v>0</v>
      </c>
      <c r="K137" s="215">
        <v>0</v>
      </c>
      <c r="L137" s="215">
        <v>0</v>
      </c>
      <c r="M137" s="215">
        <v>0</v>
      </c>
      <c r="N137" s="215">
        <v>0</v>
      </c>
      <c r="O137" s="215">
        <v>0</v>
      </c>
      <c r="P137" s="215">
        <v>0</v>
      </c>
      <c r="Q137" s="215">
        <v>0</v>
      </c>
    </row>
    <row r="138" spans="1:18" x14ac:dyDescent="0.25">
      <c r="A138" s="245" t="str">
        <f>IFERROR(VLOOKUP($C138,Account_Mapping!$A:$C,2,0),"")</f>
        <v>REV_Other</v>
      </c>
      <c r="B138" s="248" t="str">
        <f>IFERROR(VLOOKUP($C138,Account_Mapping!$A:$C,3,0),"")</f>
        <v>REV_Ancillary</v>
      </c>
      <c r="C138" s="285" t="s">
        <v>893</v>
      </c>
      <c r="D138" s="215"/>
      <c r="E138" s="215">
        <v>28</v>
      </c>
      <c r="F138" s="215">
        <v>40</v>
      </c>
      <c r="G138" s="215">
        <v>48</v>
      </c>
      <c r="H138" s="215">
        <v>52</v>
      </c>
      <c r="I138" s="215">
        <v>40</v>
      </c>
      <c r="J138" s="215">
        <v>20</v>
      </c>
      <c r="K138" s="215">
        <v>0</v>
      </c>
      <c r="L138" s="215">
        <v>0</v>
      </c>
      <c r="M138" s="215">
        <v>0</v>
      </c>
      <c r="N138" s="215">
        <v>0</v>
      </c>
      <c r="O138" s="215">
        <v>0</v>
      </c>
      <c r="P138" s="215">
        <v>0</v>
      </c>
      <c r="Q138" s="215">
        <v>228</v>
      </c>
    </row>
    <row r="139" spans="1:18" x14ac:dyDescent="0.25">
      <c r="A139" s="245" t="str">
        <f>IFERROR(VLOOKUP($C139,Account_Mapping!$A:$C,2,0),"")</f>
        <v>REV_Other</v>
      </c>
      <c r="B139" s="248" t="str">
        <f>IFERROR(VLOOKUP($C139,Account_Mapping!$A:$C,3,0),"")</f>
        <v>REV_Ancillary</v>
      </c>
      <c r="C139" s="285" t="s">
        <v>894</v>
      </c>
      <c r="D139" s="215"/>
      <c r="E139" s="215">
        <v>0</v>
      </c>
      <c r="F139" s="215">
        <v>0</v>
      </c>
      <c r="G139" s="215">
        <v>0</v>
      </c>
      <c r="H139" s="215">
        <v>0</v>
      </c>
      <c r="I139" s="215">
        <v>0</v>
      </c>
      <c r="J139" s="215">
        <v>0</v>
      </c>
      <c r="K139" s="215">
        <v>0</v>
      </c>
      <c r="L139" s="215">
        <v>0</v>
      </c>
      <c r="M139" s="215">
        <v>0</v>
      </c>
      <c r="N139" s="215">
        <v>0</v>
      </c>
      <c r="O139" s="215">
        <v>0</v>
      </c>
      <c r="P139" s="215">
        <v>0</v>
      </c>
      <c r="Q139" s="215">
        <v>0</v>
      </c>
    </row>
    <row r="140" spans="1:18" x14ac:dyDescent="0.25">
      <c r="A140" s="245" t="str">
        <f>IFERROR(VLOOKUP($C140,Account_Mapping!$A:$C,2,0),"")</f>
        <v>REV_Other</v>
      </c>
      <c r="B140" s="248" t="str">
        <f>IFERROR(VLOOKUP($C140,Account_Mapping!$A:$C,3,0),"")</f>
        <v>REV_Ancillary</v>
      </c>
      <c r="C140" s="285" t="s">
        <v>895</v>
      </c>
      <c r="D140" s="215"/>
      <c r="E140" s="215">
        <v>0</v>
      </c>
      <c r="F140" s="215">
        <v>0</v>
      </c>
      <c r="G140" s="215">
        <v>0</v>
      </c>
      <c r="H140" s="215">
        <v>0</v>
      </c>
      <c r="I140" s="215">
        <v>0</v>
      </c>
      <c r="J140" s="215">
        <v>0</v>
      </c>
      <c r="K140" s="215">
        <v>0</v>
      </c>
      <c r="L140" s="215">
        <v>0</v>
      </c>
      <c r="M140" s="215">
        <v>0</v>
      </c>
      <c r="N140" s="215">
        <v>0</v>
      </c>
      <c r="O140" s="215">
        <v>0</v>
      </c>
      <c r="P140" s="215">
        <v>0</v>
      </c>
      <c r="Q140" s="215">
        <v>0</v>
      </c>
    </row>
    <row r="141" spans="1:18" x14ac:dyDescent="0.25">
      <c r="A141" s="245" t="str">
        <f>IFERROR(VLOOKUP($C141,Account_Mapping!$A:$C,2,0),"")</f>
        <v>REV_Other</v>
      </c>
      <c r="B141" s="248" t="str">
        <f>IFERROR(VLOOKUP($C141,Account_Mapping!$A:$C,3,0),"")</f>
        <v>REV_Ancillary</v>
      </c>
      <c r="C141" s="285" t="s">
        <v>896</v>
      </c>
      <c r="D141" s="215"/>
      <c r="E141" s="215">
        <v>0</v>
      </c>
      <c r="F141" s="215">
        <v>0</v>
      </c>
      <c r="G141" s="215">
        <v>0</v>
      </c>
      <c r="H141" s="215">
        <v>0</v>
      </c>
      <c r="I141" s="215">
        <v>0</v>
      </c>
      <c r="J141" s="215">
        <v>0</v>
      </c>
      <c r="K141" s="215">
        <v>0</v>
      </c>
      <c r="L141" s="215">
        <v>0</v>
      </c>
      <c r="M141" s="215">
        <v>0</v>
      </c>
      <c r="N141" s="215">
        <v>0</v>
      </c>
      <c r="O141" s="215">
        <v>0</v>
      </c>
      <c r="P141" s="215">
        <v>0</v>
      </c>
      <c r="Q141" s="215">
        <v>0</v>
      </c>
    </row>
    <row r="142" spans="1:18" x14ac:dyDescent="0.25">
      <c r="A142" s="245" t="str">
        <f>IFERROR(VLOOKUP($C142,Account_Mapping!$A:$C,2,0),"")</f>
        <v>T_BAD_DEBT</v>
      </c>
      <c r="B142" s="248">
        <f>IFERROR(VLOOKUP($C142,Account_Mapping!$A:$C,3,0),"")</f>
        <v>0</v>
      </c>
      <c r="C142" s="285" t="s">
        <v>897</v>
      </c>
      <c r="D142" s="215"/>
      <c r="E142" s="215">
        <v>-37.03</v>
      </c>
      <c r="F142" s="215">
        <v>-37.03</v>
      </c>
      <c r="G142" s="215">
        <v>-37.03</v>
      </c>
      <c r="H142" s="215">
        <v>-37.03</v>
      </c>
      <c r="I142" s="215">
        <v>-37.03</v>
      </c>
      <c r="J142" s="215">
        <v>-37.03</v>
      </c>
      <c r="K142" s="215">
        <v>0</v>
      </c>
      <c r="L142" s="215">
        <v>0</v>
      </c>
      <c r="M142" s="215">
        <v>0</v>
      </c>
      <c r="N142" s="215">
        <v>0</v>
      </c>
      <c r="O142" s="215">
        <v>0</v>
      </c>
      <c r="P142" s="215">
        <v>0</v>
      </c>
      <c r="Q142" s="215">
        <v>-222.18</v>
      </c>
    </row>
    <row r="143" spans="1:18" x14ac:dyDescent="0.25">
      <c r="A143" s="245" t="str">
        <f>IFERROR(VLOOKUP($C143,Account_Mapping!$A:$C,2,0),"")</f>
        <v>T_BAD_DEBT</v>
      </c>
      <c r="B143" s="248">
        <f>IFERROR(VLOOKUP($C143,Account_Mapping!$A:$C,3,0),"")</f>
        <v>0</v>
      </c>
      <c r="C143" s="285" t="s">
        <v>1278</v>
      </c>
      <c r="D143" s="215"/>
      <c r="E143" s="215">
        <v>0</v>
      </c>
      <c r="F143" s="215">
        <v>0</v>
      </c>
      <c r="G143" s="215">
        <v>0</v>
      </c>
      <c r="H143" s="215">
        <v>0</v>
      </c>
      <c r="I143" s="215">
        <v>0</v>
      </c>
      <c r="J143" s="215">
        <v>0</v>
      </c>
      <c r="K143" s="215">
        <v>0</v>
      </c>
      <c r="L143" s="215">
        <v>0</v>
      </c>
      <c r="M143" s="215">
        <v>0</v>
      </c>
      <c r="N143" s="215">
        <v>0</v>
      </c>
      <c r="O143" s="215">
        <v>0</v>
      </c>
      <c r="P143" s="215">
        <v>0</v>
      </c>
      <c r="Q143" s="215">
        <v>0</v>
      </c>
    </row>
    <row r="144" spans="1:18" x14ac:dyDescent="0.25">
      <c r="A144" s="245" t="str">
        <f>IFERROR(VLOOKUP($C144,Account_Mapping!$A:$C,2,0),"")</f>
        <v>T_BAD_DEBT</v>
      </c>
      <c r="B144" s="248">
        <f>IFERROR(VLOOKUP($C144,Account_Mapping!$A:$C,3,0),"")</f>
        <v>0</v>
      </c>
      <c r="C144" s="285" t="s">
        <v>899</v>
      </c>
      <c r="D144" s="215"/>
      <c r="E144" s="215">
        <v>0</v>
      </c>
      <c r="F144" s="215">
        <v>0</v>
      </c>
      <c r="G144" s="215">
        <v>0</v>
      </c>
      <c r="H144" s="215">
        <v>0</v>
      </c>
      <c r="I144" s="215">
        <v>0</v>
      </c>
      <c r="J144" s="215">
        <v>0</v>
      </c>
      <c r="K144" s="215">
        <v>0</v>
      </c>
      <c r="L144" s="215">
        <v>0</v>
      </c>
      <c r="M144" s="215">
        <v>0</v>
      </c>
      <c r="N144" s="215">
        <v>0</v>
      </c>
      <c r="O144" s="215">
        <v>0</v>
      </c>
      <c r="P144" s="215">
        <v>0</v>
      </c>
      <c r="Q144" s="215">
        <v>0</v>
      </c>
    </row>
    <row r="145" spans="1:18" x14ac:dyDescent="0.25">
      <c r="A145" s="245" t="str">
        <f>IFERROR(VLOOKUP($C145,Account_Mapping!$A:$C,2,0),"")</f>
        <v>REV_Other</v>
      </c>
      <c r="B145" s="248">
        <f>IFERROR(VLOOKUP($C145,Account_Mapping!$A:$C,3,0),"")</f>
        <v>0</v>
      </c>
      <c r="C145" s="285" t="s">
        <v>900</v>
      </c>
      <c r="D145" s="215"/>
      <c r="E145" s="215">
        <v>2732.42</v>
      </c>
      <c r="F145" s="215">
        <v>0</v>
      </c>
      <c r="G145" s="215">
        <v>0</v>
      </c>
      <c r="H145" s="215">
        <v>0</v>
      </c>
      <c r="I145" s="215">
        <v>0</v>
      </c>
      <c r="J145" s="215">
        <v>0</v>
      </c>
      <c r="K145" s="215">
        <v>0</v>
      </c>
      <c r="L145" s="215">
        <v>0</v>
      </c>
      <c r="M145" s="215">
        <v>0</v>
      </c>
      <c r="N145" s="215">
        <v>0</v>
      </c>
      <c r="O145" s="215">
        <v>0</v>
      </c>
      <c r="P145" s="215">
        <v>0</v>
      </c>
      <c r="Q145" s="215">
        <v>2732.42</v>
      </c>
    </row>
    <row r="146" spans="1:18" x14ac:dyDescent="0.25">
      <c r="A146" s="245" t="str">
        <f>IFERROR(VLOOKUP($C146,Account_Mapping!$A:$C,2,0),"")</f>
        <v>REV_Other</v>
      </c>
      <c r="B146" s="248" t="str">
        <f>IFERROR(VLOOKUP($C146,Account_Mapping!$A:$C,3,0),"")</f>
        <v>REV_Ancillary</v>
      </c>
      <c r="C146" s="285" t="s">
        <v>901</v>
      </c>
      <c r="E146" s="229">
        <v>0</v>
      </c>
      <c r="F146" s="229">
        <v>0</v>
      </c>
      <c r="G146" s="229">
        <v>0</v>
      </c>
      <c r="H146" s="229">
        <v>0</v>
      </c>
      <c r="I146" s="229">
        <v>0</v>
      </c>
      <c r="J146" s="229">
        <v>0</v>
      </c>
      <c r="K146" s="229">
        <v>0</v>
      </c>
      <c r="L146" s="229">
        <v>0</v>
      </c>
      <c r="M146" s="229">
        <v>0</v>
      </c>
      <c r="N146" s="229">
        <v>0</v>
      </c>
      <c r="O146" s="229">
        <v>0</v>
      </c>
      <c r="P146" s="229">
        <v>0</v>
      </c>
      <c r="Q146" s="229">
        <v>0</v>
      </c>
      <c r="R146" s="224"/>
    </row>
    <row r="147" spans="1:18" x14ac:dyDescent="0.25">
      <c r="A147" s="245" t="str">
        <f>IFERROR(VLOOKUP($C147,Account_Mapping!$A:$C,2,0),"")</f>
        <v>REV_Other</v>
      </c>
      <c r="B147" s="248">
        <f>IFERROR(VLOOKUP($C147,Account_Mapping!$A:$C,3,0),"")</f>
        <v>0</v>
      </c>
      <c r="C147" s="285" t="s">
        <v>1282</v>
      </c>
      <c r="E147" s="215">
        <v>0</v>
      </c>
      <c r="F147" s="215">
        <v>0</v>
      </c>
      <c r="G147" s="215">
        <v>0</v>
      </c>
      <c r="H147" s="215">
        <v>0</v>
      </c>
      <c r="I147" s="215">
        <v>0</v>
      </c>
      <c r="J147" s="215">
        <v>0</v>
      </c>
      <c r="K147" s="215">
        <v>0</v>
      </c>
      <c r="L147" s="215">
        <v>0</v>
      </c>
      <c r="M147" s="215">
        <v>0</v>
      </c>
      <c r="N147" s="215">
        <v>0</v>
      </c>
      <c r="O147" s="215">
        <v>0</v>
      </c>
      <c r="P147" s="215">
        <v>0</v>
      </c>
      <c r="Q147" s="215">
        <v>0</v>
      </c>
    </row>
    <row r="148" spans="1:18" ht="18.75" thickBot="1" x14ac:dyDescent="0.3">
      <c r="A148" s="245" t="str">
        <f>IFERROR(VLOOKUP($C148,Account_Mapping!$A:$C,2,0),"")</f>
        <v/>
      </c>
      <c r="B148" s="248" t="str">
        <f>IFERROR(VLOOKUP($C148,Account_Mapping!$A:$C,3,0),"")</f>
        <v/>
      </c>
      <c r="C148" s="287" t="s">
        <v>903</v>
      </c>
      <c r="D148" s="287"/>
      <c r="E148" s="227">
        <v>2723.39</v>
      </c>
      <c r="F148" s="227">
        <v>2.9699999999999989</v>
      </c>
      <c r="G148" s="227">
        <v>10.969999999999999</v>
      </c>
      <c r="H148" s="227">
        <v>14.969999999999999</v>
      </c>
      <c r="I148" s="227">
        <v>2.9699999999999989</v>
      </c>
      <c r="J148" s="227">
        <v>-17.03</v>
      </c>
      <c r="K148" s="227">
        <v>0</v>
      </c>
      <c r="L148" s="227">
        <v>0</v>
      </c>
      <c r="M148" s="227">
        <v>0</v>
      </c>
      <c r="N148" s="227">
        <v>0</v>
      </c>
      <c r="O148" s="227">
        <v>0</v>
      </c>
      <c r="P148" s="227">
        <v>0</v>
      </c>
      <c r="Q148" s="227">
        <v>2738.2400000000002</v>
      </c>
      <c r="R148" s="226"/>
    </row>
    <row r="149" spans="1:18" ht="18.75" thickTop="1" x14ac:dyDescent="0.25">
      <c r="A149" s="245" t="str">
        <f>IFERROR(VLOOKUP($C149,Account_Mapping!$A:$C,2,0),"")</f>
        <v/>
      </c>
      <c r="B149" s="248" t="str">
        <f>IFERROR(VLOOKUP($C149,Account_Mapping!$A:$C,3,0),"")</f>
        <v/>
      </c>
      <c r="C149" s="285" t="s">
        <v>789</v>
      </c>
      <c r="E149" s="215"/>
      <c r="F149" s="215"/>
      <c r="G149" s="215"/>
      <c r="H149" s="215"/>
      <c r="I149" s="215"/>
      <c r="J149" s="216"/>
      <c r="K149" s="215"/>
      <c r="L149" s="215"/>
      <c r="M149" s="215"/>
      <c r="N149" s="215"/>
      <c r="O149" s="215"/>
      <c r="P149" s="215"/>
      <c r="Q149" s="215"/>
    </row>
    <row r="150" spans="1:18" x14ac:dyDescent="0.25">
      <c r="A150" s="245" t="str">
        <f>IFERROR(VLOOKUP($C150,Account_Mapping!$A:$C,2,0),"")</f>
        <v/>
      </c>
      <c r="B150" s="248" t="str">
        <f>IFERROR(VLOOKUP($C150,Account_Mapping!$A:$C,3,0),"")</f>
        <v/>
      </c>
      <c r="C150" s="285" t="s">
        <v>794</v>
      </c>
      <c r="E150" s="215">
        <v>296120.43</v>
      </c>
      <c r="F150" s="215">
        <v>267073.25</v>
      </c>
      <c r="G150" s="215">
        <v>285966.64</v>
      </c>
      <c r="H150" s="215">
        <v>278119.21000000002</v>
      </c>
      <c r="I150" s="215">
        <v>279675.08</v>
      </c>
      <c r="J150" s="217">
        <v>267135.62</v>
      </c>
      <c r="K150" s="215">
        <v>0</v>
      </c>
      <c r="L150" s="215">
        <v>0</v>
      </c>
      <c r="M150" s="215">
        <v>0</v>
      </c>
      <c r="N150" s="215">
        <v>0</v>
      </c>
      <c r="O150" s="215">
        <v>0</v>
      </c>
      <c r="P150" s="215">
        <v>0</v>
      </c>
      <c r="Q150" s="215">
        <v>1674090.2300000004</v>
      </c>
    </row>
    <row r="151" spans="1:18" x14ac:dyDescent="0.25">
      <c r="A151" s="245" t="str">
        <f>IFERROR(VLOOKUP($C151,Account_Mapping!$A:$C,2,0),"")</f>
        <v/>
      </c>
      <c r="B151" s="248" t="str">
        <f>IFERROR(VLOOKUP($C151,Account_Mapping!$A:$C,3,0),"")</f>
        <v/>
      </c>
      <c r="D151" s="286"/>
      <c r="E151" s="215"/>
      <c r="F151" s="215"/>
      <c r="G151" s="215"/>
      <c r="H151" s="215"/>
      <c r="I151" s="215"/>
      <c r="J151" s="218" t="s">
        <v>1199</v>
      </c>
      <c r="K151" s="215"/>
      <c r="L151" s="215"/>
      <c r="M151" s="215"/>
      <c r="N151" s="215"/>
      <c r="O151" s="215"/>
      <c r="P151" s="215"/>
      <c r="Q151" s="215"/>
    </row>
    <row r="152" spans="1:18" x14ac:dyDescent="0.25">
      <c r="A152" s="245" t="str">
        <f>IFERROR(VLOOKUP($C152,Account_Mapping!$A:$C,2,0),"")</f>
        <v/>
      </c>
      <c r="B152" s="248" t="str">
        <f>IFERROR(VLOOKUP($C152,Account_Mapping!$A:$C,3,0),"")</f>
        <v/>
      </c>
      <c r="D152" s="286"/>
      <c r="E152" s="215"/>
      <c r="F152" s="215"/>
      <c r="G152" s="215"/>
      <c r="H152" s="215"/>
      <c r="I152" s="215"/>
      <c r="J152" s="216" t="s">
        <v>904</v>
      </c>
      <c r="K152" s="215"/>
      <c r="L152" s="215"/>
      <c r="M152" s="215"/>
      <c r="N152" s="215"/>
      <c r="O152" s="215"/>
      <c r="P152" s="215"/>
      <c r="Q152" s="215"/>
    </row>
    <row r="153" spans="1:18" x14ac:dyDescent="0.25">
      <c r="A153" s="245" t="str">
        <f>IFERROR(VLOOKUP($C153,Account_Mapping!$A:$C,2,0),"")</f>
        <v/>
      </c>
      <c r="B153" s="248" t="str">
        <f>IFERROR(VLOOKUP($C153,Account_Mapping!$A:$C,3,0),"")</f>
        <v/>
      </c>
      <c r="E153" s="219"/>
      <c r="F153" s="219"/>
      <c r="G153" s="219"/>
      <c r="H153" s="219"/>
      <c r="I153" s="219"/>
      <c r="J153" s="219">
        <v>2022</v>
      </c>
      <c r="K153" s="219"/>
      <c r="L153" s="219"/>
      <c r="M153" s="219"/>
      <c r="N153" s="219"/>
      <c r="O153" s="219"/>
      <c r="P153" s="219"/>
      <c r="Q153" s="219"/>
    </row>
    <row r="154" spans="1:18" x14ac:dyDescent="0.25">
      <c r="A154" s="245" t="str">
        <f>IFERROR(VLOOKUP($C154,Account_Mapping!$A:$C,2,0),"")</f>
        <v/>
      </c>
      <c r="B154" s="248" t="str">
        <f>IFERROR(VLOOKUP($C154,Account_Mapping!$A:$C,3,0),"")</f>
        <v/>
      </c>
      <c r="E154" s="215"/>
      <c r="F154" s="215"/>
      <c r="G154" s="215"/>
      <c r="H154" s="215"/>
      <c r="I154" s="215"/>
      <c r="J154" s="215"/>
      <c r="K154" s="215"/>
      <c r="L154" s="215"/>
      <c r="M154" s="215"/>
      <c r="N154" s="215"/>
      <c r="O154" s="215"/>
      <c r="P154" s="215"/>
      <c r="Q154" s="215"/>
    </row>
    <row r="155" spans="1:18" x14ac:dyDescent="0.25">
      <c r="A155" s="245" t="str">
        <f>IFERROR(VLOOKUP($C155,Account_Mapping!$A:$C,2,0),"")</f>
        <v/>
      </c>
      <c r="B155" s="248" t="str">
        <f>IFERROR(VLOOKUP($C155,Account_Mapping!$A:$C,3,0),"")</f>
        <v/>
      </c>
      <c r="D155" s="215"/>
      <c r="E155" s="215" t="s">
        <v>761</v>
      </c>
      <c r="F155" s="215" t="s">
        <v>762</v>
      </c>
      <c r="G155" s="215" t="s">
        <v>763</v>
      </c>
      <c r="H155" s="215" t="s">
        <v>764</v>
      </c>
      <c r="I155" s="215" t="s">
        <v>185</v>
      </c>
      <c r="J155" s="215" t="s">
        <v>765</v>
      </c>
      <c r="K155" s="215" t="s">
        <v>766</v>
      </c>
      <c r="L155" s="215" t="s">
        <v>767</v>
      </c>
      <c r="M155" s="215" t="s">
        <v>768</v>
      </c>
      <c r="N155" s="215" t="s">
        <v>769</v>
      </c>
      <c r="O155" s="215" t="s">
        <v>770</v>
      </c>
      <c r="P155" s="215" t="s">
        <v>771</v>
      </c>
      <c r="Q155" s="215" t="s">
        <v>772</v>
      </c>
    </row>
    <row r="156" spans="1:18" x14ac:dyDescent="0.25">
      <c r="A156" s="245" t="str">
        <f>IFERROR(VLOOKUP($C156,Account_Mapping!$A:$C,2,0),"")</f>
        <v/>
      </c>
      <c r="B156" s="248" t="str">
        <f>IFERROR(VLOOKUP($C156,Account_Mapping!$A:$C,3,0),"")</f>
        <v/>
      </c>
      <c r="C156" s="285" t="s">
        <v>905</v>
      </c>
      <c r="D156" s="215"/>
      <c r="E156" s="215"/>
      <c r="F156" s="215"/>
      <c r="G156" s="215"/>
      <c r="H156" s="215"/>
      <c r="I156" s="215"/>
      <c r="J156" s="215"/>
      <c r="K156" s="215"/>
      <c r="L156" s="215"/>
      <c r="M156" s="215"/>
      <c r="N156" s="215"/>
      <c r="O156" s="215"/>
      <c r="P156" s="215"/>
      <c r="Q156" s="215"/>
    </row>
    <row r="157" spans="1:18" x14ac:dyDescent="0.25">
      <c r="A157" s="245" t="str">
        <f>IFERROR(VLOOKUP($C157,Account_Mapping!$A:$C,2,0),"")</f>
        <v>T_gen_Admin_other</v>
      </c>
      <c r="B157" s="248" t="str">
        <f>IFERROR(VLOOKUP($C157,Account_Mapping!$A:$C,3,0),"")</f>
        <v>T_Other_NN_Labor</v>
      </c>
      <c r="C157" s="285" t="s">
        <v>906</v>
      </c>
      <c r="D157" s="215"/>
      <c r="E157" s="215">
        <v>500</v>
      </c>
      <c r="F157" s="215">
        <v>500</v>
      </c>
      <c r="G157" s="215">
        <v>0</v>
      </c>
      <c r="H157" s="215">
        <v>1500</v>
      </c>
      <c r="I157" s="215">
        <v>0</v>
      </c>
      <c r="J157" s="215">
        <v>500</v>
      </c>
      <c r="K157" s="215">
        <v>0</v>
      </c>
      <c r="L157" s="215">
        <v>0</v>
      </c>
      <c r="M157" s="215">
        <v>0</v>
      </c>
      <c r="N157" s="215">
        <v>0</v>
      </c>
      <c r="O157" s="215">
        <v>0</v>
      </c>
      <c r="P157" s="215">
        <v>0</v>
      </c>
      <c r="Q157" s="215">
        <v>3000</v>
      </c>
    </row>
    <row r="158" spans="1:18" x14ac:dyDescent="0.25">
      <c r="A158" s="245" t="str">
        <f>IFERROR(VLOOKUP($C158,Account_Mapping!$A:$C,2,0),"")</f>
        <v>T_Nursing</v>
      </c>
      <c r="B158" s="248">
        <f>IFERROR(VLOOKUP($C158,Account_Mapping!$A:$C,3,0),"")</f>
        <v>0</v>
      </c>
      <c r="C158" s="285" t="s">
        <v>907</v>
      </c>
      <c r="D158" s="215"/>
      <c r="E158" s="215">
        <v>0</v>
      </c>
      <c r="F158" s="215">
        <v>0</v>
      </c>
      <c r="G158" s="215">
        <v>0</v>
      </c>
      <c r="H158" s="215">
        <v>0</v>
      </c>
      <c r="I158" s="215">
        <v>0</v>
      </c>
      <c r="J158" s="215">
        <v>0</v>
      </c>
      <c r="K158" s="215">
        <v>0</v>
      </c>
      <c r="L158" s="215">
        <v>0</v>
      </c>
      <c r="M158" s="215">
        <v>0</v>
      </c>
      <c r="N158" s="215">
        <v>0</v>
      </c>
      <c r="O158" s="215">
        <v>0</v>
      </c>
      <c r="P158" s="215">
        <v>0</v>
      </c>
      <c r="Q158" s="215">
        <v>0</v>
      </c>
    </row>
    <row r="159" spans="1:18" x14ac:dyDescent="0.25">
      <c r="A159" s="245" t="str">
        <f>IFERROR(VLOOKUP($C159,Account_Mapping!$A:$C,2,0),"")</f>
        <v>T_EXPENSES</v>
      </c>
      <c r="B159" s="248">
        <f>IFERROR(VLOOKUP($C159,Account_Mapping!$A:$C,3,0),"")</f>
        <v>0</v>
      </c>
      <c r="C159" s="285" t="s">
        <v>908</v>
      </c>
      <c r="D159" s="215"/>
      <c r="E159" s="215">
        <v>0</v>
      </c>
      <c r="F159" s="215">
        <v>0</v>
      </c>
      <c r="G159" s="215">
        <v>0</v>
      </c>
      <c r="H159" s="215">
        <v>0</v>
      </c>
      <c r="I159" s="215">
        <v>0</v>
      </c>
      <c r="J159" s="215">
        <v>0</v>
      </c>
      <c r="K159" s="215">
        <v>0</v>
      </c>
      <c r="L159" s="215">
        <v>0</v>
      </c>
      <c r="M159" s="215">
        <v>0</v>
      </c>
      <c r="N159" s="215">
        <v>0</v>
      </c>
      <c r="O159" s="215">
        <v>0</v>
      </c>
      <c r="P159" s="215">
        <v>0</v>
      </c>
      <c r="Q159" s="215">
        <v>0</v>
      </c>
    </row>
    <row r="160" spans="1:18" x14ac:dyDescent="0.25">
      <c r="A160" s="245" t="str">
        <f>IFERROR(VLOOKUP($C160,Account_Mapping!$A:$C,2,0),"")</f>
        <v>T_EXPENSES</v>
      </c>
      <c r="B160" s="248">
        <f>IFERROR(VLOOKUP($C160,Account_Mapping!$A:$C,3,0),"")</f>
        <v>0</v>
      </c>
      <c r="C160" s="285" t="s">
        <v>909</v>
      </c>
      <c r="D160" s="215"/>
      <c r="E160" s="215">
        <v>0</v>
      </c>
      <c r="F160" s="215">
        <v>0</v>
      </c>
      <c r="G160" s="215">
        <v>0</v>
      </c>
      <c r="H160" s="215">
        <v>0</v>
      </c>
      <c r="I160" s="215">
        <v>0</v>
      </c>
      <c r="J160" s="215">
        <v>0</v>
      </c>
      <c r="K160" s="215">
        <v>0</v>
      </c>
      <c r="L160" s="215">
        <v>0</v>
      </c>
      <c r="M160" s="215">
        <v>0</v>
      </c>
      <c r="N160" s="215">
        <v>0</v>
      </c>
      <c r="O160" s="215">
        <v>0</v>
      </c>
      <c r="P160" s="215">
        <v>0</v>
      </c>
      <c r="Q160" s="215">
        <v>0</v>
      </c>
    </row>
    <row r="161" spans="1:17" x14ac:dyDescent="0.25">
      <c r="A161" s="245" t="str">
        <f>IFERROR(VLOOKUP($C161,Account_Mapping!$A:$C,2,0),"")</f>
        <v>T_gen_Admin_other</v>
      </c>
      <c r="B161" s="248">
        <f>IFERROR(VLOOKUP($C161,Account_Mapping!$A:$C,3,0),"")</f>
        <v>0</v>
      </c>
      <c r="C161" s="285" t="s">
        <v>910</v>
      </c>
      <c r="D161" s="215"/>
      <c r="E161" s="215">
        <v>0</v>
      </c>
      <c r="F161" s="215">
        <v>0</v>
      </c>
      <c r="G161" s="215">
        <v>0</v>
      </c>
      <c r="H161" s="215">
        <v>0</v>
      </c>
      <c r="I161" s="215">
        <v>0</v>
      </c>
      <c r="J161" s="215">
        <v>0</v>
      </c>
      <c r="K161" s="215">
        <v>0</v>
      </c>
      <c r="L161" s="215">
        <v>0</v>
      </c>
      <c r="M161" s="215">
        <v>0</v>
      </c>
      <c r="N161" s="215">
        <v>0</v>
      </c>
      <c r="O161" s="215">
        <v>0</v>
      </c>
      <c r="P161" s="215">
        <v>0</v>
      </c>
      <c r="Q161" s="215">
        <v>0</v>
      </c>
    </row>
    <row r="162" spans="1:17" x14ac:dyDescent="0.25">
      <c r="A162" s="245" t="str">
        <f>IFERROR(VLOOKUP($C162,Account_Mapping!$A:$C,2,0),"")</f>
        <v>T_Ancillary_Pharmacy</v>
      </c>
      <c r="B162" s="248">
        <f>IFERROR(VLOOKUP($C162,Account_Mapping!$A:$C,3,0),"")</f>
        <v>0</v>
      </c>
      <c r="C162" s="285" t="s">
        <v>911</v>
      </c>
      <c r="D162" s="215"/>
      <c r="E162" s="215">
        <v>413</v>
      </c>
      <c r="F162" s="215">
        <v>392</v>
      </c>
      <c r="G162" s="215">
        <v>409.5</v>
      </c>
      <c r="H162" s="215">
        <v>399</v>
      </c>
      <c r="I162" s="215">
        <v>385</v>
      </c>
      <c r="J162" s="215">
        <v>484.5</v>
      </c>
      <c r="K162" s="215">
        <v>0</v>
      </c>
      <c r="L162" s="215">
        <v>0</v>
      </c>
      <c r="M162" s="215">
        <v>0</v>
      </c>
      <c r="N162" s="215">
        <v>0</v>
      </c>
      <c r="O162" s="215">
        <v>0</v>
      </c>
      <c r="P162" s="215">
        <v>0</v>
      </c>
      <c r="Q162" s="215">
        <v>2483</v>
      </c>
    </row>
    <row r="163" spans="1:17" x14ac:dyDescent="0.25">
      <c r="A163" s="245" t="str">
        <f>IFERROR(VLOOKUP($C163,Account_Mapping!$A:$C,2,0),"")</f>
        <v>T_Nursing</v>
      </c>
      <c r="B163" s="248" t="str">
        <f>IFERROR(VLOOKUP($C163,Account_Mapping!$A:$C,3,0),"")</f>
        <v>T_Nursing_Labor</v>
      </c>
      <c r="C163" s="285" t="s">
        <v>912</v>
      </c>
      <c r="D163" s="215"/>
      <c r="E163" s="215">
        <v>0</v>
      </c>
      <c r="F163" s="215">
        <v>0</v>
      </c>
      <c r="G163" s="215">
        <v>0</v>
      </c>
      <c r="H163" s="215">
        <v>0</v>
      </c>
      <c r="I163" s="215">
        <v>0</v>
      </c>
      <c r="J163" s="215">
        <v>0</v>
      </c>
      <c r="K163" s="215">
        <v>0</v>
      </c>
      <c r="L163" s="215">
        <v>0</v>
      </c>
      <c r="M163" s="215">
        <v>0</v>
      </c>
      <c r="N163" s="215">
        <v>0</v>
      </c>
      <c r="O163" s="215">
        <v>0</v>
      </c>
      <c r="P163" s="215">
        <v>0</v>
      </c>
      <c r="Q163" s="215">
        <v>0</v>
      </c>
    </row>
    <row r="164" spans="1:17" x14ac:dyDescent="0.25">
      <c r="A164" s="245" t="str">
        <f>IFERROR(VLOOKUP($C164,Account_Mapping!$A:$C,2,0),"")</f>
        <v>T_Nursing</v>
      </c>
      <c r="B164" s="248" t="str">
        <f>IFERROR(VLOOKUP($C164,Account_Mapping!$A:$C,3,0),"")</f>
        <v>T_Nursing_Labor</v>
      </c>
      <c r="C164" s="285" t="s">
        <v>913</v>
      </c>
      <c r="D164" s="215"/>
      <c r="E164" s="215">
        <v>0</v>
      </c>
      <c r="F164" s="215">
        <v>0</v>
      </c>
      <c r="G164" s="215">
        <v>0</v>
      </c>
      <c r="H164" s="215">
        <v>0</v>
      </c>
      <c r="I164" s="215">
        <v>0</v>
      </c>
      <c r="J164" s="215">
        <v>0</v>
      </c>
      <c r="K164" s="215">
        <v>0</v>
      </c>
      <c r="L164" s="215">
        <v>0</v>
      </c>
      <c r="M164" s="215">
        <v>0</v>
      </c>
      <c r="N164" s="215">
        <v>0</v>
      </c>
      <c r="O164" s="215">
        <v>0</v>
      </c>
      <c r="P164" s="215">
        <v>0</v>
      </c>
      <c r="Q164" s="215">
        <v>0</v>
      </c>
    </row>
    <row r="165" spans="1:17" x14ac:dyDescent="0.25">
      <c r="A165" s="245" t="str">
        <f>IFERROR(VLOOKUP($C165,Account_Mapping!$A:$C,2,0),"")</f>
        <v>T_Nursing</v>
      </c>
      <c r="B165" s="248" t="str">
        <f>IFERROR(VLOOKUP($C165,Account_Mapping!$A:$C,3,0),"")</f>
        <v>T_Nursing_Labor</v>
      </c>
      <c r="C165" s="285" t="s">
        <v>914</v>
      </c>
      <c r="D165" s="215"/>
      <c r="E165" s="215">
        <v>0</v>
      </c>
      <c r="F165" s="215">
        <v>0</v>
      </c>
      <c r="G165" s="215">
        <v>0</v>
      </c>
      <c r="H165" s="215">
        <v>0</v>
      </c>
      <c r="I165" s="215">
        <v>0</v>
      </c>
      <c r="J165" s="215">
        <v>0</v>
      </c>
      <c r="K165" s="215">
        <v>0</v>
      </c>
      <c r="L165" s="215">
        <v>0</v>
      </c>
      <c r="M165" s="215">
        <v>0</v>
      </c>
      <c r="N165" s="215">
        <v>0</v>
      </c>
      <c r="O165" s="215">
        <v>0</v>
      </c>
      <c r="P165" s="215">
        <v>0</v>
      </c>
      <c r="Q165" s="215">
        <v>0</v>
      </c>
    </row>
    <row r="166" spans="1:17" x14ac:dyDescent="0.25">
      <c r="A166" s="245" t="str">
        <f>IFERROR(VLOOKUP($C166,Account_Mapping!$A:$C,2,0),"")</f>
        <v>T_Nursing</v>
      </c>
      <c r="B166" s="248" t="str">
        <f>IFERROR(VLOOKUP($C166,Account_Mapping!$A:$C,3,0),"")</f>
        <v>T_Nursing_Labor</v>
      </c>
      <c r="C166" s="285" t="s">
        <v>915</v>
      </c>
      <c r="D166" s="215"/>
      <c r="E166" s="215">
        <v>0</v>
      </c>
      <c r="F166" s="215">
        <v>0</v>
      </c>
      <c r="G166" s="215">
        <v>0</v>
      </c>
      <c r="H166" s="215">
        <v>0</v>
      </c>
      <c r="I166" s="215">
        <v>0</v>
      </c>
      <c r="J166" s="215">
        <v>0</v>
      </c>
      <c r="K166" s="215">
        <v>0</v>
      </c>
      <c r="L166" s="215">
        <v>0</v>
      </c>
      <c r="M166" s="215">
        <v>0</v>
      </c>
      <c r="N166" s="215">
        <v>0</v>
      </c>
      <c r="O166" s="215">
        <v>0</v>
      </c>
      <c r="P166" s="215">
        <v>0</v>
      </c>
      <c r="Q166" s="215">
        <v>0</v>
      </c>
    </row>
    <row r="167" spans="1:17" x14ac:dyDescent="0.25">
      <c r="A167" s="245" t="str">
        <f>IFERROR(VLOOKUP($C167,Account_Mapping!$A:$C,2,0),"")</f>
        <v>T_EXPENSES</v>
      </c>
      <c r="B167" s="248" t="str">
        <f>IFERROR(VLOOKUP($C167,Account_Mapping!$A:$C,3,0),"")</f>
        <v>T_Other_NN_Labor</v>
      </c>
      <c r="C167" s="285" t="s">
        <v>916</v>
      </c>
      <c r="D167" s="215"/>
      <c r="E167" s="215">
        <v>2267.81</v>
      </c>
      <c r="F167" s="215">
        <v>2005.03</v>
      </c>
      <c r="G167" s="215">
        <v>2479.11</v>
      </c>
      <c r="H167" s="215">
        <v>2455.25</v>
      </c>
      <c r="I167" s="215">
        <v>6318.9</v>
      </c>
      <c r="J167" s="215">
        <v>7280.52</v>
      </c>
      <c r="K167" s="215">
        <v>0</v>
      </c>
      <c r="L167" s="215">
        <v>0</v>
      </c>
      <c r="M167" s="215">
        <v>0</v>
      </c>
      <c r="N167" s="215">
        <v>0</v>
      </c>
      <c r="O167" s="215">
        <v>0</v>
      </c>
      <c r="P167" s="215">
        <v>0</v>
      </c>
      <c r="Q167" s="215">
        <v>22806.620000000003</v>
      </c>
    </row>
    <row r="168" spans="1:17" x14ac:dyDescent="0.25">
      <c r="A168" s="245" t="str">
        <f>IFERROR(VLOOKUP($C168,Account_Mapping!$A:$C,2,0),"")</f>
        <v>T_EXPENSES</v>
      </c>
      <c r="B168" s="248">
        <f>IFERROR(VLOOKUP($C168,Account_Mapping!$A:$C,3,0),"")</f>
        <v>0</v>
      </c>
      <c r="C168" s="285" t="s">
        <v>917</v>
      </c>
      <c r="D168" s="215"/>
      <c r="E168" s="215">
        <v>52.24</v>
      </c>
      <c r="F168" s="215">
        <v>18</v>
      </c>
      <c r="G168" s="215">
        <v>185.12</v>
      </c>
      <c r="H168" s="215">
        <v>136.16</v>
      </c>
      <c r="I168" s="215">
        <v>0</v>
      </c>
      <c r="J168" s="215">
        <v>839.2</v>
      </c>
      <c r="K168" s="215">
        <v>0</v>
      </c>
      <c r="L168" s="215">
        <v>0</v>
      </c>
      <c r="M168" s="215">
        <v>0</v>
      </c>
      <c r="N168" s="215">
        <v>0</v>
      </c>
      <c r="O168" s="215">
        <v>0</v>
      </c>
      <c r="P168" s="215">
        <v>0</v>
      </c>
      <c r="Q168" s="215">
        <v>1230.72</v>
      </c>
    </row>
    <row r="169" spans="1:17" x14ac:dyDescent="0.25">
      <c r="A169" s="245" t="str">
        <f>IFERROR(VLOOKUP($C169,Account_Mapping!$A:$C,2,0),"")</f>
        <v>T_Marketing</v>
      </c>
      <c r="B169" s="248">
        <f>IFERROR(VLOOKUP($C169,Account_Mapping!$A:$C,3,0),"")</f>
        <v>0</v>
      </c>
      <c r="C169" s="285" t="s">
        <v>918</v>
      </c>
      <c r="D169" s="215"/>
      <c r="E169" s="215">
        <v>0</v>
      </c>
      <c r="F169" s="215">
        <v>0</v>
      </c>
      <c r="G169" s="215">
        <v>0</v>
      </c>
      <c r="H169" s="215">
        <v>0</v>
      </c>
      <c r="I169" s="215">
        <v>0</v>
      </c>
      <c r="J169" s="215">
        <v>202.99</v>
      </c>
      <c r="K169" s="215">
        <v>0</v>
      </c>
      <c r="L169" s="215">
        <v>0</v>
      </c>
      <c r="M169" s="215">
        <v>0</v>
      </c>
      <c r="N169" s="215">
        <v>0</v>
      </c>
      <c r="O169" s="215">
        <v>0</v>
      </c>
      <c r="P169" s="215">
        <v>0</v>
      </c>
      <c r="Q169" s="215">
        <v>202.99</v>
      </c>
    </row>
    <row r="170" spans="1:17" x14ac:dyDescent="0.25">
      <c r="A170" s="245" t="str">
        <f>IFERROR(VLOOKUP($C170,Account_Mapping!$A:$C,2,0),"")</f>
        <v>T_gen_Admin_other</v>
      </c>
      <c r="B170" s="248">
        <f>IFERROR(VLOOKUP($C170,Account_Mapping!$A:$C,3,0),"")</f>
        <v>0</v>
      </c>
      <c r="C170" s="285" t="s">
        <v>919</v>
      </c>
      <c r="D170" s="215"/>
      <c r="E170" s="215">
        <v>0</v>
      </c>
      <c r="F170" s="215">
        <v>0</v>
      </c>
      <c r="G170" s="215">
        <v>0</v>
      </c>
      <c r="H170" s="215">
        <v>0</v>
      </c>
      <c r="I170" s="215">
        <v>0</v>
      </c>
      <c r="J170" s="215">
        <v>0</v>
      </c>
      <c r="K170" s="215">
        <v>0</v>
      </c>
      <c r="L170" s="215">
        <v>0</v>
      </c>
      <c r="M170" s="215">
        <v>0</v>
      </c>
      <c r="N170" s="215">
        <v>0</v>
      </c>
      <c r="O170" s="215">
        <v>0</v>
      </c>
      <c r="P170" s="215">
        <v>0</v>
      </c>
      <c r="Q170" s="215">
        <v>0</v>
      </c>
    </row>
    <row r="171" spans="1:17" x14ac:dyDescent="0.25">
      <c r="A171" s="245" t="str">
        <f>IFERROR(VLOOKUP($C171,Account_Mapping!$A:$C,2,0),"")</f>
        <v>T_gen_Admin_other</v>
      </c>
      <c r="B171" s="248">
        <f>IFERROR(VLOOKUP($C171,Account_Mapping!$A:$C,3,0),"")</f>
        <v>0</v>
      </c>
      <c r="C171" s="285" t="s">
        <v>920</v>
      </c>
      <c r="D171" s="215"/>
      <c r="E171" s="215">
        <v>0</v>
      </c>
      <c r="F171" s="215">
        <v>0</v>
      </c>
      <c r="G171" s="215">
        <v>0</v>
      </c>
      <c r="H171" s="215">
        <v>0</v>
      </c>
      <c r="I171" s="215">
        <v>0</v>
      </c>
      <c r="J171" s="215">
        <v>0</v>
      </c>
      <c r="K171" s="215">
        <v>0</v>
      </c>
      <c r="L171" s="215">
        <v>0</v>
      </c>
      <c r="M171" s="215">
        <v>0</v>
      </c>
      <c r="N171" s="215">
        <v>0</v>
      </c>
      <c r="O171" s="215">
        <v>0</v>
      </c>
      <c r="P171" s="215">
        <v>0</v>
      </c>
      <c r="Q171" s="215">
        <v>0</v>
      </c>
    </row>
    <row r="172" spans="1:17" x14ac:dyDescent="0.25">
      <c r="A172" s="245" t="str">
        <f>IFERROR(VLOOKUP($C172,Account_Mapping!$A:$C,2,0),"")</f>
        <v>T_gen_Admin_other</v>
      </c>
      <c r="B172" s="248">
        <f>IFERROR(VLOOKUP($C172,Account_Mapping!$A:$C,3,0),"")</f>
        <v>0</v>
      </c>
      <c r="C172" s="285" t="s">
        <v>921</v>
      </c>
      <c r="D172" s="215"/>
      <c r="E172" s="215">
        <v>0</v>
      </c>
      <c r="F172" s="215">
        <v>0</v>
      </c>
      <c r="G172" s="215">
        <v>0</v>
      </c>
      <c r="H172" s="215">
        <v>0</v>
      </c>
      <c r="I172" s="215">
        <v>0</v>
      </c>
      <c r="J172" s="215">
        <v>0</v>
      </c>
      <c r="K172" s="215">
        <v>0</v>
      </c>
      <c r="L172" s="215">
        <v>0</v>
      </c>
      <c r="M172" s="215">
        <v>0</v>
      </c>
      <c r="N172" s="215">
        <v>0</v>
      </c>
      <c r="O172" s="215">
        <v>0</v>
      </c>
      <c r="P172" s="215">
        <v>0</v>
      </c>
      <c r="Q172" s="215">
        <v>0</v>
      </c>
    </row>
    <row r="173" spans="1:17" x14ac:dyDescent="0.25">
      <c r="A173" s="245" t="str">
        <f>IFERROR(VLOOKUP($C173,Account_Mapping!$A:$C,2,0),"")</f>
        <v>T_gen_Admin_other</v>
      </c>
      <c r="B173" s="248">
        <f>IFERROR(VLOOKUP($C173,Account_Mapping!$A:$C,3,0),"")</f>
        <v>0</v>
      </c>
      <c r="C173" s="285" t="s">
        <v>922</v>
      </c>
      <c r="D173" s="215"/>
      <c r="E173" s="215">
        <v>0</v>
      </c>
      <c r="F173" s="215">
        <v>0</v>
      </c>
      <c r="G173" s="215">
        <v>0</v>
      </c>
      <c r="H173" s="215">
        <v>0</v>
      </c>
      <c r="I173" s="215">
        <v>0</v>
      </c>
      <c r="J173" s="215">
        <v>0</v>
      </c>
      <c r="K173" s="215">
        <v>0</v>
      </c>
      <c r="L173" s="215">
        <v>0</v>
      </c>
      <c r="M173" s="215">
        <v>0</v>
      </c>
      <c r="N173" s="215">
        <v>0</v>
      </c>
      <c r="O173" s="215">
        <v>0</v>
      </c>
      <c r="P173" s="215">
        <v>0</v>
      </c>
      <c r="Q173" s="215">
        <v>0</v>
      </c>
    </row>
    <row r="174" spans="1:17" x14ac:dyDescent="0.25">
      <c r="A174" s="245" t="str">
        <f>IFERROR(VLOOKUP($C174,Account_Mapping!$A:$C,2,0),"")</f>
        <v>T_gen_Admin_other</v>
      </c>
      <c r="B174" s="248">
        <f>IFERROR(VLOOKUP($C174,Account_Mapping!$A:$C,3,0),"")</f>
        <v>0</v>
      </c>
      <c r="C174" s="285" t="s">
        <v>923</v>
      </c>
      <c r="D174" s="215"/>
      <c r="E174" s="215">
        <v>0</v>
      </c>
      <c r="F174" s="215">
        <v>0</v>
      </c>
      <c r="G174" s="215">
        <v>0</v>
      </c>
      <c r="H174" s="215">
        <v>0</v>
      </c>
      <c r="I174" s="215">
        <v>0</v>
      </c>
      <c r="J174" s="215">
        <v>0</v>
      </c>
      <c r="K174" s="215">
        <v>0</v>
      </c>
      <c r="L174" s="215">
        <v>0</v>
      </c>
      <c r="M174" s="215">
        <v>0</v>
      </c>
      <c r="N174" s="215">
        <v>0</v>
      </c>
      <c r="O174" s="215">
        <v>0</v>
      </c>
      <c r="P174" s="215">
        <v>0</v>
      </c>
      <c r="Q174" s="215">
        <v>0</v>
      </c>
    </row>
    <row r="175" spans="1:17" x14ac:dyDescent="0.25">
      <c r="A175" s="245" t="str">
        <f>IFERROR(VLOOKUP($C175,Account_Mapping!$A:$C,2,0),"")</f>
        <v>T_gen_Admin_other</v>
      </c>
      <c r="B175" s="248">
        <f>IFERROR(VLOOKUP($C175,Account_Mapping!$A:$C,3,0),"")</f>
        <v>0</v>
      </c>
      <c r="C175" s="285" t="s">
        <v>924</v>
      </c>
      <c r="D175" s="215"/>
      <c r="E175" s="215">
        <v>0</v>
      </c>
      <c r="F175" s="215">
        <v>0</v>
      </c>
      <c r="G175" s="215">
        <v>0</v>
      </c>
      <c r="H175" s="215">
        <v>0</v>
      </c>
      <c r="I175" s="215">
        <v>0</v>
      </c>
      <c r="J175" s="215">
        <v>0</v>
      </c>
      <c r="K175" s="215">
        <v>0</v>
      </c>
      <c r="L175" s="215">
        <v>0</v>
      </c>
      <c r="M175" s="215">
        <v>0</v>
      </c>
      <c r="N175" s="215">
        <v>0</v>
      </c>
      <c r="O175" s="215">
        <v>0</v>
      </c>
      <c r="P175" s="215">
        <v>0</v>
      </c>
      <c r="Q175" s="215">
        <v>0</v>
      </c>
    </row>
    <row r="176" spans="1:17" x14ac:dyDescent="0.25">
      <c r="A176" s="245" t="str">
        <f>IFERROR(VLOOKUP($C176,Account_Mapping!$A:$C,2,0),"")</f>
        <v>T_gen_Admin_other</v>
      </c>
      <c r="B176" s="248">
        <f>IFERROR(VLOOKUP($C176,Account_Mapping!$A:$C,3,0),"")</f>
        <v>0</v>
      </c>
      <c r="C176" s="285" t="s">
        <v>925</v>
      </c>
      <c r="D176" s="215"/>
      <c r="E176" s="215">
        <v>0</v>
      </c>
      <c r="F176" s="215">
        <v>2735.29</v>
      </c>
      <c r="G176" s="215">
        <v>0</v>
      </c>
      <c r="H176" s="215">
        <v>0</v>
      </c>
      <c r="I176" s="215">
        <v>0</v>
      </c>
      <c r="J176" s="215">
        <v>-30.46</v>
      </c>
      <c r="K176" s="215">
        <v>0</v>
      </c>
      <c r="L176" s="215">
        <v>0</v>
      </c>
      <c r="M176" s="215">
        <v>0</v>
      </c>
      <c r="N176" s="215">
        <v>0</v>
      </c>
      <c r="O176" s="215">
        <v>0</v>
      </c>
      <c r="P176" s="215">
        <v>0</v>
      </c>
      <c r="Q176" s="215">
        <v>2704.83</v>
      </c>
    </row>
    <row r="177" spans="1:17" x14ac:dyDescent="0.25">
      <c r="A177" s="245" t="str">
        <f>IFERROR(VLOOKUP($C177,Account_Mapping!$A:$C,2,0),"")</f>
        <v>T_gen_Admin_other</v>
      </c>
      <c r="B177" s="248">
        <f>IFERROR(VLOOKUP($C177,Account_Mapping!$A:$C,3,0),"")</f>
        <v>0</v>
      </c>
      <c r="C177" s="285" t="s">
        <v>926</v>
      </c>
      <c r="D177" s="215"/>
      <c r="E177" s="215">
        <v>0</v>
      </c>
      <c r="F177" s="215">
        <v>0</v>
      </c>
      <c r="G177" s="215">
        <v>0</v>
      </c>
      <c r="H177" s="215">
        <v>0</v>
      </c>
      <c r="I177" s="215">
        <v>0</v>
      </c>
      <c r="J177" s="215">
        <v>0</v>
      </c>
      <c r="K177" s="215">
        <v>0</v>
      </c>
      <c r="L177" s="215">
        <v>0</v>
      </c>
      <c r="M177" s="215">
        <v>0</v>
      </c>
      <c r="N177" s="215">
        <v>0</v>
      </c>
      <c r="O177" s="215">
        <v>0</v>
      </c>
      <c r="P177" s="215">
        <v>0</v>
      </c>
      <c r="Q177" s="215">
        <v>0</v>
      </c>
    </row>
    <row r="178" spans="1:17" x14ac:dyDescent="0.25">
      <c r="A178" s="245" t="str">
        <f>IFERROR(VLOOKUP($C178,Account_Mapping!$A:$C,2,0),"")</f>
        <v>T_EXPENSES</v>
      </c>
      <c r="B178" s="248" t="str">
        <f>IFERROR(VLOOKUP($C178,Account_Mapping!$A:$C,3,0),"")</f>
        <v>T_Other_NN_Labor</v>
      </c>
      <c r="C178" s="285" t="s">
        <v>927</v>
      </c>
      <c r="D178" s="215"/>
      <c r="E178" s="215">
        <v>2492.4499999999998</v>
      </c>
      <c r="F178" s="215">
        <v>2193.4699999999998</v>
      </c>
      <c r="G178" s="215">
        <v>2539.04</v>
      </c>
      <c r="H178" s="215">
        <v>2212.0500000000002</v>
      </c>
      <c r="I178" s="215">
        <v>2137.16</v>
      </c>
      <c r="J178" s="215">
        <v>2325.25</v>
      </c>
      <c r="K178" s="215">
        <v>0</v>
      </c>
      <c r="L178" s="215">
        <v>0</v>
      </c>
      <c r="M178" s="215">
        <v>0</v>
      </c>
      <c r="N178" s="215">
        <v>0</v>
      </c>
      <c r="O178" s="215">
        <v>0</v>
      </c>
      <c r="P178" s="215">
        <v>0</v>
      </c>
      <c r="Q178" s="215">
        <v>13899.42</v>
      </c>
    </row>
    <row r="179" spans="1:17" x14ac:dyDescent="0.25">
      <c r="A179" s="245" t="str">
        <f>IFERROR(VLOOKUP($C179,Account_Mapping!$A:$C,2,0),"")</f>
        <v>T_EXPENSES</v>
      </c>
      <c r="B179" s="248">
        <f>IFERROR(VLOOKUP($C179,Account_Mapping!$A:$C,3,0),"")</f>
        <v>0</v>
      </c>
      <c r="C179" s="285" t="s">
        <v>928</v>
      </c>
      <c r="D179" s="215"/>
      <c r="E179" s="215">
        <v>0</v>
      </c>
      <c r="F179" s="215">
        <v>0</v>
      </c>
      <c r="G179" s="215">
        <v>0</v>
      </c>
      <c r="H179" s="215">
        <v>0</v>
      </c>
      <c r="I179" s="215">
        <v>0</v>
      </c>
      <c r="J179" s="215">
        <v>0</v>
      </c>
      <c r="K179" s="215">
        <v>0</v>
      </c>
      <c r="L179" s="215">
        <v>0</v>
      </c>
      <c r="M179" s="215">
        <v>0</v>
      </c>
      <c r="N179" s="215">
        <v>0</v>
      </c>
      <c r="O179" s="215">
        <v>0</v>
      </c>
      <c r="P179" s="215">
        <v>0</v>
      </c>
      <c r="Q179" s="215">
        <v>0</v>
      </c>
    </row>
    <row r="180" spans="1:17" x14ac:dyDescent="0.25">
      <c r="A180" s="245" t="str">
        <f>IFERROR(VLOOKUP($C180,Account_Mapping!$A:$C,2,0),"")</f>
        <v>T_gen_Admin_other</v>
      </c>
      <c r="B180" s="248">
        <f>IFERROR(VLOOKUP($C180,Account_Mapping!$A:$C,3,0),"")</f>
        <v>0</v>
      </c>
      <c r="C180" s="285" t="s">
        <v>929</v>
      </c>
      <c r="D180" s="215"/>
      <c r="E180" s="215">
        <v>0</v>
      </c>
      <c r="F180" s="215">
        <v>0</v>
      </c>
      <c r="G180" s="215">
        <v>0</v>
      </c>
      <c r="H180" s="215">
        <v>0</v>
      </c>
      <c r="I180" s="215">
        <v>0</v>
      </c>
      <c r="J180" s="215">
        <v>0</v>
      </c>
      <c r="K180" s="215">
        <v>0</v>
      </c>
      <c r="L180" s="215">
        <v>0</v>
      </c>
      <c r="M180" s="215">
        <v>0</v>
      </c>
      <c r="N180" s="215">
        <v>0</v>
      </c>
      <c r="O180" s="215">
        <v>0</v>
      </c>
      <c r="P180" s="215">
        <v>0</v>
      </c>
      <c r="Q180" s="215">
        <v>0</v>
      </c>
    </row>
    <row r="181" spans="1:17" x14ac:dyDescent="0.25">
      <c r="A181" s="245" t="str">
        <f>IFERROR(VLOOKUP($C181,Account_Mapping!$A:$C,2,0),"")</f>
        <v>T_gen_Admin_other</v>
      </c>
      <c r="B181" s="248">
        <f>IFERROR(VLOOKUP($C181,Account_Mapping!$A:$C,3,0),"")</f>
        <v>0</v>
      </c>
      <c r="C181" s="285" t="s">
        <v>930</v>
      </c>
      <c r="D181" s="215"/>
      <c r="E181" s="215">
        <v>0</v>
      </c>
      <c r="F181" s="215">
        <v>0</v>
      </c>
      <c r="G181" s="215">
        <v>0</v>
      </c>
      <c r="H181" s="215">
        <v>0</v>
      </c>
      <c r="I181" s="215">
        <v>0</v>
      </c>
      <c r="J181" s="215">
        <v>0</v>
      </c>
      <c r="K181" s="215">
        <v>0</v>
      </c>
      <c r="L181" s="215">
        <v>0</v>
      </c>
      <c r="M181" s="215">
        <v>0</v>
      </c>
      <c r="N181" s="215">
        <v>0</v>
      </c>
      <c r="O181" s="215">
        <v>0</v>
      </c>
      <c r="P181" s="215">
        <v>0</v>
      </c>
      <c r="Q181" s="215">
        <v>0</v>
      </c>
    </row>
    <row r="182" spans="1:17" x14ac:dyDescent="0.25">
      <c r="A182" s="245" t="str">
        <f>IFERROR(VLOOKUP($C182,Account_Mapping!$A:$C,2,0),"")</f>
        <v>T_gen_Admin_other</v>
      </c>
      <c r="B182" s="248">
        <f>IFERROR(VLOOKUP($C182,Account_Mapping!$A:$C,3,0),"")</f>
        <v>0</v>
      </c>
      <c r="C182" s="285" t="s">
        <v>931</v>
      </c>
      <c r="D182" s="215"/>
      <c r="E182" s="215">
        <v>0</v>
      </c>
      <c r="F182" s="215">
        <v>0</v>
      </c>
      <c r="G182" s="215">
        <v>0</v>
      </c>
      <c r="H182" s="215">
        <v>0</v>
      </c>
      <c r="I182" s="215">
        <v>0</v>
      </c>
      <c r="J182" s="215">
        <v>0</v>
      </c>
      <c r="K182" s="215">
        <v>0</v>
      </c>
      <c r="L182" s="215">
        <v>0</v>
      </c>
      <c r="M182" s="215">
        <v>0</v>
      </c>
      <c r="N182" s="215">
        <v>0</v>
      </c>
      <c r="O182" s="215">
        <v>0</v>
      </c>
      <c r="P182" s="215">
        <v>0</v>
      </c>
      <c r="Q182" s="215">
        <v>0</v>
      </c>
    </row>
    <row r="183" spans="1:17" x14ac:dyDescent="0.25">
      <c r="A183" s="245" t="str">
        <f>IFERROR(VLOOKUP($C183,Account_Mapping!$A:$C,2,0),"")</f>
        <v>T_gen_Admin_other</v>
      </c>
      <c r="B183" s="248">
        <f>IFERROR(VLOOKUP($C183,Account_Mapping!$A:$C,3,0),"")</f>
        <v>0</v>
      </c>
      <c r="C183" s="285" t="s">
        <v>932</v>
      </c>
      <c r="D183" s="215"/>
      <c r="E183" s="215">
        <v>0</v>
      </c>
      <c r="F183" s="215">
        <v>0</v>
      </c>
      <c r="G183" s="215">
        <v>0</v>
      </c>
      <c r="H183" s="215">
        <v>0</v>
      </c>
      <c r="I183" s="215">
        <v>266.39999999999998</v>
      </c>
      <c r="J183" s="215">
        <v>266.39999999999998</v>
      </c>
      <c r="K183" s="215">
        <v>0</v>
      </c>
      <c r="L183" s="215">
        <v>0</v>
      </c>
      <c r="M183" s="215">
        <v>0</v>
      </c>
      <c r="N183" s="215">
        <v>0</v>
      </c>
      <c r="O183" s="215">
        <v>0</v>
      </c>
      <c r="P183" s="215">
        <v>0</v>
      </c>
      <c r="Q183" s="215">
        <v>532.79999999999995</v>
      </c>
    </row>
    <row r="184" spans="1:17" x14ac:dyDescent="0.25">
      <c r="A184" s="245" t="str">
        <f>IFERROR(VLOOKUP($C184,Account_Mapping!$A:$C,2,0),"")</f>
        <v>T_gen_Admin_other</v>
      </c>
      <c r="B184" s="248">
        <f>IFERROR(VLOOKUP($C184,Account_Mapping!$A:$C,3,0),"")</f>
        <v>0</v>
      </c>
      <c r="C184" s="285" t="s">
        <v>933</v>
      </c>
      <c r="D184" s="215"/>
      <c r="E184" s="215">
        <v>0</v>
      </c>
      <c r="F184" s="215">
        <v>0</v>
      </c>
      <c r="G184" s="215">
        <v>0</v>
      </c>
      <c r="H184" s="215">
        <v>0</v>
      </c>
      <c r="I184" s="215">
        <v>0</v>
      </c>
      <c r="J184" s="215">
        <v>0</v>
      </c>
      <c r="K184" s="215">
        <v>0</v>
      </c>
      <c r="L184" s="215">
        <v>0</v>
      </c>
      <c r="M184" s="215">
        <v>0</v>
      </c>
      <c r="N184" s="215">
        <v>0</v>
      </c>
      <c r="O184" s="215">
        <v>0</v>
      </c>
      <c r="P184" s="215">
        <v>0</v>
      </c>
      <c r="Q184" s="215">
        <v>0</v>
      </c>
    </row>
    <row r="185" spans="1:17" x14ac:dyDescent="0.25">
      <c r="A185" s="245" t="str">
        <f>IFERROR(VLOOKUP($C185,Account_Mapping!$A:$C,2,0),"")</f>
        <v>T_gen_Admin_other</v>
      </c>
      <c r="B185" s="248">
        <f>IFERROR(VLOOKUP($C185,Account_Mapping!$A:$C,3,0),"")</f>
        <v>0</v>
      </c>
      <c r="C185" s="285" t="s">
        <v>934</v>
      </c>
      <c r="D185" s="215"/>
      <c r="E185" s="215">
        <v>0</v>
      </c>
      <c r="F185" s="215">
        <v>0</v>
      </c>
      <c r="G185" s="215">
        <v>133.19999999999999</v>
      </c>
      <c r="H185" s="215">
        <v>66.599999999999994</v>
      </c>
      <c r="I185" s="215">
        <v>0</v>
      </c>
      <c r="J185" s="215">
        <v>0</v>
      </c>
      <c r="K185" s="215">
        <v>0</v>
      </c>
      <c r="L185" s="215">
        <v>0</v>
      </c>
      <c r="M185" s="215">
        <v>0</v>
      </c>
      <c r="N185" s="215">
        <v>0</v>
      </c>
      <c r="O185" s="215">
        <v>0</v>
      </c>
      <c r="P185" s="215">
        <v>0</v>
      </c>
      <c r="Q185" s="215">
        <v>199.79999999999998</v>
      </c>
    </row>
    <row r="186" spans="1:17" x14ac:dyDescent="0.25">
      <c r="A186" s="245" t="str">
        <f>IFERROR(VLOOKUP($C186,Account_Mapping!$A:$C,2,0),"")</f>
        <v>T_gen_Admin_other</v>
      </c>
      <c r="B186" s="248">
        <f>IFERROR(VLOOKUP($C186,Account_Mapping!$A:$C,3,0),"")</f>
        <v>0</v>
      </c>
      <c r="C186" s="285" t="s">
        <v>935</v>
      </c>
      <c r="D186" s="215"/>
      <c r="E186" s="215">
        <v>0</v>
      </c>
      <c r="F186" s="215">
        <v>0</v>
      </c>
      <c r="G186" s="215">
        <v>0</v>
      </c>
      <c r="H186" s="215">
        <v>0</v>
      </c>
      <c r="I186" s="215">
        <v>-20.46</v>
      </c>
      <c r="J186" s="215">
        <v>-3.26</v>
      </c>
      <c r="K186" s="215">
        <v>0</v>
      </c>
      <c r="L186" s="215">
        <v>0</v>
      </c>
      <c r="M186" s="215">
        <v>0</v>
      </c>
      <c r="N186" s="215">
        <v>0</v>
      </c>
      <c r="O186" s="215">
        <v>0</v>
      </c>
      <c r="P186" s="215">
        <v>0</v>
      </c>
      <c r="Q186" s="215">
        <v>-23.72</v>
      </c>
    </row>
    <row r="187" spans="1:17" x14ac:dyDescent="0.25">
      <c r="A187" s="245" t="str">
        <f>IFERROR(VLOOKUP($C187,Account_Mapping!$A:$C,2,0),"")</f>
        <v>T_gen_Admin_other</v>
      </c>
      <c r="B187" s="248">
        <f>IFERROR(VLOOKUP($C187,Account_Mapping!$A:$C,3,0),"")</f>
        <v>0</v>
      </c>
      <c r="C187" s="285" t="s">
        <v>936</v>
      </c>
      <c r="D187" s="215"/>
      <c r="E187" s="215">
        <v>0</v>
      </c>
      <c r="F187" s="215">
        <v>0</v>
      </c>
      <c r="G187" s="215">
        <v>0</v>
      </c>
      <c r="H187" s="215">
        <v>0</v>
      </c>
      <c r="I187" s="215">
        <v>0</v>
      </c>
      <c r="J187" s="215">
        <v>0</v>
      </c>
      <c r="K187" s="215">
        <v>0</v>
      </c>
      <c r="L187" s="215">
        <v>0</v>
      </c>
      <c r="M187" s="215">
        <v>0</v>
      </c>
      <c r="N187" s="215">
        <v>0</v>
      </c>
      <c r="O187" s="215">
        <v>0</v>
      </c>
      <c r="P187" s="215">
        <v>0</v>
      </c>
      <c r="Q187" s="215">
        <v>0</v>
      </c>
    </row>
    <row r="188" spans="1:17" x14ac:dyDescent="0.25">
      <c r="A188" s="245" t="str">
        <f>IFERROR(VLOOKUP($C188,Account_Mapping!$A:$C,2,0),"")</f>
        <v>T_gen_Admin_other</v>
      </c>
      <c r="B188" s="248" t="str">
        <f>IFERROR(VLOOKUP($C188,Account_Mapping!$A:$C,3,0),"")</f>
        <v>T_Other_NN_Labor</v>
      </c>
      <c r="C188" s="285" t="s">
        <v>937</v>
      </c>
      <c r="D188" s="215"/>
      <c r="E188" s="215">
        <v>0</v>
      </c>
      <c r="F188" s="215">
        <v>0</v>
      </c>
      <c r="G188" s="215">
        <v>0</v>
      </c>
      <c r="H188" s="215">
        <v>0</v>
      </c>
      <c r="I188" s="215">
        <v>3333.33</v>
      </c>
      <c r="J188" s="215">
        <v>6666.66</v>
      </c>
      <c r="K188" s="215">
        <v>0</v>
      </c>
      <c r="L188" s="215">
        <v>0</v>
      </c>
      <c r="M188" s="215">
        <v>0</v>
      </c>
      <c r="N188" s="215">
        <v>0</v>
      </c>
      <c r="O188" s="215">
        <v>0</v>
      </c>
      <c r="P188" s="215">
        <v>0</v>
      </c>
      <c r="Q188" s="215">
        <v>9999.99</v>
      </c>
    </row>
    <row r="189" spans="1:17" x14ac:dyDescent="0.25">
      <c r="A189" s="245" t="str">
        <f>IFERROR(VLOOKUP($C189,Account_Mapping!$A:$C,2,0),"")</f>
        <v>T_Nursing</v>
      </c>
      <c r="B189" s="248" t="str">
        <f>IFERROR(VLOOKUP($C189,Account_Mapping!$A:$C,3,0),"")</f>
        <v>T_Nursing_Labor</v>
      </c>
      <c r="C189" s="285" t="s">
        <v>938</v>
      </c>
      <c r="D189" s="215"/>
      <c r="E189" s="215">
        <v>0</v>
      </c>
      <c r="F189" s="215">
        <v>0</v>
      </c>
      <c r="G189" s="215">
        <v>0</v>
      </c>
      <c r="H189" s="215">
        <v>0</v>
      </c>
      <c r="I189" s="215">
        <v>0</v>
      </c>
      <c r="J189" s="215">
        <v>0</v>
      </c>
      <c r="K189" s="215">
        <v>0</v>
      </c>
      <c r="L189" s="215">
        <v>0</v>
      </c>
      <c r="M189" s="215">
        <v>0</v>
      </c>
      <c r="N189" s="215">
        <v>0</v>
      </c>
      <c r="O189" s="215">
        <v>0</v>
      </c>
      <c r="P189" s="215">
        <v>0</v>
      </c>
      <c r="Q189" s="215">
        <v>0</v>
      </c>
    </row>
    <row r="190" spans="1:17" x14ac:dyDescent="0.25">
      <c r="A190" s="245" t="str">
        <f>IFERROR(VLOOKUP($C190,Account_Mapping!$A:$C,2,0),"")</f>
        <v>T_Nursing</v>
      </c>
      <c r="B190" s="248" t="str">
        <f>IFERROR(VLOOKUP($C190,Account_Mapping!$A:$C,3,0),"")</f>
        <v>T_Nursing_Labor</v>
      </c>
      <c r="C190" s="285" t="s">
        <v>939</v>
      </c>
      <c r="D190" s="215"/>
      <c r="E190" s="215">
        <v>0</v>
      </c>
      <c r="F190" s="215">
        <v>0</v>
      </c>
      <c r="G190" s="215">
        <v>0</v>
      </c>
      <c r="H190" s="215">
        <v>0</v>
      </c>
      <c r="I190" s="215">
        <v>0</v>
      </c>
      <c r="J190" s="215">
        <v>0</v>
      </c>
      <c r="K190" s="215">
        <v>0</v>
      </c>
      <c r="L190" s="215">
        <v>0</v>
      </c>
      <c r="M190" s="215">
        <v>0</v>
      </c>
      <c r="N190" s="215">
        <v>0</v>
      </c>
      <c r="O190" s="215">
        <v>0</v>
      </c>
      <c r="P190" s="215">
        <v>0</v>
      </c>
      <c r="Q190" s="215">
        <v>0</v>
      </c>
    </row>
    <row r="191" spans="1:17" x14ac:dyDescent="0.25">
      <c r="A191" s="245" t="str">
        <f>IFERROR(VLOOKUP($C191,Account_Mapping!$A:$C,2,0),"")</f>
        <v>T_gen_Admin_other</v>
      </c>
      <c r="B191" s="248" t="str">
        <f>IFERROR(VLOOKUP($C191,Account_Mapping!$A:$C,3,0),"")</f>
        <v>T_Other_NN_Labor</v>
      </c>
      <c r="C191" s="285" t="s">
        <v>940</v>
      </c>
      <c r="D191" s="215"/>
      <c r="E191" s="215">
        <v>0</v>
      </c>
      <c r="F191" s="215">
        <v>0</v>
      </c>
      <c r="G191" s="215">
        <v>0</v>
      </c>
      <c r="H191" s="215">
        <v>0</v>
      </c>
      <c r="I191" s="215">
        <v>0</v>
      </c>
      <c r="J191" s="215">
        <v>0</v>
      </c>
      <c r="K191" s="215">
        <v>0</v>
      </c>
      <c r="L191" s="215">
        <v>0</v>
      </c>
      <c r="M191" s="215">
        <v>0</v>
      </c>
      <c r="N191" s="215">
        <v>0</v>
      </c>
      <c r="O191" s="215">
        <v>0</v>
      </c>
      <c r="P191" s="215">
        <v>0</v>
      </c>
      <c r="Q191" s="215">
        <v>0</v>
      </c>
    </row>
    <row r="192" spans="1:17" x14ac:dyDescent="0.25">
      <c r="A192" s="245" t="str">
        <f>IFERROR(VLOOKUP($C192,Account_Mapping!$A:$C,2,0),"")</f>
        <v>T_Nursing</v>
      </c>
      <c r="B192" s="248" t="str">
        <f>IFERROR(VLOOKUP($C192,Account_Mapping!$A:$C,3,0),"")</f>
        <v>T_Nursing_Labor</v>
      </c>
      <c r="C192" s="285" t="s">
        <v>941</v>
      </c>
      <c r="D192" s="215"/>
      <c r="E192" s="215">
        <v>22201.33</v>
      </c>
      <c r="F192" s="215">
        <v>21066.78</v>
      </c>
      <c r="G192" s="215">
        <v>24017.09</v>
      </c>
      <c r="H192" s="215">
        <v>21943.63</v>
      </c>
      <c r="I192" s="215">
        <v>18560.43</v>
      </c>
      <c r="J192" s="215">
        <v>15477.25</v>
      </c>
      <c r="K192" s="215">
        <v>0</v>
      </c>
      <c r="L192" s="215">
        <v>0</v>
      </c>
      <c r="M192" s="215">
        <v>0</v>
      </c>
      <c r="N192" s="215">
        <v>0</v>
      </c>
      <c r="O192" s="215">
        <v>0</v>
      </c>
      <c r="P192" s="215">
        <v>0</v>
      </c>
      <c r="Q192" s="215">
        <v>123266.51000000001</v>
      </c>
    </row>
    <row r="193" spans="1:17" x14ac:dyDescent="0.25">
      <c r="A193" s="245" t="str">
        <f>IFERROR(VLOOKUP($C193,Account_Mapping!$A:$C,2,0),"")</f>
        <v>T_Nursing</v>
      </c>
      <c r="B193" s="248" t="str">
        <f>IFERROR(VLOOKUP($C193,Account_Mapping!$A:$C,3,0),"")</f>
        <v>T_Nursing_Labor</v>
      </c>
      <c r="C193" s="285" t="s">
        <v>1272</v>
      </c>
      <c r="D193" s="215"/>
      <c r="E193" s="215">
        <v>0</v>
      </c>
      <c r="F193" s="215">
        <v>0</v>
      </c>
      <c r="G193" s="215">
        <v>0</v>
      </c>
      <c r="H193" s="215">
        <v>0</v>
      </c>
      <c r="I193" s="215">
        <v>0</v>
      </c>
      <c r="J193" s="215">
        <v>0</v>
      </c>
      <c r="K193" s="215">
        <v>0</v>
      </c>
      <c r="L193" s="215">
        <v>0</v>
      </c>
      <c r="M193" s="215">
        <v>0</v>
      </c>
      <c r="N193" s="215">
        <v>0</v>
      </c>
      <c r="O193" s="215">
        <v>0</v>
      </c>
      <c r="P193" s="215">
        <v>0</v>
      </c>
      <c r="Q193" s="215">
        <v>0</v>
      </c>
    </row>
    <row r="194" spans="1:17" x14ac:dyDescent="0.25">
      <c r="A194" s="245" t="str">
        <f>IFERROR(VLOOKUP($C194,Account_Mapping!$A:$C,2,0),"")</f>
        <v>T_Nursing</v>
      </c>
      <c r="B194" s="248" t="str">
        <f>IFERROR(VLOOKUP($C194,Account_Mapping!$A:$C,3,0),"")</f>
        <v>T_Nursing_Labor</v>
      </c>
      <c r="C194" s="285" t="s">
        <v>943</v>
      </c>
      <c r="D194" s="215"/>
      <c r="E194" s="215">
        <v>12739.36</v>
      </c>
      <c r="F194" s="215">
        <v>9161.14</v>
      </c>
      <c r="G194" s="215">
        <v>12255.7</v>
      </c>
      <c r="H194" s="215">
        <v>11050.89</v>
      </c>
      <c r="I194" s="215">
        <v>11490.87</v>
      </c>
      <c r="J194" s="215">
        <v>8200.16</v>
      </c>
      <c r="K194" s="215">
        <v>0</v>
      </c>
      <c r="L194" s="215">
        <v>0</v>
      </c>
      <c r="M194" s="215">
        <v>0</v>
      </c>
      <c r="N194" s="215">
        <v>0</v>
      </c>
      <c r="O194" s="215">
        <v>0</v>
      </c>
      <c r="P194" s="215">
        <v>0</v>
      </c>
      <c r="Q194" s="215">
        <v>64898.119999999995</v>
      </c>
    </row>
    <row r="195" spans="1:17" x14ac:dyDescent="0.25">
      <c r="A195" s="245" t="str">
        <f>IFERROR(VLOOKUP($C195,Account_Mapping!$A:$C,2,0),"")</f>
        <v>T_Nursing</v>
      </c>
      <c r="B195" s="248" t="str">
        <f>IFERROR(VLOOKUP($C195,Account_Mapping!$A:$C,3,0),"")</f>
        <v>T_Nursing_Labor</v>
      </c>
      <c r="C195" s="285" t="s">
        <v>1273</v>
      </c>
      <c r="D195" s="215"/>
      <c r="E195" s="215">
        <v>5643.62</v>
      </c>
      <c r="F195" s="215">
        <v>4509.82</v>
      </c>
      <c r="G195" s="215">
        <v>5791.58</v>
      </c>
      <c r="H195" s="215">
        <v>4784.6099999999997</v>
      </c>
      <c r="I195" s="215">
        <v>5945.86</v>
      </c>
      <c r="J195" s="215">
        <v>4682.05</v>
      </c>
      <c r="K195" s="215">
        <v>0</v>
      </c>
      <c r="L195" s="215">
        <v>0</v>
      </c>
      <c r="M195" s="215">
        <v>0</v>
      </c>
      <c r="N195" s="215">
        <v>0</v>
      </c>
      <c r="O195" s="215">
        <v>0</v>
      </c>
      <c r="P195" s="215">
        <v>0</v>
      </c>
      <c r="Q195" s="215">
        <v>31357.539999999997</v>
      </c>
    </row>
    <row r="196" spans="1:17" x14ac:dyDescent="0.25">
      <c r="A196" s="245" t="str">
        <f>IFERROR(VLOOKUP($C196,Account_Mapping!$A:$C,2,0),"")</f>
        <v>T_Nursing</v>
      </c>
      <c r="B196" s="248" t="str">
        <f>IFERROR(VLOOKUP($C196,Account_Mapping!$A:$C,3,0),"")</f>
        <v>T_Nursing_Labor</v>
      </c>
      <c r="C196" s="285" t="s">
        <v>945</v>
      </c>
      <c r="D196" s="215"/>
      <c r="E196" s="215">
        <v>15624.79</v>
      </c>
      <c r="F196" s="215">
        <v>13093.59</v>
      </c>
      <c r="G196" s="215">
        <v>15336.86</v>
      </c>
      <c r="H196" s="215">
        <v>15473.34</v>
      </c>
      <c r="I196" s="215">
        <v>20244.939999999999</v>
      </c>
      <c r="J196" s="215">
        <v>16932.2</v>
      </c>
      <c r="K196" s="215">
        <v>0</v>
      </c>
      <c r="L196" s="215">
        <v>0</v>
      </c>
      <c r="M196" s="215">
        <v>0</v>
      </c>
      <c r="N196" s="215">
        <v>0</v>
      </c>
      <c r="O196" s="215">
        <v>0</v>
      </c>
      <c r="P196" s="215">
        <v>0</v>
      </c>
      <c r="Q196" s="215">
        <v>96705.72</v>
      </c>
    </row>
    <row r="197" spans="1:17" x14ac:dyDescent="0.25">
      <c r="A197" s="245" t="str">
        <f>IFERROR(VLOOKUP($C197,Account_Mapping!$A:$C,2,0),"")</f>
        <v>T_Nursing</v>
      </c>
      <c r="B197" s="248" t="str">
        <f>IFERROR(VLOOKUP($C197,Account_Mapping!$A:$C,3,0),"")</f>
        <v>T_Nursing_Labor</v>
      </c>
      <c r="C197" s="285" t="s">
        <v>946</v>
      </c>
      <c r="D197" s="215"/>
      <c r="E197" s="215">
        <v>0</v>
      </c>
      <c r="F197" s="215">
        <v>0</v>
      </c>
      <c r="G197" s="215">
        <v>0</v>
      </c>
      <c r="H197" s="215">
        <v>0</v>
      </c>
      <c r="I197" s="215">
        <v>0</v>
      </c>
      <c r="J197" s="215">
        <v>0</v>
      </c>
      <c r="K197" s="215">
        <v>0</v>
      </c>
      <c r="L197" s="215">
        <v>0</v>
      </c>
      <c r="M197" s="215">
        <v>0</v>
      </c>
      <c r="N197" s="215">
        <v>0</v>
      </c>
      <c r="O197" s="215">
        <v>0</v>
      </c>
      <c r="P197" s="215">
        <v>0</v>
      </c>
      <c r="Q197" s="215">
        <v>0</v>
      </c>
    </row>
    <row r="198" spans="1:17" x14ac:dyDescent="0.25">
      <c r="A198" s="245" t="str">
        <f>IFERROR(VLOOKUP($C198,Account_Mapping!$A:$C,2,0),"")</f>
        <v>T_Nursing</v>
      </c>
      <c r="B198" s="248" t="str">
        <f>IFERROR(VLOOKUP($C198,Account_Mapping!$A:$C,3,0),"")</f>
        <v>T_Nursing_Labor</v>
      </c>
      <c r="C198" s="285" t="s">
        <v>947</v>
      </c>
      <c r="D198" s="215"/>
      <c r="E198" s="215">
        <v>0</v>
      </c>
      <c r="F198" s="215">
        <v>0</v>
      </c>
      <c r="G198" s="215">
        <v>0</v>
      </c>
      <c r="H198" s="215">
        <v>0</v>
      </c>
      <c r="I198" s="215">
        <v>0</v>
      </c>
      <c r="J198" s="215">
        <v>0</v>
      </c>
      <c r="K198" s="215">
        <v>0</v>
      </c>
      <c r="L198" s="215">
        <v>0</v>
      </c>
      <c r="M198" s="215">
        <v>0</v>
      </c>
      <c r="N198" s="215">
        <v>0</v>
      </c>
      <c r="O198" s="215">
        <v>0</v>
      </c>
      <c r="P198" s="215">
        <v>0</v>
      </c>
      <c r="Q198" s="215">
        <v>0</v>
      </c>
    </row>
    <row r="199" spans="1:17" x14ac:dyDescent="0.25">
      <c r="A199" s="245" t="str">
        <f>IFERROR(VLOOKUP($C199,Account_Mapping!$A:$C,2,0),"")</f>
        <v>T_EXPENSES</v>
      </c>
      <c r="B199" s="248">
        <f>IFERROR(VLOOKUP($C199,Account_Mapping!$A:$C,3,0),"")</f>
        <v>0</v>
      </c>
      <c r="C199" s="285" t="s">
        <v>948</v>
      </c>
      <c r="D199" s="215"/>
      <c r="E199" s="215">
        <v>0</v>
      </c>
      <c r="F199" s="215">
        <v>0</v>
      </c>
      <c r="G199" s="215">
        <v>0</v>
      </c>
      <c r="H199" s="215">
        <v>0</v>
      </c>
      <c r="I199" s="215">
        <v>0</v>
      </c>
      <c r="J199" s="215">
        <v>0</v>
      </c>
      <c r="K199" s="215">
        <v>0</v>
      </c>
      <c r="L199" s="215">
        <v>0</v>
      </c>
      <c r="M199" s="215">
        <v>0</v>
      </c>
      <c r="N199" s="215">
        <v>0</v>
      </c>
      <c r="O199" s="215">
        <v>0</v>
      </c>
      <c r="P199" s="215">
        <v>0</v>
      </c>
      <c r="Q199" s="215">
        <v>0</v>
      </c>
    </row>
    <row r="200" spans="1:17" x14ac:dyDescent="0.25">
      <c r="A200" s="245" t="str">
        <f>IFERROR(VLOOKUP($C200,Account_Mapping!$A:$C,2,0),"")</f>
        <v>T_Nursing</v>
      </c>
      <c r="B200" s="248" t="str">
        <f>IFERROR(VLOOKUP($C200,Account_Mapping!$A:$C,3,0),"")</f>
        <v>T_Nursing_Labor</v>
      </c>
      <c r="C200" s="285" t="s">
        <v>949</v>
      </c>
      <c r="D200" s="215"/>
      <c r="E200" s="215">
        <v>6195.32</v>
      </c>
      <c r="F200" s="215">
        <v>5083.79</v>
      </c>
      <c r="G200" s="215">
        <v>6949.22</v>
      </c>
      <c r="H200" s="215">
        <v>5431.25</v>
      </c>
      <c r="I200" s="215">
        <v>5033.6499999999996</v>
      </c>
      <c r="J200" s="215">
        <v>3579.94</v>
      </c>
      <c r="K200" s="215">
        <v>0</v>
      </c>
      <c r="L200" s="215">
        <v>0</v>
      </c>
      <c r="M200" s="215">
        <v>0</v>
      </c>
      <c r="N200" s="215">
        <v>0</v>
      </c>
      <c r="O200" s="215">
        <v>0</v>
      </c>
      <c r="P200" s="215">
        <v>0</v>
      </c>
      <c r="Q200" s="215">
        <v>32273.170000000002</v>
      </c>
    </row>
    <row r="201" spans="1:17" x14ac:dyDescent="0.25">
      <c r="A201" s="245" t="str">
        <f>IFERROR(VLOOKUP($C201,Account_Mapping!$A:$C,2,0),"")</f>
        <v>T_gen_Admin_other</v>
      </c>
      <c r="B201" s="248" t="str">
        <f>IFERROR(VLOOKUP($C201,Account_Mapping!$A:$C,3,0),"")</f>
        <v>T_Other_NN_Labor</v>
      </c>
      <c r="C201" s="285" t="s">
        <v>950</v>
      </c>
      <c r="D201" s="215"/>
      <c r="E201" s="215">
        <v>0</v>
      </c>
      <c r="F201" s="215">
        <v>0</v>
      </c>
      <c r="G201" s="215">
        <v>0</v>
      </c>
      <c r="H201" s="215">
        <v>0</v>
      </c>
      <c r="I201" s="215">
        <v>0</v>
      </c>
      <c r="J201" s="215">
        <v>0</v>
      </c>
      <c r="K201" s="215">
        <v>0</v>
      </c>
      <c r="L201" s="215">
        <v>0</v>
      </c>
      <c r="M201" s="215">
        <v>0</v>
      </c>
      <c r="N201" s="215">
        <v>0</v>
      </c>
      <c r="O201" s="215">
        <v>0</v>
      </c>
      <c r="P201" s="215">
        <v>0</v>
      </c>
      <c r="Q201" s="215">
        <v>0</v>
      </c>
    </row>
    <row r="202" spans="1:17" x14ac:dyDescent="0.25">
      <c r="A202" s="245" t="str">
        <f>IFERROR(VLOOKUP($C202,Account_Mapping!$A:$C,2,0),"")</f>
        <v>T_Nursing</v>
      </c>
      <c r="B202" s="248" t="str">
        <f>IFERROR(VLOOKUP($C202,Account_Mapping!$A:$C,3,0),"")</f>
        <v>T_Nursing_Labor</v>
      </c>
      <c r="C202" s="285" t="s">
        <v>951</v>
      </c>
      <c r="D202" s="215"/>
      <c r="E202" s="215">
        <v>4920</v>
      </c>
      <c r="F202" s="215">
        <v>3263.64</v>
      </c>
      <c r="G202" s="215">
        <v>2450.0700000000002</v>
      </c>
      <c r="H202" s="215">
        <v>3529.2</v>
      </c>
      <c r="I202" s="215">
        <v>2626.21</v>
      </c>
      <c r="J202" s="215">
        <v>2945.06</v>
      </c>
      <c r="K202" s="215">
        <v>0</v>
      </c>
      <c r="L202" s="215">
        <v>0</v>
      </c>
      <c r="M202" s="215">
        <v>0</v>
      </c>
      <c r="N202" s="215">
        <v>0</v>
      </c>
      <c r="O202" s="215">
        <v>0</v>
      </c>
      <c r="P202" s="215">
        <v>0</v>
      </c>
      <c r="Q202" s="215">
        <v>19734.18</v>
      </c>
    </row>
    <row r="203" spans="1:17" x14ac:dyDescent="0.25">
      <c r="A203" s="245" t="str">
        <f>IFERROR(VLOOKUP($C203,Account_Mapping!$A:$C,2,0),"")</f>
        <v>T_Nursing</v>
      </c>
      <c r="B203" s="248" t="str">
        <f>IFERROR(VLOOKUP($C203,Account_Mapping!$A:$C,3,0),"")</f>
        <v>T_Nursing_Labor</v>
      </c>
      <c r="C203" s="285" t="s">
        <v>952</v>
      </c>
      <c r="D203" s="215"/>
      <c r="E203" s="215">
        <v>0</v>
      </c>
      <c r="F203" s="215">
        <v>0</v>
      </c>
      <c r="G203" s="215">
        <v>0</v>
      </c>
      <c r="H203" s="215">
        <v>0</v>
      </c>
      <c r="I203" s="215">
        <v>0</v>
      </c>
      <c r="J203" s="215">
        <v>0</v>
      </c>
      <c r="K203" s="215">
        <v>0</v>
      </c>
      <c r="L203" s="215">
        <v>0</v>
      </c>
      <c r="M203" s="215">
        <v>0</v>
      </c>
      <c r="N203" s="215">
        <v>0</v>
      </c>
      <c r="O203" s="215">
        <v>0</v>
      </c>
      <c r="P203" s="215">
        <v>0</v>
      </c>
      <c r="Q203" s="215">
        <v>0</v>
      </c>
    </row>
    <row r="204" spans="1:17" x14ac:dyDescent="0.25">
      <c r="A204" s="245" t="str">
        <f>IFERROR(VLOOKUP($C204,Account_Mapping!$A:$C,2,0),"")</f>
        <v>T_Nursing</v>
      </c>
      <c r="B204" s="248">
        <f>IFERROR(VLOOKUP($C204,Account_Mapping!$A:$C,3,0),"")</f>
        <v>0</v>
      </c>
      <c r="C204" s="285" t="s">
        <v>953</v>
      </c>
      <c r="D204" s="215"/>
      <c r="E204" s="215">
        <v>3638.82</v>
      </c>
      <c r="F204" s="215">
        <v>1374.49</v>
      </c>
      <c r="G204" s="215">
        <v>1367.43</v>
      </c>
      <c r="H204" s="215">
        <v>2763.93</v>
      </c>
      <c r="I204" s="215">
        <v>111.01</v>
      </c>
      <c r="J204" s="215">
        <v>2410.12</v>
      </c>
      <c r="K204" s="215">
        <v>0</v>
      </c>
      <c r="L204" s="215">
        <v>0</v>
      </c>
      <c r="M204" s="215">
        <v>0</v>
      </c>
      <c r="N204" s="215">
        <v>0</v>
      </c>
      <c r="O204" s="215">
        <v>0</v>
      </c>
      <c r="P204" s="215">
        <v>0</v>
      </c>
      <c r="Q204" s="215">
        <v>11665.8</v>
      </c>
    </row>
    <row r="205" spans="1:17" x14ac:dyDescent="0.25">
      <c r="A205" s="245" t="str">
        <f>IFERROR(VLOOKUP($C205,Account_Mapping!$A:$C,2,0),"")</f>
        <v>T_EXPENSES</v>
      </c>
      <c r="B205" s="248">
        <f>IFERROR(VLOOKUP($C205,Account_Mapping!$A:$C,3,0),"")</f>
        <v>0</v>
      </c>
      <c r="C205" s="285" t="s">
        <v>954</v>
      </c>
      <c r="D205" s="215"/>
      <c r="E205" s="215">
        <v>2354.92</v>
      </c>
      <c r="F205" s="215">
        <v>482.37</v>
      </c>
      <c r="G205" s="215">
        <v>473.13</v>
      </c>
      <c r="H205" s="215">
        <v>1826.47</v>
      </c>
      <c r="I205" s="215">
        <v>601.72</v>
      </c>
      <c r="J205" s="215">
        <v>1203.3599999999999</v>
      </c>
      <c r="K205" s="215">
        <v>0</v>
      </c>
      <c r="L205" s="215">
        <v>0</v>
      </c>
      <c r="M205" s="215">
        <v>0</v>
      </c>
      <c r="N205" s="215">
        <v>0</v>
      </c>
      <c r="O205" s="215">
        <v>0</v>
      </c>
      <c r="P205" s="215">
        <v>0</v>
      </c>
      <c r="Q205" s="215">
        <v>6941.97</v>
      </c>
    </row>
    <row r="206" spans="1:17" x14ac:dyDescent="0.25">
      <c r="A206" s="245" t="str">
        <f>IFERROR(VLOOKUP($C206,Account_Mapping!$A:$C,2,0),"")</f>
        <v>T_EXPENSES</v>
      </c>
      <c r="B206" s="248">
        <f>IFERROR(VLOOKUP($C206,Account_Mapping!$A:$C,3,0),"")</f>
        <v>0</v>
      </c>
      <c r="C206" s="285" t="s">
        <v>955</v>
      </c>
      <c r="D206" s="215"/>
      <c r="E206" s="215">
        <v>0</v>
      </c>
      <c r="F206" s="215">
        <v>0</v>
      </c>
      <c r="G206" s="215">
        <v>0</v>
      </c>
      <c r="H206" s="215">
        <v>0</v>
      </c>
      <c r="I206" s="215">
        <v>0</v>
      </c>
      <c r="J206" s="215">
        <v>0</v>
      </c>
      <c r="K206" s="215">
        <v>0</v>
      </c>
      <c r="L206" s="215">
        <v>0</v>
      </c>
      <c r="M206" s="215">
        <v>0</v>
      </c>
      <c r="N206" s="215">
        <v>0</v>
      </c>
      <c r="O206" s="215">
        <v>0</v>
      </c>
      <c r="P206" s="215">
        <v>0</v>
      </c>
      <c r="Q206" s="215">
        <v>0</v>
      </c>
    </row>
    <row r="207" spans="1:17" x14ac:dyDescent="0.25">
      <c r="A207" s="245" t="str">
        <f>IFERROR(VLOOKUP($C207,Account_Mapping!$A:$C,2,0),"")</f>
        <v>T_Ancillary_Other</v>
      </c>
      <c r="B207" s="248">
        <f>IFERROR(VLOOKUP($C207,Account_Mapping!$A:$C,3,0),"")</f>
        <v>0</v>
      </c>
      <c r="C207" s="285" t="s">
        <v>956</v>
      </c>
      <c r="D207" s="215"/>
      <c r="E207" s="215">
        <v>359</v>
      </c>
      <c r="F207" s="215">
        <v>64.67</v>
      </c>
      <c r="G207" s="215">
        <v>394</v>
      </c>
      <c r="H207" s="215">
        <v>431.5</v>
      </c>
      <c r="I207" s="215">
        <v>788.5</v>
      </c>
      <c r="J207" s="215">
        <v>394</v>
      </c>
      <c r="K207" s="215">
        <v>0</v>
      </c>
      <c r="L207" s="215">
        <v>0</v>
      </c>
      <c r="M207" s="215">
        <v>0</v>
      </c>
      <c r="N207" s="215">
        <v>0</v>
      </c>
      <c r="O207" s="215">
        <v>0</v>
      </c>
      <c r="P207" s="215">
        <v>0</v>
      </c>
      <c r="Q207" s="215">
        <v>2431.67</v>
      </c>
    </row>
    <row r="208" spans="1:17" x14ac:dyDescent="0.25">
      <c r="A208" s="245" t="str">
        <f>IFERROR(VLOOKUP($C208,Account_Mapping!$A:$C,2,0),"")</f>
        <v>T_Nursing</v>
      </c>
      <c r="B208" s="248">
        <f>IFERROR(VLOOKUP($C208,Account_Mapping!$A:$C,3,0),"")</f>
        <v>0</v>
      </c>
      <c r="C208" s="285" t="s">
        <v>957</v>
      </c>
      <c r="D208" s="215"/>
      <c r="E208" s="215">
        <v>0</v>
      </c>
      <c r="F208" s="215">
        <v>0</v>
      </c>
      <c r="G208" s="215">
        <v>0</v>
      </c>
      <c r="H208" s="215">
        <v>0</v>
      </c>
      <c r="I208" s="215">
        <v>0</v>
      </c>
      <c r="J208" s="215">
        <v>0</v>
      </c>
      <c r="K208" s="215">
        <v>0</v>
      </c>
      <c r="L208" s="215">
        <v>0</v>
      </c>
      <c r="M208" s="215">
        <v>0</v>
      </c>
      <c r="N208" s="215">
        <v>0</v>
      </c>
      <c r="O208" s="215">
        <v>0</v>
      </c>
      <c r="P208" s="215">
        <v>0</v>
      </c>
      <c r="Q208" s="215">
        <v>0</v>
      </c>
    </row>
    <row r="209" spans="1:17" x14ac:dyDescent="0.25">
      <c r="A209" s="245" t="str">
        <f>IFERROR(VLOOKUP($C209,Account_Mapping!$A:$C,2,0),"")</f>
        <v>T_Ancillary_Pharmacy</v>
      </c>
      <c r="B209" s="248">
        <f>IFERROR(VLOOKUP($C209,Account_Mapping!$A:$C,3,0),"")</f>
        <v>0</v>
      </c>
      <c r="C209" s="285" t="s">
        <v>958</v>
      </c>
      <c r="D209" s="215"/>
      <c r="E209" s="215">
        <v>1862.14</v>
      </c>
      <c r="F209" s="215">
        <v>2912.93</v>
      </c>
      <c r="G209" s="215">
        <v>1721.36</v>
      </c>
      <c r="H209" s="215">
        <v>1117.6500000000001</v>
      </c>
      <c r="I209" s="215">
        <v>765.79</v>
      </c>
      <c r="J209" s="215">
        <v>1340.26</v>
      </c>
      <c r="K209" s="215">
        <v>0</v>
      </c>
      <c r="L209" s="215">
        <v>0</v>
      </c>
      <c r="M209" s="215">
        <v>0</v>
      </c>
      <c r="N209" s="215">
        <v>0</v>
      </c>
      <c r="O209" s="215">
        <v>0</v>
      </c>
      <c r="P209" s="215">
        <v>0</v>
      </c>
      <c r="Q209" s="215">
        <v>9720.1299999999992</v>
      </c>
    </row>
    <row r="210" spans="1:17" x14ac:dyDescent="0.25">
      <c r="A210" s="245" t="str">
        <f>IFERROR(VLOOKUP($C210,Account_Mapping!$A:$C,2,0),"")</f>
        <v>T_EXPENSES</v>
      </c>
      <c r="B210" s="248">
        <f>IFERROR(VLOOKUP($C210,Account_Mapping!$A:$C,3,0),"")</f>
        <v>0</v>
      </c>
      <c r="C210" s="285" t="s">
        <v>959</v>
      </c>
      <c r="D210" s="215"/>
      <c r="E210" s="215">
        <v>0</v>
      </c>
      <c r="F210" s="215">
        <v>0</v>
      </c>
      <c r="G210" s="215">
        <v>0</v>
      </c>
      <c r="H210" s="215">
        <v>0</v>
      </c>
      <c r="I210" s="215">
        <v>0</v>
      </c>
      <c r="J210" s="215">
        <v>0</v>
      </c>
      <c r="K210" s="215">
        <v>0</v>
      </c>
      <c r="L210" s="215">
        <v>0</v>
      </c>
      <c r="M210" s="215">
        <v>0</v>
      </c>
      <c r="N210" s="215">
        <v>0</v>
      </c>
      <c r="O210" s="215">
        <v>0</v>
      </c>
      <c r="P210" s="215">
        <v>0</v>
      </c>
      <c r="Q210" s="215">
        <v>0</v>
      </c>
    </row>
    <row r="211" spans="1:17" x14ac:dyDescent="0.25">
      <c r="A211" s="245" t="str">
        <f>IFERROR(VLOOKUP($C211,Account_Mapping!$A:$C,2,0),"")</f>
        <v>T_Nursing</v>
      </c>
      <c r="B211" s="248" t="str">
        <f>IFERROR(VLOOKUP($C211,Account_Mapping!$A:$C,3,0),"")</f>
        <v>T_N_Contract_Labor</v>
      </c>
      <c r="C211" s="285" t="s">
        <v>960</v>
      </c>
      <c r="D211" s="215"/>
      <c r="E211" s="215">
        <v>0</v>
      </c>
      <c r="F211" s="215">
        <v>136</v>
      </c>
      <c r="G211" s="215">
        <v>1224</v>
      </c>
      <c r="H211" s="215">
        <v>1657.42</v>
      </c>
      <c r="I211" s="215">
        <v>4595.17</v>
      </c>
      <c r="J211" s="215">
        <v>14569.66</v>
      </c>
      <c r="K211" s="215">
        <v>0</v>
      </c>
      <c r="L211" s="215">
        <v>0</v>
      </c>
      <c r="M211" s="215">
        <v>0</v>
      </c>
      <c r="N211" s="215">
        <v>0</v>
      </c>
      <c r="O211" s="215">
        <v>0</v>
      </c>
      <c r="P211" s="215">
        <v>0</v>
      </c>
      <c r="Q211" s="215">
        <v>22182.25</v>
      </c>
    </row>
    <row r="212" spans="1:17" x14ac:dyDescent="0.25">
      <c r="A212" s="245" t="str">
        <f>IFERROR(VLOOKUP($C212,Account_Mapping!$A:$C,2,0),"")</f>
        <v>T_Nursing</v>
      </c>
      <c r="B212" s="248">
        <f>IFERROR(VLOOKUP($C212,Account_Mapping!$A:$C,3,0),"")</f>
        <v>0</v>
      </c>
      <c r="C212" s="285" t="s">
        <v>961</v>
      </c>
      <c r="D212" s="215"/>
      <c r="E212" s="215">
        <v>485.84</v>
      </c>
      <c r="F212" s="215">
        <v>932.61</v>
      </c>
      <c r="G212" s="215">
        <v>267.72000000000003</v>
      </c>
      <c r="H212" s="215">
        <v>1699</v>
      </c>
      <c r="I212" s="215">
        <v>773.12</v>
      </c>
      <c r="J212" s="215">
        <v>1469.6</v>
      </c>
      <c r="K212" s="215">
        <v>0</v>
      </c>
      <c r="L212" s="215">
        <v>0</v>
      </c>
      <c r="M212" s="215">
        <v>0</v>
      </c>
      <c r="N212" s="215">
        <v>0</v>
      </c>
      <c r="O212" s="215">
        <v>0</v>
      </c>
      <c r="P212" s="215">
        <v>0</v>
      </c>
      <c r="Q212" s="215">
        <v>5627.8899999999994</v>
      </c>
    </row>
    <row r="213" spans="1:17" x14ac:dyDescent="0.25">
      <c r="A213" s="245" t="str">
        <f>IFERROR(VLOOKUP($C213,Account_Mapping!$A:$C,2,0),"")</f>
        <v>T_gen_Admin_other</v>
      </c>
      <c r="B213" s="248">
        <f>IFERROR(VLOOKUP($C213,Account_Mapping!$A:$C,3,0),"")</f>
        <v>0</v>
      </c>
      <c r="C213" s="285" t="s">
        <v>962</v>
      </c>
      <c r="D213" s="215"/>
      <c r="E213" s="215">
        <v>0</v>
      </c>
      <c r="F213" s="215">
        <v>0</v>
      </c>
      <c r="G213" s="215">
        <v>162.80000000000001</v>
      </c>
      <c r="H213" s="215">
        <v>0</v>
      </c>
      <c r="I213" s="215">
        <v>0</v>
      </c>
      <c r="J213" s="215">
        <v>0</v>
      </c>
      <c r="K213" s="215">
        <v>0</v>
      </c>
      <c r="L213" s="215">
        <v>0</v>
      </c>
      <c r="M213" s="215">
        <v>0</v>
      </c>
      <c r="N213" s="215">
        <v>0</v>
      </c>
      <c r="O213" s="215">
        <v>0</v>
      </c>
      <c r="P213" s="215">
        <v>0</v>
      </c>
      <c r="Q213" s="215">
        <v>162.80000000000001</v>
      </c>
    </row>
    <row r="214" spans="1:17" x14ac:dyDescent="0.25">
      <c r="A214" s="245" t="str">
        <f>IFERROR(VLOOKUP($C214,Account_Mapping!$A:$C,2,0),"")</f>
        <v>T_gen_Admin_other</v>
      </c>
      <c r="B214" s="248">
        <f>IFERROR(VLOOKUP($C214,Account_Mapping!$A:$C,3,0),"")</f>
        <v>0</v>
      </c>
      <c r="C214" s="285" t="s">
        <v>1284</v>
      </c>
      <c r="D214" s="215"/>
      <c r="E214" s="215">
        <v>0</v>
      </c>
      <c r="F214" s="215">
        <v>0</v>
      </c>
      <c r="G214" s="215">
        <v>0</v>
      </c>
      <c r="H214" s="215">
        <v>0</v>
      </c>
      <c r="I214" s="215">
        <v>0</v>
      </c>
      <c r="J214" s="215">
        <v>0</v>
      </c>
      <c r="K214" s="215">
        <v>0</v>
      </c>
      <c r="L214" s="215">
        <v>0</v>
      </c>
      <c r="M214" s="215">
        <v>0</v>
      </c>
      <c r="N214" s="215">
        <v>0</v>
      </c>
      <c r="O214" s="215">
        <v>0</v>
      </c>
      <c r="P214" s="215">
        <v>0</v>
      </c>
      <c r="Q214" s="215">
        <v>0</v>
      </c>
    </row>
    <row r="215" spans="1:17" x14ac:dyDescent="0.25">
      <c r="A215" s="245" t="str">
        <f>IFERROR(VLOOKUP($C215,Account_Mapping!$A:$C,2,0),"")</f>
        <v>T_Ancillary_Pharmacy</v>
      </c>
      <c r="B215" s="248">
        <f>IFERROR(VLOOKUP($C215,Account_Mapping!$A:$C,3,0),"")</f>
        <v>0</v>
      </c>
      <c r="C215" s="285" t="s">
        <v>964</v>
      </c>
      <c r="D215" s="215"/>
      <c r="E215" s="215">
        <v>0</v>
      </c>
      <c r="F215" s="215">
        <v>0</v>
      </c>
      <c r="G215" s="215">
        <v>0</v>
      </c>
      <c r="H215" s="215">
        <v>0</v>
      </c>
      <c r="I215" s="215">
        <v>0</v>
      </c>
      <c r="J215" s="215">
        <v>0</v>
      </c>
      <c r="K215" s="215">
        <v>0</v>
      </c>
      <c r="L215" s="215">
        <v>0</v>
      </c>
      <c r="M215" s="215">
        <v>0</v>
      </c>
      <c r="N215" s="215">
        <v>0</v>
      </c>
      <c r="O215" s="215">
        <v>0</v>
      </c>
      <c r="P215" s="215">
        <v>0</v>
      </c>
      <c r="Q215" s="215">
        <v>0</v>
      </c>
    </row>
    <row r="216" spans="1:17" x14ac:dyDescent="0.25">
      <c r="A216" s="245" t="str">
        <f>IFERROR(VLOOKUP($C216,Account_Mapping!$A:$C,2,0),"")</f>
        <v>T_gen_Admin_other</v>
      </c>
      <c r="B216" s="248">
        <f>IFERROR(VLOOKUP($C216,Account_Mapping!$A:$C,3,0),"")</f>
        <v>0</v>
      </c>
      <c r="C216" s="285" t="s">
        <v>965</v>
      </c>
      <c r="D216" s="215"/>
      <c r="E216" s="215">
        <v>0</v>
      </c>
      <c r="F216" s="215">
        <v>0</v>
      </c>
      <c r="G216" s="215">
        <v>0</v>
      </c>
      <c r="H216" s="215">
        <v>0</v>
      </c>
      <c r="I216" s="215">
        <v>0</v>
      </c>
      <c r="J216" s="215">
        <v>0</v>
      </c>
      <c r="K216" s="215">
        <v>0</v>
      </c>
      <c r="L216" s="215">
        <v>0</v>
      </c>
      <c r="M216" s="215">
        <v>0</v>
      </c>
      <c r="N216" s="215">
        <v>0</v>
      </c>
      <c r="O216" s="215">
        <v>0</v>
      </c>
      <c r="P216" s="215">
        <v>0</v>
      </c>
      <c r="Q216" s="215">
        <v>0</v>
      </c>
    </row>
    <row r="217" spans="1:17" x14ac:dyDescent="0.25">
      <c r="A217" s="245" t="str">
        <f>IFERROR(VLOOKUP($C217,Account_Mapping!$A:$C,2,0),"")</f>
        <v>T_Ancillary_Therapy</v>
      </c>
      <c r="B217" s="248">
        <f>IFERROR(VLOOKUP($C217,Account_Mapping!$A:$C,3,0),"")</f>
        <v>0</v>
      </c>
      <c r="C217" s="285" t="s">
        <v>966</v>
      </c>
      <c r="D217" s="215"/>
      <c r="E217" s="215">
        <v>306.42</v>
      </c>
      <c r="F217" s="215">
        <v>0</v>
      </c>
      <c r="G217" s="215">
        <v>0</v>
      </c>
      <c r="H217" s="215">
        <v>0</v>
      </c>
      <c r="I217" s="215">
        <v>0</v>
      </c>
      <c r="J217" s="215">
        <v>342.42</v>
      </c>
      <c r="K217" s="215">
        <v>0</v>
      </c>
      <c r="L217" s="215">
        <v>0</v>
      </c>
      <c r="M217" s="215">
        <v>0</v>
      </c>
      <c r="N217" s="215">
        <v>0</v>
      </c>
      <c r="O217" s="215">
        <v>0</v>
      </c>
      <c r="P217" s="215">
        <v>0</v>
      </c>
      <c r="Q217" s="215">
        <v>648.84</v>
      </c>
    </row>
    <row r="218" spans="1:17" x14ac:dyDescent="0.25">
      <c r="A218" s="245" t="str">
        <f>IFERROR(VLOOKUP($C218,Account_Mapping!$A:$C,2,0),"")</f>
        <v>T_Ancillary_Other</v>
      </c>
      <c r="B218" s="248">
        <f>IFERROR(VLOOKUP($C218,Account_Mapping!$A:$C,3,0),"")</f>
        <v>0</v>
      </c>
      <c r="C218" s="285" t="s">
        <v>967</v>
      </c>
      <c r="D218" s="215"/>
      <c r="E218" s="215">
        <v>0</v>
      </c>
      <c r="F218" s="215">
        <v>0</v>
      </c>
      <c r="G218" s="215">
        <v>0</v>
      </c>
      <c r="H218" s="215">
        <v>0</v>
      </c>
      <c r="I218" s="215">
        <v>0</v>
      </c>
      <c r="J218" s="215">
        <v>0</v>
      </c>
      <c r="K218" s="215">
        <v>0</v>
      </c>
      <c r="L218" s="215">
        <v>0</v>
      </c>
      <c r="M218" s="215">
        <v>0</v>
      </c>
      <c r="N218" s="215">
        <v>0</v>
      </c>
      <c r="O218" s="215">
        <v>0</v>
      </c>
      <c r="P218" s="215">
        <v>0</v>
      </c>
      <c r="Q218" s="215">
        <v>0</v>
      </c>
    </row>
    <row r="219" spans="1:17" x14ac:dyDescent="0.25">
      <c r="A219" s="245" t="str">
        <f>IFERROR(VLOOKUP($C219,Account_Mapping!$A:$C,2,0),"")</f>
        <v>T_Ancillary_Other</v>
      </c>
      <c r="B219" s="248">
        <f>IFERROR(VLOOKUP($C219,Account_Mapping!$A:$C,3,0),"")</f>
        <v>0</v>
      </c>
      <c r="C219" s="285" t="s">
        <v>968</v>
      </c>
      <c r="D219" s="215"/>
      <c r="E219" s="215">
        <v>0</v>
      </c>
      <c r="F219" s="215">
        <v>0</v>
      </c>
      <c r="G219" s="215">
        <v>0</v>
      </c>
      <c r="H219" s="215">
        <v>0</v>
      </c>
      <c r="I219" s="215">
        <v>0</v>
      </c>
      <c r="J219" s="215">
        <v>0</v>
      </c>
      <c r="K219" s="215">
        <v>0</v>
      </c>
      <c r="L219" s="215">
        <v>0</v>
      </c>
      <c r="M219" s="215">
        <v>0</v>
      </c>
      <c r="N219" s="215">
        <v>0</v>
      </c>
      <c r="O219" s="215">
        <v>0</v>
      </c>
      <c r="P219" s="215">
        <v>0</v>
      </c>
      <c r="Q219" s="215">
        <v>0</v>
      </c>
    </row>
    <row r="220" spans="1:17" x14ac:dyDescent="0.25">
      <c r="A220" s="245" t="str">
        <f>IFERROR(VLOOKUP($C220,Account_Mapping!$A:$C,2,0),"")</f>
        <v>T_Ancillary_Other</v>
      </c>
      <c r="B220" s="248">
        <f>IFERROR(VLOOKUP($C220,Account_Mapping!$A:$C,3,0),"")</f>
        <v>0</v>
      </c>
      <c r="C220" s="285" t="s">
        <v>969</v>
      </c>
      <c r="D220" s="215"/>
      <c r="E220" s="215">
        <v>0</v>
      </c>
      <c r="F220" s="215">
        <v>0</v>
      </c>
      <c r="G220" s="215">
        <v>0</v>
      </c>
      <c r="H220" s="215">
        <v>0</v>
      </c>
      <c r="I220" s="215">
        <v>0</v>
      </c>
      <c r="J220" s="215">
        <v>0</v>
      </c>
      <c r="K220" s="215">
        <v>0</v>
      </c>
      <c r="L220" s="215">
        <v>0</v>
      </c>
      <c r="M220" s="215">
        <v>0</v>
      </c>
      <c r="N220" s="215">
        <v>0</v>
      </c>
      <c r="O220" s="215">
        <v>0</v>
      </c>
      <c r="P220" s="215">
        <v>0</v>
      </c>
      <c r="Q220" s="215">
        <v>0</v>
      </c>
    </row>
    <row r="221" spans="1:17" x14ac:dyDescent="0.25">
      <c r="A221" s="245" t="str">
        <f>IFERROR(VLOOKUP($C221,Account_Mapping!$A:$C,2,0),"")</f>
        <v>T_gen_Admin_other</v>
      </c>
      <c r="B221" s="248">
        <f>IFERROR(VLOOKUP($C221,Account_Mapping!$A:$C,3,0),"")</f>
        <v>0</v>
      </c>
      <c r="C221" s="285" t="s">
        <v>970</v>
      </c>
      <c r="D221" s="215"/>
      <c r="E221" s="215">
        <v>420.24</v>
      </c>
      <c r="F221" s="215">
        <v>1906</v>
      </c>
      <c r="G221" s="215">
        <v>0</v>
      </c>
      <c r="H221" s="215">
        <v>1837.33</v>
      </c>
      <c r="I221" s="215">
        <v>3868</v>
      </c>
      <c r="J221" s="215">
        <v>2634.75</v>
      </c>
      <c r="K221" s="215">
        <v>0</v>
      </c>
      <c r="L221" s="215">
        <v>0</v>
      </c>
      <c r="M221" s="215">
        <v>0</v>
      </c>
      <c r="N221" s="215">
        <v>0</v>
      </c>
      <c r="O221" s="215">
        <v>0</v>
      </c>
      <c r="P221" s="215">
        <v>0</v>
      </c>
      <c r="Q221" s="215">
        <v>10666.32</v>
      </c>
    </row>
    <row r="222" spans="1:17" x14ac:dyDescent="0.25">
      <c r="A222" s="245" t="str">
        <f>IFERROR(VLOOKUP($C222,Account_Mapping!$A:$C,2,0),"")</f>
        <v>T_Insurance</v>
      </c>
      <c r="B222" s="248">
        <f>IFERROR(VLOOKUP($C222,Account_Mapping!$A:$C,3,0),"")</f>
        <v>0</v>
      </c>
      <c r="C222" s="285" t="s">
        <v>971</v>
      </c>
      <c r="D222" s="215"/>
      <c r="E222" s="215">
        <v>0</v>
      </c>
      <c r="F222" s="215">
        <v>0</v>
      </c>
      <c r="G222" s="215">
        <v>0</v>
      </c>
      <c r="H222" s="215">
        <v>0</v>
      </c>
      <c r="I222" s="215">
        <v>0</v>
      </c>
      <c r="J222" s="215">
        <v>0</v>
      </c>
      <c r="K222" s="215">
        <v>0</v>
      </c>
      <c r="L222" s="215">
        <v>0</v>
      </c>
      <c r="M222" s="215">
        <v>0</v>
      </c>
      <c r="N222" s="215">
        <v>0</v>
      </c>
      <c r="O222" s="215">
        <v>0</v>
      </c>
      <c r="P222" s="215">
        <v>0</v>
      </c>
      <c r="Q222" s="215">
        <v>0</v>
      </c>
    </row>
    <row r="223" spans="1:17" x14ac:dyDescent="0.25">
      <c r="A223" s="245" t="str">
        <f>IFERROR(VLOOKUP($C223,Account_Mapping!$A:$C,2,0),"")</f>
        <v>T_gen_Admin_other</v>
      </c>
      <c r="B223" s="248">
        <f>IFERROR(VLOOKUP($C223,Account_Mapping!$A:$C,3,0),"")</f>
        <v>0</v>
      </c>
      <c r="C223" s="285" t="s">
        <v>972</v>
      </c>
      <c r="D223" s="215"/>
      <c r="E223" s="215">
        <v>0</v>
      </c>
      <c r="F223" s="215">
        <v>0</v>
      </c>
      <c r="G223" s="215">
        <v>0</v>
      </c>
      <c r="H223" s="215">
        <v>0</v>
      </c>
      <c r="I223" s="215">
        <v>0</v>
      </c>
      <c r="J223" s="215">
        <v>0</v>
      </c>
      <c r="K223" s="215">
        <v>0</v>
      </c>
      <c r="L223" s="215">
        <v>0</v>
      </c>
      <c r="M223" s="215">
        <v>0</v>
      </c>
      <c r="N223" s="215">
        <v>0</v>
      </c>
      <c r="O223" s="215">
        <v>0</v>
      </c>
      <c r="P223" s="215">
        <v>0</v>
      </c>
      <c r="Q223" s="215">
        <v>0</v>
      </c>
    </row>
    <row r="224" spans="1:17" x14ac:dyDescent="0.25">
      <c r="A224" s="245" t="str">
        <f>IFERROR(VLOOKUP($C224,Account_Mapping!$A:$C,2,0),"")</f>
        <v>T_gen_Admin_other</v>
      </c>
      <c r="B224" s="248">
        <f>IFERROR(VLOOKUP($C224,Account_Mapping!$A:$C,3,0),"")</f>
        <v>0</v>
      </c>
      <c r="C224" s="285" t="s">
        <v>973</v>
      </c>
      <c r="D224" s="215"/>
      <c r="E224" s="215">
        <v>0</v>
      </c>
      <c r="F224" s="215">
        <v>0</v>
      </c>
      <c r="G224" s="215">
        <v>0</v>
      </c>
      <c r="H224" s="215">
        <v>0</v>
      </c>
      <c r="I224" s="215">
        <v>0</v>
      </c>
      <c r="J224" s="215">
        <v>0</v>
      </c>
      <c r="K224" s="215">
        <v>0</v>
      </c>
      <c r="L224" s="215">
        <v>0</v>
      </c>
      <c r="M224" s="215">
        <v>0</v>
      </c>
      <c r="N224" s="215">
        <v>0</v>
      </c>
      <c r="O224" s="215">
        <v>0</v>
      </c>
      <c r="P224" s="215">
        <v>0</v>
      </c>
      <c r="Q224" s="215">
        <v>0</v>
      </c>
    </row>
    <row r="225" spans="1:17" x14ac:dyDescent="0.25">
      <c r="A225" s="245" t="str">
        <f>IFERROR(VLOOKUP($C225,Account_Mapping!$A:$C,2,0),"")</f>
        <v>T_gen_Admin_other</v>
      </c>
      <c r="B225" s="248">
        <f>IFERROR(VLOOKUP($C225,Account_Mapping!$A:$C,3,0),"")</f>
        <v>0</v>
      </c>
      <c r="C225" s="285" t="s">
        <v>974</v>
      </c>
      <c r="D225" s="215"/>
      <c r="E225" s="215">
        <v>1212.08</v>
      </c>
      <c r="F225" s="215">
        <v>1151.25</v>
      </c>
      <c r="G225" s="215">
        <v>1264.5999999999999</v>
      </c>
      <c r="H225" s="215">
        <v>632.75</v>
      </c>
      <c r="I225" s="215">
        <v>1167.5999999999999</v>
      </c>
      <c r="J225" s="215">
        <v>632.4</v>
      </c>
      <c r="K225" s="215">
        <v>0</v>
      </c>
      <c r="L225" s="215">
        <v>0</v>
      </c>
      <c r="M225" s="215">
        <v>0</v>
      </c>
      <c r="N225" s="215">
        <v>0</v>
      </c>
      <c r="O225" s="215">
        <v>0</v>
      </c>
      <c r="P225" s="215">
        <v>0</v>
      </c>
      <c r="Q225" s="215">
        <v>6060.68</v>
      </c>
    </row>
    <row r="226" spans="1:17" x14ac:dyDescent="0.25">
      <c r="A226" s="245" t="str">
        <f>IFERROR(VLOOKUP($C226,Account_Mapping!$A:$C,2,0),"")</f>
        <v>T_gen_Admin_other</v>
      </c>
      <c r="B226" s="248">
        <f>IFERROR(VLOOKUP($C226,Account_Mapping!$A:$C,3,0),"")</f>
        <v>0</v>
      </c>
      <c r="C226" s="285" t="s">
        <v>975</v>
      </c>
      <c r="D226" s="215"/>
      <c r="E226" s="215">
        <v>0</v>
      </c>
      <c r="F226" s="215">
        <v>0</v>
      </c>
      <c r="G226" s="215">
        <v>0</v>
      </c>
      <c r="H226" s="215">
        <v>0</v>
      </c>
      <c r="I226" s="215">
        <v>0</v>
      </c>
      <c r="J226" s="215">
        <v>0</v>
      </c>
      <c r="K226" s="215">
        <v>0</v>
      </c>
      <c r="L226" s="215">
        <v>0</v>
      </c>
      <c r="M226" s="215">
        <v>0</v>
      </c>
      <c r="N226" s="215">
        <v>0</v>
      </c>
      <c r="O226" s="215">
        <v>0</v>
      </c>
      <c r="P226" s="215">
        <v>0</v>
      </c>
      <c r="Q226" s="215">
        <v>0</v>
      </c>
    </row>
    <row r="227" spans="1:17" x14ac:dyDescent="0.25">
      <c r="A227" s="245" t="str">
        <f>IFERROR(VLOOKUP($C227,Account_Mapping!$A:$C,2,0),"")</f>
        <v>T_gen_Admin_other</v>
      </c>
      <c r="B227" s="248">
        <f>IFERROR(VLOOKUP($C227,Account_Mapping!$A:$C,3,0),"")</f>
        <v>0</v>
      </c>
      <c r="C227" s="285" t="s">
        <v>976</v>
      </c>
      <c r="D227" s="215"/>
      <c r="E227" s="215">
        <v>4775.97</v>
      </c>
      <c r="F227" s="215">
        <v>-1422.17</v>
      </c>
      <c r="G227" s="215">
        <v>538.51</v>
      </c>
      <c r="H227" s="215">
        <v>10096.469999999999</v>
      </c>
      <c r="I227" s="215">
        <v>1906.61</v>
      </c>
      <c r="J227" s="215">
        <v>4667.99</v>
      </c>
      <c r="K227" s="215">
        <v>0</v>
      </c>
      <c r="L227" s="215">
        <v>0</v>
      </c>
      <c r="M227" s="215">
        <v>0</v>
      </c>
      <c r="N227" s="215">
        <v>0</v>
      </c>
      <c r="O227" s="215">
        <v>0</v>
      </c>
      <c r="P227" s="215">
        <v>0</v>
      </c>
      <c r="Q227" s="215">
        <v>20563.379999999997</v>
      </c>
    </row>
    <row r="228" spans="1:17" x14ac:dyDescent="0.25">
      <c r="A228" s="245" t="str">
        <f>IFERROR(VLOOKUP($C228,Account_Mapping!$A:$C,2,0),"")</f>
        <v>T_Insurance</v>
      </c>
      <c r="B228" s="248">
        <f>IFERROR(VLOOKUP($C228,Account_Mapping!$A:$C,3,0),"")</f>
        <v>0</v>
      </c>
      <c r="C228" s="285" t="s">
        <v>977</v>
      </c>
      <c r="D228" s="215"/>
      <c r="E228" s="215">
        <v>0</v>
      </c>
      <c r="F228" s="215">
        <v>0</v>
      </c>
      <c r="G228" s="215">
        <v>0</v>
      </c>
      <c r="H228" s="215">
        <v>0</v>
      </c>
      <c r="I228" s="215">
        <v>0</v>
      </c>
      <c r="J228" s="215">
        <v>0</v>
      </c>
      <c r="K228" s="215">
        <v>0</v>
      </c>
      <c r="L228" s="215">
        <v>0</v>
      </c>
      <c r="M228" s="215">
        <v>0</v>
      </c>
      <c r="N228" s="215">
        <v>0</v>
      </c>
      <c r="O228" s="215">
        <v>0</v>
      </c>
      <c r="P228" s="215">
        <v>0</v>
      </c>
      <c r="Q228" s="215">
        <v>0</v>
      </c>
    </row>
    <row r="229" spans="1:17" x14ac:dyDescent="0.25">
      <c r="A229" s="245" t="str">
        <f>IFERROR(VLOOKUP($C229,Account_Mapping!$A:$C,2,0),"")</f>
        <v>T_gen_Admin_other</v>
      </c>
      <c r="B229" s="248">
        <f>IFERROR(VLOOKUP($C229,Account_Mapping!$A:$C,3,0),"")</f>
        <v>0</v>
      </c>
      <c r="C229" s="285" t="s">
        <v>1280</v>
      </c>
      <c r="D229" s="215"/>
      <c r="E229" s="215">
        <v>0</v>
      </c>
      <c r="F229" s="215">
        <v>0</v>
      </c>
      <c r="G229" s="215">
        <v>0</v>
      </c>
      <c r="H229" s="215">
        <v>0</v>
      </c>
      <c r="I229" s="215">
        <v>0</v>
      </c>
      <c r="J229" s="215">
        <v>0</v>
      </c>
      <c r="K229" s="215">
        <v>0</v>
      </c>
      <c r="L229" s="215">
        <v>0</v>
      </c>
      <c r="M229" s="215">
        <v>0</v>
      </c>
      <c r="N229" s="215">
        <v>0</v>
      </c>
      <c r="O229" s="215">
        <v>0</v>
      </c>
      <c r="P229" s="215">
        <v>0</v>
      </c>
      <c r="Q229" s="215">
        <v>0</v>
      </c>
    </row>
    <row r="230" spans="1:17" x14ac:dyDescent="0.25">
      <c r="A230" s="245" t="str">
        <f>IFERROR(VLOOKUP($C230,Account_Mapping!$A:$C,2,0),"")</f>
        <v>T_gen_Admin_other</v>
      </c>
      <c r="B230" s="248">
        <f>IFERROR(VLOOKUP($C230,Account_Mapping!$A:$C,3,0),"")</f>
        <v>0</v>
      </c>
      <c r="C230" s="285" t="s">
        <v>979</v>
      </c>
      <c r="D230" s="215"/>
      <c r="E230" s="215">
        <v>0</v>
      </c>
      <c r="F230" s="215">
        <v>0</v>
      </c>
      <c r="G230" s="215">
        <v>0</v>
      </c>
      <c r="H230" s="215">
        <v>0</v>
      </c>
      <c r="I230" s="215">
        <v>0</v>
      </c>
      <c r="J230" s="215">
        <v>0</v>
      </c>
      <c r="K230" s="215">
        <v>0</v>
      </c>
      <c r="L230" s="215">
        <v>0</v>
      </c>
      <c r="M230" s="215">
        <v>0</v>
      </c>
      <c r="N230" s="215">
        <v>0</v>
      </c>
      <c r="O230" s="215">
        <v>0</v>
      </c>
      <c r="P230" s="215">
        <v>0</v>
      </c>
      <c r="Q230" s="215">
        <v>0</v>
      </c>
    </row>
    <row r="231" spans="1:17" x14ac:dyDescent="0.25">
      <c r="A231" s="245" t="str">
        <f>IFERROR(VLOOKUP($C231,Account_Mapping!$A:$C,2,0),"")</f>
        <v>T_gen_Admin_other</v>
      </c>
      <c r="B231" s="248">
        <f>IFERROR(VLOOKUP($C231,Account_Mapping!$A:$C,3,0),"")</f>
        <v>0</v>
      </c>
      <c r="C231" s="285" t="s">
        <v>980</v>
      </c>
      <c r="D231" s="215"/>
      <c r="E231" s="215">
        <v>0</v>
      </c>
      <c r="F231" s="215">
        <v>0</v>
      </c>
      <c r="G231" s="215">
        <v>0</v>
      </c>
      <c r="H231" s="215">
        <v>0</v>
      </c>
      <c r="I231" s="215">
        <v>0</v>
      </c>
      <c r="J231" s="215">
        <v>0</v>
      </c>
      <c r="K231" s="215">
        <v>0</v>
      </c>
      <c r="L231" s="215">
        <v>0</v>
      </c>
      <c r="M231" s="215">
        <v>0</v>
      </c>
      <c r="N231" s="215">
        <v>0</v>
      </c>
      <c r="O231" s="215">
        <v>0</v>
      </c>
      <c r="P231" s="215">
        <v>0</v>
      </c>
      <c r="Q231" s="215">
        <v>0</v>
      </c>
    </row>
    <row r="232" spans="1:17" x14ac:dyDescent="0.25">
      <c r="A232" s="245" t="str">
        <f>IFERROR(VLOOKUP($C232,Account_Mapping!$A:$C,2,0),"")</f>
        <v>T_gen_Admin_other</v>
      </c>
      <c r="B232" s="248">
        <f>IFERROR(VLOOKUP($C232,Account_Mapping!$A:$C,3,0),"")</f>
        <v>0</v>
      </c>
      <c r="C232" s="285" t="s">
        <v>981</v>
      </c>
      <c r="D232" s="215"/>
      <c r="E232" s="215">
        <v>0</v>
      </c>
      <c r="F232" s="215">
        <v>0</v>
      </c>
      <c r="G232" s="215">
        <v>0</v>
      </c>
      <c r="H232" s="215">
        <v>0</v>
      </c>
      <c r="I232" s="215">
        <v>0</v>
      </c>
      <c r="J232" s="215">
        <v>0</v>
      </c>
      <c r="K232" s="215">
        <v>0</v>
      </c>
      <c r="L232" s="215">
        <v>0</v>
      </c>
      <c r="M232" s="215">
        <v>0</v>
      </c>
      <c r="N232" s="215">
        <v>0</v>
      </c>
      <c r="O232" s="215">
        <v>0</v>
      </c>
      <c r="P232" s="215">
        <v>0</v>
      </c>
      <c r="Q232" s="215">
        <v>0</v>
      </c>
    </row>
    <row r="233" spans="1:17" x14ac:dyDescent="0.25">
      <c r="A233" s="245" t="str">
        <f>IFERROR(VLOOKUP($C233,Account_Mapping!$A:$C,2,0),"")</f>
        <v>T_EXPENSES</v>
      </c>
      <c r="B233" s="248" t="str">
        <f>IFERROR(VLOOKUP($C233,Account_Mapping!$A:$C,3,0),"")</f>
        <v>T_Other_NN_Labor</v>
      </c>
      <c r="C233" s="285" t="s">
        <v>982</v>
      </c>
      <c r="D233" s="215"/>
      <c r="E233" s="215">
        <v>0</v>
      </c>
      <c r="F233" s="215">
        <v>0</v>
      </c>
      <c r="G233" s="215">
        <v>0</v>
      </c>
      <c r="H233" s="215">
        <v>0</v>
      </c>
      <c r="I233" s="215">
        <v>0</v>
      </c>
      <c r="J233" s="215">
        <v>0</v>
      </c>
      <c r="K233" s="215">
        <v>0</v>
      </c>
      <c r="L233" s="215">
        <v>0</v>
      </c>
      <c r="M233" s="215">
        <v>0</v>
      </c>
      <c r="N233" s="215">
        <v>0</v>
      </c>
      <c r="O233" s="215">
        <v>0</v>
      </c>
      <c r="P233" s="215">
        <v>0</v>
      </c>
      <c r="Q233" s="215">
        <v>0</v>
      </c>
    </row>
    <row r="234" spans="1:17" x14ac:dyDescent="0.25">
      <c r="A234" s="245" t="str">
        <f>IFERROR(VLOOKUP($C234,Account_Mapping!$A:$C,2,0),"")</f>
        <v>T_gen_Admin_other</v>
      </c>
      <c r="B234" s="248" t="str">
        <f>IFERROR(VLOOKUP($C234,Account_Mapping!$A:$C,3,0),"")</f>
        <v>T_Other_NN_Labor</v>
      </c>
      <c r="C234" s="285" t="s">
        <v>983</v>
      </c>
      <c r="D234" s="215"/>
      <c r="E234" s="215">
        <v>0</v>
      </c>
      <c r="F234" s="215">
        <v>0</v>
      </c>
      <c r="G234" s="215">
        <v>0</v>
      </c>
      <c r="H234" s="215">
        <v>0</v>
      </c>
      <c r="I234" s="215">
        <v>0</v>
      </c>
      <c r="J234" s="215">
        <v>0</v>
      </c>
      <c r="K234" s="215">
        <v>0</v>
      </c>
      <c r="L234" s="215">
        <v>0</v>
      </c>
      <c r="M234" s="215">
        <v>0</v>
      </c>
      <c r="N234" s="215">
        <v>0</v>
      </c>
      <c r="O234" s="215">
        <v>0</v>
      </c>
      <c r="P234" s="215">
        <v>0</v>
      </c>
      <c r="Q234" s="215">
        <v>0</v>
      </c>
    </row>
    <row r="235" spans="1:17" x14ac:dyDescent="0.25">
      <c r="A235" s="245" t="str">
        <f>IFERROR(VLOOKUP($C235,Account_Mapping!$A:$C,2,0),"")</f>
        <v>T_EXPENSES</v>
      </c>
      <c r="B235" s="248">
        <f>IFERROR(VLOOKUP($C235,Account_Mapping!$A:$C,3,0),"")</f>
        <v>0</v>
      </c>
      <c r="C235" s="285" t="s">
        <v>984</v>
      </c>
      <c r="D235" s="215"/>
      <c r="E235" s="215">
        <v>0</v>
      </c>
      <c r="F235" s="215">
        <v>0</v>
      </c>
      <c r="G235" s="215">
        <v>0</v>
      </c>
      <c r="H235" s="215">
        <v>0</v>
      </c>
      <c r="I235" s="215">
        <v>0</v>
      </c>
      <c r="J235" s="215">
        <v>0</v>
      </c>
      <c r="K235" s="215">
        <v>0</v>
      </c>
      <c r="L235" s="215">
        <v>0</v>
      </c>
      <c r="M235" s="215">
        <v>0</v>
      </c>
      <c r="N235" s="215">
        <v>0</v>
      </c>
      <c r="O235" s="215">
        <v>0</v>
      </c>
      <c r="P235" s="215">
        <v>0</v>
      </c>
      <c r="Q235" s="215">
        <v>0</v>
      </c>
    </row>
    <row r="236" spans="1:17" x14ac:dyDescent="0.25">
      <c r="A236" s="245" t="str">
        <f>IFERROR(VLOOKUP($C236,Account_Mapping!$A:$C,2,0),"")</f>
        <v>T_gen_Admin_other</v>
      </c>
      <c r="B236" s="248">
        <f>IFERROR(VLOOKUP($C236,Account_Mapping!$A:$C,3,0),"")</f>
        <v>0</v>
      </c>
      <c r="C236" s="285" t="s">
        <v>985</v>
      </c>
      <c r="D236" s="215"/>
      <c r="E236" s="215">
        <v>0</v>
      </c>
      <c r="F236" s="215">
        <v>0</v>
      </c>
      <c r="G236" s="215">
        <v>0</v>
      </c>
      <c r="H236" s="215">
        <v>0</v>
      </c>
      <c r="I236" s="215">
        <v>0</v>
      </c>
      <c r="J236" s="215">
        <v>0</v>
      </c>
      <c r="K236" s="215">
        <v>0</v>
      </c>
      <c r="L236" s="215">
        <v>0</v>
      </c>
      <c r="M236" s="215">
        <v>0</v>
      </c>
      <c r="N236" s="215">
        <v>0</v>
      </c>
      <c r="O236" s="215">
        <v>0</v>
      </c>
      <c r="P236" s="215">
        <v>0</v>
      </c>
      <c r="Q236" s="215">
        <v>0</v>
      </c>
    </row>
    <row r="237" spans="1:17" x14ac:dyDescent="0.25">
      <c r="A237" s="245" t="str">
        <f>IFERROR(VLOOKUP($C237,Account_Mapping!$A:$C,2,0),"")</f>
        <v>T_gen_Admin_other</v>
      </c>
      <c r="B237" s="248">
        <f>IFERROR(VLOOKUP($C237,Account_Mapping!$A:$C,3,0),"")</f>
        <v>0</v>
      </c>
      <c r="C237" s="285" t="s">
        <v>986</v>
      </c>
      <c r="D237" s="215"/>
      <c r="E237" s="215">
        <v>0</v>
      </c>
      <c r="F237" s="215">
        <v>0</v>
      </c>
      <c r="G237" s="215">
        <v>0</v>
      </c>
      <c r="H237" s="215">
        <v>0</v>
      </c>
      <c r="I237" s="215">
        <v>0</v>
      </c>
      <c r="J237" s="215">
        <v>0</v>
      </c>
      <c r="K237" s="215">
        <v>0</v>
      </c>
      <c r="L237" s="215">
        <v>0</v>
      </c>
      <c r="M237" s="215">
        <v>0</v>
      </c>
      <c r="N237" s="215">
        <v>0</v>
      </c>
      <c r="O237" s="215">
        <v>0</v>
      </c>
      <c r="P237" s="215">
        <v>0</v>
      </c>
      <c r="Q237" s="215">
        <v>0</v>
      </c>
    </row>
    <row r="238" spans="1:17" x14ac:dyDescent="0.25">
      <c r="A238" s="245" t="str">
        <f>IFERROR(VLOOKUP($C238,Account_Mapping!$A:$C,2,0),"")</f>
        <v>T_gen_Admin_other</v>
      </c>
      <c r="B238" s="248">
        <f>IFERROR(VLOOKUP($C238,Account_Mapping!$A:$C,3,0),"")</f>
        <v>0</v>
      </c>
      <c r="C238" s="285" t="s">
        <v>987</v>
      </c>
      <c r="D238" s="215"/>
      <c r="E238" s="215">
        <v>0</v>
      </c>
      <c r="F238" s="215">
        <v>0</v>
      </c>
      <c r="G238" s="215">
        <v>0</v>
      </c>
      <c r="H238" s="215">
        <v>0</v>
      </c>
      <c r="I238" s="215">
        <v>0</v>
      </c>
      <c r="J238" s="215">
        <v>0</v>
      </c>
      <c r="K238" s="215">
        <v>0</v>
      </c>
      <c r="L238" s="215">
        <v>0</v>
      </c>
      <c r="M238" s="215">
        <v>0</v>
      </c>
      <c r="N238" s="215">
        <v>0</v>
      </c>
      <c r="O238" s="215">
        <v>0</v>
      </c>
      <c r="P238" s="215">
        <v>0</v>
      </c>
      <c r="Q238" s="215">
        <v>0</v>
      </c>
    </row>
    <row r="239" spans="1:17" x14ac:dyDescent="0.25">
      <c r="A239" s="245" t="str">
        <f>IFERROR(VLOOKUP($C239,Account_Mapping!$A:$C,2,0),"")</f>
        <v>T_gen_Admin_other</v>
      </c>
      <c r="B239" s="248">
        <f>IFERROR(VLOOKUP($C239,Account_Mapping!$A:$C,3,0),"")</f>
        <v>0</v>
      </c>
      <c r="C239" s="285" t="s">
        <v>988</v>
      </c>
      <c r="D239" s="215"/>
      <c r="E239" s="215">
        <v>0</v>
      </c>
      <c r="F239" s="215">
        <v>0</v>
      </c>
      <c r="G239" s="215">
        <v>0</v>
      </c>
      <c r="H239" s="215">
        <v>0</v>
      </c>
      <c r="I239" s="215">
        <v>0</v>
      </c>
      <c r="J239" s="215">
        <v>0</v>
      </c>
      <c r="K239" s="215">
        <v>0</v>
      </c>
      <c r="L239" s="215">
        <v>0</v>
      </c>
      <c r="M239" s="215">
        <v>0</v>
      </c>
      <c r="N239" s="215">
        <v>0</v>
      </c>
      <c r="O239" s="215">
        <v>0</v>
      </c>
      <c r="P239" s="215">
        <v>0</v>
      </c>
      <c r="Q239" s="215">
        <v>0</v>
      </c>
    </row>
    <row r="240" spans="1:17" x14ac:dyDescent="0.25">
      <c r="A240" s="245" t="str">
        <f>IFERROR(VLOOKUP($C240,Account_Mapping!$A:$C,2,0),"")</f>
        <v>T_gen_Admin_other</v>
      </c>
      <c r="B240" s="248">
        <f>IFERROR(VLOOKUP($C240,Account_Mapping!$A:$C,3,0),"")</f>
        <v>0</v>
      </c>
      <c r="C240" s="285" t="s">
        <v>989</v>
      </c>
      <c r="D240" s="215"/>
      <c r="E240" s="215">
        <v>0</v>
      </c>
      <c r="F240" s="215">
        <v>0</v>
      </c>
      <c r="G240" s="215">
        <v>0</v>
      </c>
      <c r="H240" s="215">
        <v>0</v>
      </c>
      <c r="I240" s="215">
        <v>0</v>
      </c>
      <c r="J240" s="215">
        <v>0</v>
      </c>
      <c r="K240" s="215">
        <v>0</v>
      </c>
      <c r="L240" s="215">
        <v>0</v>
      </c>
      <c r="M240" s="215">
        <v>0</v>
      </c>
      <c r="N240" s="215">
        <v>0</v>
      </c>
      <c r="O240" s="215">
        <v>0</v>
      </c>
      <c r="P240" s="215">
        <v>0</v>
      </c>
      <c r="Q240" s="215">
        <v>0</v>
      </c>
    </row>
    <row r="241" spans="1:18" x14ac:dyDescent="0.25">
      <c r="A241" s="245" t="str">
        <f>IFERROR(VLOOKUP($C241,Account_Mapping!$A:$C,2,0),"")</f>
        <v>T_gen_Admin_other</v>
      </c>
      <c r="B241" s="248">
        <f>IFERROR(VLOOKUP($C241,Account_Mapping!$A:$C,3,0),"")</f>
        <v>0</v>
      </c>
      <c r="C241" s="285" t="s">
        <v>990</v>
      </c>
      <c r="D241" s="215"/>
      <c r="E241" s="215">
        <v>0</v>
      </c>
      <c r="F241" s="215">
        <v>0</v>
      </c>
      <c r="G241" s="215">
        <v>0</v>
      </c>
      <c r="H241" s="215">
        <v>0</v>
      </c>
      <c r="I241" s="215">
        <v>0</v>
      </c>
      <c r="J241" s="215">
        <v>0</v>
      </c>
      <c r="K241" s="215">
        <v>0</v>
      </c>
      <c r="L241" s="215">
        <v>0</v>
      </c>
      <c r="M241" s="215">
        <v>0</v>
      </c>
      <c r="N241" s="215">
        <v>0</v>
      </c>
      <c r="O241" s="215">
        <v>0</v>
      </c>
      <c r="P241" s="215">
        <v>0</v>
      </c>
      <c r="Q241" s="215">
        <v>0</v>
      </c>
    </row>
    <row r="242" spans="1:18" x14ac:dyDescent="0.25">
      <c r="A242" s="245" t="str">
        <f>IFERROR(VLOOKUP($C242,Account_Mapping!$A:$C,2,0),"")</f>
        <v>T_gen_Admin_other</v>
      </c>
      <c r="B242" s="248">
        <f>IFERROR(VLOOKUP($C242,Account_Mapping!$A:$C,3,0),"")</f>
        <v>0</v>
      </c>
      <c r="C242" s="285" t="s">
        <v>991</v>
      </c>
      <c r="E242" s="229">
        <v>0</v>
      </c>
      <c r="F242" s="229">
        <v>0</v>
      </c>
      <c r="G242" s="229">
        <v>0</v>
      </c>
      <c r="H242" s="229">
        <v>0</v>
      </c>
      <c r="I242" s="229">
        <v>0</v>
      </c>
      <c r="J242" s="229">
        <v>0</v>
      </c>
      <c r="K242" s="229">
        <v>0</v>
      </c>
      <c r="L242" s="229">
        <v>0</v>
      </c>
      <c r="M242" s="229">
        <v>0</v>
      </c>
      <c r="N242" s="229">
        <v>0</v>
      </c>
      <c r="O242" s="229">
        <v>0</v>
      </c>
      <c r="P242" s="229">
        <v>0</v>
      </c>
      <c r="Q242" s="229">
        <v>0</v>
      </c>
      <c r="R242" s="224"/>
    </row>
    <row r="243" spans="1:18" x14ac:dyDescent="0.25">
      <c r="A243" s="245" t="str">
        <f>IFERROR(VLOOKUP($C243,Account_Mapping!$A:$C,2,0),"")</f>
        <v>T_gen_Admin_other</v>
      </c>
      <c r="B243" s="248">
        <f>IFERROR(VLOOKUP($C243,Account_Mapping!$A:$C,3,0),"")</f>
        <v>0</v>
      </c>
      <c r="C243" s="285" t="s">
        <v>992</v>
      </c>
      <c r="E243" s="230">
        <v>0</v>
      </c>
      <c r="F243" s="230">
        <v>0</v>
      </c>
      <c r="G243" s="230">
        <v>0</v>
      </c>
      <c r="H243" s="230">
        <v>0</v>
      </c>
      <c r="I243" s="230">
        <v>0</v>
      </c>
      <c r="J243" s="230">
        <v>0</v>
      </c>
      <c r="K243" s="230">
        <v>0</v>
      </c>
      <c r="L243" s="230">
        <v>0</v>
      </c>
      <c r="M243" s="230">
        <v>0</v>
      </c>
      <c r="N243" s="230">
        <v>0</v>
      </c>
      <c r="O243" s="230">
        <v>0</v>
      </c>
      <c r="P243" s="230">
        <v>0</v>
      </c>
      <c r="Q243" s="230">
        <v>0</v>
      </c>
    </row>
    <row r="244" spans="1:18" x14ac:dyDescent="0.25">
      <c r="A244" s="245" t="str">
        <f>IFERROR(VLOOKUP($C244,Account_Mapping!$A:$C,2,0),"")</f>
        <v/>
      </c>
      <c r="B244" s="248" t="str">
        <f>IFERROR(VLOOKUP($C244,Account_Mapping!$A:$C,3,0),"")</f>
        <v/>
      </c>
      <c r="C244" s="285" t="s">
        <v>993</v>
      </c>
      <c r="E244" s="215">
        <v>88465.35000000002</v>
      </c>
      <c r="F244" s="215">
        <v>71560.699999999983</v>
      </c>
      <c r="G244" s="215">
        <v>79960.040000000008</v>
      </c>
      <c r="H244" s="215">
        <v>91044.499999999985</v>
      </c>
      <c r="I244" s="215">
        <v>90899.81</v>
      </c>
      <c r="J244" s="215">
        <v>100013.02</v>
      </c>
      <c r="K244" s="215">
        <v>0</v>
      </c>
      <c r="L244" s="215">
        <v>0</v>
      </c>
      <c r="M244" s="215">
        <v>0</v>
      </c>
      <c r="N244" s="215">
        <v>0</v>
      </c>
      <c r="O244" s="215">
        <v>0</v>
      </c>
      <c r="P244" s="215">
        <v>0</v>
      </c>
      <c r="Q244" s="215">
        <v>521943.41999999993</v>
      </c>
    </row>
    <row r="245" spans="1:18" x14ac:dyDescent="0.25">
      <c r="A245" s="245" t="str">
        <f>IFERROR(VLOOKUP($C245,Account_Mapping!$A:$C,2,0),"")</f>
        <v/>
      </c>
      <c r="B245" s="248" t="str">
        <f>IFERROR(VLOOKUP($C245,Account_Mapping!$A:$C,3,0),"")</f>
        <v/>
      </c>
      <c r="D245" s="215"/>
      <c r="E245" s="215"/>
      <c r="F245" s="215"/>
      <c r="G245" s="215"/>
      <c r="H245" s="215"/>
      <c r="I245" s="215"/>
      <c r="J245" s="215"/>
      <c r="K245" s="215"/>
      <c r="L245" s="215"/>
      <c r="M245" s="215"/>
      <c r="N245" s="215"/>
      <c r="O245" s="215"/>
      <c r="P245" s="215"/>
      <c r="Q245" s="215"/>
    </row>
    <row r="246" spans="1:18" x14ac:dyDescent="0.25">
      <c r="A246" s="245" t="str">
        <f>IFERROR(VLOOKUP($C246,Account_Mapping!$A:$C,2,0),"")</f>
        <v/>
      </c>
      <c r="B246" s="248" t="str">
        <f>IFERROR(VLOOKUP($C246,Account_Mapping!$A:$C,3,0),"")</f>
        <v/>
      </c>
      <c r="C246" s="285" t="s">
        <v>665</v>
      </c>
      <c r="D246" s="215"/>
      <c r="E246" s="215"/>
      <c r="F246" s="215"/>
      <c r="G246" s="215"/>
      <c r="H246" s="215"/>
      <c r="I246" s="215"/>
      <c r="J246" s="215"/>
      <c r="K246" s="215"/>
      <c r="L246" s="215"/>
      <c r="M246" s="215"/>
      <c r="N246" s="215"/>
      <c r="O246" s="215"/>
      <c r="P246" s="215"/>
      <c r="Q246" s="215"/>
    </row>
    <row r="247" spans="1:18" x14ac:dyDescent="0.25">
      <c r="A247" s="245" t="str">
        <f>IFERROR(VLOOKUP($C247,Account_Mapping!$A:$C,2,0),"")</f>
        <v>T_Dietary_Other</v>
      </c>
      <c r="B247" s="248" t="str">
        <f>IFERROR(VLOOKUP($C247,Account_Mapping!$A:$C,3,0),"")</f>
        <v>T_Other_NN_Labor</v>
      </c>
      <c r="C247" s="285" t="s">
        <v>994</v>
      </c>
      <c r="D247" s="215"/>
      <c r="E247" s="215">
        <v>16003.59</v>
      </c>
      <c r="F247" s="215">
        <v>14029.75</v>
      </c>
      <c r="G247" s="215">
        <v>17499.86</v>
      </c>
      <c r="H247" s="215">
        <v>16557.34</v>
      </c>
      <c r="I247" s="215">
        <v>17430.189999999999</v>
      </c>
      <c r="J247" s="215">
        <v>16768.38</v>
      </c>
      <c r="K247" s="215">
        <v>0</v>
      </c>
      <c r="L247" s="215">
        <v>0</v>
      </c>
      <c r="M247" s="215">
        <v>0</v>
      </c>
      <c r="N247" s="215">
        <v>0</v>
      </c>
      <c r="O247" s="215">
        <v>0</v>
      </c>
      <c r="P247" s="215">
        <v>0</v>
      </c>
      <c r="Q247" s="215">
        <v>98289.11</v>
      </c>
    </row>
    <row r="248" spans="1:18" x14ac:dyDescent="0.25">
      <c r="A248" s="245" t="str">
        <f>IFERROR(VLOOKUP($C248,Account_Mapping!$A:$C,2,0),"")</f>
        <v>T_Dietary_Other</v>
      </c>
      <c r="B248" s="248">
        <f>IFERROR(VLOOKUP($C248,Account_Mapping!$A:$C,3,0),"")</f>
        <v>0</v>
      </c>
      <c r="C248" s="285" t="s">
        <v>995</v>
      </c>
      <c r="D248" s="215"/>
      <c r="E248" s="215">
        <v>903.43</v>
      </c>
      <c r="F248" s="215">
        <v>120</v>
      </c>
      <c r="G248" s="215">
        <v>457.5</v>
      </c>
      <c r="H248" s="215">
        <v>670.44</v>
      </c>
      <c r="I248" s="215">
        <v>120</v>
      </c>
      <c r="J248" s="215">
        <v>1512.57</v>
      </c>
      <c r="K248" s="215">
        <v>0</v>
      </c>
      <c r="L248" s="215">
        <v>0</v>
      </c>
      <c r="M248" s="215">
        <v>0</v>
      </c>
      <c r="N248" s="215">
        <v>0</v>
      </c>
      <c r="O248" s="215">
        <v>0</v>
      </c>
      <c r="P248" s="215">
        <v>0</v>
      </c>
      <c r="Q248" s="215">
        <v>3783.9399999999996</v>
      </c>
    </row>
    <row r="249" spans="1:18" x14ac:dyDescent="0.25">
      <c r="A249" s="245" t="str">
        <f>IFERROR(VLOOKUP($C249,Account_Mapping!$A:$C,2,0),"")</f>
        <v>T_Dietary_Other</v>
      </c>
      <c r="B249" s="248">
        <f>IFERROR(VLOOKUP($C249,Account_Mapping!$A:$C,3,0),"")</f>
        <v>0</v>
      </c>
      <c r="C249" s="285" t="s">
        <v>996</v>
      </c>
      <c r="D249" s="215"/>
      <c r="E249" s="215">
        <v>372.48</v>
      </c>
      <c r="F249" s="215">
        <v>526.08000000000004</v>
      </c>
      <c r="G249" s="215">
        <v>416.01</v>
      </c>
      <c r="H249" s="215">
        <v>179.49</v>
      </c>
      <c r="I249" s="215">
        <v>353.84</v>
      </c>
      <c r="J249" s="215">
        <v>356.24</v>
      </c>
      <c r="K249" s="215">
        <v>0</v>
      </c>
      <c r="L249" s="215">
        <v>0</v>
      </c>
      <c r="M249" s="215">
        <v>0</v>
      </c>
      <c r="N249" s="215">
        <v>0</v>
      </c>
      <c r="O249" s="215">
        <v>0</v>
      </c>
      <c r="P249" s="215">
        <v>0</v>
      </c>
      <c r="Q249" s="215">
        <v>2204.1400000000003</v>
      </c>
    </row>
    <row r="250" spans="1:18" x14ac:dyDescent="0.25">
      <c r="A250" s="245" t="str">
        <f>IFERROR(VLOOKUP($C250,Account_Mapping!$A:$C,2,0),"")</f>
        <v>T_Dietary_Other</v>
      </c>
      <c r="B250" s="248">
        <f>IFERROR(VLOOKUP($C250,Account_Mapping!$A:$C,3,0),"")</f>
        <v>0</v>
      </c>
      <c r="C250" s="285" t="s">
        <v>997</v>
      </c>
      <c r="D250" s="215"/>
      <c r="E250" s="215">
        <v>565.82000000000005</v>
      </c>
      <c r="F250" s="215">
        <v>458.61</v>
      </c>
      <c r="G250" s="215">
        <v>709.72</v>
      </c>
      <c r="H250" s="215">
        <v>140.53</v>
      </c>
      <c r="I250" s="215">
        <v>534.36</v>
      </c>
      <c r="J250" s="215">
        <v>605.77</v>
      </c>
      <c r="K250" s="215">
        <v>0</v>
      </c>
      <c r="L250" s="215">
        <v>0</v>
      </c>
      <c r="M250" s="215">
        <v>0</v>
      </c>
      <c r="N250" s="215">
        <v>0</v>
      </c>
      <c r="O250" s="215">
        <v>0</v>
      </c>
      <c r="P250" s="215">
        <v>0</v>
      </c>
      <c r="Q250" s="215">
        <v>3014.81</v>
      </c>
    </row>
    <row r="251" spans="1:18" x14ac:dyDescent="0.25">
      <c r="A251" s="245" t="str">
        <f>IFERROR(VLOOKUP($C251,Account_Mapping!$A:$C,2,0),"")</f>
        <v>T_Dietary_Raw</v>
      </c>
      <c r="B251" s="248">
        <f>IFERROR(VLOOKUP($C251,Account_Mapping!$A:$C,3,0),"")</f>
        <v>0</v>
      </c>
      <c r="C251" s="285" t="s">
        <v>998</v>
      </c>
      <c r="D251" s="215"/>
      <c r="E251" s="215">
        <v>9261.7199999999993</v>
      </c>
      <c r="F251" s="215">
        <v>10067.620000000001</v>
      </c>
      <c r="G251" s="215">
        <v>13184.73</v>
      </c>
      <c r="H251" s="215">
        <v>8405.17</v>
      </c>
      <c r="I251" s="215">
        <v>9783.57</v>
      </c>
      <c r="J251" s="215">
        <v>12472.29</v>
      </c>
      <c r="K251" s="215">
        <v>0</v>
      </c>
      <c r="L251" s="215">
        <v>0</v>
      </c>
      <c r="M251" s="215">
        <v>0</v>
      </c>
      <c r="N251" s="215">
        <v>0</v>
      </c>
      <c r="O251" s="215">
        <v>0</v>
      </c>
      <c r="P251" s="215">
        <v>0</v>
      </c>
      <c r="Q251" s="215">
        <v>63175.1</v>
      </c>
    </row>
    <row r="252" spans="1:18" x14ac:dyDescent="0.25">
      <c r="A252" s="245" t="str">
        <f>IFERROR(VLOOKUP($C252,Account_Mapping!$A:$C,2,0),"")</f>
        <v>T_Dietary_Other</v>
      </c>
      <c r="B252" s="248">
        <f>IFERROR(VLOOKUP($C252,Account_Mapping!$A:$C,3,0),"")</f>
        <v>0</v>
      </c>
      <c r="C252" s="285" t="s">
        <v>999</v>
      </c>
      <c r="D252" s="215"/>
      <c r="E252" s="215">
        <v>0</v>
      </c>
      <c r="F252" s="215">
        <v>0</v>
      </c>
      <c r="G252" s="215">
        <v>0</v>
      </c>
      <c r="H252" s="215">
        <v>0</v>
      </c>
      <c r="I252" s="215">
        <v>0</v>
      </c>
      <c r="J252" s="215">
        <v>0</v>
      </c>
      <c r="K252" s="215">
        <v>0</v>
      </c>
      <c r="L252" s="215">
        <v>0</v>
      </c>
      <c r="M252" s="215">
        <v>0</v>
      </c>
      <c r="N252" s="215">
        <v>0</v>
      </c>
      <c r="O252" s="215">
        <v>0</v>
      </c>
      <c r="P252" s="215">
        <v>0</v>
      </c>
      <c r="Q252" s="215">
        <v>0</v>
      </c>
    </row>
    <row r="253" spans="1:18" x14ac:dyDescent="0.25">
      <c r="A253" s="245" t="str">
        <f>IFERROR(VLOOKUP($C253,Account_Mapping!$A:$C,2,0),"")</f>
        <v>T_Dietary_Other</v>
      </c>
      <c r="B253" s="248">
        <f>IFERROR(VLOOKUP($C253,Account_Mapping!$A:$C,3,0),"")</f>
        <v>0</v>
      </c>
      <c r="C253" s="285" t="s">
        <v>1000</v>
      </c>
      <c r="D253" s="215"/>
      <c r="E253" s="215">
        <v>198.9</v>
      </c>
      <c r="F253" s="215">
        <v>242.47</v>
      </c>
      <c r="G253" s="215">
        <v>198</v>
      </c>
      <c r="H253" s="215">
        <v>237.42</v>
      </c>
      <c r="I253" s="215">
        <v>193</v>
      </c>
      <c r="J253" s="215">
        <v>188.73</v>
      </c>
      <c r="K253" s="215">
        <v>0</v>
      </c>
      <c r="L253" s="215">
        <v>0</v>
      </c>
      <c r="M253" s="215">
        <v>0</v>
      </c>
      <c r="N253" s="215">
        <v>0</v>
      </c>
      <c r="O253" s="215">
        <v>0</v>
      </c>
      <c r="P253" s="215">
        <v>0</v>
      </c>
      <c r="Q253" s="215">
        <v>1258.52</v>
      </c>
    </row>
    <row r="254" spans="1:18" x14ac:dyDescent="0.25">
      <c r="A254" s="245" t="str">
        <f>IFERROR(VLOOKUP($C254,Account_Mapping!$A:$C,2,0),"")</f>
        <v>T_gen_Admin_other</v>
      </c>
      <c r="B254" s="248">
        <f>IFERROR(VLOOKUP($C254,Account_Mapping!$A:$C,3,0),"")</f>
        <v>0</v>
      </c>
      <c r="C254" s="285" t="s">
        <v>1001</v>
      </c>
      <c r="D254" s="215"/>
      <c r="E254" s="215">
        <v>0</v>
      </c>
      <c r="F254" s="215">
        <v>0</v>
      </c>
      <c r="G254" s="215">
        <v>0</v>
      </c>
      <c r="H254" s="215">
        <v>0</v>
      </c>
      <c r="I254" s="215">
        <v>0</v>
      </c>
      <c r="J254" s="215">
        <v>0</v>
      </c>
      <c r="K254" s="215">
        <v>0</v>
      </c>
      <c r="L254" s="215">
        <v>0</v>
      </c>
      <c r="M254" s="215">
        <v>0</v>
      </c>
      <c r="N254" s="215">
        <v>0</v>
      </c>
      <c r="O254" s="215">
        <v>0</v>
      </c>
      <c r="P254" s="215">
        <v>0</v>
      </c>
      <c r="Q254" s="215">
        <v>0</v>
      </c>
    </row>
    <row r="255" spans="1:18" x14ac:dyDescent="0.25">
      <c r="A255" s="245" t="str">
        <f>IFERROR(VLOOKUP($C255,Account_Mapping!$A:$C,2,0),"")</f>
        <v>T_gen_Admin_other</v>
      </c>
      <c r="B255" s="248">
        <f>IFERROR(VLOOKUP($C255,Account_Mapping!$A:$C,3,0),"")</f>
        <v>0</v>
      </c>
      <c r="C255" s="285" t="s">
        <v>1002</v>
      </c>
      <c r="D255" s="215"/>
      <c r="E255" s="215">
        <v>0</v>
      </c>
      <c r="F255" s="215">
        <v>0</v>
      </c>
      <c r="G255" s="215">
        <v>0</v>
      </c>
      <c r="H255" s="215">
        <v>0</v>
      </c>
      <c r="I255" s="215">
        <v>0</v>
      </c>
      <c r="J255" s="215">
        <v>0</v>
      </c>
      <c r="K255" s="215">
        <v>0</v>
      </c>
      <c r="L255" s="215">
        <v>0</v>
      </c>
      <c r="M255" s="215">
        <v>0</v>
      </c>
      <c r="N255" s="215">
        <v>0</v>
      </c>
      <c r="O255" s="215">
        <v>0</v>
      </c>
      <c r="P255" s="215">
        <v>0</v>
      </c>
      <c r="Q255" s="215">
        <v>0</v>
      </c>
    </row>
    <row r="256" spans="1:18" x14ac:dyDescent="0.25">
      <c r="A256" s="245" t="str">
        <f>IFERROR(VLOOKUP($C256,Account_Mapping!$A:$C,2,0),"")</f>
        <v>T_gen_Admin_other</v>
      </c>
      <c r="B256" s="248">
        <f>IFERROR(VLOOKUP($C256,Account_Mapping!$A:$C,3,0),"")</f>
        <v>0</v>
      </c>
      <c r="C256" s="285" t="s">
        <v>1003</v>
      </c>
      <c r="D256" s="215"/>
      <c r="E256" s="215">
        <v>0</v>
      </c>
      <c r="F256" s="215">
        <v>0</v>
      </c>
      <c r="G256" s="215">
        <v>0</v>
      </c>
      <c r="H256" s="215">
        <v>0</v>
      </c>
      <c r="I256" s="215">
        <v>0</v>
      </c>
      <c r="J256" s="215">
        <v>0</v>
      </c>
      <c r="K256" s="215">
        <v>0</v>
      </c>
      <c r="L256" s="215">
        <v>0</v>
      </c>
      <c r="M256" s="215">
        <v>0</v>
      </c>
      <c r="N256" s="215">
        <v>0</v>
      </c>
      <c r="O256" s="215">
        <v>0</v>
      </c>
      <c r="P256" s="215">
        <v>0</v>
      </c>
      <c r="Q256" s="215">
        <v>0</v>
      </c>
    </row>
    <row r="257" spans="1:18" x14ac:dyDescent="0.25">
      <c r="A257" s="245" t="str">
        <f>IFERROR(VLOOKUP($C257,Account_Mapping!$A:$C,2,0),"")</f>
        <v>T_gen_Admin_other</v>
      </c>
      <c r="B257" s="248">
        <f>IFERROR(VLOOKUP($C257,Account_Mapping!$A:$C,3,0),"")</f>
        <v>0</v>
      </c>
      <c r="C257" s="285" t="s">
        <v>1004</v>
      </c>
      <c r="D257" s="215"/>
      <c r="E257" s="215">
        <v>0</v>
      </c>
      <c r="F257" s="215">
        <v>0</v>
      </c>
      <c r="G257" s="215">
        <v>680.4</v>
      </c>
      <c r="H257" s="215">
        <v>0</v>
      </c>
      <c r="I257" s="215">
        <v>0</v>
      </c>
      <c r="J257" s="215">
        <v>0</v>
      </c>
      <c r="K257" s="215">
        <v>0</v>
      </c>
      <c r="L257" s="215">
        <v>0</v>
      </c>
      <c r="M257" s="215">
        <v>0</v>
      </c>
      <c r="N257" s="215">
        <v>0</v>
      </c>
      <c r="O257" s="215">
        <v>0</v>
      </c>
      <c r="P257" s="215">
        <v>0</v>
      </c>
      <c r="Q257" s="215">
        <v>680.4</v>
      </c>
    </row>
    <row r="258" spans="1:18" x14ac:dyDescent="0.25">
      <c r="A258" s="245" t="str">
        <f>IFERROR(VLOOKUP($C258,Account_Mapping!$A:$C,2,0),"")</f>
        <v>T_gen_Admin_other</v>
      </c>
      <c r="B258" s="248">
        <f>IFERROR(VLOOKUP($C258,Account_Mapping!$A:$C,3,0),"")</f>
        <v>0</v>
      </c>
      <c r="C258" s="285" t="s">
        <v>1005</v>
      </c>
      <c r="D258" s="215"/>
      <c r="E258" s="215">
        <v>0</v>
      </c>
      <c r="F258" s="215">
        <v>0</v>
      </c>
      <c r="G258" s="215">
        <v>0</v>
      </c>
      <c r="H258" s="215">
        <v>0</v>
      </c>
      <c r="I258" s="215">
        <v>0</v>
      </c>
      <c r="J258" s="215">
        <v>0</v>
      </c>
      <c r="K258" s="215">
        <v>0</v>
      </c>
      <c r="L258" s="215">
        <v>0</v>
      </c>
      <c r="M258" s="215">
        <v>0</v>
      </c>
      <c r="N258" s="215">
        <v>0</v>
      </c>
      <c r="O258" s="215">
        <v>0</v>
      </c>
      <c r="P258" s="215">
        <v>0</v>
      </c>
      <c r="Q258" s="215">
        <v>0</v>
      </c>
    </row>
    <row r="259" spans="1:18" x14ac:dyDescent="0.25">
      <c r="A259" s="245" t="str">
        <f>IFERROR(VLOOKUP($C259,Account_Mapping!$A:$C,2,0),"")</f>
        <v>T_gen_Admin_other</v>
      </c>
      <c r="B259" s="248">
        <f>IFERROR(VLOOKUP($C259,Account_Mapping!$A:$C,3,0),"")</f>
        <v>0</v>
      </c>
      <c r="C259" s="285" t="s">
        <v>1006</v>
      </c>
      <c r="D259" s="215"/>
      <c r="E259" s="215">
        <v>0</v>
      </c>
      <c r="F259" s="215">
        <v>0</v>
      </c>
      <c r="G259" s="215">
        <v>0</v>
      </c>
      <c r="H259" s="215">
        <v>0</v>
      </c>
      <c r="I259" s="215">
        <v>0</v>
      </c>
      <c r="J259" s="215">
        <v>0</v>
      </c>
      <c r="K259" s="215">
        <v>0</v>
      </c>
      <c r="L259" s="215">
        <v>0</v>
      </c>
      <c r="M259" s="215">
        <v>0</v>
      </c>
      <c r="N259" s="215">
        <v>0</v>
      </c>
      <c r="O259" s="215">
        <v>0</v>
      </c>
      <c r="P259" s="215">
        <v>0</v>
      </c>
      <c r="Q259" s="215">
        <v>0</v>
      </c>
    </row>
    <row r="260" spans="1:18" x14ac:dyDescent="0.25">
      <c r="A260" s="245" t="str">
        <f>IFERROR(VLOOKUP($C260,Account_Mapping!$A:$C,2,0),"")</f>
        <v>T_gen_Admin_other</v>
      </c>
      <c r="B260" s="248">
        <f>IFERROR(VLOOKUP($C260,Account_Mapping!$A:$C,3,0),"")</f>
        <v>0</v>
      </c>
      <c r="C260" s="285" t="s">
        <v>1007</v>
      </c>
      <c r="E260" s="229">
        <v>-261.12</v>
      </c>
      <c r="F260" s="229">
        <v>71.3</v>
      </c>
      <c r="G260" s="229">
        <v>71.3</v>
      </c>
      <c r="H260" s="229">
        <v>71.3</v>
      </c>
      <c r="I260" s="229">
        <v>81.3</v>
      </c>
      <c r="J260" s="229">
        <v>-252.12</v>
      </c>
      <c r="K260" s="229">
        <v>0</v>
      </c>
      <c r="L260" s="229">
        <v>0</v>
      </c>
      <c r="M260" s="229">
        <v>0</v>
      </c>
      <c r="N260" s="229">
        <v>0</v>
      </c>
      <c r="O260" s="229">
        <v>0</v>
      </c>
      <c r="P260" s="229">
        <v>0</v>
      </c>
      <c r="Q260" s="229">
        <v>-218.04000000000002</v>
      </c>
      <c r="R260" s="224"/>
    </row>
    <row r="261" spans="1:18" x14ac:dyDescent="0.25">
      <c r="A261" s="245" t="str">
        <f>IFERROR(VLOOKUP($C261,Account_Mapping!$A:$C,2,0),"")</f>
        <v>T_gen_Admin_other</v>
      </c>
      <c r="B261" s="248">
        <f>IFERROR(VLOOKUP($C261,Account_Mapping!$A:$C,3,0),"")</f>
        <v>0</v>
      </c>
      <c r="C261" s="285" t="s">
        <v>1008</v>
      </c>
      <c r="E261" s="221">
        <v>0</v>
      </c>
      <c r="F261" s="221">
        <v>0</v>
      </c>
      <c r="G261" s="221">
        <v>0</v>
      </c>
      <c r="H261" s="221">
        <v>0</v>
      </c>
      <c r="I261" s="221">
        <v>0</v>
      </c>
      <c r="J261" s="221">
        <v>0</v>
      </c>
      <c r="K261" s="221">
        <v>0</v>
      </c>
      <c r="L261" s="221">
        <v>0</v>
      </c>
      <c r="M261" s="221">
        <v>0</v>
      </c>
      <c r="N261" s="221">
        <v>0</v>
      </c>
      <c r="O261" s="221">
        <v>0</v>
      </c>
      <c r="P261" s="221">
        <v>0</v>
      </c>
      <c r="Q261" s="221">
        <v>0</v>
      </c>
    </row>
    <row r="262" spans="1:18" x14ac:dyDescent="0.25">
      <c r="A262" s="245" t="str">
        <f>IFERROR(VLOOKUP($C262,Account_Mapping!$A:$C,2,0),"")</f>
        <v/>
      </c>
      <c r="B262" s="248" t="str">
        <f>IFERROR(VLOOKUP($C262,Account_Mapping!$A:$C,3,0),"")</f>
        <v/>
      </c>
      <c r="C262" s="285" t="s">
        <v>1009</v>
      </c>
      <c r="E262" s="215">
        <v>27044.820000000003</v>
      </c>
      <c r="F262" s="215">
        <v>25515.83</v>
      </c>
      <c r="G262" s="215">
        <v>33217.520000000004</v>
      </c>
      <c r="H262" s="215">
        <v>26261.69</v>
      </c>
      <c r="I262" s="215">
        <v>28496.26</v>
      </c>
      <c r="J262" s="215">
        <v>31651.860000000004</v>
      </c>
      <c r="K262" s="215">
        <v>0</v>
      </c>
      <c r="L262" s="215">
        <v>0</v>
      </c>
      <c r="M262" s="215">
        <v>0</v>
      </c>
      <c r="N262" s="215">
        <v>0</v>
      </c>
      <c r="O262" s="215">
        <v>0</v>
      </c>
      <c r="P262" s="215">
        <v>0</v>
      </c>
      <c r="Q262" s="215">
        <v>172187.97999999998</v>
      </c>
    </row>
    <row r="263" spans="1:18" x14ac:dyDescent="0.25">
      <c r="A263" s="245" t="str">
        <f>IFERROR(VLOOKUP($C263,Account_Mapping!$A:$C,2,0),"")</f>
        <v/>
      </c>
      <c r="B263" s="248" t="str">
        <f>IFERROR(VLOOKUP($C263,Account_Mapping!$A:$C,3,0),"")</f>
        <v/>
      </c>
      <c r="D263" s="215"/>
      <c r="E263" s="215"/>
      <c r="F263" s="215"/>
      <c r="G263" s="215"/>
      <c r="H263" s="215"/>
      <c r="I263" s="215"/>
      <c r="J263" s="215"/>
      <c r="K263" s="215"/>
      <c r="L263" s="215"/>
      <c r="M263" s="215"/>
      <c r="N263" s="215"/>
      <c r="O263" s="215"/>
      <c r="P263" s="215"/>
      <c r="Q263" s="215"/>
    </row>
    <row r="264" spans="1:18" x14ac:dyDescent="0.25">
      <c r="A264" s="245" t="str">
        <f>IFERROR(VLOOKUP($C264,Account_Mapping!$A:$C,2,0),"")</f>
        <v/>
      </c>
      <c r="B264" s="248" t="str">
        <f>IFERROR(VLOOKUP($C264,Account_Mapping!$A:$C,3,0),"")</f>
        <v/>
      </c>
      <c r="C264" s="285" t="s">
        <v>869</v>
      </c>
      <c r="D264" s="215"/>
      <c r="E264" s="215"/>
      <c r="F264" s="215"/>
      <c r="G264" s="215"/>
      <c r="H264" s="215"/>
      <c r="I264" s="215"/>
      <c r="J264" s="215"/>
      <c r="K264" s="215"/>
      <c r="L264" s="215"/>
      <c r="M264" s="215"/>
      <c r="N264" s="215"/>
      <c r="O264" s="215"/>
      <c r="P264" s="215"/>
      <c r="Q264" s="215"/>
    </row>
    <row r="265" spans="1:18" x14ac:dyDescent="0.25">
      <c r="A265" s="245" t="str">
        <f>IFERROR(VLOOKUP($C265,Account_Mapping!$A:$C,2,0),"")</f>
        <v>T_gen_Admin_other</v>
      </c>
      <c r="B265" s="248">
        <f>IFERROR(VLOOKUP($C265,Account_Mapping!$A:$C,3,0),"")</f>
        <v>0</v>
      </c>
      <c r="C265" s="285" t="s">
        <v>1010</v>
      </c>
      <c r="D265" s="215"/>
      <c r="E265" s="215">
        <v>3376</v>
      </c>
      <c r="F265" s="215">
        <v>3158</v>
      </c>
      <c r="G265" s="215">
        <v>3290</v>
      </c>
      <c r="H265" s="215">
        <v>3150</v>
      </c>
      <c r="I265" s="215">
        <v>3168</v>
      </c>
      <c r="J265" s="215">
        <v>2263.5</v>
      </c>
      <c r="K265" s="215">
        <v>0</v>
      </c>
      <c r="L265" s="215">
        <v>0</v>
      </c>
      <c r="M265" s="215">
        <v>0</v>
      </c>
      <c r="N265" s="215">
        <v>0</v>
      </c>
      <c r="O265" s="215">
        <v>0</v>
      </c>
      <c r="P265" s="215">
        <v>0</v>
      </c>
      <c r="Q265" s="215">
        <v>18405.5</v>
      </c>
    </row>
    <row r="266" spans="1:18" x14ac:dyDescent="0.25">
      <c r="A266" s="245" t="str">
        <f>IFERROR(VLOOKUP($C266,Account_Mapping!$A:$C,2,0),"")</f>
        <v>T_EXPENSES</v>
      </c>
      <c r="B266" s="248">
        <f>IFERROR(VLOOKUP($C266,Account_Mapping!$A:$C,3,0),"")</f>
        <v>0</v>
      </c>
      <c r="C266" s="285" t="s">
        <v>1011</v>
      </c>
      <c r="D266" s="215"/>
      <c r="E266" s="215">
        <v>0</v>
      </c>
      <c r="F266" s="215">
        <v>0</v>
      </c>
      <c r="G266" s="215">
        <v>0</v>
      </c>
      <c r="H266" s="215">
        <v>0</v>
      </c>
      <c r="I266" s="215">
        <v>0</v>
      </c>
      <c r="J266" s="215">
        <v>0</v>
      </c>
      <c r="K266" s="215">
        <v>0</v>
      </c>
      <c r="L266" s="215">
        <v>0</v>
      </c>
      <c r="M266" s="215">
        <v>0</v>
      </c>
      <c r="N266" s="215">
        <v>0</v>
      </c>
      <c r="O266" s="215">
        <v>0</v>
      </c>
      <c r="P266" s="215">
        <v>0</v>
      </c>
      <c r="Q266" s="215">
        <v>0</v>
      </c>
    </row>
    <row r="267" spans="1:18" x14ac:dyDescent="0.25">
      <c r="A267" s="245" t="str">
        <f>IFERROR(VLOOKUP($C267,Account_Mapping!$A:$C,2,0),"")</f>
        <v>T_Ancillary_Therapy</v>
      </c>
      <c r="B267" s="248">
        <f>IFERROR(VLOOKUP($C267,Account_Mapping!$A:$C,3,0),"")</f>
        <v>0</v>
      </c>
      <c r="C267" s="285" t="s">
        <v>1012</v>
      </c>
      <c r="D267" s="215"/>
      <c r="E267" s="215">
        <v>0</v>
      </c>
      <c r="F267" s="215">
        <v>0</v>
      </c>
      <c r="G267" s="215">
        <v>0</v>
      </c>
      <c r="H267" s="215">
        <v>0</v>
      </c>
      <c r="I267" s="215">
        <v>0</v>
      </c>
      <c r="J267" s="215">
        <v>359.38</v>
      </c>
      <c r="K267" s="215">
        <v>0</v>
      </c>
      <c r="L267" s="215">
        <v>0</v>
      </c>
      <c r="M267" s="215">
        <v>0</v>
      </c>
      <c r="N267" s="215">
        <v>0</v>
      </c>
      <c r="O267" s="215">
        <v>0</v>
      </c>
      <c r="P267" s="215">
        <v>0</v>
      </c>
      <c r="Q267" s="215">
        <v>359.38</v>
      </c>
    </row>
    <row r="268" spans="1:18" x14ac:dyDescent="0.25">
      <c r="A268" s="245" t="str">
        <f>IFERROR(VLOOKUP($C268,Account_Mapping!$A:$C,2,0),"")</f>
        <v>T_Ancillary_Therapy</v>
      </c>
      <c r="B268" s="248" t="str">
        <f>IFERROR(VLOOKUP($C268,Account_Mapping!$A:$C,3,0),"")</f>
        <v>T_Other_NN_Labor</v>
      </c>
      <c r="C268" s="285" t="s">
        <v>1013</v>
      </c>
      <c r="D268" s="215"/>
      <c r="E268" s="215">
        <v>0</v>
      </c>
      <c r="F268" s="215">
        <v>0</v>
      </c>
      <c r="G268" s="215">
        <v>0</v>
      </c>
      <c r="H268" s="215">
        <v>0</v>
      </c>
      <c r="I268" s="215">
        <v>0</v>
      </c>
      <c r="J268" s="215">
        <v>0</v>
      </c>
      <c r="K268" s="215">
        <v>0</v>
      </c>
      <c r="L268" s="215">
        <v>0</v>
      </c>
      <c r="M268" s="215">
        <v>0</v>
      </c>
      <c r="N268" s="215">
        <v>0</v>
      </c>
      <c r="O268" s="215">
        <v>0</v>
      </c>
      <c r="P268" s="215">
        <v>0</v>
      </c>
      <c r="Q268" s="215">
        <v>0</v>
      </c>
    </row>
    <row r="269" spans="1:18" x14ac:dyDescent="0.25">
      <c r="A269" s="245" t="str">
        <f>IFERROR(VLOOKUP($C269,Account_Mapping!$A:$C,2,0),"")</f>
        <v>T_Ancillary_Therapy</v>
      </c>
      <c r="B269" s="248">
        <f>IFERROR(VLOOKUP($C269,Account_Mapping!$A:$C,3,0),"")</f>
        <v>0</v>
      </c>
      <c r="C269" s="285" t="s">
        <v>1014</v>
      </c>
      <c r="D269" s="215"/>
      <c r="E269" s="215">
        <v>0</v>
      </c>
      <c r="F269" s="215">
        <v>0</v>
      </c>
      <c r="G269" s="215">
        <v>0</v>
      </c>
      <c r="H269" s="215">
        <v>0</v>
      </c>
      <c r="I269" s="215">
        <v>0</v>
      </c>
      <c r="J269" s="215">
        <v>0</v>
      </c>
      <c r="K269" s="215">
        <v>0</v>
      </c>
      <c r="L269" s="215">
        <v>0</v>
      </c>
      <c r="M269" s="215">
        <v>0</v>
      </c>
      <c r="N269" s="215">
        <v>0</v>
      </c>
      <c r="O269" s="215">
        <v>0</v>
      </c>
      <c r="P269" s="215">
        <v>0</v>
      </c>
      <c r="Q269" s="215">
        <v>0</v>
      </c>
    </row>
    <row r="270" spans="1:18" x14ac:dyDescent="0.25">
      <c r="A270" s="245" t="str">
        <f>IFERROR(VLOOKUP($C270,Account_Mapping!$A:$C,2,0),"")</f>
        <v>T_Ancillary_Therapy</v>
      </c>
      <c r="B270" s="248" t="str">
        <f>IFERROR(VLOOKUP($C270,Account_Mapping!$A:$C,3,0),"")</f>
        <v>T_Other_NN_Labor</v>
      </c>
      <c r="C270" s="285" t="s">
        <v>1015</v>
      </c>
      <c r="D270" s="215"/>
      <c r="E270" s="215">
        <v>0</v>
      </c>
      <c r="F270" s="215">
        <v>0</v>
      </c>
      <c r="G270" s="215">
        <v>0</v>
      </c>
      <c r="H270" s="215">
        <v>0</v>
      </c>
      <c r="I270" s="215">
        <v>0</v>
      </c>
      <c r="J270" s="215">
        <v>0</v>
      </c>
      <c r="K270" s="215">
        <v>0</v>
      </c>
      <c r="L270" s="215">
        <v>0</v>
      </c>
      <c r="M270" s="215">
        <v>0</v>
      </c>
      <c r="N270" s="215">
        <v>0</v>
      </c>
      <c r="O270" s="215">
        <v>0</v>
      </c>
      <c r="P270" s="215">
        <v>0</v>
      </c>
      <c r="Q270" s="215">
        <v>0</v>
      </c>
    </row>
    <row r="271" spans="1:18" x14ac:dyDescent="0.25">
      <c r="A271" s="245" t="str">
        <f>IFERROR(VLOOKUP($C271,Account_Mapping!$A:$C,2,0),"")</f>
        <v>T_Ancillary_Therapy</v>
      </c>
      <c r="B271" s="248">
        <f>IFERROR(VLOOKUP($C271,Account_Mapping!$A:$C,3,0),"")</f>
        <v>0</v>
      </c>
      <c r="C271" s="285" t="s">
        <v>1016</v>
      </c>
      <c r="D271" s="215"/>
      <c r="E271" s="215">
        <v>0</v>
      </c>
      <c r="F271" s="215">
        <v>0</v>
      </c>
      <c r="G271" s="215">
        <v>0</v>
      </c>
      <c r="H271" s="215">
        <v>0</v>
      </c>
      <c r="I271" s="215">
        <v>0</v>
      </c>
      <c r="J271" s="215">
        <v>0</v>
      </c>
      <c r="K271" s="215">
        <v>0</v>
      </c>
      <c r="L271" s="215">
        <v>0</v>
      </c>
      <c r="M271" s="215">
        <v>0</v>
      </c>
      <c r="N271" s="215">
        <v>0</v>
      </c>
      <c r="O271" s="215">
        <v>0</v>
      </c>
      <c r="P271" s="215">
        <v>0</v>
      </c>
      <c r="Q271" s="215">
        <v>0</v>
      </c>
    </row>
    <row r="272" spans="1:18" x14ac:dyDescent="0.25">
      <c r="A272" s="245" t="str">
        <f>IFERROR(VLOOKUP($C272,Account_Mapping!$A:$C,2,0),"")</f>
        <v>T_Ancillary_Therapy</v>
      </c>
      <c r="B272" s="248">
        <f>IFERROR(VLOOKUP($C272,Account_Mapping!$A:$C,3,0),"")</f>
        <v>0</v>
      </c>
      <c r="C272" s="285" t="s">
        <v>1017</v>
      </c>
      <c r="D272" s="215"/>
      <c r="E272" s="215">
        <v>0</v>
      </c>
      <c r="F272" s="215">
        <v>0</v>
      </c>
      <c r="G272" s="215">
        <v>0</v>
      </c>
      <c r="H272" s="215">
        <v>0</v>
      </c>
      <c r="I272" s="215">
        <v>0</v>
      </c>
      <c r="J272" s="215">
        <v>457.94</v>
      </c>
      <c r="K272" s="215">
        <v>0</v>
      </c>
      <c r="L272" s="215">
        <v>0</v>
      </c>
      <c r="M272" s="215">
        <v>0</v>
      </c>
      <c r="N272" s="215">
        <v>0</v>
      </c>
      <c r="O272" s="215">
        <v>0</v>
      </c>
      <c r="P272" s="215">
        <v>0</v>
      </c>
      <c r="Q272" s="215">
        <v>457.94</v>
      </c>
    </row>
    <row r="273" spans="1:17" x14ac:dyDescent="0.25">
      <c r="A273" s="245" t="str">
        <f>IFERROR(VLOOKUP($C273,Account_Mapping!$A:$C,2,0),"")</f>
        <v>T_Ancillary_Therapy</v>
      </c>
      <c r="B273" s="248" t="str">
        <f>IFERROR(VLOOKUP($C273,Account_Mapping!$A:$C,3,0),"")</f>
        <v>T_Other_NN_Labor</v>
      </c>
      <c r="C273" s="285" t="s">
        <v>1018</v>
      </c>
      <c r="D273" s="215"/>
      <c r="E273" s="215">
        <v>0</v>
      </c>
      <c r="F273" s="215">
        <v>0</v>
      </c>
      <c r="G273" s="215">
        <v>0</v>
      </c>
      <c r="H273" s="215">
        <v>0</v>
      </c>
      <c r="I273" s="215">
        <v>0</v>
      </c>
      <c r="J273" s="215">
        <v>0</v>
      </c>
      <c r="K273" s="215">
        <v>0</v>
      </c>
      <c r="L273" s="215">
        <v>0</v>
      </c>
      <c r="M273" s="215">
        <v>0</v>
      </c>
      <c r="N273" s="215">
        <v>0</v>
      </c>
      <c r="O273" s="215">
        <v>0</v>
      </c>
      <c r="P273" s="215">
        <v>0</v>
      </c>
      <c r="Q273" s="215">
        <v>0</v>
      </c>
    </row>
    <row r="274" spans="1:17" x14ac:dyDescent="0.25">
      <c r="A274" s="245" t="str">
        <f>IFERROR(VLOOKUP($C274,Account_Mapping!$A:$C,2,0),"")</f>
        <v>T_Ancillary_Therapy</v>
      </c>
      <c r="B274" s="248">
        <f>IFERROR(VLOOKUP($C274,Account_Mapping!$A:$C,3,0),"")</f>
        <v>0</v>
      </c>
      <c r="C274" s="285" t="s">
        <v>1019</v>
      </c>
      <c r="D274" s="215"/>
      <c r="E274" s="215">
        <v>0</v>
      </c>
      <c r="F274" s="215">
        <v>0</v>
      </c>
      <c r="G274" s="215">
        <v>0</v>
      </c>
      <c r="H274" s="215">
        <v>0</v>
      </c>
      <c r="I274" s="215">
        <v>0</v>
      </c>
      <c r="J274" s="215">
        <v>0</v>
      </c>
      <c r="K274" s="215">
        <v>0</v>
      </c>
      <c r="L274" s="215">
        <v>0</v>
      </c>
      <c r="M274" s="215">
        <v>0</v>
      </c>
      <c r="N274" s="215">
        <v>0</v>
      </c>
      <c r="O274" s="215">
        <v>0</v>
      </c>
      <c r="P274" s="215">
        <v>0</v>
      </c>
      <c r="Q274" s="215">
        <v>0</v>
      </c>
    </row>
    <row r="275" spans="1:17" x14ac:dyDescent="0.25">
      <c r="A275" s="245" t="str">
        <f>IFERROR(VLOOKUP($C275,Account_Mapping!$A:$C,2,0),"")</f>
        <v>T_Ancillary_Therapy</v>
      </c>
      <c r="B275" s="248">
        <f>IFERROR(VLOOKUP($C275,Account_Mapping!$A:$C,3,0),"")</f>
        <v>0</v>
      </c>
      <c r="C275" s="285" t="s">
        <v>1020</v>
      </c>
      <c r="D275" s="215"/>
      <c r="E275" s="215">
        <v>0</v>
      </c>
      <c r="F275" s="215">
        <v>0</v>
      </c>
      <c r="G275" s="215">
        <v>0</v>
      </c>
      <c r="H275" s="215">
        <v>0</v>
      </c>
      <c r="I275" s="215">
        <v>0</v>
      </c>
      <c r="J275" s="215">
        <v>0</v>
      </c>
      <c r="K275" s="215">
        <v>0</v>
      </c>
      <c r="L275" s="215">
        <v>0</v>
      </c>
      <c r="M275" s="215">
        <v>0</v>
      </c>
      <c r="N275" s="215">
        <v>0</v>
      </c>
      <c r="O275" s="215">
        <v>0</v>
      </c>
      <c r="P275" s="215">
        <v>0</v>
      </c>
      <c r="Q275" s="215">
        <v>0</v>
      </c>
    </row>
    <row r="276" spans="1:17" x14ac:dyDescent="0.25">
      <c r="A276" s="245" t="str">
        <f>IFERROR(VLOOKUP($C276,Account_Mapping!$A:$C,2,0),"")</f>
        <v>T_Ancillary_Pharmacy</v>
      </c>
      <c r="B276" s="248">
        <f>IFERROR(VLOOKUP($C276,Account_Mapping!$A:$C,3,0),"")</f>
        <v>0</v>
      </c>
      <c r="C276" s="285" t="s">
        <v>1021</v>
      </c>
      <c r="D276" s="215"/>
      <c r="E276" s="215">
        <v>0</v>
      </c>
      <c r="F276" s="215">
        <v>0</v>
      </c>
      <c r="G276" s="215">
        <v>0</v>
      </c>
      <c r="H276" s="215">
        <v>0</v>
      </c>
      <c r="I276" s="215">
        <v>0</v>
      </c>
      <c r="J276" s="215">
        <v>37.700000000000003</v>
      </c>
      <c r="K276" s="215">
        <v>0</v>
      </c>
      <c r="L276" s="215">
        <v>0</v>
      </c>
      <c r="M276" s="215">
        <v>0</v>
      </c>
      <c r="N276" s="215">
        <v>0</v>
      </c>
      <c r="O276" s="215">
        <v>0</v>
      </c>
      <c r="P276" s="215">
        <v>0</v>
      </c>
      <c r="Q276" s="215">
        <v>37.700000000000003</v>
      </c>
    </row>
    <row r="277" spans="1:17" x14ac:dyDescent="0.25">
      <c r="A277" s="245" t="str">
        <f>IFERROR(VLOOKUP($C277,Account_Mapping!$A:$C,2,0),"")</f>
        <v>T_Nursing</v>
      </c>
      <c r="B277" s="248">
        <f>IFERROR(VLOOKUP($C277,Account_Mapping!$A:$C,3,0),"")</f>
        <v>0</v>
      </c>
      <c r="C277" s="285" t="s">
        <v>1022</v>
      </c>
      <c r="D277" s="215"/>
      <c r="E277" s="215">
        <v>0</v>
      </c>
      <c r="F277" s="215">
        <v>0</v>
      </c>
      <c r="G277" s="215">
        <v>0</v>
      </c>
      <c r="H277" s="215">
        <v>0</v>
      </c>
      <c r="I277" s="215">
        <v>0</v>
      </c>
      <c r="J277" s="215">
        <v>0</v>
      </c>
      <c r="K277" s="215">
        <v>0</v>
      </c>
      <c r="L277" s="215">
        <v>0</v>
      </c>
      <c r="M277" s="215">
        <v>0</v>
      </c>
      <c r="N277" s="215">
        <v>0</v>
      </c>
      <c r="O277" s="215">
        <v>0</v>
      </c>
      <c r="P277" s="215">
        <v>0</v>
      </c>
      <c r="Q277" s="215">
        <v>0</v>
      </c>
    </row>
    <row r="278" spans="1:17" x14ac:dyDescent="0.25">
      <c r="A278" s="245" t="str">
        <f>IFERROR(VLOOKUP($C278,Account_Mapping!$A:$C,2,0),"")</f>
        <v>T_Ancillary_Therapy</v>
      </c>
      <c r="B278" s="248">
        <f>IFERROR(VLOOKUP($C278,Account_Mapping!$A:$C,3,0),"")</f>
        <v>0</v>
      </c>
      <c r="C278" s="285" t="s">
        <v>1023</v>
      </c>
      <c r="D278" s="215"/>
      <c r="E278" s="215">
        <v>0</v>
      </c>
      <c r="F278" s="215">
        <v>0</v>
      </c>
      <c r="G278" s="215">
        <v>0</v>
      </c>
      <c r="H278" s="215">
        <v>0</v>
      </c>
      <c r="I278" s="215">
        <v>0</v>
      </c>
      <c r="J278" s="215">
        <v>0</v>
      </c>
      <c r="K278" s="215">
        <v>0</v>
      </c>
      <c r="L278" s="215">
        <v>0</v>
      </c>
      <c r="M278" s="215">
        <v>0</v>
      </c>
      <c r="N278" s="215">
        <v>0</v>
      </c>
      <c r="O278" s="215">
        <v>0</v>
      </c>
      <c r="P278" s="215">
        <v>0</v>
      </c>
      <c r="Q278" s="215">
        <v>0</v>
      </c>
    </row>
    <row r="279" spans="1:17" x14ac:dyDescent="0.25">
      <c r="A279" s="245" t="str">
        <f>IFERROR(VLOOKUP($C279,Account_Mapping!$A:$C,2,0),"")</f>
        <v>T_Ancillary_Therapy</v>
      </c>
      <c r="B279" s="248">
        <f>IFERROR(VLOOKUP($C279,Account_Mapping!$A:$C,3,0),"")</f>
        <v>0</v>
      </c>
      <c r="C279" s="285" t="s">
        <v>1024</v>
      </c>
      <c r="D279" s="215"/>
      <c r="E279" s="215">
        <v>0</v>
      </c>
      <c r="F279" s="215">
        <v>0</v>
      </c>
      <c r="G279" s="215">
        <v>0</v>
      </c>
      <c r="H279" s="215">
        <v>0</v>
      </c>
      <c r="I279" s="215">
        <v>0</v>
      </c>
      <c r="J279" s="215">
        <v>0</v>
      </c>
      <c r="K279" s="215">
        <v>0</v>
      </c>
      <c r="L279" s="215">
        <v>0</v>
      </c>
      <c r="M279" s="215">
        <v>0</v>
      </c>
      <c r="N279" s="215">
        <v>0</v>
      </c>
      <c r="O279" s="215">
        <v>0</v>
      </c>
      <c r="P279" s="215">
        <v>0</v>
      </c>
      <c r="Q279" s="215">
        <v>0</v>
      </c>
    </row>
    <row r="280" spans="1:17" x14ac:dyDescent="0.25">
      <c r="A280" s="245" t="str">
        <f>IFERROR(VLOOKUP($C280,Account_Mapping!$A:$C,2,0),"")</f>
        <v>T_Ancillary_Therapy</v>
      </c>
      <c r="B280" s="248" t="str">
        <f>IFERROR(VLOOKUP($C280,Account_Mapping!$A:$C,3,0),"")</f>
        <v>T_Other_NN_Labor</v>
      </c>
      <c r="C280" s="285" t="s">
        <v>1025</v>
      </c>
      <c r="D280" s="215"/>
      <c r="E280" s="215">
        <v>0</v>
      </c>
      <c r="F280" s="215">
        <v>0</v>
      </c>
      <c r="G280" s="215">
        <v>0</v>
      </c>
      <c r="H280" s="215">
        <v>0</v>
      </c>
      <c r="I280" s="215">
        <v>0</v>
      </c>
      <c r="J280" s="215">
        <v>0</v>
      </c>
      <c r="K280" s="215">
        <v>0</v>
      </c>
      <c r="L280" s="215">
        <v>0</v>
      </c>
      <c r="M280" s="215">
        <v>0</v>
      </c>
      <c r="N280" s="215">
        <v>0</v>
      </c>
      <c r="O280" s="215">
        <v>0</v>
      </c>
      <c r="P280" s="215">
        <v>0</v>
      </c>
      <c r="Q280" s="215">
        <v>0</v>
      </c>
    </row>
    <row r="281" spans="1:17" x14ac:dyDescent="0.25">
      <c r="A281" s="245" t="str">
        <f>IFERROR(VLOOKUP($C281,Account_Mapping!$A:$C,2,0),"")</f>
        <v>T_Ancillary_Therapy</v>
      </c>
      <c r="B281" s="248">
        <f>IFERROR(VLOOKUP($C281,Account_Mapping!$A:$C,3,0),"")</f>
        <v>0</v>
      </c>
      <c r="C281" s="285" t="s">
        <v>1026</v>
      </c>
      <c r="D281" s="215"/>
      <c r="E281" s="215">
        <v>0</v>
      </c>
      <c r="F281" s="215">
        <v>0</v>
      </c>
      <c r="G281" s="215">
        <v>0</v>
      </c>
      <c r="H281" s="215">
        <v>0</v>
      </c>
      <c r="I281" s="215">
        <v>0</v>
      </c>
      <c r="J281" s="215">
        <v>0</v>
      </c>
      <c r="K281" s="215">
        <v>0</v>
      </c>
      <c r="L281" s="215">
        <v>0</v>
      </c>
      <c r="M281" s="215">
        <v>0</v>
      </c>
      <c r="N281" s="215">
        <v>0</v>
      </c>
      <c r="O281" s="215">
        <v>0</v>
      </c>
      <c r="P281" s="215">
        <v>0</v>
      </c>
      <c r="Q281" s="215">
        <v>0</v>
      </c>
    </row>
    <row r="282" spans="1:17" x14ac:dyDescent="0.25">
      <c r="A282" s="245" t="str">
        <f>IFERROR(VLOOKUP($C282,Account_Mapping!$A:$C,2,0),"")</f>
        <v>T_Ancillary_Therapy</v>
      </c>
      <c r="B282" s="248">
        <f>IFERROR(VLOOKUP($C282,Account_Mapping!$A:$C,3,0),"")</f>
        <v>0</v>
      </c>
      <c r="C282" s="285" t="s">
        <v>1027</v>
      </c>
      <c r="D282" s="215"/>
      <c r="E282" s="215">
        <v>0</v>
      </c>
      <c r="F282" s="215">
        <v>0</v>
      </c>
      <c r="G282" s="215">
        <v>0</v>
      </c>
      <c r="H282" s="215">
        <v>0</v>
      </c>
      <c r="I282" s="215">
        <v>0</v>
      </c>
      <c r="J282" s="215">
        <v>0</v>
      </c>
      <c r="K282" s="215">
        <v>0</v>
      </c>
      <c r="L282" s="215">
        <v>0</v>
      </c>
      <c r="M282" s="215">
        <v>0</v>
      </c>
      <c r="N282" s="215">
        <v>0</v>
      </c>
      <c r="O282" s="215">
        <v>0</v>
      </c>
      <c r="P282" s="215">
        <v>0</v>
      </c>
      <c r="Q282" s="215">
        <v>0</v>
      </c>
    </row>
    <row r="283" spans="1:17" x14ac:dyDescent="0.25">
      <c r="A283" s="245" t="str">
        <f>IFERROR(VLOOKUP($C283,Account_Mapping!$A:$C,2,0),"")</f>
        <v>T_Ancillary_Other</v>
      </c>
      <c r="B283" s="248">
        <f>IFERROR(VLOOKUP($C283,Account_Mapping!$A:$C,3,0),"")</f>
        <v>0</v>
      </c>
      <c r="C283" s="285" t="s">
        <v>1028</v>
      </c>
      <c r="D283" s="215"/>
      <c r="E283" s="215">
        <v>0</v>
      </c>
      <c r="F283" s="215">
        <v>0</v>
      </c>
      <c r="G283" s="215">
        <v>60</v>
      </c>
      <c r="H283" s="215">
        <v>687</v>
      </c>
      <c r="I283" s="215">
        <v>-7766</v>
      </c>
      <c r="J283" s="215">
        <v>0</v>
      </c>
      <c r="K283" s="215">
        <v>0</v>
      </c>
      <c r="L283" s="215">
        <v>0</v>
      </c>
      <c r="M283" s="215">
        <v>0</v>
      </c>
      <c r="N283" s="215">
        <v>0</v>
      </c>
      <c r="O283" s="215">
        <v>0</v>
      </c>
      <c r="P283" s="215">
        <v>0</v>
      </c>
      <c r="Q283" s="215">
        <v>-7019</v>
      </c>
    </row>
    <row r="284" spans="1:17" x14ac:dyDescent="0.25">
      <c r="A284" s="245" t="str">
        <f>IFERROR(VLOOKUP($C284,Account_Mapping!$A:$C,2,0),"")</f>
        <v>T_Ancillary_Other</v>
      </c>
      <c r="B284" s="248">
        <f>IFERROR(VLOOKUP($C284,Account_Mapping!$A:$C,3,0),"")</f>
        <v>0</v>
      </c>
      <c r="C284" s="285" t="s">
        <v>1029</v>
      </c>
      <c r="D284" s="215"/>
      <c r="E284" s="215">
        <v>0</v>
      </c>
      <c r="F284" s="215">
        <v>0</v>
      </c>
      <c r="G284" s="215">
        <v>0</v>
      </c>
      <c r="H284" s="215">
        <v>0</v>
      </c>
      <c r="I284" s="215">
        <v>0</v>
      </c>
      <c r="J284" s="215">
        <v>0</v>
      </c>
      <c r="K284" s="215">
        <v>0</v>
      </c>
      <c r="L284" s="215">
        <v>0</v>
      </c>
      <c r="M284" s="215">
        <v>0</v>
      </c>
      <c r="N284" s="215">
        <v>0</v>
      </c>
      <c r="O284" s="215">
        <v>0</v>
      </c>
      <c r="P284" s="215">
        <v>0</v>
      </c>
      <c r="Q284" s="215">
        <v>0</v>
      </c>
    </row>
    <row r="285" spans="1:17" x14ac:dyDescent="0.25">
      <c r="A285" s="245" t="str">
        <f>IFERROR(VLOOKUP($C285,Account_Mapping!$A:$C,2,0),"")</f>
        <v>T_Ancillary_Therapy</v>
      </c>
      <c r="B285" s="248">
        <f>IFERROR(VLOOKUP($C285,Account_Mapping!$A:$C,3,0),"")</f>
        <v>0</v>
      </c>
      <c r="C285" s="285" t="s">
        <v>1030</v>
      </c>
      <c r="D285" s="215"/>
      <c r="E285" s="215">
        <v>0</v>
      </c>
      <c r="F285" s="215">
        <v>0</v>
      </c>
      <c r="G285" s="215">
        <v>0</v>
      </c>
      <c r="H285" s="215">
        <v>0</v>
      </c>
      <c r="I285" s="215">
        <v>0</v>
      </c>
      <c r="J285" s="215">
        <v>0</v>
      </c>
      <c r="K285" s="215">
        <v>0</v>
      </c>
      <c r="L285" s="215">
        <v>0</v>
      </c>
      <c r="M285" s="215">
        <v>0</v>
      </c>
      <c r="N285" s="215">
        <v>0</v>
      </c>
      <c r="O285" s="215">
        <v>0</v>
      </c>
      <c r="P285" s="215">
        <v>0</v>
      </c>
      <c r="Q285" s="215">
        <v>0</v>
      </c>
    </row>
    <row r="286" spans="1:17" x14ac:dyDescent="0.25">
      <c r="A286" s="245" t="str">
        <f>IFERROR(VLOOKUP($C286,Account_Mapping!$A:$C,2,0),"")</f>
        <v>T_Ancillary_Therapy</v>
      </c>
      <c r="B286" s="248">
        <f>IFERROR(VLOOKUP($C286,Account_Mapping!$A:$C,3,0),"")</f>
        <v>0</v>
      </c>
      <c r="C286" s="285" t="s">
        <v>1031</v>
      </c>
      <c r="D286" s="215"/>
      <c r="E286" s="215">
        <v>0</v>
      </c>
      <c r="F286" s="215">
        <v>0</v>
      </c>
      <c r="G286" s="215">
        <v>0</v>
      </c>
      <c r="H286" s="215">
        <v>0</v>
      </c>
      <c r="I286" s="215">
        <v>0</v>
      </c>
      <c r="J286" s="215">
        <v>0</v>
      </c>
      <c r="K286" s="215">
        <v>0</v>
      </c>
      <c r="L286" s="215">
        <v>0</v>
      </c>
      <c r="M286" s="215">
        <v>0</v>
      </c>
      <c r="N286" s="215">
        <v>0</v>
      </c>
      <c r="O286" s="215">
        <v>0</v>
      </c>
      <c r="P286" s="215">
        <v>0</v>
      </c>
      <c r="Q286" s="215">
        <v>0</v>
      </c>
    </row>
    <row r="287" spans="1:17" x14ac:dyDescent="0.25">
      <c r="A287" s="245" t="str">
        <f>IFERROR(VLOOKUP($C287,Account_Mapping!$A:$C,2,0),"")</f>
        <v>T_Ancillary_Other</v>
      </c>
      <c r="B287" s="248">
        <f>IFERROR(VLOOKUP($C287,Account_Mapping!$A:$C,3,0),"")</f>
        <v>0</v>
      </c>
      <c r="C287" s="285" t="s">
        <v>1032</v>
      </c>
      <c r="D287" s="215"/>
      <c r="E287" s="215">
        <v>0</v>
      </c>
      <c r="F287" s="215">
        <v>0</v>
      </c>
      <c r="G287" s="215">
        <v>0</v>
      </c>
      <c r="H287" s="215">
        <v>0</v>
      </c>
      <c r="I287" s="215">
        <v>0</v>
      </c>
      <c r="J287" s="215">
        <v>0</v>
      </c>
      <c r="K287" s="215">
        <v>0</v>
      </c>
      <c r="L287" s="215">
        <v>0</v>
      </c>
      <c r="M287" s="215">
        <v>0</v>
      </c>
      <c r="N287" s="215">
        <v>0</v>
      </c>
      <c r="O287" s="215">
        <v>0</v>
      </c>
      <c r="P287" s="215">
        <v>0</v>
      </c>
      <c r="Q287" s="215">
        <v>0</v>
      </c>
    </row>
    <row r="288" spans="1:17" x14ac:dyDescent="0.25">
      <c r="A288" s="245" t="str">
        <f>IFERROR(VLOOKUP($C288,Account_Mapping!$A:$C,2,0),"")</f>
        <v>T_EXPENSES</v>
      </c>
      <c r="B288" s="248">
        <f>IFERROR(VLOOKUP($C288,Account_Mapping!$A:$C,3,0),"")</f>
        <v>0</v>
      </c>
      <c r="C288" s="285" t="s">
        <v>1033</v>
      </c>
      <c r="D288" s="215"/>
      <c r="E288" s="215">
        <v>0</v>
      </c>
      <c r="F288" s="215">
        <v>0</v>
      </c>
      <c r="G288" s="215">
        <v>0</v>
      </c>
      <c r="H288" s="215">
        <v>0</v>
      </c>
      <c r="I288" s="215">
        <v>0</v>
      </c>
      <c r="J288" s="215">
        <v>0</v>
      </c>
      <c r="K288" s="215">
        <v>0</v>
      </c>
      <c r="L288" s="215">
        <v>0</v>
      </c>
      <c r="M288" s="215">
        <v>0</v>
      </c>
      <c r="N288" s="215">
        <v>0</v>
      </c>
      <c r="O288" s="215">
        <v>0</v>
      </c>
      <c r="P288" s="215">
        <v>0</v>
      </c>
      <c r="Q288" s="215">
        <v>0</v>
      </c>
    </row>
    <row r="289" spans="1:17" x14ac:dyDescent="0.25">
      <c r="A289" s="245" t="str">
        <f>IFERROR(VLOOKUP($C289,Account_Mapping!$A:$C,2,0),"")</f>
        <v>T_EXPENSES</v>
      </c>
      <c r="B289" s="248">
        <f>IFERROR(VLOOKUP($C289,Account_Mapping!$A:$C,3,0),"")</f>
        <v>0</v>
      </c>
      <c r="C289" s="285" t="s">
        <v>1034</v>
      </c>
      <c r="D289" s="215"/>
      <c r="E289" s="215">
        <v>0</v>
      </c>
      <c r="F289" s="215">
        <v>0</v>
      </c>
      <c r="G289" s="215">
        <v>0</v>
      </c>
      <c r="H289" s="215">
        <v>0</v>
      </c>
      <c r="I289" s="215">
        <v>0</v>
      </c>
      <c r="J289" s="215">
        <v>0</v>
      </c>
      <c r="K289" s="215">
        <v>0</v>
      </c>
      <c r="L289" s="215">
        <v>0</v>
      </c>
      <c r="M289" s="215">
        <v>0</v>
      </c>
      <c r="N289" s="215">
        <v>0</v>
      </c>
      <c r="O289" s="215">
        <v>0</v>
      </c>
      <c r="P289" s="215">
        <v>0</v>
      </c>
      <c r="Q289" s="215">
        <v>0</v>
      </c>
    </row>
    <row r="290" spans="1:17" x14ac:dyDescent="0.25">
      <c r="A290" s="245" t="str">
        <f>IFERROR(VLOOKUP($C290,Account_Mapping!$A:$C,2,0),"")</f>
        <v>T_Ancillary_Pharmacy</v>
      </c>
      <c r="B290" s="248">
        <f>IFERROR(VLOOKUP($C290,Account_Mapping!$A:$C,3,0),"")</f>
        <v>0</v>
      </c>
      <c r="C290" s="285" t="s">
        <v>1035</v>
      </c>
      <c r="D290" s="215"/>
      <c r="E290" s="215">
        <v>171.29</v>
      </c>
      <c r="F290" s="215">
        <v>222.65</v>
      </c>
      <c r="G290" s="215">
        <v>0</v>
      </c>
      <c r="H290" s="215">
        <v>0</v>
      </c>
      <c r="I290" s="215">
        <v>169.6</v>
      </c>
      <c r="J290" s="215">
        <v>0</v>
      </c>
      <c r="K290" s="215">
        <v>0</v>
      </c>
      <c r="L290" s="215">
        <v>0</v>
      </c>
      <c r="M290" s="215">
        <v>0</v>
      </c>
      <c r="N290" s="215">
        <v>0</v>
      </c>
      <c r="O290" s="215">
        <v>0</v>
      </c>
      <c r="P290" s="215">
        <v>0</v>
      </c>
      <c r="Q290" s="215">
        <v>563.54</v>
      </c>
    </row>
    <row r="291" spans="1:17" x14ac:dyDescent="0.25">
      <c r="A291" s="245" t="str">
        <f>IFERROR(VLOOKUP($C291,Account_Mapping!$A:$C,2,0),"")</f>
        <v>T_Ancillary_Therapy</v>
      </c>
      <c r="B291" s="248">
        <f>IFERROR(VLOOKUP($C291,Account_Mapping!$A:$C,3,0),"")</f>
        <v>0</v>
      </c>
      <c r="C291" s="285" t="s">
        <v>1036</v>
      </c>
      <c r="D291" s="215"/>
      <c r="E291" s="215">
        <v>868.87</v>
      </c>
      <c r="F291" s="215">
        <v>502.07</v>
      </c>
      <c r="G291" s="215">
        <v>691.36</v>
      </c>
      <c r="H291" s="215">
        <v>723.1</v>
      </c>
      <c r="I291" s="215">
        <v>378.58</v>
      </c>
      <c r="J291" s="215">
        <v>1815.6</v>
      </c>
      <c r="K291" s="215">
        <v>0</v>
      </c>
      <c r="L291" s="215">
        <v>0</v>
      </c>
      <c r="M291" s="215">
        <v>0</v>
      </c>
      <c r="N291" s="215">
        <v>0</v>
      </c>
      <c r="O291" s="215">
        <v>0</v>
      </c>
      <c r="P291" s="215">
        <v>0</v>
      </c>
      <c r="Q291" s="215">
        <v>4979.58</v>
      </c>
    </row>
    <row r="292" spans="1:17" x14ac:dyDescent="0.25">
      <c r="A292" s="245" t="str">
        <f>IFERROR(VLOOKUP($C292,Account_Mapping!$A:$C,2,0),"")</f>
        <v>T_Ancillary_Therapy</v>
      </c>
      <c r="B292" s="248">
        <f>IFERROR(VLOOKUP($C292,Account_Mapping!$A:$C,3,0),"")</f>
        <v>0</v>
      </c>
      <c r="C292" s="285" t="s">
        <v>1037</v>
      </c>
      <c r="D292" s="215"/>
      <c r="E292" s="215">
        <v>0</v>
      </c>
      <c r="F292" s="215">
        <v>0</v>
      </c>
      <c r="G292" s="215">
        <v>240.25</v>
      </c>
      <c r="H292" s="215">
        <v>300.27</v>
      </c>
      <c r="I292" s="215">
        <v>300.10000000000002</v>
      </c>
      <c r="J292" s="215">
        <v>240.25</v>
      </c>
      <c r="K292" s="215">
        <v>0</v>
      </c>
      <c r="L292" s="215">
        <v>0</v>
      </c>
      <c r="M292" s="215">
        <v>0</v>
      </c>
      <c r="N292" s="215">
        <v>0</v>
      </c>
      <c r="O292" s="215">
        <v>0</v>
      </c>
      <c r="P292" s="215">
        <v>0</v>
      </c>
      <c r="Q292" s="215">
        <v>1080.8699999999999</v>
      </c>
    </row>
    <row r="293" spans="1:17" x14ac:dyDescent="0.25">
      <c r="A293" s="245" t="str">
        <f>IFERROR(VLOOKUP($C293,Account_Mapping!$A:$C,2,0),"")</f>
        <v>T_Ancillary_Therapy</v>
      </c>
      <c r="B293" s="248">
        <f>IFERROR(VLOOKUP($C293,Account_Mapping!$A:$C,3,0),"")</f>
        <v>0</v>
      </c>
      <c r="C293" s="285" t="s">
        <v>1038</v>
      </c>
      <c r="D293" s="215"/>
      <c r="E293" s="215">
        <v>1315.22</v>
      </c>
      <c r="F293" s="215">
        <v>1721.19</v>
      </c>
      <c r="G293" s="215">
        <v>2122.0700000000002</v>
      </c>
      <c r="H293" s="215">
        <v>1855.63</v>
      </c>
      <c r="I293" s="215">
        <v>2271.23</v>
      </c>
      <c r="J293" s="215">
        <v>994.8</v>
      </c>
      <c r="K293" s="215">
        <v>0</v>
      </c>
      <c r="L293" s="215">
        <v>0</v>
      </c>
      <c r="M293" s="215">
        <v>0</v>
      </c>
      <c r="N293" s="215">
        <v>0</v>
      </c>
      <c r="O293" s="215">
        <v>0</v>
      </c>
      <c r="P293" s="215">
        <v>0</v>
      </c>
      <c r="Q293" s="215">
        <v>10280.14</v>
      </c>
    </row>
    <row r="294" spans="1:17" x14ac:dyDescent="0.25">
      <c r="A294" s="245" t="str">
        <f>IFERROR(VLOOKUP($C294,Account_Mapping!$A:$C,2,0),"")</f>
        <v>T_Ancillary_Other</v>
      </c>
      <c r="B294" s="248">
        <f>IFERROR(VLOOKUP($C294,Account_Mapping!$A:$C,3,0),"")</f>
        <v>0</v>
      </c>
      <c r="C294" s="285" t="s">
        <v>1039</v>
      </c>
      <c r="D294" s="215"/>
      <c r="E294" s="215">
        <v>0</v>
      </c>
      <c r="F294" s="215">
        <v>0</v>
      </c>
      <c r="G294" s="215">
        <v>0</v>
      </c>
      <c r="H294" s="215">
        <v>0</v>
      </c>
      <c r="I294" s="215">
        <v>0</v>
      </c>
      <c r="J294" s="215">
        <v>0</v>
      </c>
      <c r="K294" s="215">
        <v>0</v>
      </c>
      <c r="L294" s="215">
        <v>0</v>
      </c>
      <c r="M294" s="215">
        <v>0</v>
      </c>
      <c r="N294" s="215">
        <v>0</v>
      </c>
      <c r="O294" s="215">
        <v>0</v>
      </c>
      <c r="P294" s="215">
        <v>0</v>
      </c>
      <c r="Q294" s="215">
        <v>0</v>
      </c>
    </row>
    <row r="295" spans="1:17" x14ac:dyDescent="0.25">
      <c r="A295" s="245" t="str">
        <f>IFERROR(VLOOKUP($C295,Account_Mapping!$A:$C,2,0),"")</f>
        <v>T_Ancillary_Pharmacy</v>
      </c>
      <c r="B295" s="248">
        <f>IFERROR(VLOOKUP($C295,Account_Mapping!$A:$C,3,0),"")</f>
        <v>0</v>
      </c>
      <c r="C295" s="285" t="s">
        <v>1040</v>
      </c>
      <c r="D295" s="215"/>
      <c r="E295" s="215">
        <v>0</v>
      </c>
      <c r="F295" s="215">
        <v>0</v>
      </c>
      <c r="G295" s="215">
        <v>0</v>
      </c>
      <c r="H295" s="215">
        <v>0</v>
      </c>
      <c r="I295" s="215">
        <v>0</v>
      </c>
      <c r="J295" s="215">
        <v>0</v>
      </c>
      <c r="K295" s="215">
        <v>0</v>
      </c>
      <c r="L295" s="215">
        <v>0</v>
      </c>
      <c r="M295" s="215">
        <v>0</v>
      </c>
      <c r="N295" s="215">
        <v>0</v>
      </c>
      <c r="O295" s="215">
        <v>0</v>
      </c>
      <c r="P295" s="215">
        <v>0</v>
      </c>
      <c r="Q295" s="215">
        <v>0</v>
      </c>
    </row>
    <row r="296" spans="1:17" x14ac:dyDescent="0.25">
      <c r="A296" s="245" t="str">
        <f>IFERROR(VLOOKUP($C296,Account_Mapping!$A:$C,2,0),"")</f>
        <v>T_Ancillary_Other</v>
      </c>
      <c r="B296" s="248">
        <f>IFERROR(VLOOKUP($C296,Account_Mapping!$A:$C,3,0),"")</f>
        <v>0</v>
      </c>
      <c r="C296" s="285" t="s">
        <v>1041</v>
      </c>
      <c r="D296" s="215"/>
      <c r="E296" s="215">
        <v>40</v>
      </c>
      <c r="F296" s="215">
        <v>40</v>
      </c>
      <c r="G296" s="215">
        <v>40</v>
      </c>
      <c r="H296" s="215">
        <v>0</v>
      </c>
      <c r="I296" s="215">
        <v>120</v>
      </c>
      <c r="J296" s="215">
        <v>672</v>
      </c>
      <c r="K296" s="215">
        <v>0</v>
      </c>
      <c r="L296" s="215">
        <v>0</v>
      </c>
      <c r="M296" s="215">
        <v>0</v>
      </c>
      <c r="N296" s="215">
        <v>0</v>
      </c>
      <c r="O296" s="215">
        <v>0</v>
      </c>
      <c r="P296" s="215">
        <v>0</v>
      </c>
      <c r="Q296" s="215">
        <v>912</v>
      </c>
    </row>
    <row r="297" spans="1:17" x14ac:dyDescent="0.25">
      <c r="A297" s="245" t="str">
        <f>IFERROR(VLOOKUP($C297,Account_Mapping!$A:$C,2,0),"")</f>
        <v>T_Ancillary_Other</v>
      </c>
      <c r="B297" s="248">
        <f>IFERROR(VLOOKUP($C297,Account_Mapping!$A:$C,3,0),"")</f>
        <v>0</v>
      </c>
      <c r="C297" s="285" t="s">
        <v>1042</v>
      </c>
      <c r="D297" s="215"/>
      <c r="E297" s="215">
        <v>0</v>
      </c>
      <c r="F297" s="215">
        <v>0</v>
      </c>
      <c r="G297" s="215">
        <v>0</v>
      </c>
      <c r="H297" s="215">
        <v>0</v>
      </c>
      <c r="I297" s="215">
        <v>0</v>
      </c>
      <c r="J297" s="215">
        <v>0</v>
      </c>
      <c r="K297" s="215">
        <v>0</v>
      </c>
      <c r="L297" s="215">
        <v>0</v>
      </c>
      <c r="M297" s="215">
        <v>0</v>
      </c>
      <c r="N297" s="215">
        <v>0</v>
      </c>
      <c r="O297" s="215">
        <v>0</v>
      </c>
      <c r="P297" s="215">
        <v>0</v>
      </c>
      <c r="Q297" s="215">
        <v>0</v>
      </c>
    </row>
    <row r="298" spans="1:17" x14ac:dyDescent="0.25">
      <c r="A298" s="245" t="str">
        <f>IFERROR(VLOOKUP($C298,Account_Mapping!$A:$C,2,0),"")</f>
        <v>T_Ancillary_Therapy</v>
      </c>
      <c r="B298" s="248">
        <f>IFERROR(VLOOKUP($C298,Account_Mapping!$A:$C,3,0),"")</f>
        <v>0</v>
      </c>
      <c r="C298" s="285" t="s">
        <v>1043</v>
      </c>
      <c r="D298" s="215"/>
      <c r="E298" s="215">
        <v>0</v>
      </c>
      <c r="F298" s="215">
        <v>0</v>
      </c>
      <c r="G298" s="215">
        <v>0</v>
      </c>
      <c r="H298" s="215">
        <v>0</v>
      </c>
      <c r="I298" s="215">
        <v>0</v>
      </c>
      <c r="J298" s="215">
        <v>0</v>
      </c>
      <c r="K298" s="215">
        <v>0</v>
      </c>
      <c r="L298" s="215">
        <v>0</v>
      </c>
      <c r="M298" s="215">
        <v>0</v>
      </c>
      <c r="N298" s="215">
        <v>0</v>
      </c>
      <c r="O298" s="215">
        <v>0</v>
      </c>
      <c r="P298" s="215">
        <v>0</v>
      </c>
      <c r="Q298" s="215">
        <v>0</v>
      </c>
    </row>
    <row r="299" spans="1:17" x14ac:dyDescent="0.25">
      <c r="A299" s="245" t="str">
        <f>IFERROR(VLOOKUP($C299,Account_Mapping!$A:$C,2,0),"")</f>
        <v>T_Ancillary_Therapy</v>
      </c>
      <c r="B299" s="248">
        <f>IFERROR(VLOOKUP($C299,Account_Mapping!$A:$C,3,0),"")</f>
        <v>0</v>
      </c>
      <c r="C299" s="285" t="s">
        <v>1044</v>
      </c>
      <c r="D299" s="215"/>
      <c r="E299" s="215">
        <v>0</v>
      </c>
      <c r="F299" s="215">
        <v>0</v>
      </c>
      <c r="G299" s="215">
        <v>0</v>
      </c>
      <c r="H299" s="215">
        <v>0</v>
      </c>
      <c r="I299" s="215">
        <v>0</v>
      </c>
      <c r="J299" s="215">
        <v>0</v>
      </c>
      <c r="K299" s="215">
        <v>0</v>
      </c>
      <c r="L299" s="215">
        <v>0</v>
      </c>
      <c r="M299" s="215">
        <v>0</v>
      </c>
      <c r="N299" s="215">
        <v>0</v>
      </c>
      <c r="O299" s="215">
        <v>0</v>
      </c>
      <c r="P299" s="215">
        <v>0</v>
      </c>
      <c r="Q299" s="215">
        <v>0</v>
      </c>
    </row>
    <row r="300" spans="1:17" x14ac:dyDescent="0.25">
      <c r="A300" s="245" t="str">
        <f>IFERROR(VLOOKUP($C300,Account_Mapping!$A:$C,2,0),"")</f>
        <v>T_Ancillary_Therapy</v>
      </c>
      <c r="B300" s="248">
        <f>IFERROR(VLOOKUP($C300,Account_Mapping!$A:$C,3,0),"")</f>
        <v>0</v>
      </c>
      <c r="C300" s="285" t="s">
        <v>1045</v>
      </c>
      <c r="D300" s="215"/>
      <c r="E300" s="215">
        <v>0</v>
      </c>
      <c r="F300" s="215">
        <v>0</v>
      </c>
      <c r="G300" s="215">
        <v>0</v>
      </c>
      <c r="H300" s="215">
        <v>0</v>
      </c>
      <c r="I300" s="215">
        <v>0</v>
      </c>
      <c r="J300" s="215">
        <v>0</v>
      </c>
      <c r="K300" s="215">
        <v>0</v>
      </c>
      <c r="L300" s="215">
        <v>0</v>
      </c>
      <c r="M300" s="215">
        <v>0</v>
      </c>
      <c r="N300" s="215">
        <v>0</v>
      </c>
      <c r="O300" s="215">
        <v>0</v>
      </c>
      <c r="P300" s="215">
        <v>0</v>
      </c>
      <c r="Q300" s="215">
        <v>0</v>
      </c>
    </row>
    <row r="301" spans="1:17" x14ac:dyDescent="0.25">
      <c r="A301" s="245" t="str">
        <f>IFERROR(VLOOKUP($C301,Account_Mapping!$A:$C,2,0),"")</f>
        <v>T_Ancillary_Therapy</v>
      </c>
      <c r="B301" s="248">
        <f>IFERROR(VLOOKUP($C301,Account_Mapping!$A:$C,3,0),"")</f>
        <v>0</v>
      </c>
      <c r="C301" s="285" t="s">
        <v>1046</v>
      </c>
      <c r="D301" s="215"/>
      <c r="E301" s="215">
        <v>0</v>
      </c>
      <c r="F301" s="215">
        <v>0</v>
      </c>
      <c r="G301" s="215">
        <v>0</v>
      </c>
      <c r="H301" s="215">
        <v>0</v>
      </c>
      <c r="I301" s="215">
        <v>0</v>
      </c>
      <c r="J301" s="215">
        <v>0</v>
      </c>
      <c r="K301" s="215">
        <v>0</v>
      </c>
      <c r="L301" s="215">
        <v>0</v>
      </c>
      <c r="M301" s="215">
        <v>0</v>
      </c>
      <c r="N301" s="215">
        <v>0</v>
      </c>
      <c r="O301" s="215">
        <v>0</v>
      </c>
      <c r="P301" s="215">
        <v>0</v>
      </c>
      <c r="Q301" s="215">
        <v>0</v>
      </c>
    </row>
    <row r="302" spans="1:17" x14ac:dyDescent="0.25">
      <c r="A302" s="245" t="str">
        <f>IFERROR(VLOOKUP($C302,Account_Mapping!$A:$C,2,0),"")</f>
        <v>T_Ancillary_Therapy</v>
      </c>
      <c r="B302" s="248">
        <f>IFERROR(VLOOKUP($C302,Account_Mapping!$A:$C,3,0),"")</f>
        <v>0</v>
      </c>
      <c r="C302" s="285" t="s">
        <v>1047</v>
      </c>
      <c r="D302" s="215"/>
      <c r="E302" s="215">
        <v>0</v>
      </c>
      <c r="F302" s="215">
        <v>0</v>
      </c>
      <c r="G302" s="215">
        <v>0</v>
      </c>
      <c r="H302" s="215">
        <v>0</v>
      </c>
      <c r="I302" s="215">
        <v>0</v>
      </c>
      <c r="J302" s="215">
        <v>0</v>
      </c>
      <c r="K302" s="215">
        <v>0</v>
      </c>
      <c r="L302" s="215">
        <v>0</v>
      </c>
      <c r="M302" s="215">
        <v>0</v>
      </c>
      <c r="N302" s="215">
        <v>0</v>
      </c>
      <c r="O302" s="215">
        <v>0</v>
      </c>
      <c r="P302" s="215">
        <v>0</v>
      </c>
      <c r="Q302" s="215">
        <v>0</v>
      </c>
    </row>
    <row r="303" spans="1:17" x14ac:dyDescent="0.25">
      <c r="A303" s="245" t="str">
        <f>IFERROR(VLOOKUP($C303,Account_Mapping!$A:$C,2,0),"")</f>
        <v>T_Ancillary_Therapy</v>
      </c>
      <c r="B303" s="248">
        <f>IFERROR(VLOOKUP($C303,Account_Mapping!$A:$C,3,0),"")</f>
        <v>0</v>
      </c>
      <c r="C303" s="285" t="s">
        <v>1048</v>
      </c>
      <c r="D303" s="215"/>
      <c r="E303" s="215">
        <v>0</v>
      </c>
      <c r="F303" s="215">
        <v>0</v>
      </c>
      <c r="G303" s="215">
        <v>0</v>
      </c>
      <c r="H303" s="215">
        <v>0</v>
      </c>
      <c r="I303" s="215">
        <v>0</v>
      </c>
      <c r="J303" s="215">
        <v>0</v>
      </c>
      <c r="K303" s="215">
        <v>0</v>
      </c>
      <c r="L303" s="215">
        <v>0</v>
      </c>
      <c r="M303" s="215">
        <v>0</v>
      </c>
      <c r="N303" s="215">
        <v>0</v>
      </c>
      <c r="O303" s="215">
        <v>0</v>
      </c>
      <c r="P303" s="215">
        <v>0</v>
      </c>
      <c r="Q303" s="215">
        <v>0</v>
      </c>
    </row>
    <row r="304" spans="1:17" x14ac:dyDescent="0.25">
      <c r="A304" s="245" t="str">
        <f>IFERROR(VLOOKUP($C304,Account_Mapping!$A:$C,2,0),"")</f>
        <v>T_Ancillary_Therapy</v>
      </c>
      <c r="B304" s="248">
        <f>IFERROR(VLOOKUP($C304,Account_Mapping!$A:$C,3,0),"")</f>
        <v>0</v>
      </c>
      <c r="C304" s="285" t="s">
        <v>1274</v>
      </c>
      <c r="D304" s="215"/>
      <c r="E304" s="215">
        <v>4445.01</v>
      </c>
      <c r="F304" s="215">
        <v>4001.62</v>
      </c>
      <c r="G304" s="215">
        <v>5734.78</v>
      </c>
      <c r="H304" s="215">
        <v>5188.37</v>
      </c>
      <c r="I304" s="215">
        <v>4888.3999999999996</v>
      </c>
      <c r="J304" s="215">
        <v>3324.9</v>
      </c>
      <c r="K304" s="215">
        <v>0</v>
      </c>
      <c r="L304" s="215">
        <v>0</v>
      </c>
      <c r="M304" s="215">
        <v>0</v>
      </c>
      <c r="N304" s="215">
        <v>0</v>
      </c>
      <c r="O304" s="215">
        <v>0</v>
      </c>
      <c r="P304" s="215">
        <v>0</v>
      </c>
      <c r="Q304" s="215">
        <v>27583.08</v>
      </c>
    </row>
    <row r="305" spans="1:18" x14ac:dyDescent="0.25">
      <c r="A305" s="245" t="str">
        <f>IFERROR(VLOOKUP($C305,Account_Mapping!$A:$C,2,0),"")</f>
        <v>T_Ancillary_Therapy</v>
      </c>
      <c r="B305" s="248">
        <f>IFERROR(VLOOKUP($C305,Account_Mapping!$A:$C,3,0),"")</f>
        <v>0</v>
      </c>
      <c r="C305" s="285" t="s">
        <v>1275</v>
      </c>
      <c r="D305" s="215"/>
      <c r="E305" s="215">
        <v>0</v>
      </c>
      <c r="F305" s="215">
        <v>0</v>
      </c>
      <c r="G305" s="215">
        <v>0</v>
      </c>
      <c r="H305" s="215">
        <v>0</v>
      </c>
      <c r="I305" s="215">
        <v>0</v>
      </c>
      <c r="J305" s="215">
        <v>400.97</v>
      </c>
      <c r="K305" s="215">
        <v>0</v>
      </c>
      <c r="L305" s="215">
        <v>0</v>
      </c>
      <c r="M305" s="215">
        <v>0</v>
      </c>
      <c r="N305" s="215">
        <v>0</v>
      </c>
      <c r="O305" s="215">
        <v>0</v>
      </c>
      <c r="P305" s="215">
        <v>0</v>
      </c>
      <c r="Q305" s="215">
        <v>400.97</v>
      </c>
    </row>
    <row r="306" spans="1:18" x14ac:dyDescent="0.25">
      <c r="A306" s="245" t="str">
        <f>IFERROR(VLOOKUP($C306,Account_Mapping!$A:$C,2,0),"")</f>
        <v>T_Ancillary_Therapy</v>
      </c>
      <c r="B306" s="248">
        <f>IFERROR(VLOOKUP($C306,Account_Mapping!$A:$C,3,0),"")</f>
        <v>0</v>
      </c>
      <c r="C306" s="285" t="s">
        <v>1276</v>
      </c>
      <c r="D306" s="215"/>
      <c r="E306" s="215">
        <v>5817.6</v>
      </c>
      <c r="F306" s="215">
        <v>5769.12</v>
      </c>
      <c r="G306" s="215">
        <v>6520.56</v>
      </c>
      <c r="H306" s="215">
        <v>5817.6</v>
      </c>
      <c r="I306" s="215">
        <v>4949</v>
      </c>
      <c r="J306" s="215">
        <v>5932.74</v>
      </c>
      <c r="K306" s="215">
        <v>0</v>
      </c>
      <c r="L306" s="215">
        <v>0</v>
      </c>
      <c r="M306" s="215">
        <v>0</v>
      </c>
      <c r="N306" s="215">
        <v>0</v>
      </c>
      <c r="O306" s="215">
        <v>0</v>
      </c>
      <c r="P306" s="215">
        <v>0</v>
      </c>
      <c r="Q306" s="215">
        <v>34806.620000000003</v>
      </c>
    </row>
    <row r="307" spans="1:18" x14ac:dyDescent="0.25">
      <c r="A307" s="245" t="str">
        <f>IFERROR(VLOOKUP($C307,Account_Mapping!$A:$C,2,0),"")</f>
        <v>T_gen_Admin_other</v>
      </c>
      <c r="B307" s="248">
        <f>IFERROR(VLOOKUP($C307,Account_Mapping!$A:$C,3,0),"")</f>
        <v>0</v>
      </c>
      <c r="C307" s="285" t="s">
        <v>1052</v>
      </c>
      <c r="D307" s="215"/>
      <c r="E307" s="215">
        <v>0</v>
      </c>
      <c r="F307" s="215">
        <v>0</v>
      </c>
      <c r="G307" s="215">
        <v>0</v>
      </c>
      <c r="H307" s="215">
        <v>0</v>
      </c>
      <c r="I307" s="215">
        <v>0</v>
      </c>
      <c r="J307" s="215">
        <v>0</v>
      </c>
      <c r="K307" s="215">
        <v>0</v>
      </c>
      <c r="L307" s="215">
        <v>0</v>
      </c>
      <c r="M307" s="215">
        <v>0</v>
      </c>
      <c r="N307" s="215">
        <v>0</v>
      </c>
      <c r="O307" s="215">
        <v>0</v>
      </c>
      <c r="P307" s="215">
        <v>0</v>
      </c>
      <c r="Q307" s="215">
        <v>0</v>
      </c>
    </row>
    <row r="308" spans="1:18" x14ac:dyDescent="0.25">
      <c r="A308" s="245" t="str">
        <f>IFERROR(VLOOKUP($C308,Account_Mapping!$A:$C,2,0),"")</f>
        <v>T_Ancillary_Pharmacy</v>
      </c>
      <c r="B308" s="248">
        <f>IFERROR(VLOOKUP($C308,Account_Mapping!$A:$C,3,0),"")</f>
        <v>0</v>
      </c>
      <c r="C308" s="285" t="s">
        <v>1053</v>
      </c>
      <c r="D308" s="215"/>
      <c r="E308" s="215">
        <v>0</v>
      </c>
      <c r="F308" s="215">
        <v>0</v>
      </c>
      <c r="G308" s="215">
        <v>0</v>
      </c>
      <c r="H308" s="215">
        <v>0</v>
      </c>
      <c r="I308" s="215">
        <v>0</v>
      </c>
      <c r="J308" s="215">
        <v>0</v>
      </c>
      <c r="K308" s="215">
        <v>0</v>
      </c>
      <c r="L308" s="215">
        <v>0</v>
      </c>
      <c r="M308" s="215">
        <v>0</v>
      </c>
      <c r="N308" s="215">
        <v>0</v>
      </c>
      <c r="O308" s="215">
        <v>0</v>
      </c>
      <c r="P308" s="215">
        <v>0</v>
      </c>
      <c r="Q308" s="215">
        <v>0</v>
      </c>
    </row>
    <row r="309" spans="1:18" x14ac:dyDescent="0.25">
      <c r="A309" s="245" t="str">
        <f>IFERROR(VLOOKUP($C309,Account_Mapping!$A:$C,2,0),"")</f>
        <v>T_EXPENSES</v>
      </c>
      <c r="B309" s="248">
        <f>IFERROR(VLOOKUP($C309,Account_Mapping!$A:$C,3,0),"")</f>
        <v>0</v>
      </c>
      <c r="C309" s="285" t="s">
        <v>1054</v>
      </c>
      <c r="D309" s="215"/>
      <c r="E309" s="215">
        <v>0</v>
      </c>
      <c r="F309" s="215">
        <v>0</v>
      </c>
      <c r="G309" s="215">
        <v>0</v>
      </c>
      <c r="H309" s="215">
        <v>0</v>
      </c>
      <c r="I309" s="215">
        <v>0</v>
      </c>
      <c r="J309" s="215">
        <v>0</v>
      </c>
      <c r="K309" s="215">
        <v>0</v>
      </c>
      <c r="L309" s="215">
        <v>0</v>
      </c>
      <c r="M309" s="215">
        <v>0</v>
      </c>
      <c r="N309" s="215">
        <v>0</v>
      </c>
      <c r="O309" s="215">
        <v>0</v>
      </c>
      <c r="P309" s="215">
        <v>0</v>
      </c>
      <c r="Q309" s="215">
        <v>0</v>
      </c>
    </row>
    <row r="310" spans="1:18" x14ac:dyDescent="0.25">
      <c r="A310" s="245" t="str">
        <f>IFERROR(VLOOKUP($C310,Account_Mapping!$A:$C,2,0),"")</f>
        <v>T_Ancillary_Therapy</v>
      </c>
      <c r="B310" s="248">
        <f>IFERROR(VLOOKUP($C310,Account_Mapping!$A:$C,3,0),"")</f>
        <v>0</v>
      </c>
      <c r="C310" s="285" t="s">
        <v>1055</v>
      </c>
      <c r="D310" s="215"/>
      <c r="E310" s="215">
        <v>0</v>
      </c>
      <c r="F310" s="215">
        <v>0</v>
      </c>
      <c r="G310" s="215">
        <v>0</v>
      </c>
      <c r="H310" s="215">
        <v>0</v>
      </c>
      <c r="I310" s="215">
        <v>0</v>
      </c>
      <c r="J310" s="215">
        <v>0</v>
      </c>
      <c r="K310" s="215">
        <v>0</v>
      </c>
      <c r="L310" s="215">
        <v>0</v>
      </c>
      <c r="M310" s="215">
        <v>0</v>
      </c>
      <c r="N310" s="215">
        <v>0</v>
      </c>
      <c r="O310" s="215">
        <v>0</v>
      </c>
      <c r="P310" s="215">
        <v>0</v>
      </c>
      <c r="Q310" s="215">
        <v>0</v>
      </c>
    </row>
    <row r="311" spans="1:18" x14ac:dyDescent="0.25">
      <c r="A311" s="245" t="str">
        <f>IFERROR(VLOOKUP($C311,Account_Mapping!$A:$C,2,0),"")</f>
        <v>T_Ancillary_Other</v>
      </c>
      <c r="B311" s="248">
        <f>IFERROR(VLOOKUP($C311,Account_Mapping!$A:$C,3,0),"")</f>
        <v>0</v>
      </c>
      <c r="C311" s="285" t="s">
        <v>1056</v>
      </c>
      <c r="D311" s="215"/>
      <c r="E311" s="215">
        <v>0</v>
      </c>
      <c r="F311" s="215">
        <v>0</v>
      </c>
      <c r="G311" s="215">
        <v>0</v>
      </c>
      <c r="H311" s="215">
        <v>0</v>
      </c>
      <c r="I311" s="215">
        <v>0</v>
      </c>
      <c r="J311" s="215">
        <v>0</v>
      </c>
      <c r="K311" s="215">
        <v>0</v>
      </c>
      <c r="L311" s="215">
        <v>0</v>
      </c>
      <c r="M311" s="215">
        <v>0</v>
      </c>
      <c r="N311" s="215">
        <v>0</v>
      </c>
      <c r="O311" s="215">
        <v>0</v>
      </c>
      <c r="P311" s="215">
        <v>0</v>
      </c>
      <c r="Q311" s="215">
        <v>0</v>
      </c>
    </row>
    <row r="312" spans="1:18" x14ac:dyDescent="0.25">
      <c r="A312" s="245" t="str">
        <f>IFERROR(VLOOKUP($C312,Account_Mapping!$A:$C,2,0),"")</f>
        <v>T_Ancillary_Other</v>
      </c>
      <c r="B312" s="248">
        <f>IFERROR(VLOOKUP($C312,Account_Mapping!$A:$C,3,0),"")</f>
        <v>0</v>
      </c>
      <c r="C312" s="285" t="s">
        <v>1057</v>
      </c>
      <c r="D312" s="215"/>
      <c r="E312" s="215">
        <v>0</v>
      </c>
      <c r="F312" s="215">
        <v>0</v>
      </c>
      <c r="G312" s="215">
        <v>0</v>
      </c>
      <c r="H312" s="215">
        <v>0</v>
      </c>
      <c r="I312" s="215">
        <v>0</v>
      </c>
      <c r="J312" s="215">
        <v>0</v>
      </c>
      <c r="K312" s="215">
        <v>0</v>
      </c>
      <c r="L312" s="215">
        <v>0</v>
      </c>
      <c r="M312" s="215">
        <v>0</v>
      </c>
      <c r="N312" s="215">
        <v>0</v>
      </c>
      <c r="O312" s="215">
        <v>0</v>
      </c>
      <c r="P312" s="215">
        <v>0</v>
      </c>
      <c r="Q312" s="215">
        <v>0</v>
      </c>
    </row>
    <row r="313" spans="1:18" x14ac:dyDescent="0.25">
      <c r="A313" s="245" t="str">
        <f>IFERROR(VLOOKUP($C313,Account_Mapping!$A:$C,2,0),"")</f>
        <v>T_Ancillary_Other</v>
      </c>
      <c r="B313" s="248">
        <f>IFERROR(VLOOKUP($C313,Account_Mapping!$A:$C,3,0),"")</f>
        <v>0</v>
      </c>
      <c r="C313" s="285" t="s">
        <v>1058</v>
      </c>
      <c r="D313" s="215"/>
      <c r="E313" s="215">
        <v>0</v>
      </c>
      <c r="F313" s="215">
        <v>0</v>
      </c>
      <c r="G313" s="215">
        <v>0</v>
      </c>
      <c r="H313" s="215">
        <v>0</v>
      </c>
      <c r="I313" s="215">
        <v>0</v>
      </c>
      <c r="J313" s="215">
        <v>0</v>
      </c>
      <c r="K313" s="215">
        <v>0</v>
      </c>
      <c r="L313" s="215">
        <v>0</v>
      </c>
      <c r="M313" s="215">
        <v>0</v>
      </c>
      <c r="N313" s="215">
        <v>0</v>
      </c>
      <c r="O313" s="215">
        <v>0</v>
      </c>
      <c r="P313" s="215">
        <v>0</v>
      </c>
      <c r="Q313" s="215">
        <v>0</v>
      </c>
    </row>
    <row r="314" spans="1:18" x14ac:dyDescent="0.25">
      <c r="A314" s="245" t="str">
        <f>IFERROR(VLOOKUP($C314,Account_Mapping!$A:$C,2,0),"")</f>
        <v>T_gen_Admin_other</v>
      </c>
      <c r="B314" s="248">
        <f>IFERROR(VLOOKUP($C314,Account_Mapping!$A:$C,3,0),"")</f>
        <v>0</v>
      </c>
      <c r="C314" s="285" t="s">
        <v>1059</v>
      </c>
      <c r="D314" s="215"/>
      <c r="E314" s="215">
        <v>0</v>
      </c>
      <c r="F314" s="215">
        <v>0</v>
      </c>
      <c r="G314" s="215">
        <v>0</v>
      </c>
      <c r="H314" s="215">
        <v>0</v>
      </c>
      <c r="I314" s="215">
        <v>0</v>
      </c>
      <c r="J314" s="215">
        <v>0</v>
      </c>
      <c r="K314" s="215">
        <v>0</v>
      </c>
      <c r="L314" s="215">
        <v>0</v>
      </c>
      <c r="M314" s="215">
        <v>0</v>
      </c>
      <c r="N314" s="215">
        <v>0</v>
      </c>
      <c r="O314" s="215">
        <v>0</v>
      </c>
      <c r="P314" s="215">
        <v>0</v>
      </c>
      <c r="Q314" s="215">
        <v>0</v>
      </c>
    </row>
    <row r="315" spans="1:18" x14ac:dyDescent="0.25">
      <c r="A315" s="245" t="str">
        <f>IFERROR(VLOOKUP($C315,Account_Mapping!$A:$C,2,0),"")</f>
        <v>T_gen_Admin_other</v>
      </c>
      <c r="B315" s="248">
        <f>IFERROR(VLOOKUP($C315,Account_Mapping!$A:$C,3,0),"")</f>
        <v>0</v>
      </c>
      <c r="C315" s="285" t="s">
        <v>1060</v>
      </c>
      <c r="D315" s="215"/>
      <c r="E315" s="215">
        <v>0</v>
      </c>
      <c r="F315" s="215">
        <v>0</v>
      </c>
      <c r="G315" s="215">
        <v>0</v>
      </c>
      <c r="H315" s="215">
        <v>0</v>
      </c>
      <c r="I315" s="215">
        <v>0</v>
      </c>
      <c r="J315" s="215">
        <v>0</v>
      </c>
      <c r="K315" s="215">
        <v>0</v>
      </c>
      <c r="L315" s="215">
        <v>0</v>
      </c>
      <c r="M315" s="215">
        <v>0</v>
      </c>
      <c r="N315" s="215">
        <v>0</v>
      </c>
      <c r="O315" s="215">
        <v>0</v>
      </c>
      <c r="P315" s="215">
        <v>0</v>
      </c>
      <c r="Q315" s="215">
        <v>0</v>
      </c>
    </row>
    <row r="316" spans="1:18" x14ac:dyDescent="0.25">
      <c r="A316" s="245" t="str">
        <f>IFERROR(VLOOKUP($C316,Account_Mapping!$A:$C,2,0),"")</f>
        <v>T_gen_Admin_other</v>
      </c>
      <c r="B316" s="248">
        <f>IFERROR(VLOOKUP($C316,Account_Mapping!$A:$C,3,0),"")</f>
        <v>0</v>
      </c>
      <c r="C316" s="285" t="s">
        <v>1061</v>
      </c>
      <c r="D316" s="215"/>
      <c r="E316" s="215">
        <v>0</v>
      </c>
      <c r="F316" s="215">
        <v>0</v>
      </c>
      <c r="G316" s="215">
        <v>0</v>
      </c>
      <c r="H316" s="215">
        <v>0</v>
      </c>
      <c r="I316" s="215">
        <v>0</v>
      </c>
      <c r="J316" s="215">
        <v>0</v>
      </c>
      <c r="K316" s="215">
        <v>0</v>
      </c>
      <c r="L316" s="215">
        <v>0</v>
      </c>
      <c r="M316" s="215">
        <v>0</v>
      </c>
      <c r="N316" s="215">
        <v>0</v>
      </c>
      <c r="O316" s="215">
        <v>0</v>
      </c>
      <c r="P316" s="215">
        <v>0</v>
      </c>
      <c r="Q316" s="215">
        <v>0</v>
      </c>
    </row>
    <row r="317" spans="1:18" x14ac:dyDescent="0.25">
      <c r="A317" s="245" t="str">
        <f>IFERROR(VLOOKUP($C317,Account_Mapping!$A:$C,2,0),"")</f>
        <v>T_gen_Admin_other</v>
      </c>
      <c r="B317" s="248">
        <f>IFERROR(VLOOKUP($C317,Account_Mapping!$A:$C,3,0),"")</f>
        <v>0</v>
      </c>
      <c r="C317" s="285" t="s">
        <v>1062</v>
      </c>
      <c r="D317" s="215"/>
      <c r="E317" s="215">
        <v>0</v>
      </c>
      <c r="F317" s="215">
        <v>0</v>
      </c>
      <c r="G317" s="215">
        <v>0</v>
      </c>
      <c r="H317" s="215">
        <v>0</v>
      </c>
      <c r="I317" s="215">
        <v>0</v>
      </c>
      <c r="J317" s="215">
        <v>0</v>
      </c>
      <c r="K317" s="215">
        <v>0</v>
      </c>
      <c r="L317" s="215">
        <v>0</v>
      </c>
      <c r="M317" s="215">
        <v>0</v>
      </c>
      <c r="N317" s="215">
        <v>0</v>
      </c>
      <c r="O317" s="215">
        <v>0</v>
      </c>
      <c r="P317" s="215">
        <v>0</v>
      </c>
      <c r="Q317" s="215">
        <v>0</v>
      </c>
    </row>
    <row r="318" spans="1:18" x14ac:dyDescent="0.25">
      <c r="A318" s="245" t="str">
        <f>IFERROR(VLOOKUP($C318,Account_Mapping!$A:$C,2,0),"")</f>
        <v>T_EXPENSES</v>
      </c>
      <c r="B318" s="248">
        <f>IFERROR(VLOOKUP($C318,Account_Mapping!$A:$C,3,0),"")</f>
        <v>0</v>
      </c>
      <c r="C318" s="285" t="s">
        <v>1063</v>
      </c>
      <c r="D318" s="215"/>
      <c r="E318" s="215">
        <v>0</v>
      </c>
      <c r="F318" s="215">
        <v>0</v>
      </c>
      <c r="G318" s="215">
        <v>0</v>
      </c>
      <c r="H318" s="215">
        <v>0</v>
      </c>
      <c r="I318" s="215">
        <v>0</v>
      </c>
      <c r="J318" s="215">
        <v>0</v>
      </c>
      <c r="K318" s="215">
        <v>0</v>
      </c>
      <c r="L318" s="215">
        <v>0</v>
      </c>
      <c r="M318" s="215">
        <v>0</v>
      </c>
      <c r="N318" s="215">
        <v>0</v>
      </c>
      <c r="O318" s="215">
        <v>0</v>
      </c>
      <c r="P318" s="215">
        <v>0</v>
      </c>
      <c r="Q318" s="215">
        <v>0</v>
      </c>
    </row>
    <row r="319" spans="1:18" x14ac:dyDescent="0.25">
      <c r="A319" s="245" t="str">
        <f>IFERROR(VLOOKUP($C319,Account_Mapping!$A:$C,2,0),"")</f>
        <v>T_gen_Admin_other</v>
      </c>
      <c r="B319" s="248">
        <f>IFERROR(VLOOKUP($C319,Account_Mapping!$A:$C,3,0),"")</f>
        <v>0</v>
      </c>
      <c r="C319" s="285" t="s">
        <v>1064</v>
      </c>
      <c r="E319" s="229">
        <v>0</v>
      </c>
      <c r="F319" s="229">
        <v>0</v>
      </c>
      <c r="G319" s="229">
        <v>0</v>
      </c>
      <c r="H319" s="229">
        <v>0</v>
      </c>
      <c r="I319" s="229">
        <v>0</v>
      </c>
      <c r="J319" s="229">
        <v>0</v>
      </c>
      <c r="K319" s="229">
        <v>0</v>
      </c>
      <c r="L319" s="229">
        <v>0</v>
      </c>
      <c r="M319" s="229">
        <v>0</v>
      </c>
      <c r="N319" s="229">
        <v>0</v>
      </c>
      <c r="O319" s="229">
        <v>0</v>
      </c>
      <c r="P319" s="229">
        <v>0</v>
      </c>
      <c r="Q319" s="229">
        <v>0</v>
      </c>
      <c r="R319" s="224"/>
    </row>
    <row r="320" spans="1:18" x14ac:dyDescent="0.25">
      <c r="A320" s="245" t="str">
        <f>IFERROR(VLOOKUP($C320,Account_Mapping!$A:$C,2,0),"")</f>
        <v>T_gen_Admin_other</v>
      </c>
      <c r="B320" s="248">
        <f>IFERROR(VLOOKUP($C320,Account_Mapping!$A:$C,3,0),"")</f>
        <v>0</v>
      </c>
      <c r="C320" s="285" t="s">
        <v>1065</v>
      </c>
      <c r="E320" s="221">
        <v>0</v>
      </c>
      <c r="F320" s="221">
        <v>0</v>
      </c>
      <c r="G320" s="221">
        <v>0</v>
      </c>
      <c r="H320" s="221">
        <v>0</v>
      </c>
      <c r="I320" s="221">
        <v>0</v>
      </c>
      <c r="J320" s="221">
        <v>0</v>
      </c>
      <c r="K320" s="221">
        <v>0</v>
      </c>
      <c r="L320" s="221">
        <v>0</v>
      </c>
      <c r="M320" s="221">
        <v>0</v>
      </c>
      <c r="N320" s="221">
        <v>0</v>
      </c>
      <c r="O320" s="221">
        <v>0</v>
      </c>
      <c r="P320" s="221">
        <v>0</v>
      </c>
      <c r="Q320" s="221">
        <v>0</v>
      </c>
    </row>
    <row r="321" spans="1:18" x14ac:dyDescent="0.25">
      <c r="A321" s="245" t="str">
        <f>IFERROR(VLOOKUP($C321,Account_Mapping!$A:$C,2,0),"")</f>
        <v/>
      </c>
      <c r="B321" s="248" t="str">
        <f>IFERROR(VLOOKUP($C321,Account_Mapping!$A:$C,3,0),"")</f>
        <v/>
      </c>
      <c r="C321" s="285" t="s">
        <v>889</v>
      </c>
      <c r="E321" s="215">
        <v>16033.99</v>
      </c>
      <c r="F321" s="215">
        <v>15414.649999999998</v>
      </c>
      <c r="G321" s="215">
        <v>18699.02</v>
      </c>
      <c r="H321" s="215">
        <v>17721.97</v>
      </c>
      <c r="I321" s="215">
        <v>8478.91</v>
      </c>
      <c r="J321" s="215">
        <v>16499.78</v>
      </c>
      <c r="K321" s="215">
        <v>0</v>
      </c>
      <c r="L321" s="215">
        <v>0</v>
      </c>
      <c r="M321" s="215">
        <v>0</v>
      </c>
      <c r="N321" s="215">
        <v>0</v>
      </c>
      <c r="O321" s="215">
        <v>0</v>
      </c>
      <c r="P321" s="215">
        <v>0</v>
      </c>
      <c r="Q321" s="215">
        <v>92848.320000000007</v>
      </c>
    </row>
    <row r="322" spans="1:18" x14ac:dyDescent="0.25">
      <c r="A322" s="245" t="str">
        <f>IFERROR(VLOOKUP($C322,Account_Mapping!$A:$C,2,0),"")</f>
        <v/>
      </c>
      <c r="B322" s="248" t="str">
        <f>IFERROR(VLOOKUP($C322,Account_Mapping!$A:$C,3,0),"")</f>
        <v/>
      </c>
      <c r="D322" s="215"/>
      <c r="E322" s="215"/>
      <c r="F322" s="215"/>
      <c r="G322" s="215"/>
      <c r="H322" s="215"/>
      <c r="I322" s="215"/>
      <c r="J322" s="215"/>
      <c r="K322" s="215"/>
      <c r="L322" s="215"/>
      <c r="M322" s="215"/>
      <c r="N322" s="215"/>
      <c r="O322" s="215"/>
      <c r="P322" s="215"/>
      <c r="Q322" s="215"/>
    </row>
    <row r="323" spans="1:18" x14ac:dyDescent="0.25">
      <c r="A323" s="245" t="str">
        <f>IFERROR(VLOOKUP($C323,Account_Mapping!$A:$C,2,0),"")</f>
        <v/>
      </c>
      <c r="B323" s="248" t="str">
        <f>IFERROR(VLOOKUP($C323,Account_Mapping!$A:$C,3,0),"")</f>
        <v/>
      </c>
      <c r="C323" s="285" t="s">
        <v>1066</v>
      </c>
      <c r="D323" s="215"/>
      <c r="E323" s="215"/>
      <c r="F323" s="215"/>
      <c r="G323" s="215"/>
      <c r="H323" s="215"/>
      <c r="I323" s="215"/>
      <c r="J323" s="215"/>
      <c r="K323" s="215"/>
      <c r="L323" s="215"/>
      <c r="M323" s="215"/>
      <c r="N323" s="215"/>
      <c r="O323" s="215"/>
      <c r="P323" s="215"/>
      <c r="Q323" s="215"/>
    </row>
    <row r="324" spans="1:18" x14ac:dyDescent="0.25">
      <c r="A324" s="245" t="str">
        <f>IFERROR(VLOOKUP($C324,Account_Mapping!$A:$C,2,0),"")</f>
        <v>T_Houskeeping</v>
      </c>
      <c r="B324" s="248" t="str">
        <f>IFERROR(VLOOKUP($C324,Account_Mapping!$A:$C,3,0),"")</f>
        <v>T_Other_NN_Labor</v>
      </c>
      <c r="C324" s="285" t="s">
        <v>1067</v>
      </c>
      <c r="D324" s="215"/>
      <c r="E324" s="215">
        <v>3385.57</v>
      </c>
      <c r="F324" s="215">
        <v>3343.91</v>
      </c>
      <c r="G324" s="215">
        <v>3467.58</v>
      </c>
      <c r="H324" s="215">
        <v>3448.71</v>
      </c>
      <c r="I324" s="215">
        <v>3075.79</v>
      </c>
      <c r="J324" s="215">
        <v>1673.25</v>
      </c>
      <c r="K324" s="215">
        <v>0</v>
      </c>
      <c r="L324" s="215">
        <v>0</v>
      </c>
      <c r="M324" s="215">
        <v>0</v>
      </c>
      <c r="N324" s="215">
        <v>0</v>
      </c>
      <c r="O324" s="215">
        <v>0</v>
      </c>
      <c r="P324" s="215">
        <v>0</v>
      </c>
      <c r="Q324" s="215">
        <v>18394.810000000001</v>
      </c>
    </row>
    <row r="325" spans="1:18" x14ac:dyDescent="0.25">
      <c r="A325" s="245" t="str">
        <f>IFERROR(VLOOKUP($C325,Account_Mapping!$A:$C,2,0),"")</f>
        <v>T_Houskeeping</v>
      </c>
      <c r="B325" s="248">
        <f>IFERROR(VLOOKUP($C325,Account_Mapping!$A:$C,3,0),"")</f>
        <v>0</v>
      </c>
      <c r="C325" s="285" t="s">
        <v>1068</v>
      </c>
      <c r="D325" s="215"/>
      <c r="E325" s="215">
        <v>0</v>
      </c>
      <c r="F325" s="215">
        <v>0</v>
      </c>
      <c r="G325" s="215">
        <v>0</v>
      </c>
      <c r="H325" s="215">
        <v>0</v>
      </c>
      <c r="I325" s="215">
        <v>0</v>
      </c>
      <c r="J325" s="215">
        <v>0</v>
      </c>
      <c r="K325" s="215">
        <v>0</v>
      </c>
      <c r="L325" s="215">
        <v>0</v>
      </c>
      <c r="M325" s="215">
        <v>0</v>
      </c>
      <c r="N325" s="215">
        <v>0</v>
      </c>
      <c r="O325" s="215">
        <v>0</v>
      </c>
      <c r="P325" s="215">
        <v>0</v>
      </c>
      <c r="Q325" s="215">
        <v>0</v>
      </c>
    </row>
    <row r="326" spans="1:18" x14ac:dyDescent="0.25">
      <c r="A326" s="245" t="str">
        <f>IFERROR(VLOOKUP($C326,Account_Mapping!$A:$C,2,0),"")</f>
        <v>T_Houskeeping</v>
      </c>
      <c r="B326" s="248">
        <f>IFERROR(VLOOKUP($C326,Account_Mapping!$A:$C,3,0),"")</f>
        <v>0</v>
      </c>
      <c r="C326" s="285" t="s">
        <v>1069</v>
      </c>
      <c r="D326" s="215"/>
      <c r="E326" s="215">
        <v>0</v>
      </c>
      <c r="F326" s="215">
        <v>0</v>
      </c>
      <c r="G326" s="215">
        <v>0</v>
      </c>
      <c r="H326" s="215">
        <v>548.16999999999996</v>
      </c>
      <c r="I326" s="215">
        <v>0</v>
      </c>
      <c r="J326" s="215">
        <v>517.14</v>
      </c>
      <c r="K326" s="215">
        <v>0</v>
      </c>
      <c r="L326" s="215">
        <v>0</v>
      </c>
      <c r="M326" s="215">
        <v>0</v>
      </c>
      <c r="N326" s="215">
        <v>0</v>
      </c>
      <c r="O326" s="215">
        <v>0</v>
      </c>
      <c r="P326" s="215">
        <v>0</v>
      </c>
      <c r="Q326" s="215">
        <v>1065.31</v>
      </c>
    </row>
    <row r="327" spans="1:18" x14ac:dyDescent="0.25">
      <c r="A327" s="245" t="str">
        <f>IFERROR(VLOOKUP($C327,Account_Mapping!$A:$C,2,0),"")</f>
        <v>T_Houskeeping</v>
      </c>
      <c r="B327" s="248">
        <f>IFERROR(VLOOKUP($C327,Account_Mapping!$A:$C,3,0),"")</f>
        <v>0</v>
      </c>
      <c r="C327" s="285" t="s">
        <v>1070</v>
      </c>
      <c r="D327" s="215"/>
      <c r="E327" s="215">
        <v>0</v>
      </c>
      <c r="F327" s="215">
        <v>0</v>
      </c>
      <c r="G327" s="215">
        <v>0</v>
      </c>
      <c r="H327" s="215">
        <v>349</v>
      </c>
      <c r="I327" s="215">
        <v>0</v>
      </c>
      <c r="J327" s="215">
        <v>330</v>
      </c>
      <c r="K327" s="215">
        <v>0</v>
      </c>
      <c r="L327" s="215">
        <v>0</v>
      </c>
      <c r="M327" s="215">
        <v>0</v>
      </c>
      <c r="N327" s="215">
        <v>0</v>
      </c>
      <c r="O327" s="215">
        <v>0</v>
      </c>
      <c r="P327" s="215">
        <v>0</v>
      </c>
      <c r="Q327" s="215">
        <v>679</v>
      </c>
    </row>
    <row r="328" spans="1:18" x14ac:dyDescent="0.25">
      <c r="A328" s="245" t="str">
        <f>IFERROR(VLOOKUP($C328,Account_Mapping!$A:$C,2,0),"")</f>
        <v>T_Houskeeping</v>
      </c>
      <c r="B328" s="248">
        <f>IFERROR(VLOOKUP($C328,Account_Mapping!$A:$C,3,0),"")</f>
        <v>0</v>
      </c>
      <c r="C328" s="285" t="s">
        <v>1071</v>
      </c>
      <c r="D328" s="215"/>
      <c r="E328" s="215">
        <v>0</v>
      </c>
      <c r="F328" s="215">
        <v>0</v>
      </c>
      <c r="G328" s="215">
        <v>0</v>
      </c>
      <c r="H328" s="215">
        <v>0</v>
      </c>
      <c r="I328" s="215">
        <v>0</v>
      </c>
      <c r="J328" s="215">
        <v>0</v>
      </c>
      <c r="K328" s="215">
        <v>0</v>
      </c>
      <c r="L328" s="215">
        <v>0</v>
      </c>
      <c r="M328" s="215">
        <v>0</v>
      </c>
      <c r="N328" s="215">
        <v>0</v>
      </c>
      <c r="O328" s="215">
        <v>0</v>
      </c>
      <c r="P328" s="215">
        <v>0</v>
      </c>
      <c r="Q328" s="215">
        <v>0</v>
      </c>
    </row>
    <row r="329" spans="1:18" x14ac:dyDescent="0.25">
      <c r="A329" s="245" t="str">
        <f>IFERROR(VLOOKUP($C329,Account_Mapping!$A:$C,2,0),"")</f>
        <v>T_Houskeeping</v>
      </c>
      <c r="B329" s="248">
        <f>IFERROR(VLOOKUP($C329,Account_Mapping!$A:$C,3,0),"")</f>
        <v>0</v>
      </c>
      <c r="C329" s="285" t="s">
        <v>1072</v>
      </c>
      <c r="D329" s="215"/>
      <c r="E329" s="215">
        <v>0</v>
      </c>
      <c r="F329" s="215">
        <v>0</v>
      </c>
      <c r="G329" s="215">
        <v>0</v>
      </c>
      <c r="H329" s="215">
        <v>0</v>
      </c>
      <c r="I329" s="215">
        <v>0</v>
      </c>
      <c r="J329" s="215">
        <v>0</v>
      </c>
      <c r="K329" s="215">
        <v>0</v>
      </c>
      <c r="L329" s="215">
        <v>0</v>
      </c>
      <c r="M329" s="215">
        <v>0</v>
      </c>
      <c r="N329" s="215">
        <v>0</v>
      </c>
      <c r="O329" s="215">
        <v>0</v>
      </c>
      <c r="P329" s="215">
        <v>0</v>
      </c>
      <c r="Q329" s="215">
        <v>0</v>
      </c>
    </row>
    <row r="330" spans="1:18" x14ac:dyDescent="0.25">
      <c r="A330" s="245" t="str">
        <f>IFERROR(VLOOKUP($C330,Account_Mapping!$A:$C,2,0),"")</f>
        <v>T_gen_Admin_other</v>
      </c>
      <c r="B330" s="248">
        <f>IFERROR(VLOOKUP($C330,Account_Mapping!$A:$C,3,0),"")</f>
        <v>0</v>
      </c>
      <c r="C330" s="285" t="s">
        <v>1073</v>
      </c>
      <c r="D330" s="215"/>
      <c r="E330" s="215">
        <v>0</v>
      </c>
      <c r="F330" s="215">
        <v>0</v>
      </c>
      <c r="G330" s="215">
        <v>0</v>
      </c>
      <c r="H330" s="215">
        <v>0</v>
      </c>
      <c r="I330" s="215">
        <v>0</v>
      </c>
      <c r="J330" s="215">
        <v>0</v>
      </c>
      <c r="K330" s="215">
        <v>0</v>
      </c>
      <c r="L330" s="215">
        <v>0</v>
      </c>
      <c r="M330" s="215">
        <v>0</v>
      </c>
      <c r="N330" s="215">
        <v>0</v>
      </c>
      <c r="O330" s="215">
        <v>0</v>
      </c>
      <c r="P330" s="215">
        <v>0</v>
      </c>
      <c r="Q330" s="215">
        <v>0</v>
      </c>
    </row>
    <row r="331" spans="1:18" x14ac:dyDescent="0.25">
      <c r="A331" s="245" t="str">
        <f>IFERROR(VLOOKUP($C331,Account_Mapping!$A:$C,2,0),"")</f>
        <v>T_gen_Admin_other</v>
      </c>
      <c r="B331" s="248">
        <f>IFERROR(VLOOKUP($C331,Account_Mapping!$A:$C,3,0),"")</f>
        <v>0</v>
      </c>
      <c r="C331" s="285" t="s">
        <v>1074</v>
      </c>
      <c r="D331" s="215"/>
      <c r="E331" s="215">
        <v>0</v>
      </c>
      <c r="F331" s="215">
        <v>0</v>
      </c>
      <c r="G331" s="215">
        <v>0</v>
      </c>
      <c r="H331" s="215">
        <v>0</v>
      </c>
      <c r="I331" s="215">
        <v>0</v>
      </c>
      <c r="J331" s="215">
        <v>0</v>
      </c>
      <c r="K331" s="215">
        <v>0</v>
      </c>
      <c r="L331" s="215">
        <v>0</v>
      </c>
      <c r="M331" s="215">
        <v>0</v>
      </c>
      <c r="N331" s="215">
        <v>0</v>
      </c>
      <c r="O331" s="215">
        <v>0</v>
      </c>
      <c r="P331" s="215">
        <v>0</v>
      </c>
      <c r="Q331" s="215">
        <v>0</v>
      </c>
    </row>
    <row r="332" spans="1:18" x14ac:dyDescent="0.25">
      <c r="A332" s="245" t="str">
        <f>IFERROR(VLOOKUP($C332,Account_Mapping!$A:$C,2,0),"")</f>
        <v>T_gen_Admin_other</v>
      </c>
      <c r="B332" s="248">
        <f>IFERROR(VLOOKUP($C332,Account_Mapping!$A:$C,3,0),"")</f>
        <v>0</v>
      </c>
      <c r="C332" s="285" t="s">
        <v>1075</v>
      </c>
      <c r="D332" s="215"/>
      <c r="E332" s="215">
        <v>0</v>
      </c>
      <c r="F332" s="215">
        <v>0</v>
      </c>
      <c r="G332" s="215">
        <v>0</v>
      </c>
      <c r="H332" s="215">
        <v>0</v>
      </c>
      <c r="I332" s="215">
        <v>0</v>
      </c>
      <c r="J332" s="215">
        <v>0</v>
      </c>
      <c r="K332" s="215">
        <v>0</v>
      </c>
      <c r="L332" s="215">
        <v>0</v>
      </c>
      <c r="M332" s="215">
        <v>0</v>
      </c>
      <c r="N332" s="215">
        <v>0</v>
      </c>
      <c r="O332" s="215">
        <v>0</v>
      </c>
      <c r="P332" s="215">
        <v>0</v>
      </c>
      <c r="Q332" s="215">
        <v>0</v>
      </c>
    </row>
    <row r="333" spans="1:18" x14ac:dyDescent="0.25">
      <c r="A333" s="245" t="str">
        <f>IFERROR(VLOOKUP($C333,Account_Mapping!$A:$C,2,0),"")</f>
        <v>T_gen_Admin_other</v>
      </c>
      <c r="B333" s="248">
        <f>IFERROR(VLOOKUP($C333,Account_Mapping!$A:$C,3,0),"")</f>
        <v>0</v>
      </c>
      <c r="C333" s="285" t="s">
        <v>1076</v>
      </c>
      <c r="D333" s="215"/>
      <c r="E333" s="215">
        <v>0</v>
      </c>
      <c r="F333" s="215">
        <v>194.4</v>
      </c>
      <c r="G333" s="215">
        <v>0</v>
      </c>
      <c r="H333" s="215">
        <v>0</v>
      </c>
      <c r="I333" s="215">
        <v>322.45999999999998</v>
      </c>
      <c r="J333" s="215">
        <v>777.6</v>
      </c>
      <c r="K333" s="215">
        <v>0</v>
      </c>
      <c r="L333" s="215">
        <v>0</v>
      </c>
      <c r="M333" s="215">
        <v>0</v>
      </c>
      <c r="N333" s="215">
        <v>0</v>
      </c>
      <c r="O333" s="215">
        <v>0</v>
      </c>
      <c r="P333" s="215">
        <v>0</v>
      </c>
      <c r="Q333" s="215">
        <v>1294.46</v>
      </c>
    </row>
    <row r="334" spans="1:18" x14ac:dyDescent="0.25">
      <c r="A334" s="245" t="str">
        <f>IFERROR(VLOOKUP($C334,Account_Mapping!$A:$C,2,0),"")</f>
        <v>T_gen_Admin_other</v>
      </c>
      <c r="B334" s="248">
        <f>IFERROR(VLOOKUP($C334,Account_Mapping!$A:$C,3,0),"")</f>
        <v>0</v>
      </c>
      <c r="C334" s="285" t="s">
        <v>1077</v>
      </c>
      <c r="D334" s="215"/>
      <c r="E334" s="215">
        <v>0</v>
      </c>
      <c r="F334" s="215">
        <v>0</v>
      </c>
      <c r="G334" s="215">
        <v>0</v>
      </c>
      <c r="H334" s="215">
        <v>0</v>
      </c>
      <c r="I334" s="215">
        <v>0</v>
      </c>
      <c r="J334" s="215">
        <v>0</v>
      </c>
      <c r="K334" s="215">
        <v>0</v>
      </c>
      <c r="L334" s="215">
        <v>0</v>
      </c>
      <c r="M334" s="215">
        <v>0</v>
      </c>
      <c r="N334" s="215">
        <v>0</v>
      </c>
      <c r="O334" s="215">
        <v>0</v>
      </c>
      <c r="P334" s="215">
        <v>0</v>
      </c>
      <c r="Q334" s="215">
        <v>0</v>
      </c>
    </row>
    <row r="335" spans="1:18" x14ac:dyDescent="0.25">
      <c r="A335" s="245" t="str">
        <f>IFERROR(VLOOKUP($C335,Account_Mapping!$A:$C,2,0),"")</f>
        <v>T_gen_Admin_other</v>
      </c>
      <c r="B335" s="248">
        <f>IFERROR(VLOOKUP($C335,Account_Mapping!$A:$C,3,0),"")</f>
        <v>0</v>
      </c>
      <c r="C335" s="285" t="s">
        <v>1078</v>
      </c>
      <c r="D335" s="215"/>
      <c r="E335" s="215">
        <v>291.60000000000002</v>
      </c>
      <c r="F335" s="215">
        <v>0</v>
      </c>
      <c r="G335" s="215">
        <v>0</v>
      </c>
      <c r="H335" s="215">
        <v>0</v>
      </c>
      <c r="I335" s="215">
        <v>0</v>
      </c>
      <c r="J335" s="215">
        <v>0</v>
      </c>
      <c r="K335" s="215">
        <v>0</v>
      </c>
      <c r="L335" s="215">
        <v>0</v>
      </c>
      <c r="M335" s="215">
        <v>0</v>
      </c>
      <c r="N335" s="215">
        <v>0</v>
      </c>
      <c r="O335" s="215">
        <v>0</v>
      </c>
      <c r="P335" s="215">
        <v>0</v>
      </c>
      <c r="Q335" s="215">
        <v>291.60000000000002</v>
      </c>
    </row>
    <row r="336" spans="1:18" x14ac:dyDescent="0.25">
      <c r="A336" s="245" t="str">
        <f>IFERROR(VLOOKUP($C336,Account_Mapping!$A:$C,2,0),"")</f>
        <v>T_gen_Admin_other</v>
      </c>
      <c r="B336" s="248">
        <f>IFERROR(VLOOKUP($C336,Account_Mapping!$A:$C,3,0),"")</f>
        <v>0</v>
      </c>
      <c r="C336" s="285" t="s">
        <v>1079</v>
      </c>
      <c r="E336" s="229">
        <v>35.65</v>
      </c>
      <c r="F336" s="229">
        <v>35.65</v>
      </c>
      <c r="G336" s="229">
        <v>35.65</v>
      </c>
      <c r="H336" s="229">
        <v>35.65</v>
      </c>
      <c r="I336" s="229">
        <v>61.65</v>
      </c>
      <c r="J336" s="229">
        <v>35.65</v>
      </c>
      <c r="K336" s="229">
        <v>0</v>
      </c>
      <c r="L336" s="229">
        <v>0</v>
      </c>
      <c r="M336" s="229">
        <v>0</v>
      </c>
      <c r="N336" s="229">
        <v>0</v>
      </c>
      <c r="O336" s="229">
        <v>0</v>
      </c>
      <c r="P336" s="229">
        <v>0</v>
      </c>
      <c r="Q336" s="229">
        <v>239.9</v>
      </c>
      <c r="R336" s="224"/>
    </row>
    <row r="337" spans="1:18" x14ac:dyDescent="0.25">
      <c r="A337" s="245" t="str">
        <f>IFERROR(VLOOKUP($C337,Account_Mapping!$A:$C,2,0),"")</f>
        <v>T_gen_Admin_other</v>
      </c>
      <c r="B337" s="248">
        <f>IFERROR(VLOOKUP($C337,Account_Mapping!$A:$C,3,0),"")</f>
        <v>0</v>
      </c>
      <c r="C337" s="285" t="s">
        <v>1080</v>
      </c>
      <c r="E337" s="221">
        <v>0</v>
      </c>
      <c r="F337" s="221">
        <v>0</v>
      </c>
      <c r="G337" s="221">
        <v>0</v>
      </c>
      <c r="H337" s="221">
        <v>0</v>
      </c>
      <c r="I337" s="221">
        <v>0</v>
      </c>
      <c r="J337" s="221">
        <v>0</v>
      </c>
      <c r="K337" s="221">
        <v>0</v>
      </c>
      <c r="L337" s="221">
        <v>0</v>
      </c>
      <c r="M337" s="221">
        <v>0</v>
      </c>
      <c r="N337" s="221">
        <v>0</v>
      </c>
      <c r="O337" s="221">
        <v>0</v>
      </c>
      <c r="P337" s="221">
        <v>0</v>
      </c>
      <c r="Q337" s="221">
        <v>0</v>
      </c>
    </row>
    <row r="338" spans="1:18" x14ac:dyDescent="0.25">
      <c r="A338" s="245" t="str">
        <f>IFERROR(VLOOKUP($C338,Account_Mapping!$A:$C,2,0),"")</f>
        <v/>
      </c>
      <c r="B338" s="248" t="str">
        <f>IFERROR(VLOOKUP($C338,Account_Mapping!$A:$C,3,0),"")</f>
        <v/>
      </c>
      <c r="C338" s="285" t="s">
        <v>1081</v>
      </c>
      <c r="E338" s="215">
        <v>3712.82</v>
      </c>
      <c r="F338" s="215">
        <v>3573.96</v>
      </c>
      <c r="G338" s="215">
        <v>3503.23</v>
      </c>
      <c r="H338" s="215">
        <v>4381.53</v>
      </c>
      <c r="I338" s="215">
        <v>3459.9</v>
      </c>
      <c r="J338" s="215">
        <v>3333.64</v>
      </c>
      <c r="K338" s="215">
        <v>0</v>
      </c>
      <c r="L338" s="215">
        <v>0</v>
      </c>
      <c r="M338" s="215">
        <v>0</v>
      </c>
      <c r="N338" s="215">
        <v>0</v>
      </c>
      <c r="O338" s="215">
        <v>0</v>
      </c>
      <c r="P338" s="215">
        <v>0</v>
      </c>
      <c r="Q338" s="215">
        <v>21965.08</v>
      </c>
    </row>
    <row r="339" spans="1:18" x14ac:dyDescent="0.25">
      <c r="A339" s="245" t="str">
        <f>IFERROR(VLOOKUP($C339,Account_Mapping!$A:$C,2,0),"")</f>
        <v/>
      </c>
      <c r="B339" s="248" t="str">
        <f>IFERROR(VLOOKUP($C339,Account_Mapping!$A:$C,3,0),"")</f>
        <v/>
      </c>
      <c r="D339" s="215"/>
      <c r="E339" s="215"/>
      <c r="F339" s="215"/>
      <c r="G339" s="215"/>
      <c r="H339" s="215"/>
      <c r="I339" s="215"/>
      <c r="J339" s="215"/>
      <c r="K339" s="215"/>
      <c r="L339" s="215"/>
      <c r="M339" s="215"/>
      <c r="N339" s="215"/>
      <c r="O339" s="215"/>
      <c r="P339" s="215"/>
      <c r="Q339" s="215"/>
    </row>
    <row r="340" spans="1:18" x14ac:dyDescent="0.25">
      <c r="A340" s="245" t="str">
        <f>IFERROR(VLOOKUP($C340,Account_Mapping!$A:$C,2,0),"")</f>
        <v/>
      </c>
      <c r="B340" s="248" t="str">
        <f>IFERROR(VLOOKUP($C340,Account_Mapping!$A:$C,3,0),"")</f>
        <v/>
      </c>
      <c r="C340" s="285" t="s">
        <v>1082</v>
      </c>
      <c r="D340" s="215"/>
      <c r="E340" s="215"/>
      <c r="F340" s="215"/>
      <c r="G340" s="215"/>
      <c r="H340" s="215"/>
      <c r="I340" s="215"/>
      <c r="J340" s="215"/>
      <c r="K340" s="215"/>
      <c r="L340" s="215"/>
      <c r="M340" s="215"/>
      <c r="N340" s="215"/>
      <c r="O340" s="215"/>
      <c r="P340" s="215"/>
      <c r="Q340" s="215"/>
    </row>
    <row r="341" spans="1:18" x14ac:dyDescent="0.25">
      <c r="A341" s="245" t="str">
        <f>IFERROR(VLOOKUP($C341,Account_Mapping!$A:$C,2,0),"")</f>
        <v>T_Houskeeping</v>
      </c>
      <c r="B341" s="248" t="str">
        <f>IFERROR(VLOOKUP($C341,Account_Mapping!$A:$C,3,0),"")</f>
        <v>T_Other_NN_Labor</v>
      </c>
      <c r="C341" s="285" t="s">
        <v>1083</v>
      </c>
      <c r="D341" s="215"/>
      <c r="E341" s="215">
        <v>7942.85</v>
      </c>
      <c r="F341" s="215">
        <v>5960.16</v>
      </c>
      <c r="G341" s="215">
        <v>6785.82</v>
      </c>
      <c r="H341" s="215">
        <v>5716.87</v>
      </c>
      <c r="I341" s="215">
        <v>8377.7099999999991</v>
      </c>
      <c r="J341" s="215">
        <v>8351.92</v>
      </c>
      <c r="K341" s="215">
        <v>0</v>
      </c>
      <c r="L341" s="215">
        <v>0</v>
      </c>
      <c r="M341" s="215">
        <v>0</v>
      </c>
      <c r="N341" s="215">
        <v>0</v>
      </c>
      <c r="O341" s="215">
        <v>0</v>
      </c>
      <c r="P341" s="215">
        <v>0</v>
      </c>
      <c r="Q341" s="215">
        <v>43135.33</v>
      </c>
    </row>
    <row r="342" spans="1:18" x14ac:dyDescent="0.25">
      <c r="A342" s="245" t="str">
        <f>IFERROR(VLOOKUP($C342,Account_Mapping!$A:$C,2,0),"")</f>
        <v>T_Houskeeping</v>
      </c>
      <c r="B342" s="248">
        <f>IFERROR(VLOOKUP($C342,Account_Mapping!$A:$C,3,0),"")</f>
        <v>0</v>
      </c>
      <c r="C342" s="285" t="s">
        <v>1084</v>
      </c>
      <c r="D342" s="215"/>
      <c r="E342" s="215">
        <v>5909.24</v>
      </c>
      <c r="F342" s="215">
        <v>2006.86</v>
      </c>
      <c r="G342" s="215">
        <v>2445.4699999999998</v>
      </c>
      <c r="H342" s="215">
        <v>610.45000000000005</v>
      </c>
      <c r="I342" s="215">
        <v>1137.8800000000001</v>
      </c>
      <c r="J342" s="215">
        <v>979.78</v>
      </c>
      <c r="K342" s="215">
        <v>0</v>
      </c>
      <c r="L342" s="215">
        <v>0</v>
      </c>
      <c r="M342" s="215">
        <v>0</v>
      </c>
      <c r="N342" s="215">
        <v>0</v>
      </c>
      <c r="O342" s="215">
        <v>0</v>
      </c>
      <c r="P342" s="215">
        <v>0</v>
      </c>
      <c r="Q342" s="215">
        <v>13089.680000000002</v>
      </c>
    </row>
    <row r="343" spans="1:18" x14ac:dyDescent="0.25">
      <c r="A343" s="245" t="str">
        <f>IFERROR(VLOOKUP($C343,Account_Mapping!$A:$C,2,0),"")</f>
        <v>T_Houskeeping</v>
      </c>
      <c r="B343" s="248">
        <f>IFERROR(VLOOKUP($C343,Account_Mapping!$A:$C,3,0),"")</f>
        <v>0</v>
      </c>
      <c r="C343" s="285" t="s">
        <v>1085</v>
      </c>
      <c r="D343" s="215"/>
      <c r="E343" s="215">
        <v>0</v>
      </c>
      <c r="F343" s="215">
        <v>0</v>
      </c>
      <c r="G343" s="215">
        <v>0</v>
      </c>
      <c r="H343" s="215">
        <v>525.5</v>
      </c>
      <c r="I343" s="215">
        <v>0</v>
      </c>
      <c r="J343" s="215">
        <v>495</v>
      </c>
      <c r="K343" s="215">
        <v>0</v>
      </c>
      <c r="L343" s="215">
        <v>0</v>
      </c>
      <c r="M343" s="215">
        <v>0</v>
      </c>
      <c r="N343" s="215">
        <v>0</v>
      </c>
      <c r="O343" s="215">
        <v>0</v>
      </c>
      <c r="P343" s="215">
        <v>0</v>
      </c>
      <c r="Q343" s="215">
        <v>1020.5</v>
      </c>
    </row>
    <row r="344" spans="1:18" x14ac:dyDescent="0.25">
      <c r="A344" s="245" t="str">
        <f>IFERROR(VLOOKUP($C344,Account_Mapping!$A:$C,2,0),"")</f>
        <v>T_Houskeeping</v>
      </c>
      <c r="B344" s="248">
        <f>IFERROR(VLOOKUP($C344,Account_Mapping!$A:$C,3,0),"")</f>
        <v>0</v>
      </c>
      <c r="C344" s="285" t="s">
        <v>1086</v>
      </c>
      <c r="D344" s="215"/>
      <c r="E344" s="215">
        <v>642.69000000000005</v>
      </c>
      <c r="F344" s="215">
        <v>800.32</v>
      </c>
      <c r="G344" s="215">
        <v>1739.54</v>
      </c>
      <c r="H344" s="215">
        <v>439.38</v>
      </c>
      <c r="I344" s="215">
        <v>1087.99</v>
      </c>
      <c r="J344" s="215">
        <v>1354.28</v>
      </c>
      <c r="K344" s="215">
        <v>0</v>
      </c>
      <c r="L344" s="215">
        <v>0</v>
      </c>
      <c r="M344" s="215">
        <v>0</v>
      </c>
      <c r="N344" s="215">
        <v>0</v>
      </c>
      <c r="O344" s="215">
        <v>0</v>
      </c>
      <c r="P344" s="215">
        <v>0</v>
      </c>
      <c r="Q344" s="215">
        <v>6064.2</v>
      </c>
    </row>
    <row r="345" spans="1:18" x14ac:dyDescent="0.25">
      <c r="A345" s="245" t="str">
        <f>IFERROR(VLOOKUP($C345,Account_Mapping!$A:$C,2,0),"")</f>
        <v>T_Houskeeping</v>
      </c>
      <c r="B345" s="248">
        <f>IFERROR(VLOOKUP($C345,Account_Mapping!$A:$C,3,0),"")</f>
        <v>0</v>
      </c>
      <c r="C345" s="285" t="s">
        <v>1087</v>
      </c>
      <c r="D345" s="215"/>
      <c r="E345" s="215">
        <v>0</v>
      </c>
      <c r="F345" s="215">
        <v>0</v>
      </c>
      <c r="G345" s="215">
        <v>0</v>
      </c>
      <c r="H345" s="215">
        <v>0</v>
      </c>
      <c r="I345" s="215">
        <v>0</v>
      </c>
      <c r="J345" s="215">
        <v>0</v>
      </c>
      <c r="K345" s="215">
        <v>0</v>
      </c>
      <c r="L345" s="215">
        <v>0</v>
      </c>
      <c r="M345" s="215">
        <v>0</v>
      </c>
      <c r="N345" s="215">
        <v>0</v>
      </c>
      <c r="O345" s="215">
        <v>0</v>
      </c>
      <c r="P345" s="215">
        <v>0</v>
      </c>
      <c r="Q345" s="215">
        <v>0</v>
      </c>
    </row>
    <row r="346" spans="1:18" x14ac:dyDescent="0.25">
      <c r="A346" s="245" t="str">
        <f>IFERROR(VLOOKUP($C346,Account_Mapping!$A:$C,2,0),"")</f>
        <v>T_gen_Admin_other</v>
      </c>
      <c r="B346" s="248">
        <f>IFERROR(VLOOKUP($C346,Account_Mapping!$A:$C,3,0),"")</f>
        <v>0</v>
      </c>
      <c r="C346" s="285" t="s">
        <v>1088</v>
      </c>
      <c r="D346" s="215"/>
      <c r="E346" s="215">
        <v>0</v>
      </c>
      <c r="F346" s="215">
        <v>0</v>
      </c>
      <c r="G346" s="215">
        <v>0</v>
      </c>
      <c r="H346" s="215">
        <v>0</v>
      </c>
      <c r="I346" s="215">
        <v>0</v>
      </c>
      <c r="J346" s="215">
        <v>0</v>
      </c>
      <c r="K346" s="215">
        <v>0</v>
      </c>
      <c r="L346" s="215">
        <v>0</v>
      </c>
      <c r="M346" s="215">
        <v>0</v>
      </c>
      <c r="N346" s="215">
        <v>0</v>
      </c>
      <c r="O346" s="215">
        <v>0</v>
      </c>
      <c r="P346" s="215">
        <v>0</v>
      </c>
      <c r="Q346" s="215">
        <v>0</v>
      </c>
    </row>
    <row r="347" spans="1:18" x14ac:dyDescent="0.25">
      <c r="A347" s="245" t="str">
        <f>IFERROR(VLOOKUP($C347,Account_Mapping!$A:$C,2,0),"")</f>
        <v>T_gen_Admin_other</v>
      </c>
      <c r="B347" s="248">
        <f>IFERROR(VLOOKUP($C347,Account_Mapping!$A:$C,3,0),"")</f>
        <v>0</v>
      </c>
      <c r="C347" s="285" t="s">
        <v>1089</v>
      </c>
      <c r="D347" s="215"/>
      <c r="E347" s="215">
        <v>0</v>
      </c>
      <c r="F347" s="215">
        <v>0</v>
      </c>
      <c r="G347" s="215">
        <v>0</v>
      </c>
      <c r="H347" s="215">
        <v>0</v>
      </c>
      <c r="I347" s="215">
        <v>0</v>
      </c>
      <c r="J347" s="215">
        <v>0</v>
      </c>
      <c r="K347" s="215">
        <v>0</v>
      </c>
      <c r="L347" s="215">
        <v>0</v>
      </c>
      <c r="M347" s="215">
        <v>0</v>
      </c>
      <c r="N347" s="215">
        <v>0</v>
      </c>
      <c r="O347" s="215">
        <v>0</v>
      </c>
      <c r="P347" s="215">
        <v>0</v>
      </c>
      <c r="Q347" s="215">
        <v>0</v>
      </c>
    </row>
    <row r="348" spans="1:18" x14ac:dyDescent="0.25">
      <c r="A348" s="245" t="str">
        <f>IFERROR(VLOOKUP($C348,Account_Mapping!$A:$C,2,0),"")</f>
        <v>T_gen_Admin_other</v>
      </c>
      <c r="B348" s="248">
        <f>IFERROR(VLOOKUP($C348,Account_Mapping!$A:$C,3,0),"")</f>
        <v>0</v>
      </c>
      <c r="C348" s="285" t="s">
        <v>1090</v>
      </c>
      <c r="D348" s="215"/>
      <c r="E348" s="215">
        <v>0</v>
      </c>
      <c r="F348" s="215">
        <v>0</v>
      </c>
      <c r="G348" s="215">
        <v>0</v>
      </c>
      <c r="H348" s="215">
        <v>0</v>
      </c>
      <c r="I348" s="215">
        <v>0</v>
      </c>
      <c r="J348" s="215">
        <v>0</v>
      </c>
      <c r="K348" s="215">
        <v>0</v>
      </c>
      <c r="L348" s="215">
        <v>0</v>
      </c>
      <c r="M348" s="215">
        <v>0</v>
      </c>
      <c r="N348" s="215">
        <v>0</v>
      </c>
      <c r="O348" s="215">
        <v>0</v>
      </c>
      <c r="P348" s="215">
        <v>0</v>
      </c>
      <c r="Q348" s="215">
        <v>0</v>
      </c>
    </row>
    <row r="349" spans="1:18" x14ac:dyDescent="0.25">
      <c r="A349" s="245" t="str">
        <f>IFERROR(VLOOKUP($C349,Account_Mapping!$A:$C,2,0),"")</f>
        <v>T_gen_Admin_other</v>
      </c>
      <c r="B349" s="248">
        <f>IFERROR(VLOOKUP($C349,Account_Mapping!$A:$C,3,0),"")</f>
        <v>0</v>
      </c>
      <c r="C349" s="285" t="s">
        <v>1091</v>
      </c>
      <c r="D349" s="215"/>
      <c r="E349" s="215">
        <v>0</v>
      </c>
      <c r="F349" s="215">
        <v>0</v>
      </c>
      <c r="G349" s="215">
        <v>228</v>
      </c>
      <c r="H349" s="215">
        <v>114</v>
      </c>
      <c r="I349" s="215">
        <v>114</v>
      </c>
      <c r="J349" s="215">
        <v>2367</v>
      </c>
      <c r="K349" s="215">
        <v>0</v>
      </c>
      <c r="L349" s="215">
        <v>0</v>
      </c>
      <c r="M349" s="215">
        <v>0</v>
      </c>
      <c r="N349" s="215">
        <v>0</v>
      </c>
      <c r="O349" s="215">
        <v>0</v>
      </c>
      <c r="P349" s="215">
        <v>0</v>
      </c>
      <c r="Q349" s="215">
        <v>2823</v>
      </c>
    </row>
    <row r="350" spans="1:18" x14ac:dyDescent="0.25">
      <c r="A350" s="245" t="str">
        <f>IFERROR(VLOOKUP($C350,Account_Mapping!$A:$C,2,0),"")</f>
        <v>T_gen_Admin_other</v>
      </c>
      <c r="B350" s="248">
        <f>IFERROR(VLOOKUP($C350,Account_Mapping!$A:$C,3,0),"")</f>
        <v>0</v>
      </c>
      <c r="C350" s="285" t="s">
        <v>1092</v>
      </c>
      <c r="D350" s="215"/>
      <c r="E350" s="215">
        <v>0</v>
      </c>
      <c r="F350" s="215">
        <v>0</v>
      </c>
      <c r="G350" s="215">
        <v>0</v>
      </c>
      <c r="H350" s="215">
        <v>0</v>
      </c>
      <c r="I350" s="215">
        <v>0</v>
      </c>
      <c r="J350" s="215">
        <v>0</v>
      </c>
      <c r="K350" s="215">
        <v>0</v>
      </c>
      <c r="L350" s="215">
        <v>0</v>
      </c>
      <c r="M350" s="215">
        <v>0</v>
      </c>
      <c r="N350" s="215">
        <v>0</v>
      </c>
      <c r="O350" s="215">
        <v>0</v>
      </c>
      <c r="P350" s="215">
        <v>0</v>
      </c>
      <c r="Q350" s="215">
        <v>0</v>
      </c>
    </row>
    <row r="351" spans="1:18" x14ac:dyDescent="0.25">
      <c r="A351" s="245" t="str">
        <f>IFERROR(VLOOKUP($C351,Account_Mapping!$A:$C,2,0),"")</f>
        <v>T_gen_Admin_other</v>
      </c>
      <c r="B351" s="248">
        <f>IFERROR(VLOOKUP($C351,Account_Mapping!$A:$C,3,0),"")</f>
        <v>0</v>
      </c>
      <c r="C351" s="285" t="s">
        <v>1093</v>
      </c>
      <c r="D351" s="215"/>
      <c r="E351" s="215">
        <v>228</v>
      </c>
      <c r="F351" s="215">
        <v>114</v>
      </c>
      <c r="G351" s="215">
        <v>0</v>
      </c>
      <c r="H351" s="215">
        <v>0</v>
      </c>
      <c r="I351" s="215">
        <v>0</v>
      </c>
      <c r="J351" s="215">
        <v>0</v>
      </c>
      <c r="K351" s="215">
        <v>0</v>
      </c>
      <c r="L351" s="215">
        <v>0</v>
      </c>
      <c r="M351" s="215">
        <v>0</v>
      </c>
      <c r="N351" s="215">
        <v>0</v>
      </c>
      <c r="O351" s="215">
        <v>0</v>
      </c>
      <c r="P351" s="215">
        <v>0</v>
      </c>
      <c r="Q351" s="215">
        <v>342</v>
      </c>
    </row>
    <row r="352" spans="1:18" x14ac:dyDescent="0.25">
      <c r="A352" s="245" t="str">
        <f>IFERROR(VLOOKUP($C352,Account_Mapping!$A:$C,2,0),"")</f>
        <v>T_gen_Admin_other</v>
      </c>
      <c r="B352" s="248">
        <f>IFERROR(VLOOKUP($C352,Account_Mapping!$A:$C,3,0),"")</f>
        <v>0</v>
      </c>
      <c r="C352" s="285" t="s">
        <v>1094</v>
      </c>
      <c r="E352" s="229">
        <v>306.82</v>
      </c>
      <c r="F352" s="229">
        <v>268.82</v>
      </c>
      <c r="G352" s="229">
        <v>287.82</v>
      </c>
      <c r="H352" s="229">
        <v>287.82</v>
      </c>
      <c r="I352" s="229">
        <v>439.26</v>
      </c>
      <c r="J352" s="229">
        <v>335.8</v>
      </c>
      <c r="K352" s="229">
        <v>0</v>
      </c>
      <c r="L352" s="229">
        <v>0</v>
      </c>
      <c r="M352" s="229">
        <v>0</v>
      </c>
      <c r="N352" s="229">
        <v>0</v>
      </c>
      <c r="O352" s="229">
        <v>0</v>
      </c>
      <c r="P352" s="229">
        <v>0</v>
      </c>
      <c r="Q352" s="229">
        <v>1926.34</v>
      </c>
      <c r="R352" s="224"/>
    </row>
    <row r="353" spans="1:17" x14ac:dyDescent="0.25">
      <c r="A353" s="245" t="str">
        <f>IFERROR(VLOOKUP($C353,Account_Mapping!$A:$C,2,0),"")</f>
        <v>T_gen_Admin_other</v>
      </c>
      <c r="B353" s="248">
        <f>IFERROR(VLOOKUP($C353,Account_Mapping!$A:$C,3,0),"")</f>
        <v>0</v>
      </c>
      <c r="C353" s="285" t="s">
        <v>1095</v>
      </c>
      <c r="E353" s="215">
        <v>0</v>
      </c>
      <c r="F353" s="215">
        <v>0</v>
      </c>
      <c r="G353" s="215">
        <v>0</v>
      </c>
      <c r="H353" s="215">
        <v>0</v>
      </c>
      <c r="I353" s="215">
        <v>0</v>
      </c>
      <c r="J353" s="215">
        <v>0</v>
      </c>
      <c r="K353" s="215">
        <v>0</v>
      </c>
      <c r="L353" s="215">
        <v>0</v>
      </c>
      <c r="M353" s="215">
        <v>0</v>
      </c>
      <c r="N353" s="215">
        <v>0</v>
      </c>
      <c r="O353" s="215">
        <v>0</v>
      </c>
      <c r="P353" s="215">
        <v>0</v>
      </c>
      <c r="Q353" s="215">
        <v>0</v>
      </c>
    </row>
    <row r="354" spans="1:17" x14ac:dyDescent="0.25">
      <c r="A354" s="245" t="str">
        <f>IFERROR(VLOOKUP($C354,Account_Mapping!$A:$C,2,0),"")</f>
        <v/>
      </c>
      <c r="B354" s="248" t="str">
        <f>IFERROR(VLOOKUP($C354,Account_Mapping!$A:$C,3,0),"")</f>
        <v/>
      </c>
      <c r="C354" s="285" t="s">
        <v>1096</v>
      </c>
      <c r="E354" s="215">
        <v>15029.6</v>
      </c>
      <c r="F354" s="215">
        <v>9150.16</v>
      </c>
      <c r="G354" s="215">
        <v>11486.649999999998</v>
      </c>
      <c r="H354" s="215">
        <v>7694.0199999999995</v>
      </c>
      <c r="I354" s="215">
        <v>11156.84</v>
      </c>
      <c r="J354" s="215">
        <v>13883.78</v>
      </c>
      <c r="K354" s="215">
        <v>0</v>
      </c>
      <c r="L354" s="215">
        <v>0</v>
      </c>
      <c r="M354" s="215">
        <v>0</v>
      </c>
      <c r="N354" s="215">
        <v>0</v>
      </c>
      <c r="O354" s="215">
        <v>0</v>
      </c>
      <c r="P354" s="215">
        <v>0</v>
      </c>
      <c r="Q354" s="215">
        <v>68401.049999999988</v>
      </c>
    </row>
    <row r="355" spans="1:17" x14ac:dyDescent="0.25">
      <c r="A355" s="245" t="str">
        <f>IFERROR(VLOOKUP($C355,Account_Mapping!$A:$C,2,0),"")</f>
        <v/>
      </c>
      <c r="B355" s="248" t="str">
        <f>IFERROR(VLOOKUP($C355,Account_Mapping!$A:$C,3,0),"")</f>
        <v/>
      </c>
      <c r="C355" s="285" t="s">
        <v>789</v>
      </c>
      <c r="E355" s="215"/>
      <c r="F355" s="215"/>
      <c r="G355" s="215"/>
      <c r="H355" s="215"/>
      <c r="I355" s="215"/>
      <c r="J355" s="215"/>
      <c r="K355" s="215"/>
      <c r="L355" s="215"/>
      <c r="M355" s="215"/>
      <c r="N355" s="215"/>
      <c r="O355" s="215"/>
      <c r="P355" s="215"/>
      <c r="Q355" s="215"/>
    </row>
    <row r="356" spans="1:17" x14ac:dyDescent="0.25">
      <c r="A356" s="245" t="str">
        <f>IFERROR(VLOOKUP($C356,Account_Mapping!$A:$C,2,0),"")</f>
        <v/>
      </c>
      <c r="B356" s="248" t="str">
        <f>IFERROR(VLOOKUP($C356,Account_Mapping!$A:$C,3,0),"")</f>
        <v/>
      </c>
      <c r="C356" s="285" t="s">
        <v>789</v>
      </c>
      <c r="D356" s="215"/>
      <c r="E356" s="215"/>
      <c r="F356" s="215"/>
      <c r="G356" s="215"/>
      <c r="H356" s="215"/>
      <c r="I356" s="215"/>
      <c r="J356" s="215"/>
      <c r="K356" s="215"/>
      <c r="L356" s="215"/>
      <c r="M356" s="215"/>
      <c r="N356" s="215"/>
      <c r="O356" s="215"/>
      <c r="P356" s="215"/>
      <c r="Q356" s="215"/>
    </row>
    <row r="357" spans="1:17" x14ac:dyDescent="0.25">
      <c r="A357" s="245" t="str">
        <f>IFERROR(VLOOKUP($C357,Account_Mapping!$A:$C,2,0),"")</f>
        <v/>
      </c>
      <c r="B357" s="248" t="str">
        <f>IFERROR(VLOOKUP($C357,Account_Mapping!$A:$C,3,0),"")</f>
        <v/>
      </c>
      <c r="C357" s="285" t="s">
        <v>1097</v>
      </c>
      <c r="D357" s="215"/>
      <c r="E357" s="215"/>
      <c r="F357" s="215"/>
      <c r="G357" s="215"/>
      <c r="H357" s="215"/>
      <c r="I357" s="215"/>
      <c r="J357" s="215"/>
      <c r="K357" s="215"/>
      <c r="L357" s="215"/>
      <c r="M357" s="215"/>
      <c r="N357" s="215"/>
      <c r="O357" s="215"/>
      <c r="P357" s="215"/>
      <c r="Q357" s="215"/>
    </row>
    <row r="358" spans="1:17" x14ac:dyDescent="0.25">
      <c r="A358" s="245" t="str">
        <f>IFERROR(VLOOKUP($C358,Account_Mapping!$A:$C,2,0),"")</f>
        <v>T_Maintenance</v>
      </c>
      <c r="B358" s="248" t="str">
        <f>IFERROR(VLOOKUP($C358,Account_Mapping!$A:$C,3,0),"")</f>
        <v>T_Other_NN_Labor</v>
      </c>
      <c r="C358" s="285" t="s">
        <v>1098</v>
      </c>
      <c r="D358" s="215"/>
      <c r="E358" s="215">
        <v>2616.41</v>
      </c>
      <c r="F358" s="215">
        <v>2982.66</v>
      </c>
      <c r="G358" s="215">
        <v>3212.39</v>
      </c>
      <c r="H358" s="215">
        <v>3027.45</v>
      </c>
      <c r="I358" s="215">
        <v>3182.6</v>
      </c>
      <c r="J358" s="215">
        <v>2659.48</v>
      </c>
      <c r="K358" s="215">
        <v>0</v>
      </c>
      <c r="L358" s="215">
        <v>0</v>
      </c>
      <c r="M358" s="215">
        <v>0</v>
      </c>
      <c r="N358" s="215">
        <v>0</v>
      </c>
      <c r="O358" s="215">
        <v>0</v>
      </c>
      <c r="P358" s="215">
        <v>0</v>
      </c>
      <c r="Q358" s="215">
        <v>17680.990000000002</v>
      </c>
    </row>
    <row r="359" spans="1:17" x14ac:dyDescent="0.25">
      <c r="A359" s="245" t="str">
        <f>IFERROR(VLOOKUP($C359,Account_Mapping!$A:$C,2,0),"")</f>
        <v>T_Maintenance</v>
      </c>
      <c r="B359" s="248">
        <f>IFERROR(VLOOKUP($C359,Account_Mapping!$A:$C,3,0),"")</f>
        <v>0</v>
      </c>
      <c r="C359" s="285" t="s">
        <v>1099</v>
      </c>
      <c r="D359" s="215"/>
      <c r="E359" s="215">
        <v>0</v>
      </c>
      <c r="F359" s="215">
        <v>0</v>
      </c>
      <c r="G359" s="215">
        <v>250</v>
      </c>
      <c r="H359" s="215">
        <v>0</v>
      </c>
      <c r="I359" s="215">
        <v>0</v>
      </c>
      <c r="J359" s="215">
        <v>0</v>
      </c>
      <c r="K359" s="215">
        <v>0</v>
      </c>
      <c r="L359" s="215">
        <v>0</v>
      </c>
      <c r="M359" s="215">
        <v>0</v>
      </c>
      <c r="N359" s="215">
        <v>0</v>
      </c>
      <c r="O359" s="215">
        <v>0</v>
      </c>
      <c r="P359" s="215">
        <v>0</v>
      </c>
      <c r="Q359" s="215">
        <v>250</v>
      </c>
    </row>
    <row r="360" spans="1:17" x14ac:dyDescent="0.25">
      <c r="A360" s="245" t="str">
        <f>IFERROR(VLOOKUP($C360,Account_Mapping!$A:$C,2,0),"")</f>
        <v>T_Maintenance</v>
      </c>
      <c r="B360" s="248">
        <f>IFERROR(VLOOKUP($C360,Account_Mapping!$A:$C,3,0),"")</f>
        <v>0</v>
      </c>
      <c r="C360" s="285" t="s">
        <v>1100</v>
      </c>
      <c r="D360" s="215"/>
      <c r="E360" s="215">
        <v>863.34</v>
      </c>
      <c r="F360" s="215">
        <v>888.96</v>
      </c>
      <c r="G360" s="215">
        <v>1041.17</v>
      </c>
      <c r="H360" s="215">
        <v>408.07</v>
      </c>
      <c r="I360" s="215">
        <v>1912.08</v>
      </c>
      <c r="J360" s="215">
        <v>937.26</v>
      </c>
      <c r="K360" s="215">
        <v>0</v>
      </c>
      <c r="L360" s="215">
        <v>0</v>
      </c>
      <c r="M360" s="215">
        <v>0</v>
      </c>
      <c r="N360" s="215">
        <v>0</v>
      </c>
      <c r="O360" s="215">
        <v>0</v>
      </c>
      <c r="P360" s="215">
        <v>0</v>
      </c>
      <c r="Q360" s="215">
        <v>6050.880000000001</v>
      </c>
    </row>
    <row r="361" spans="1:17" x14ac:dyDescent="0.25">
      <c r="A361" s="245" t="str">
        <f>IFERROR(VLOOKUP($C361,Account_Mapping!$A:$C,2,0),"")</f>
        <v>T_Maintenance</v>
      </c>
      <c r="B361" s="248">
        <f>IFERROR(VLOOKUP($C361,Account_Mapping!$A:$C,3,0),"")</f>
        <v>0</v>
      </c>
      <c r="C361" s="285" t="s">
        <v>1101</v>
      </c>
      <c r="D361" s="215"/>
      <c r="E361" s="215">
        <v>0</v>
      </c>
      <c r="F361" s="215">
        <v>0</v>
      </c>
      <c r="G361" s="215">
        <v>0</v>
      </c>
      <c r="H361" s="215">
        <v>0</v>
      </c>
      <c r="I361" s="215">
        <v>0</v>
      </c>
      <c r="J361" s="215">
        <v>0</v>
      </c>
      <c r="K361" s="215">
        <v>0</v>
      </c>
      <c r="L361" s="215">
        <v>0</v>
      </c>
      <c r="M361" s="215">
        <v>0</v>
      </c>
      <c r="N361" s="215">
        <v>0</v>
      </c>
      <c r="O361" s="215">
        <v>0</v>
      </c>
      <c r="P361" s="215">
        <v>0</v>
      </c>
      <c r="Q361" s="215">
        <v>0</v>
      </c>
    </row>
    <row r="362" spans="1:17" x14ac:dyDescent="0.25">
      <c r="A362" s="245" t="str">
        <f>IFERROR(VLOOKUP($C362,Account_Mapping!$A:$C,2,0),"")</f>
        <v>T_Maintenance</v>
      </c>
      <c r="B362" s="248">
        <f>IFERROR(VLOOKUP($C362,Account_Mapping!$A:$C,3,0),"")</f>
        <v>0</v>
      </c>
      <c r="C362" s="285" t="s">
        <v>1102</v>
      </c>
      <c r="D362" s="215"/>
      <c r="E362" s="215">
        <v>91</v>
      </c>
      <c r="F362" s="215">
        <v>0</v>
      </c>
      <c r="G362" s="215">
        <v>0</v>
      </c>
      <c r="H362" s="215">
        <v>0</v>
      </c>
      <c r="I362" s="215">
        <v>207</v>
      </c>
      <c r="J362" s="215">
        <v>0</v>
      </c>
      <c r="K362" s="215">
        <v>0</v>
      </c>
      <c r="L362" s="215">
        <v>0</v>
      </c>
      <c r="M362" s="215">
        <v>0</v>
      </c>
      <c r="N362" s="215">
        <v>0</v>
      </c>
      <c r="O362" s="215">
        <v>0</v>
      </c>
      <c r="P362" s="215">
        <v>0</v>
      </c>
      <c r="Q362" s="215">
        <v>298</v>
      </c>
    </row>
    <row r="363" spans="1:17" x14ac:dyDescent="0.25">
      <c r="A363" s="245" t="str">
        <f>IFERROR(VLOOKUP($C363,Account_Mapping!$A:$C,2,0),"")</f>
        <v>T_EXPENSES</v>
      </c>
      <c r="B363" s="248">
        <f>IFERROR(VLOOKUP($C363,Account_Mapping!$A:$C,3,0),"")</f>
        <v>0</v>
      </c>
      <c r="C363" s="285" t="s">
        <v>1103</v>
      </c>
      <c r="D363" s="215"/>
      <c r="E363" s="215">
        <v>815.71</v>
      </c>
      <c r="F363" s="215">
        <v>288.97000000000003</v>
      </c>
      <c r="G363" s="215">
        <v>404.74</v>
      </c>
      <c r="H363" s="215">
        <v>321.52999999999997</v>
      </c>
      <c r="I363" s="215">
        <v>321.83</v>
      </c>
      <c r="J363" s="215">
        <v>326.70999999999998</v>
      </c>
      <c r="K363" s="215">
        <v>0</v>
      </c>
      <c r="L363" s="215">
        <v>0</v>
      </c>
      <c r="M363" s="215">
        <v>0</v>
      </c>
      <c r="N363" s="215">
        <v>0</v>
      </c>
      <c r="O363" s="215">
        <v>0</v>
      </c>
      <c r="P363" s="215">
        <v>0</v>
      </c>
      <c r="Q363" s="215">
        <v>2479.4900000000002</v>
      </c>
    </row>
    <row r="364" spans="1:17" x14ac:dyDescent="0.25">
      <c r="A364" s="245" t="str">
        <f>IFERROR(VLOOKUP($C364,Account_Mapping!$A:$C,2,0),"")</f>
        <v>T_EXPENSES</v>
      </c>
      <c r="B364" s="248">
        <f>IFERROR(VLOOKUP($C364,Account_Mapping!$A:$C,3,0),"")</f>
        <v>0</v>
      </c>
      <c r="C364" s="285" t="s">
        <v>1104</v>
      </c>
      <c r="D364" s="215"/>
      <c r="E364" s="215">
        <v>672.93</v>
      </c>
      <c r="F364" s="215">
        <v>672.93</v>
      </c>
      <c r="G364" s="215">
        <v>0</v>
      </c>
      <c r="H364" s="215">
        <v>672.93</v>
      </c>
      <c r="I364" s="215">
        <v>672.93</v>
      </c>
      <c r="J364" s="215">
        <v>1345.86</v>
      </c>
      <c r="K364" s="215">
        <v>0</v>
      </c>
      <c r="L364" s="215">
        <v>0</v>
      </c>
      <c r="M364" s="215">
        <v>0</v>
      </c>
      <c r="N364" s="215">
        <v>0</v>
      </c>
      <c r="O364" s="215">
        <v>0</v>
      </c>
      <c r="P364" s="215">
        <v>0</v>
      </c>
      <c r="Q364" s="215">
        <v>4037.58</v>
      </c>
    </row>
    <row r="365" spans="1:17" x14ac:dyDescent="0.25">
      <c r="A365" s="245" t="str">
        <f>IFERROR(VLOOKUP($C365,Account_Mapping!$A:$C,2,0),"")</f>
        <v>T_Maintenance</v>
      </c>
      <c r="B365" s="248" t="str">
        <f>IFERROR(VLOOKUP($C365,Account_Mapping!$A:$C,3,0),"")</f>
        <v>T_Other_NN_Labor</v>
      </c>
      <c r="C365" s="285" t="s">
        <v>1105</v>
      </c>
      <c r="D365" s="215"/>
      <c r="E365" s="215">
        <v>0</v>
      </c>
      <c r="F365" s="215">
        <v>0</v>
      </c>
      <c r="G365" s="215">
        <v>0</v>
      </c>
      <c r="H365" s="215">
        <v>0</v>
      </c>
      <c r="I365" s="215">
        <v>116</v>
      </c>
      <c r="J365" s="215">
        <v>322.72000000000003</v>
      </c>
      <c r="K365" s="215">
        <v>0</v>
      </c>
      <c r="L365" s="215">
        <v>0</v>
      </c>
      <c r="M365" s="215">
        <v>0</v>
      </c>
      <c r="N365" s="215">
        <v>0</v>
      </c>
      <c r="O365" s="215">
        <v>0</v>
      </c>
      <c r="P365" s="215">
        <v>0</v>
      </c>
      <c r="Q365" s="215">
        <v>438.72</v>
      </c>
    </row>
    <row r="366" spans="1:17" x14ac:dyDescent="0.25">
      <c r="A366" s="245" t="str">
        <f>IFERROR(VLOOKUP($C366,Account_Mapping!$A:$C,2,0),"")</f>
        <v>T_Maintenance</v>
      </c>
      <c r="B366" s="248">
        <f>IFERROR(VLOOKUP($C366,Account_Mapping!$A:$C,3,0),"")</f>
        <v>0</v>
      </c>
      <c r="C366" s="285" t="s">
        <v>1106</v>
      </c>
      <c r="D366" s="215"/>
      <c r="E366" s="215">
        <v>4916.49</v>
      </c>
      <c r="F366" s="215">
        <v>4033.87</v>
      </c>
      <c r="G366" s="215">
        <v>2231</v>
      </c>
      <c r="H366" s="215">
        <v>3873.85</v>
      </c>
      <c r="I366" s="215">
        <v>2467.11</v>
      </c>
      <c r="J366" s="215">
        <v>3885.16</v>
      </c>
      <c r="K366" s="215">
        <v>0</v>
      </c>
      <c r="L366" s="215">
        <v>0</v>
      </c>
      <c r="M366" s="215">
        <v>0</v>
      </c>
      <c r="N366" s="215">
        <v>0</v>
      </c>
      <c r="O366" s="215">
        <v>0</v>
      </c>
      <c r="P366" s="215">
        <v>0</v>
      </c>
      <c r="Q366" s="215">
        <v>21407.48</v>
      </c>
    </row>
    <row r="367" spans="1:17" x14ac:dyDescent="0.25">
      <c r="A367" s="245" t="str">
        <f>IFERROR(VLOOKUP($C367,Account_Mapping!$A:$C,2,0),"")</f>
        <v>T_Maintenance</v>
      </c>
      <c r="B367" s="248">
        <f>IFERROR(VLOOKUP($C367,Account_Mapping!$A:$C,3,0),"")</f>
        <v>0</v>
      </c>
      <c r="C367" s="285" t="s">
        <v>1107</v>
      </c>
      <c r="D367" s="215"/>
      <c r="E367" s="215">
        <v>0</v>
      </c>
      <c r="F367" s="215">
        <v>0</v>
      </c>
      <c r="G367" s="215">
        <v>0</v>
      </c>
      <c r="H367" s="215">
        <v>0</v>
      </c>
      <c r="I367" s="215">
        <v>0</v>
      </c>
      <c r="J367" s="215">
        <v>0</v>
      </c>
      <c r="K367" s="215">
        <v>0</v>
      </c>
      <c r="L367" s="215">
        <v>0</v>
      </c>
      <c r="M367" s="215">
        <v>0</v>
      </c>
      <c r="N367" s="215">
        <v>0</v>
      </c>
      <c r="O367" s="215">
        <v>0</v>
      </c>
      <c r="P367" s="215">
        <v>0</v>
      </c>
      <c r="Q367" s="215">
        <v>0</v>
      </c>
    </row>
    <row r="368" spans="1:17" x14ac:dyDescent="0.25">
      <c r="A368" s="245" t="str">
        <f>IFERROR(VLOOKUP($C368,Account_Mapping!$A:$C,2,0),"")</f>
        <v>T_Maintenance</v>
      </c>
      <c r="B368" s="248">
        <f>IFERROR(VLOOKUP($C368,Account_Mapping!$A:$C,3,0),"")</f>
        <v>0</v>
      </c>
      <c r="C368" s="285" t="s">
        <v>1108</v>
      </c>
      <c r="D368" s="215"/>
      <c r="E368" s="215">
        <v>0</v>
      </c>
      <c r="F368" s="215">
        <v>0</v>
      </c>
      <c r="G368" s="215">
        <v>0</v>
      </c>
      <c r="H368" s="215">
        <v>0</v>
      </c>
      <c r="I368" s="215">
        <v>0</v>
      </c>
      <c r="J368" s="215">
        <v>0</v>
      </c>
      <c r="K368" s="215">
        <v>0</v>
      </c>
      <c r="L368" s="215">
        <v>0</v>
      </c>
      <c r="M368" s="215">
        <v>0</v>
      </c>
      <c r="N368" s="215">
        <v>0</v>
      </c>
      <c r="O368" s="215">
        <v>0</v>
      </c>
      <c r="P368" s="215">
        <v>0</v>
      </c>
      <c r="Q368" s="215">
        <v>0</v>
      </c>
    </row>
    <row r="369" spans="1:18" x14ac:dyDescent="0.25">
      <c r="A369" s="245" t="str">
        <f>IFERROR(VLOOKUP($C369,Account_Mapping!$A:$C,2,0),"")</f>
        <v>T_Maintenance</v>
      </c>
      <c r="B369" s="248">
        <f>IFERROR(VLOOKUP($C369,Account_Mapping!$A:$C,3,0),"")</f>
        <v>0</v>
      </c>
      <c r="C369" s="285" t="s">
        <v>1109</v>
      </c>
      <c r="D369" s="215"/>
      <c r="E369" s="215">
        <v>0</v>
      </c>
      <c r="F369" s="215">
        <v>0</v>
      </c>
      <c r="G369" s="215">
        <v>0</v>
      </c>
      <c r="H369" s="215">
        <v>0</v>
      </c>
      <c r="I369" s="215">
        <v>0</v>
      </c>
      <c r="J369" s="215">
        <v>0</v>
      </c>
      <c r="K369" s="215">
        <v>0</v>
      </c>
      <c r="L369" s="215">
        <v>0</v>
      </c>
      <c r="M369" s="215">
        <v>0</v>
      </c>
      <c r="N369" s="215">
        <v>0</v>
      </c>
      <c r="O369" s="215">
        <v>0</v>
      </c>
      <c r="P369" s="215">
        <v>0</v>
      </c>
      <c r="Q369" s="215">
        <v>0</v>
      </c>
    </row>
    <row r="370" spans="1:18" x14ac:dyDescent="0.25">
      <c r="A370" s="245" t="str">
        <f>IFERROR(VLOOKUP($C370,Account_Mapping!$A:$C,2,0),"")</f>
        <v>T_gen_Admin_other</v>
      </c>
      <c r="B370" s="248">
        <f>IFERROR(VLOOKUP($C370,Account_Mapping!$A:$C,3,0),"")</f>
        <v>0</v>
      </c>
      <c r="C370" s="285" t="s">
        <v>1110</v>
      </c>
      <c r="D370" s="215"/>
      <c r="E370" s="215">
        <v>730</v>
      </c>
      <c r="F370" s="215">
        <v>0</v>
      </c>
      <c r="G370" s="215">
        <v>0</v>
      </c>
      <c r="H370" s="215">
        <v>0</v>
      </c>
      <c r="I370" s="215">
        <v>292</v>
      </c>
      <c r="J370" s="215">
        <v>584</v>
      </c>
      <c r="K370" s="215">
        <v>0</v>
      </c>
      <c r="L370" s="215">
        <v>0</v>
      </c>
      <c r="M370" s="215">
        <v>0</v>
      </c>
      <c r="N370" s="215">
        <v>0</v>
      </c>
      <c r="O370" s="215">
        <v>0</v>
      </c>
      <c r="P370" s="215">
        <v>0</v>
      </c>
      <c r="Q370" s="215">
        <v>1606</v>
      </c>
    </row>
    <row r="371" spans="1:18" x14ac:dyDescent="0.25">
      <c r="A371" s="245" t="str">
        <f>IFERROR(VLOOKUP($C371,Account_Mapping!$A:$C,2,0),"")</f>
        <v>T_gen_Admin_other</v>
      </c>
      <c r="B371" s="248">
        <f>IFERROR(VLOOKUP($C371,Account_Mapping!$A:$C,3,0),"")</f>
        <v>0</v>
      </c>
      <c r="C371" s="285" t="s">
        <v>1111</v>
      </c>
      <c r="D371" s="215"/>
      <c r="E371" s="215">
        <v>0</v>
      </c>
      <c r="F371" s="215">
        <v>0</v>
      </c>
      <c r="G371" s="215">
        <v>0</v>
      </c>
      <c r="H371" s="215">
        <v>0</v>
      </c>
      <c r="I371" s="215">
        <v>0</v>
      </c>
      <c r="J371" s="215">
        <v>0</v>
      </c>
      <c r="K371" s="215">
        <v>0</v>
      </c>
      <c r="L371" s="215">
        <v>0</v>
      </c>
      <c r="M371" s="215">
        <v>0</v>
      </c>
      <c r="N371" s="215">
        <v>0</v>
      </c>
      <c r="O371" s="215">
        <v>0</v>
      </c>
      <c r="P371" s="215">
        <v>0</v>
      </c>
      <c r="Q371" s="215">
        <v>0</v>
      </c>
    </row>
    <row r="372" spans="1:18" x14ac:dyDescent="0.25">
      <c r="A372" s="245" t="str">
        <f>IFERROR(VLOOKUP($C372,Account_Mapping!$A:$C,2,0),"")</f>
        <v>T_gen_Admin_other</v>
      </c>
      <c r="B372" s="248">
        <f>IFERROR(VLOOKUP($C372,Account_Mapping!$A:$C,3,0),"")</f>
        <v>0</v>
      </c>
      <c r="C372" s="285" t="s">
        <v>1112</v>
      </c>
      <c r="D372" s="215"/>
      <c r="E372" s="215">
        <v>0</v>
      </c>
      <c r="F372" s="215">
        <v>0</v>
      </c>
      <c r="G372" s="215">
        <v>146</v>
      </c>
      <c r="H372" s="215">
        <v>0</v>
      </c>
      <c r="I372" s="215">
        <v>0</v>
      </c>
      <c r="J372" s="215">
        <v>0</v>
      </c>
      <c r="K372" s="215">
        <v>0</v>
      </c>
      <c r="L372" s="215">
        <v>0</v>
      </c>
      <c r="M372" s="215">
        <v>0</v>
      </c>
      <c r="N372" s="215">
        <v>0</v>
      </c>
      <c r="O372" s="215">
        <v>0</v>
      </c>
      <c r="P372" s="215">
        <v>0</v>
      </c>
      <c r="Q372" s="215">
        <v>146</v>
      </c>
    </row>
    <row r="373" spans="1:18" x14ac:dyDescent="0.25">
      <c r="A373" s="245" t="str">
        <f>IFERROR(VLOOKUP($C373,Account_Mapping!$A:$C,2,0),"")</f>
        <v>T_gen_Admin_other</v>
      </c>
      <c r="B373" s="248">
        <f>IFERROR(VLOOKUP($C373,Account_Mapping!$A:$C,3,0),"")</f>
        <v>0</v>
      </c>
      <c r="C373" s="285" t="s">
        <v>1113</v>
      </c>
      <c r="D373" s="215"/>
      <c r="E373" s="215">
        <v>294.05</v>
      </c>
      <c r="F373" s="215">
        <v>294.05</v>
      </c>
      <c r="G373" s="215">
        <v>294.05</v>
      </c>
      <c r="H373" s="215">
        <v>294.05</v>
      </c>
      <c r="I373" s="215">
        <v>334.05</v>
      </c>
      <c r="J373" s="215">
        <v>268.69</v>
      </c>
      <c r="K373" s="215">
        <v>0</v>
      </c>
      <c r="L373" s="215">
        <v>0</v>
      </c>
      <c r="M373" s="215">
        <v>0</v>
      </c>
      <c r="N373" s="215">
        <v>0</v>
      </c>
      <c r="O373" s="215">
        <v>0</v>
      </c>
      <c r="P373" s="215">
        <v>0</v>
      </c>
      <c r="Q373" s="215">
        <v>1778.94</v>
      </c>
    </row>
    <row r="374" spans="1:18" x14ac:dyDescent="0.25">
      <c r="A374" s="245" t="str">
        <f>IFERROR(VLOOKUP($C374,Account_Mapping!$A:$C,2,0),"")</f>
        <v>T_Maintenance</v>
      </c>
      <c r="B374" s="248">
        <f>IFERROR(VLOOKUP($C374,Account_Mapping!$A:$C,3,0),"")</f>
        <v>0</v>
      </c>
      <c r="C374" s="285" t="s">
        <v>1114</v>
      </c>
      <c r="D374" s="215"/>
      <c r="E374" s="215">
        <v>372</v>
      </c>
      <c r="F374" s="215">
        <v>0</v>
      </c>
      <c r="G374" s="215">
        <v>0</v>
      </c>
      <c r="H374" s="215">
        <v>0</v>
      </c>
      <c r="I374" s="215">
        <v>303</v>
      </c>
      <c r="J374" s="215">
        <v>303</v>
      </c>
      <c r="K374" s="215">
        <v>0</v>
      </c>
      <c r="L374" s="215">
        <v>0</v>
      </c>
      <c r="M374" s="215">
        <v>0</v>
      </c>
      <c r="N374" s="215">
        <v>0</v>
      </c>
      <c r="O374" s="215">
        <v>0</v>
      </c>
      <c r="P374" s="215">
        <v>0</v>
      </c>
      <c r="Q374" s="215">
        <v>978</v>
      </c>
    </row>
    <row r="375" spans="1:18" x14ac:dyDescent="0.25">
      <c r="A375" s="245" t="str">
        <f>IFERROR(VLOOKUP($C375,Account_Mapping!$A:$C,2,0),"")</f>
        <v>T_gen_Admin_other</v>
      </c>
      <c r="B375" s="248">
        <f>IFERROR(VLOOKUP($C375,Account_Mapping!$A:$C,3,0),"")</f>
        <v>0</v>
      </c>
      <c r="C375" s="285" t="s">
        <v>1115</v>
      </c>
      <c r="D375" s="215"/>
      <c r="E375" s="215">
        <v>0</v>
      </c>
      <c r="F375" s="215">
        <v>0</v>
      </c>
      <c r="G375" s="215">
        <v>0</v>
      </c>
      <c r="H375" s="215">
        <v>0</v>
      </c>
      <c r="I375" s="215">
        <v>0</v>
      </c>
      <c r="J375" s="215">
        <v>0</v>
      </c>
      <c r="K375" s="215">
        <v>0</v>
      </c>
      <c r="L375" s="215">
        <v>0</v>
      </c>
      <c r="M375" s="215">
        <v>0</v>
      </c>
      <c r="N375" s="215">
        <v>0</v>
      </c>
      <c r="O375" s="215">
        <v>0</v>
      </c>
      <c r="P375" s="215">
        <v>0</v>
      </c>
      <c r="Q375" s="215">
        <v>0</v>
      </c>
    </row>
    <row r="376" spans="1:18" x14ac:dyDescent="0.25">
      <c r="A376" s="245" t="str">
        <f>IFERROR(VLOOKUP($C376,Account_Mapping!$A:$C,2,0),"")</f>
        <v>T_EXPENSES</v>
      </c>
      <c r="B376" s="248">
        <f>IFERROR(VLOOKUP($C376,Account_Mapping!$A:$C,3,0),"")</f>
        <v>0</v>
      </c>
      <c r="C376" s="285" t="s">
        <v>1116</v>
      </c>
      <c r="D376" s="215"/>
      <c r="E376" s="215">
        <v>2240.52</v>
      </c>
      <c r="F376" s="215">
        <v>2530.13</v>
      </c>
      <c r="G376" s="215">
        <v>2344.52</v>
      </c>
      <c r="H376" s="215">
        <v>1987.13</v>
      </c>
      <c r="I376" s="215">
        <v>1837.81</v>
      </c>
      <c r="J376" s="215">
        <v>1731.15</v>
      </c>
      <c r="K376" s="215">
        <v>0</v>
      </c>
      <c r="L376" s="215">
        <v>0</v>
      </c>
      <c r="M376" s="215">
        <v>0</v>
      </c>
      <c r="N376" s="215">
        <v>0</v>
      </c>
      <c r="O376" s="215">
        <v>0</v>
      </c>
      <c r="P376" s="215">
        <v>0</v>
      </c>
      <c r="Q376" s="215">
        <v>12671.259999999998</v>
      </c>
    </row>
    <row r="377" spans="1:18" x14ac:dyDescent="0.25">
      <c r="A377" s="245" t="str">
        <f>IFERROR(VLOOKUP($C377,Account_Mapping!$A:$C,2,0),"")</f>
        <v>T_EXPENSES</v>
      </c>
      <c r="B377" s="248">
        <f>IFERROR(VLOOKUP($C377,Account_Mapping!$A:$C,3,0),"")</f>
        <v>0</v>
      </c>
      <c r="C377" s="285" t="s">
        <v>1117</v>
      </c>
      <c r="E377" s="229">
        <v>1667.37</v>
      </c>
      <c r="F377" s="229">
        <v>2288.37</v>
      </c>
      <c r="G377" s="229">
        <v>1957.03</v>
      </c>
      <c r="H377" s="229">
        <v>1621.25</v>
      </c>
      <c r="I377" s="229">
        <v>1741.57</v>
      </c>
      <c r="J377" s="229">
        <v>1278.8</v>
      </c>
      <c r="K377" s="229">
        <v>0</v>
      </c>
      <c r="L377" s="229">
        <v>0</v>
      </c>
      <c r="M377" s="229">
        <v>0</v>
      </c>
      <c r="N377" s="229">
        <v>0</v>
      </c>
      <c r="O377" s="229">
        <v>0</v>
      </c>
      <c r="P377" s="229">
        <v>0</v>
      </c>
      <c r="Q377" s="229">
        <v>10554.39</v>
      </c>
      <c r="R377" s="224"/>
    </row>
    <row r="378" spans="1:18" x14ac:dyDescent="0.25">
      <c r="A378" s="245" t="str">
        <f>IFERROR(VLOOKUP($C378,Account_Mapping!$A:$C,2,0),"")</f>
        <v>T_EXPENSES</v>
      </c>
      <c r="B378" s="248">
        <f>IFERROR(VLOOKUP($C378,Account_Mapping!$A:$C,3,0),"")</f>
        <v>0</v>
      </c>
      <c r="C378" s="285" t="s">
        <v>1118</v>
      </c>
      <c r="E378" s="221">
        <v>6329.46</v>
      </c>
      <c r="F378" s="221">
        <v>3378.61</v>
      </c>
      <c r="G378" s="221">
        <v>3017.7</v>
      </c>
      <c r="H378" s="221">
        <v>3191.53</v>
      </c>
      <c r="I378" s="221">
        <v>3252.78</v>
      </c>
      <c r="J378" s="221">
        <v>3772.55</v>
      </c>
      <c r="K378" s="221">
        <v>0</v>
      </c>
      <c r="L378" s="221">
        <v>0</v>
      </c>
      <c r="M378" s="221">
        <v>0</v>
      </c>
      <c r="N378" s="221">
        <v>0</v>
      </c>
      <c r="O378" s="221">
        <v>0</v>
      </c>
      <c r="P378" s="221">
        <v>0</v>
      </c>
      <c r="Q378" s="221">
        <v>22942.63</v>
      </c>
    </row>
    <row r="379" spans="1:18" x14ac:dyDescent="0.25">
      <c r="A379" s="245" t="str">
        <f>IFERROR(VLOOKUP($C379,Account_Mapping!$A:$C,2,0),"")</f>
        <v/>
      </c>
      <c r="B379" s="248" t="str">
        <f>IFERROR(VLOOKUP($C379,Account_Mapping!$A:$C,3,0),"")</f>
        <v/>
      </c>
      <c r="C379" s="285" t="s">
        <v>1119</v>
      </c>
      <c r="E379" s="215">
        <v>21609.279999999999</v>
      </c>
      <c r="F379" s="215">
        <v>17358.55</v>
      </c>
      <c r="G379" s="215">
        <v>14898.599999999999</v>
      </c>
      <c r="H379" s="215">
        <v>15397.789999999999</v>
      </c>
      <c r="I379" s="215">
        <v>16640.759999999998</v>
      </c>
      <c r="J379" s="215">
        <v>17415.379999999997</v>
      </c>
      <c r="K379" s="215">
        <v>0</v>
      </c>
      <c r="L379" s="215">
        <v>0</v>
      </c>
      <c r="M379" s="215">
        <v>0</v>
      </c>
      <c r="N379" s="215">
        <v>0</v>
      </c>
      <c r="O379" s="215">
        <v>0</v>
      </c>
      <c r="P379" s="215">
        <v>0</v>
      </c>
      <c r="Q379" s="215">
        <v>103320.36</v>
      </c>
    </row>
    <row r="380" spans="1:18" x14ac:dyDescent="0.25">
      <c r="A380" s="245" t="str">
        <f>IFERROR(VLOOKUP($C380,Account_Mapping!$A:$C,2,0),"")</f>
        <v/>
      </c>
      <c r="B380" s="248" t="str">
        <f>IFERROR(VLOOKUP($C380,Account_Mapping!$A:$C,3,0),"")</f>
        <v/>
      </c>
      <c r="D380" s="215"/>
      <c r="E380" s="215"/>
      <c r="F380" s="215"/>
      <c r="G380" s="215"/>
      <c r="H380" s="215"/>
      <c r="I380" s="215"/>
      <c r="J380" s="215"/>
      <c r="K380" s="215"/>
      <c r="L380" s="215"/>
      <c r="M380" s="215"/>
      <c r="N380" s="215"/>
      <c r="O380" s="215"/>
      <c r="P380" s="215"/>
      <c r="Q380" s="215"/>
    </row>
    <row r="381" spans="1:18" x14ac:dyDescent="0.25">
      <c r="A381" s="245" t="str">
        <f>IFERROR(VLOOKUP($C381,Account_Mapping!$A:$C,2,0),"")</f>
        <v/>
      </c>
      <c r="B381" s="248" t="str">
        <f>IFERROR(VLOOKUP($C381,Account_Mapping!$A:$C,3,0),"")</f>
        <v/>
      </c>
      <c r="C381" s="285" t="s">
        <v>1120</v>
      </c>
      <c r="D381" s="215"/>
      <c r="E381" s="215"/>
      <c r="F381" s="215"/>
      <c r="G381" s="215"/>
      <c r="H381" s="215"/>
      <c r="I381" s="215"/>
      <c r="J381" s="215"/>
      <c r="K381" s="215"/>
      <c r="L381" s="215"/>
      <c r="M381" s="215"/>
      <c r="N381" s="215"/>
      <c r="O381" s="215"/>
      <c r="P381" s="215"/>
      <c r="Q381" s="215"/>
    </row>
    <row r="382" spans="1:18" x14ac:dyDescent="0.25">
      <c r="A382" s="245" t="str">
        <f>IFERROR(VLOOKUP($C382,Account_Mapping!$A:$C,2,0),"")</f>
        <v>T_gen_Admin_other</v>
      </c>
      <c r="B382" s="248" t="str">
        <f>IFERROR(VLOOKUP($C382,Account_Mapping!$A:$C,3,0),"")</f>
        <v>T_Other_NN_Labor</v>
      </c>
      <c r="C382" s="285" t="s">
        <v>1121</v>
      </c>
      <c r="D382" s="215"/>
      <c r="E382" s="215">
        <v>6840</v>
      </c>
      <c r="F382" s="215">
        <v>6840</v>
      </c>
      <c r="G382" s="215">
        <v>6840</v>
      </c>
      <c r="H382" s="215">
        <v>5261.6</v>
      </c>
      <c r="I382" s="215">
        <v>6840</v>
      </c>
      <c r="J382" s="215">
        <v>6208.64</v>
      </c>
      <c r="K382" s="215">
        <v>0</v>
      </c>
      <c r="L382" s="215">
        <v>0</v>
      </c>
      <c r="M382" s="215">
        <v>0</v>
      </c>
      <c r="N382" s="215">
        <v>0</v>
      </c>
      <c r="O382" s="215">
        <v>0</v>
      </c>
      <c r="P382" s="215">
        <v>0</v>
      </c>
      <c r="Q382" s="215">
        <v>38830.239999999998</v>
      </c>
    </row>
    <row r="383" spans="1:18" x14ac:dyDescent="0.25">
      <c r="A383" s="245" t="str">
        <f>IFERROR(VLOOKUP($C383,Account_Mapping!$A:$C,2,0),"")</f>
        <v>T_gen_Admin_other</v>
      </c>
      <c r="B383" s="248" t="str">
        <f>IFERROR(VLOOKUP($C383,Account_Mapping!$A:$C,3,0),"")</f>
        <v>T_Other_NN_Labor</v>
      </c>
      <c r="C383" s="285" t="s">
        <v>1122</v>
      </c>
      <c r="D383" s="215"/>
      <c r="E383" s="215">
        <v>2618.1799999999998</v>
      </c>
      <c r="F383" s="215">
        <v>2380.66</v>
      </c>
      <c r="G383" s="215">
        <v>3082.75</v>
      </c>
      <c r="H383" s="215">
        <v>2496.54</v>
      </c>
      <c r="I383" s="215">
        <v>2722.43</v>
      </c>
      <c r="J383" s="215">
        <v>2694.43</v>
      </c>
      <c r="K383" s="215">
        <v>0</v>
      </c>
      <c r="L383" s="215">
        <v>0</v>
      </c>
      <c r="M383" s="215">
        <v>0</v>
      </c>
      <c r="N383" s="215">
        <v>0</v>
      </c>
      <c r="O383" s="215">
        <v>0</v>
      </c>
      <c r="P383" s="215">
        <v>0</v>
      </c>
      <c r="Q383" s="215">
        <v>15994.990000000002</v>
      </c>
    </row>
    <row r="384" spans="1:18" x14ac:dyDescent="0.25">
      <c r="A384" s="245" t="str">
        <f>IFERROR(VLOOKUP($C384,Account_Mapping!$A:$C,2,0),"")</f>
        <v>T_gen_Admin_other</v>
      </c>
      <c r="B384" s="248" t="str">
        <f>IFERROR(VLOOKUP($C384,Account_Mapping!$A:$C,3,0),"")</f>
        <v>T_Other_NN_Labor</v>
      </c>
      <c r="C384" s="285" t="s">
        <v>1123</v>
      </c>
      <c r="D384" s="215"/>
      <c r="E384" s="215">
        <v>0</v>
      </c>
      <c r="F384" s="215">
        <v>0</v>
      </c>
      <c r="G384" s="215">
        <v>0</v>
      </c>
      <c r="H384" s="215">
        <v>0</v>
      </c>
      <c r="I384" s="215">
        <v>0</v>
      </c>
      <c r="J384" s="215">
        <v>0</v>
      </c>
      <c r="K384" s="215">
        <v>0</v>
      </c>
      <c r="L384" s="215">
        <v>0</v>
      </c>
      <c r="M384" s="215">
        <v>0</v>
      </c>
      <c r="N384" s="215">
        <v>0</v>
      </c>
      <c r="O384" s="215">
        <v>0</v>
      </c>
      <c r="P384" s="215">
        <v>0</v>
      </c>
      <c r="Q384" s="215">
        <v>0</v>
      </c>
    </row>
    <row r="385" spans="1:17" x14ac:dyDescent="0.25">
      <c r="A385" s="245" t="str">
        <f>IFERROR(VLOOKUP($C385,Account_Mapping!$A:$C,2,0),"")</f>
        <v>T_gen_Admin_other</v>
      </c>
      <c r="B385" s="248">
        <f>IFERROR(VLOOKUP($C385,Account_Mapping!$A:$C,3,0),"")</f>
        <v>0</v>
      </c>
      <c r="C385" s="285" t="s">
        <v>1124</v>
      </c>
      <c r="D385" s="215"/>
      <c r="E385" s="215">
        <v>0</v>
      </c>
      <c r="F385" s="215">
        <v>0</v>
      </c>
      <c r="G385" s="215">
        <v>0</v>
      </c>
      <c r="H385" s="215">
        <v>0</v>
      </c>
      <c r="I385" s="215">
        <v>0</v>
      </c>
      <c r="J385" s="215">
        <v>0</v>
      </c>
      <c r="K385" s="215">
        <v>0</v>
      </c>
      <c r="L385" s="215">
        <v>0</v>
      </c>
      <c r="M385" s="215">
        <v>0</v>
      </c>
      <c r="N385" s="215">
        <v>0</v>
      </c>
      <c r="O385" s="215">
        <v>0</v>
      </c>
      <c r="P385" s="215">
        <v>0</v>
      </c>
      <c r="Q385" s="215">
        <v>0</v>
      </c>
    </row>
    <row r="386" spans="1:17" x14ac:dyDescent="0.25">
      <c r="A386" s="245" t="str">
        <f>IFERROR(VLOOKUP($C386,Account_Mapping!$A:$C,2,0),"")</f>
        <v>T_gen_Admin_other</v>
      </c>
      <c r="B386" s="248" t="str">
        <f>IFERROR(VLOOKUP($C386,Account_Mapping!$A:$C,3,0),"")</f>
        <v>T_Other_NN_Labor</v>
      </c>
      <c r="C386" s="285" t="s">
        <v>1125</v>
      </c>
      <c r="D386" s="215"/>
      <c r="E386" s="215">
        <v>0</v>
      </c>
      <c r="F386" s="215">
        <v>677.99</v>
      </c>
      <c r="G386" s="215">
        <v>0</v>
      </c>
      <c r="H386" s="215">
        <v>0</v>
      </c>
      <c r="I386" s="215">
        <v>0</v>
      </c>
      <c r="J386" s="215">
        <v>0</v>
      </c>
      <c r="K386" s="215">
        <v>0</v>
      </c>
      <c r="L386" s="215">
        <v>0</v>
      </c>
      <c r="M386" s="215">
        <v>0</v>
      </c>
      <c r="N386" s="215">
        <v>0</v>
      </c>
      <c r="O386" s="215">
        <v>0</v>
      </c>
      <c r="P386" s="215">
        <v>0</v>
      </c>
      <c r="Q386" s="215">
        <v>677.99</v>
      </c>
    </row>
    <row r="387" spans="1:17" x14ac:dyDescent="0.25">
      <c r="A387" s="245" t="str">
        <f>IFERROR(VLOOKUP($C387,Account_Mapping!$A:$C,2,0),"")</f>
        <v>T_gen_Admin_other</v>
      </c>
      <c r="B387" s="248" t="str">
        <f>IFERROR(VLOOKUP($C387,Account_Mapping!$A:$C,3,0),"")</f>
        <v>T_Other_NN_Labor</v>
      </c>
      <c r="C387" s="285" t="s">
        <v>1126</v>
      </c>
      <c r="D387" s="215"/>
      <c r="E387" s="215">
        <v>0</v>
      </c>
      <c r="F387" s="215">
        <v>0</v>
      </c>
      <c r="G387" s="215">
        <v>0</v>
      </c>
      <c r="H387" s="215">
        <v>0</v>
      </c>
      <c r="I387" s="215">
        <v>0</v>
      </c>
      <c r="J387" s="215">
        <v>0</v>
      </c>
      <c r="K387" s="215">
        <v>0</v>
      </c>
      <c r="L387" s="215">
        <v>0</v>
      </c>
      <c r="M387" s="215">
        <v>0</v>
      </c>
      <c r="N387" s="215">
        <v>0</v>
      </c>
      <c r="O387" s="215">
        <v>0</v>
      </c>
      <c r="P387" s="215">
        <v>0</v>
      </c>
      <c r="Q387" s="215">
        <v>0</v>
      </c>
    </row>
    <row r="388" spans="1:17" x14ac:dyDescent="0.25">
      <c r="A388" s="245" t="str">
        <f>IFERROR(VLOOKUP($C388,Account_Mapping!$A:$C,2,0),"")</f>
        <v>T_gen_Admin_other</v>
      </c>
      <c r="B388" s="248">
        <f>IFERROR(VLOOKUP($C388,Account_Mapping!$A:$C,3,0),"")</f>
        <v>0</v>
      </c>
      <c r="C388" s="285" t="s">
        <v>1127</v>
      </c>
      <c r="D388" s="215"/>
      <c r="E388" s="215">
        <v>0</v>
      </c>
      <c r="F388" s="215">
        <v>0</v>
      </c>
      <c r="G388" s="215">
        <v>0</v>
      </c>
      <c r="H388" s="215">
        <v>0</v>
      </c>
      <c r="I388" s="215">
        <v>0</v>
      </c>
      <c r="J388" s="215">
        <v>0</v>
      </c>
      <c r="K388" s="215">
        <v>0</v>
      </c>
      <c r="L388" s="215">
        <v>0</v>
      </c>
      <c r="M388" s="215">
        <v>0</v>
      </c>
      <c r="N388" s="215">
        <v>0</v>
      </c>
      <c r="O388" s="215">
        <v>0</v>
      </c>
      <c r="P388" s="215">
        <v>0</v>
      </c>
      <c r="Q388" s="215">
        <v>0</v>
      </c>
    </row>
    <row r="389" spans="1:17" x14ac:dyDescent="0.25">
      <c r="A389" s="245" t="str">
        <f>IFERROR(VLOOKUP($C389,Account_Mapping!$A:$C,2,0),"")</f>
        <v>T_gen_Admin_other</v>
      </c>
      <c r="B389" s="248" t="str">
        <f>IFERROR(VLOOKUP($C389,Account_Mapping!$A:$C,3,0),"")</f>
        <v>T_Other_NN_Labor</v>
      </c>
      <c r="C389" s="285" t="s">
        <v>1128</v>
      </c>
      <c r="D389" s="215"/>
      <c r="E389" s="215">
        <v>0</v>
      </c>
      <c r="F389" s="215">
        <v>0</v>
      </c>
      <c r="G389" s="215">
        <v>0</v>
      </c>
      <c r="H389" s="215">
        <v>0</v>
      </c>
      <c r="I389" s="215">
        <v>0</v>
      </c>
      <c r="J389" s="215">
        <v>0</v>
      </c>
      <c r="K389" s="215">
        <v>0</v>
      </c>
      <c r="L389" s="215">
        <v>0</v>
      </c>
      <c r="M389" s="215">
        <v>0</v>
      </c>
      <c r="N389" s="215">
        <v>0</v>
      </c>
      <c r="O389" s="215">
        <v>0</v>
      </c>
      <c r="P389" s="215">
        <v>0</v>
      </c>
      <c r="Q389" s="215">
        <v>0</v>
      </c>
    </row>
    <row r="390" spans="1:17" x14ac:dyDescent="0.25">
      <c r="A390" s="245" t="str">
        <f>IFERROR(VLOOKUP($C390,Account_Mapping!$A:$C,2,0),"")</f>
        <v>T_gen_Admin_other</v>
      </c>
      <c r="B390" s="248">
        <f>IFERROR(VLOOKUP($C390,Account_Mapping!$A:$C,3,0),"")</f>
        <v>0</v>
      </c>
      <c r="C390" s="285" t="s">
        <v>1129</v>
      </c>
      <c r="D390" s="215"/>
      <c r="E390" s="215">
        <v>0</v>
      </c>
      <c r="F390" s="215">
        <v>0</v>
      </c>
      <c r="G390" s="215">
        <v>0</v>
      </c>
      <c r="H390" s="215">
        <v>0</v>
      </c>
      <c r="I390" s="215">
        <v>0</v>
      </c>
      <c r="J390" s="215">
        <v>0</v>
      </c>
      <c r="K390" s="215">
        <v>0</v>
      </c>
      <c r="L390" s="215">
        <v>0</v>
      </c>
      <c r="M390" s="215">
        <v>0</v>
      </c>
      <c r="N390" s="215">
        <v>0</v>
      </c>
      <c r="O390" s="215">
        <v>0</v>
      </c>
      <c r="P390" s="215">
        <v>0</v>
      </c>
      <c r="Q390" s="215">
        <v>0</v>
      </c>
    </row>
    <row r="391" spans="1:17" x14ac:dyDescent="0.25">
      <c r="A391" s="245" t="str">
        <f>IFERROR(VLOOKUP($C391,Account_Mapping!$A:$C,2,0),"")</f>
        <v>T_gen_Admin_other</v>
      </c>
      <c r="B391" s="248">
        <f>IFERROR(VLOOKUP($C391,Account_Mapping!$A:$C,3,0),"")</f>
        <v>0</v>
      </c>
      <c r="C391" s="285" t="s">
        <v>1130</v>
      </c>
      <c r="D391" s="215"/>
      <c r="E391" s="215">
        <v>60</v>
      </c>
      <c r="F391" s="215">
        <v>60</v>
      </c>
      <c r="G391" s="215">
        <v>60</v>
      </c>
      <c r="H391" s="215">
        <v>60</v>
      </c>
      <c r="I391" s="215">
        <v>60</v>
      </c>
      <c r="J391" s="215">
        <v>60</v>
      </c>
      <c r="K391" s="215">
        <v>0</v>
      </c>
      <c r="L391" s="215">
        <v>0</v>
      </c>
      <c r="M391" s="215">
        <v>0</v>
      </c>
      <c r="N391" s="215">
        <v>0</v>
      </c>
      <c r="O391" s="215">
        <v>0</v>
      </c>
      <c r="P391" s="215">
        <v>0</v>
      </c>
      <c r="Q391" s="215">
        <v>360</v>
      </c>
    </row>
    <row r="392" spans="1:17" x14ac:dyDescent="0.25">
      <c r="A392" s="245" t="str">
        <f>IFERROR(VLOOKUP($C392,Account_Mapping!$A:$C,2,0),"")</f>
        <v>T_gen_Admin_other</v>
      </c>
      <c r="B392" s="248">
        <f>IFERROR(VLOOKUP($C392,Account_Mapping!$A:$C,3,0),"")</f>
        <v>0</v>
      </c>
      <c r="C392" s="285" t="s">
        <v>1131</v>
      </c>
      <c r="D392" s="215"/>
      <c r="E392" s="215">
        <v>0</v>
      </c>
      <c r="F392" s="215">
        <v>0</v>
      </c>
      <c r="G392" s="215">
        <v>0</v>
      </c>
      <c r="H392" s="215">
        <v>0</v>
      </c>
      <c r="I392" s="215">
        <v>0</v>
      </c>
      <c r="J392" s="215">
        <v>0</v>
      </c>
      <c r="K392" s="215">
        <v>0</v>
      </c>
      <c r="L392" s="215">
        <v>0</v>
      </c>
      <c r="M392" s="215">
        <v>0</v>
      </c>
      <c r="N392" s="215">
        <v>0</v>
      </c>
      <c r="O392" s="215">
        <v>0</v>
      </c>
      <c r="P392" s="215">
        <v>0</v>
      </c>
      <c r="Q392" s="215">
        <v>0</v>
      </c>
    </row>
    <row r="393" spans="1:17" x14ac:dyDescent="0.25">
      <c r="A393" s="245" t="str">
        <f>IFERROR(VLOOKUP($C393,Account_Mapping!$A:$C,2,0),"")</f>
        <v>T_gen_Admin_other</v>
      </c>
      <c r="B393" s="248">
        <f>IFERROR(VLOOKUP($C393,Account_Mapping!$A:$C,3,0),"")</f>
        <v>0</v>
      </c>
      <c r="C393" s="285" t="s">
        <v>1132</v>
      </c>
      <c r="D393" s="215"/>
      <c r="E393" s="215">
        <v>0</v>
      </c>
      <c r="F393" s="215">
        <v>0</v>
      </c>
      <c r="G393" s="215">
        <v>0</v>
      </c>
      <c r="H393" s="215">
        <v>1702.4</v>
      </c>
      <c r="I393" s="215">
        <v>0</v>
      </c>
      <c r="J393" s="215">
        <v>631.36</v>
      </c>
      <c r="K393" s="215">
        <v>0</v>
      </c>
      <c r="L393" s="215">
        <v>0</v>
      </c>
      <c r="M393" s="215">
        <v>0</v>
      </c>
      <c r="N393" s="215">
        <v>0</v>
      </c>
      <c r="O393" s="215">
        <v>0</v>
      </c>
      <c r="P393" s="215">
        <v>0</v>
      </c>
      <c r="Q393" s="215">
        <v>2333.7600000000002</v>
      </c>
    </row>
    <row r="394" spans="1:17" x14ac:dyDescent="0.25">
      <c r="A394" s="245" t="str">
        <f>IFERROR(VLOOKUP($C394,Account_Mapping!$A:$C,2,0),"")</f>
        <v>T_gen_Admin_other</v>
      </c>
      <c r="B394" s="248">
        <f>IFERROR(VLOOKUP($C394,Account_Mapping!$A:$C,3,0),"")</f>
        <v>0</v>
      </c>
      <c r="C394" s="285" t="s">
        <v>1133</v>
      </c>
      <c r="D394" s="215"/>
      <c r="E394" s="215">
        <v>0</v>
      </c>
      <c r="F394" s="215">
        <v>0</v>
      </c>
      <c r="G394" s="215">
        <v>0</v>
      </c>
      <c r="H394" s="215">
        <v>0</v>
      </c>
      <c r="I394" s="215">
        <v>0</v>
      </c>
      <c r="J394" s="215">
        <v>0</v>
      </c>
      <c r="K394" s="215">
        <v>0</v>
      </c>
      <c r="L394" s="215">
        <v>0</v>
      </c>
      <c r="M394" s="215">
        <v>0</v>
      </c>
      <c r="N394" s="215">
        <v>0</v>
      </c>
      <c r="O394" s="215">
        <v>0</v>
      </c>
      <c r="P394" s="215">
        <v>0</v>
      </c>
      <c r="Q394" s="215">
        <v>0</v>
      </c>
    </row>
    <row r="395" spans="1:17" x14ac:dyDescent="0.25">
      <c r="A395" s="245" t="str">
        <f>IFERROR(VLOOKUP($C395,Account_Mapping!$A:$C,2,0),"")</f>
        <v>T_gen_Admin_other</v>
      </c>
      <c r="B395" s="248">
        <f>IFERROR(VLOOKUP($C395,Account_Mapping!$A:$C,3,0),"")</f>
        <v>0</v>
      </c>
      <c r="C395" s="285" t="s">
        <v>1134</v>
      </c>
      <c r="D395" s="215"/>
      <c r="E395" s="215">
        <v>0</v>
      </c>
      <c r="F395" s="215">
        <v>124</v>
      </c>
      <c r="G395" s="215">
        <v>0</v>
      </c>
      <c r="H395" s="215">
        <v>0</v>
      </c>
      <c r="I395" s="215">
        <v>0</v>
      </c>
      <c r="J395" s="215">
        <v>201.5</v>
      </c>
      <c r="K395" s="215">
        <v>0</v>
      </c>
      <c r="L395" s="215">
        <v>0</v>
      </c>
      <c r="M395" s="215">
        <v>0</v>
      </c>
      <c r="N395" s="215">
        <v>0</v>
      </c>
      <c r="O395" s="215">
        <v>0</v>
      </c>
      <c r="P395" s="215">
        <v>0</v>
      </c>
      <c r="Q395" s="215">
        <v>325.5</v>
      </c>
    </row>
    <row r="396" spans="1:17" x14ac:dyDescent="0.25">
      <c r="A396" s="245" t="str">
        <f>IFERROR(VLOOKUP($C396,Account_Mapping!$A:$C,2,0),"")</f>
        <v>T_gen_Admin_other</v>
      </c>
      <c r="B396" s="248">
        <f>IFERROR(VLOOKUP($C396,Account_Mapping!$A:$C,3,0),"")</f>
        <v>0</v>
      </c>
      <c r="C396" s="285" t="s">
        <v>1135</v>
      </c>
      <c r="D396" s="215"/>
      <c r="E396" s="215">
        <v>259.73</v>
      </c>
      <c r="F396" s="215">
        <v>-418.26</v>
      </c>
      <c r="G396" s="215">
        <v>259.73</v>
      </c>
      <c r="H396" s="215">
        <v>259.73</v>
      </c>
      <c r="I396" s="215">
        <v>-10.27</v>
      </c>
      <c r="J396" s="215">
        <v>250.71</v>
      </c>
      <c r="K396" s="215">
        <v>0</v>
      </c>
      <c r="L396" s="215">
        <v>0</v>
      </c>
      <c r="M396" s="215">
        <v>0</v>
      </c>
      <c r="N396" s="215">
        <v>0</v>
      </c>
      <c r="O396" s="215">
        <v>0</v>
      </c>
      <c r="P396" s="215">
        <v>0</v>
      </c>
      <c r="Q396" s="215">
        <v>601.37000000000012</v>
      </c>
    </row>
    <row r="397" spans="1:17" x14ac:dyDescent="0.25">
      <c r="A397" s="245" t="str">
        <f>IFERROR(VLOOKUP($C397,Account_Mapping!$A:$C,2,0),"")</f>
        <v>T_gen_Admin_other</v>
      </c>
      <c r="B397" s="248">
        <f>IFERROR(VLOOKUP($C397,Account_Mapping!$A:$C,3,0),"")</f>
        <v>0</v>
      </c>
      <c r="C397" s="285" t="s">
        <v>1136</v>
      </c>
      <c r="D397" s="215"/>
      <c r="E397" s="215">
        <v>0</v>
      </c>
      <c r="F397" s="215">
        <v>0</v>
      </c>
      <c r="G397" s="215">
        <v>0</v>
      </c>
      <c r="H397" s="215">
        <v>0</v>
      </c>
      <c r="I397" s="215">
        <v>0</v>
      </c>
      <c r="J397" s="215">
        <v>0</v>
      </c>
      <c r="K397" s="215">
        <v>0</v>
      </c>
      <c r="L397" s="215">
        <v>0</v>
      </c>
      <c r="M397" s="215">
        <v>0</v>
      </c>
      <c r="N397" s="215">
        <v>0</v>
      </c>
      <c r="O397" s="215">
        <v>0</v>
      </c>
      <c r="P397" s="215">
        <v>0</v>
      </c>
      <c r="Q397" s="215">
        <v>0</v>
      </c>
    </row>
    <row r="398" spans="1:17" x14ac:dyDescent="0.25">
      <c r="A398" s="245" t="str">
        <f>IFERROR(VLOOKUP($C398,Account_Mapping!$A:$C,2,0),"")</f>
        <v>T_gen_Admin_other</v>
      </c>
      <c r="B398" s="248">
        <f>IFERROR(VLOOKUP($C398,Account_Mapping!$A:$C,3,0),"")</f>
        <v>0</v>
      </c>
      <c r="C398" s="285" t="s">
        <v>1137</v>
      </c>
      <c r="D398" s="215"/>
      <c r="E398" s="215">
        <v>0</v>
      </c>
      <c r="F398" s="215">
        <v>0</v>
      </c>
      <c r="G398" s="215">
        <v>0</v>
      </c>
      <c r="H398" s="215">
        <v>0</v>
      </c>
      <c r="I398" s="215">
        <v>0</v>
      </c>
      <c r="J398" s="215">
        <v>0</v>
      </c>
      <c r="K398" s="215">
        <v>0</v>
      </c>
      <c r="L398" s="215">
        <v>0</v>
      </c>
      <c r="M398" s="215">
        <v>0</v>
      </c>
      <c r="N398" s="215">
        <v>0</v>
      </c>
      <c r="O398" s="215">
        <v>0</v>
      </c>
      <c r="P398" s="215">
        <v>0</v>
      </c>
      <c r="Q398" s="215">
        <v>0</v>
      </c>
    </row>
    <row r="399" spans="1:17" x14ac:dyDescent="0.25">
      <c r="A399" s="245" t="str">
        <f>IFERROR(VLOOKUP($C399,Account_Mapping!$A:$C,2,0),"")</f>
        <v>T_gen_Admin_other</v>
      </c>
      <c r="B399" s="248">
        <f>IFERROR(VLOOKUP($C399,Account_Mapping!$A:$C,3,0),"")</f>
        <v>0</v>
      </c>
      <c r="C399" s="285" t="s">
        <v>1138</v>
      </c>
      <c r="D399" s="215"/>
      <c r="E399" s="215">
        <v>0</v>
      </c>
      <c r="F399" s="215">
        <v>0</v>
      </c>
      <c r="G399" s="215">
        <v>0</v>
      </c>
      <c r="H399" s="215">
        <v>0</v>
      </c>
      <c r="I399" s="215">
        <v>0</v>
      </c>
      <c r="J399" s="215">
        <v>0</v>
      </c>
      <c r="K399" s="215">
        <v>0</v>
      </c>
      <c r="L399" s="215">
        <v>0</v>
      </c>
      <c r="M399" s="215">
        <v>0</v>
      </c>
      <c r="N399" s="215">
        <v>0</v>
      </c>
      <c r="O399" s="215">
        <v>0</v>
      </c>
      <c r="P399" s="215">
        <v>0</v>
      </c>
      <c r="Q399" s="215">
        <v>0</v>
      </c>
    </row>
    <row r="400" spans="1:17" x14ac:dyDescent="0.25">
      <c r="A400" s="245" t="str">
        <f>IFERROR(VLOOKUP($C400,Account_Mapping!$A:$C,2,0),"")</f>
        <v>T_gen_Admin_other</v>
      </c>
      <c r="B400" s="248">
        <f>IFERROR(VLOOKUP($C400,Account_Mapping!$A:$C,3,0),"")</f>
        <v>0</v>
      </c>
      <c r="C400" s="285" t="s">
        <v>1139</v>
      </c>
      <c r="D400" s="215"/>
      <c r="E400" s="215">
        <v>0</v>
      </c>
      <c r="F400" s="215">
        <v>7418.32</v>
      </c>
      <c r="G400" s="215">
        <v>0</v>
      </c>
      <c r="H400" s="215">
        <v>0</v>
      </c>
      <c r="I400" s="215">
        <v>1662.38</v>
      </c>
      <c r="J400" s="215">
        <v>5000</v>
      </c>
      <c r="K400" s="215">
        <v>0</v>
      </c>
      <c r="L400" s="215">
        <v>0</v>
      </c>
      <c r="M400" s="215">
        <v>0</v>
      </c>
      <c r="N400" s="215">
        <v>0</v>
      </c>
      <c r="O400" s="215">
        <v>0</v>
      </c>
      <c r="P400" s="215">
        <v>0</v>
      </c>
      <c r="Q400" s="215">
        <v>14080.7</v>
      </c>
    </row>
    <row r="401" spans="1:17" x14ac:dyDescent="0.25">
      <c r="A401" s="245" t="str">
        <f>IFERROR(VLOOKUP($C401,Account_Mapping!$A:$C,2,0),"")</f>
        <v>T_gen_Admin_other</v>
      </c>
      <c r="B401" s="248">
        <f>IFERROR(VLOOKUP($C401,Account_Mapping!$A:$C,3,0),"")</f>
        <v>0</v>
      </c>
      <c r="C401" s="285" t="s">
        <v>1140</v>
      </c>
      <c r="D401" s="215"/>
      <c r="E401" s="215">
        <v>0</v>
      </c>
      <c r="F401" s="215">
        <v>0</v>
      </c>
      <c r="G401" s="215">
        <v>0</v>
      </c>
      <c r="H401" s="215">
        <v>0</v>
      </c>
      <c r="I401" s="215">
        <v>0</v>
      </c>
      <c r="J401" s="215">
        <v>0</v>
      </c>
      <c r="K401" s="215">
        <v>0</v>
      </c>
      <c r="L401" s="215">
        <v>0</v>
      </c>
      <c r="M401" s="215">
        <v>0</v>
      </c>
      <c r="N401" s="215">
        <v>0</v>
      </c>
      <c r="O401" s="215">
        <v>0</v>
      </c>
      <c r="P401" s="215">
        <v>0</v>
      </c>
      <c r="Q401" s="215">
        <v>0</v>
      </c>
    </row>
    <row r="402" spans="1:17" x14ac:dyDescent="0.25">
      <c r="A402" s="245" t="str">
        <f>IFERROR(VLOOKUP($C402,Account_Mapping!$A:$C,2,0),"")</f>
        <v>T_EXPENSES</v>
      </c>
      <c r="B402" s="248">
        <f>IFERROR(VLOOKUP($C402,Account_Mapping!$A:$C,3,0),"")</f>
        <v>0</v>
      </c>
      <c r="C402" s="285" t="s">
        <v>1141</v>
      </c>
      <c r="D402" s="215"/>
      <c r="E402" s="215">
        <v>60</v>
      </c>
      <c r="F402" s="215">
        <v>60</v>
      </c>
      <c r="G402" s="215">
        <v>60</v>
      </c>
      <c r="H402" s="215">
        <v>60</v>
      </c>
      <c r="I402" s="215">
        <v>60</v>
      </c>
      <c r="J402" s="215">
        <v>60</v>
      </c>
      <c r="K402" s="215">
        <v>0</v>
      </c>
      <c r="L402" s="215">
        <v>0</v>
      </c>
      <c r="M402" s="215">
        <v>0</v>
      </c>
      <c r="N402" s="215">
        <v>0</v>
      </c>
      <c r="O402" s="215">
        <v>0</v>
      </c>
      <c r="P402" s="215">
        <v>0</v>
      </c>
      <c r="Q402" s="215">
        <v>360</v>
      </c>
    </row>
    <row r="403" spans="1:17" x14ac:dyDescent="0.25">
      <c r="A403" s="245" t="str">
        <f>IFERROR(VLOOKUP($C403,Account_Mapping!$A:$C,2,0),"")</f>
        <v>T_EXPENSES</v>
      </c>
      <c r="B403" s="248">
        <f>IFERROR(VLOOKUP($C403,Account_Mapping!$A:$C,3,0),"")</f>
        <v>0</v>
      </c>
      <c r="C403" s="285" t="s">
        <v>1142</v>
      </c>
      <c r="D403" s="215"/>
      <c r="E403" s="215">
        <v>0</v>
      </c>
      <c r="F403" s="215">
        <v>0</v>
      </c>
      <c r="G403" s="215">
        <v>0</v>
      </c>
      <c r="H403" s="215">
        <v>0</v>
      </c>
      <c r="I403" s="215">
        <v>0</v>
      </c>
      <c r="J403" s="215">
        <v>0</v>
      </c>
      <c r="K403" s="215">
        <v>0</v>
      </c>
      <c r="L403" s="215">
        <v>0</v>
      </c>
      <c r="M403" s="215">
        <v>0</v>
      </c>
      <c r="N403" s="215">
        <v>0</v>
      </c>
      <c r="O403" s="215">
        <v>0</v>
      </c>
      <c r="P403" s="215">
        <v>0</v>
      </c>
      <c r="Q403" s="215">
        <v>0</v>
      </c>
    </row>
    <row r="404" spans="1:17" x14ac:dyDescent="0.25">
      <c r="A404" s="245" t="str">
        <f>IFERROR(VLOOKUP($C404,Account_Mapping!$A:$C,2,0),"")</f>
        <v>T_Legal</v>
      </c>
      <c r="B404" s="248">
        <f>IFERROR(VLOOKUP($C404,Account_Mapping!$A:$C,3,0),"")</f>
        <v>0</v>
      </c>
      <c r="C404" s="285" t="s">
        <v>1143</v>
      </c>
      <c r="D404" s="215"/>
      <c r="E404" s="215">
        <v>0</v>
      </c>
      <c r="F404" s="215">
        <v>0</v>
      </c>
      <c r="G404" s="215">
        <v>0</v>
      </c>
      <c r="H404" s="215">
        <v>0</v>
      </c>
      <c r="I404" s="215">
        <v>0</v>
      </c>
      <c r="J404" s="215">
        <v>0</v>
      </c>
      <c r="K404" s="215">
        <v>0</v>
      </c>
      <c r="L404" s="215">
        <v>0</v>
      </c>
      <c r="M404" s="215">
        <v>0</v>
      </c>
      <c r="N404" s="215">
        <v>0</v>
      </c>
      <c r="O404" s="215">
        <v>0</v>
      </c>
      <c r="P404" s="215">
        <v>0</v>
      </c>
      <c r="Q404" s="215">
        <v>0</v>
      </c>
    </row>
    <row r="405" spans="1:17" x14ac:dyDescent="0.25">
      <c r="A405" s="245" t="str">
        <f>IFERROR(VLOOKUP($C405,Account_Mapping!$A:$C,2,0),"")</f>
        <v>T_Ancillary_Therapy</v>
      </c>
      <c r="B405" s="248">
        <f>IFERROR(VLOOKUP($C405,Account_Mapping!$A:$C,3,0),"")</f>
        <v>0</v>
      </c>
      <c r="C405" s="285" t="s">
        <v>1144</v>
      </c>
      <c r="D405" s="215"/>
      <c r="E405" s="215">
        <v>0</v>
      </c>
      <c r="F405" s="215">
        <v>0</v>
      </c>
      <c r="G405" s="215">
        <v>0</v>
      </c>
      <c r="H405" s="215">
        <v>0</v>
      </c>
      <c r="I405" s="215">
        <v>0</v>
      </c>
      <c r="J405" s="215">
        <v>0</v>
      </c>
      <c r="K405" s="215">
        <v>0</v>
      </c>
      <c r="L405" s="215">
        <v>0</v>
      </c>
      <c r="M405" s="215">
        <v>0</v>
      </c>
      <c r="N405" s="215">
        <v>0</v>
      </c>
      <c r="O405" s="215">
        <v>0</v>
      </c>
      <c r="P405" s="215">
        <v>0</v>
      </c>
      <c r="Q405" s="215">
        <v>0</v>
      </c>
    </row>
    <row r="406" spans="1:17" x14ac:dyDescent="0.25">
      <c r="A406" s="245" t="str">
        <f>IFERROR(VLOOKUP($C406,Account_Mapping!$A:$C,2,0),"")</f>
        <v>T_gen_Admin_other</v>
      </c>
      <c r="B406" s="248">
        <f>IFERROR(VLOOKUP($C406,Account_Mapping!$A:$C,3,0),"")</f>
        <v>0</v>
      </c>
      <c r="C406" s="285" t="s">
        <v>1145</v>
      </c>
      <c r="D406" s="215"/>
      <c r="E406" s="215">
        <v>455</v>
      </c>
      <c r="F406" s="215">
        <v>455</v>
      </c>
      <c r="G406" s="215">
        <v>1505</v>
      </c>
      <c r="H406" s="215">
        <v>455</v>
      </c>
      <c r="I406" s="215">
        <v>455</v>
      </c>
      <c r="J406" s="215">
        <v>455</v>
      </c>
      <c r="K406" s="215">
        <v>0</v>
      </c>
      <c r="L406" s="215">
        <v>0</v>
      </c>
      <c r="M406" s="215">
        <v>0</v>
      </c>
      <c r="N406" s="215">
        <v>0</v>
      </c>
      <c r="O406" s="215">
        <v>0</v>
      </c>
      <c r="P406" s="215">
        <v>0</v>
      </c>
      <c r="Q406" s="215">
        <v>3780</v>
      </c>
    </row>
    <row r="407" spans="1:17" x14ac:dyDescent="0.25">
      <c r="A407" s="245" t="str">
        <f>IFERROR(VLOOKUP($C407,Account_Mapping!$A:$C,2,0),"")</f>
        <v>T_Marketing</v>
      </c>
      <c r="B407" s="248">
        <f>IFERROR(VLOOKUP($C407,Account_Mapping!$A:$C,3,0),"")</f>
        <v>0</v>
      </c>
      <c r="C407" s="285" t="s">
        <v>1146</v>
      </c>
      <c r="D407" s="215"/>
      <c r="E407" s="215">
        <v>50</v>
      </c>
      <c r="F407" s="215">
        <v>0</v>
      </c>
      <c r="G407" s="215">
        <v>0</v>
      </c>
      <c r="H407" s="215">
        <v>145</v>
      </c>
      <c r="I407" s="215">
        <v>0</v>
      </c>
      <c r="J407" s="215">
        <v>0</v>
      </c>
      <c r="K407" s="215">
        <v>0</v>
      </c>
      <c r="L407" s="215">
        <v>0</v>
      </c>
      <c r="M407" s="215">
        <v>0</v>
      </c>
      <c r="N407" s="215">
        <v>0</v>
      </c>
      <c r="O407" s="215">
        <v>0</v>
      </c>
      <c r="P407" s="215">
        <v>0</v>
      </c>
      <c r="Q407" s="215">
        <v>195</v>
      </c>
    </row>
    <row r="408" spans="1:17" x14ac:dyDescent="0.25">
      <c r="A408" s="245" t="str">
        <f>IFERROR(VLOOKUP($C408,Account_Mapping!$A:$C,2,0),"")</f>
        <v>T_EXPENSES</v>
      </c>
      <c r="B408" s="248">
        <f>IFERROR(VLOOKUP($C408,Account_Mapping!$A:$C,3,0),"")</f>
        <v>0</v>
      </c>
      <c r="C408" s="285" t="s">
        <v>1147</v>
      </c>
      <c r="D408" s="215"/>
      <c r="E408" s="215">
        <v>243.29</v>
      </c>
      <c r="F408" s="215">
        <v>257.60000000000002</v>
      </c>
      <c r="G408" s="215">
        <v>261.3</v>
      </c>
      <c r="H408" s="215">
        <v>284.85000000000002</v>
      </c>
      <c r="I408" s="215">
        <v>0</v>
      </c>
      <c r="J408" s="215">
        <v>621.22</v>
      </c>
      <c r="K408" s="215">
        <v>0</v>
      </c>
      <c r="L408" s="215">
        <v>0</v>
      </c>
      <c r="M408" s="215">
        <v>0</v>
      </c>
      <c r="N408" s="215">
        <v>0</v>
      </c>
      <c r="O408" s="215">
        <v>0</v>
      </c>
      <c r="P408" s="215">
        <v>0</v>
      </c>
      <c r="Q408" s="215">
        <v>1668.26</v>
      </c>
    </row>
    <row r="409" spans="1:17" x14ac:dyDescent="0.25">
      <c r="A409" s="245" t="str">
        <f>IFERROR(VLOOKUP($C409,Account_Mapping!$A:$C,2,0),"")</f>
        <v>T_gen_Admin_other</v>
      </c>
      <c r="B409" s="248">
        <f>IFERROR(VLOOKUP($C409,Account_Mapping!$A:$C,3,0),"")</f>
        <v>0</v>
      </c>
      <c r="C409" s="285" t="s">
        <v>1148</v>
      </c>
      <c r="D409" s="215"/>
      <c r="E409" s="215">
        <v>124.67</v>
      </c>
      <c r="F409" s="215">
        <v>100.18</v>
      </c>
      <c r="G409" s="215">
        <v>103.25</v>
      </c>
      <c r="H409" s="215">
        <v>116.36</v>
      </c>
      <c r="I409" s="215">
        <v>113.46</v>
      </c>
      <c r="J409" s="215">
        <v>88.19</v>
      </c>
      <c r="K409" s="215">
        <v>0</v>
      </c>
      <c r="L409" s="215">
        <v>0</v>
      </c>
      <c r="M409" s="215">
        <v>0</v>
      </c>
      <c r="N409" s="215">
        <v>0</v>
      </c>
      <c r="O409" s="215">
        <v>0</v>
      </c>
      <c r="P409" s="215">
        <v>0</v>
      </c>
      <c r="Q409" s="215">
        <v>646.11000000000013</v>
      </c>
    </row>
    <row r="410" spans="1:17" x14ac:dyDescent="0.25">
      <c r="A410" s="245" t="str">
        <f>IFERROR(VLOOKUP($C410,Account_Mapping!$A:$C,2,0),"")</f>
        <v>T_gen_Admin_other</v>
      </c>
      <c r="B410" s="248">
        <f>IFERROR(VLOOKUP($C410,Account_Mapping!$A:$C,3,0),"")</f>
        <v>0</v>
      </c>
      <c r="C410" s="285" t="s">
        <v>1149</v>
      </c>
      <c r="D410" s="215"/>
      <c r="E410" s="215">
        <v>120.17</v>
      </c>
      <c r="F410" s="215">
        <v>147.84</v>
      </c>
      <c r="G410" s="215">
        <v>376.05</v>
      </c>
      <c r="H410" s="215">
        <v>352.12</v>
      </c>
      <c r="I410" s="215">
        <v>550.69000000000005</v>
      </c>
      <c r="J410" s="215">
        <v>628.84</v>
      </c>
      <c r="K410" s="215">
        <v>0</v>
      </c>
      <c r="L410" s="215">
        <v>0</v>
      </c>
      <c r="M410" s="215">
        <v>0</v>
      </c>
      <c r="N410" s="215">
        <v>0</v>
      </c>
      <c r="O410" s="215">
        <v>0</v>
      </c>
      <c r="P410" s="215">
        <v>0</v>
      </c>
      <c r="Q410" s="215">
        <v>2175.71</v>
      </c>
    </row>
    <row r="411" spans="1:17" x14ac:dyDescent="0.25">
      <c r="A411" s="245" t="str">
        <f>IFERROR(VLOOKUP($C411,Account_Mapping!$A:$C,2,0),"")</f>
        <v>T_gen_Admin_other</v>
      </c>
      <c r="B411" s="248">
        <f>IFERROR(VLOOKUP($C411,Account_Mapping!$A:$C,3,0),"")</f>
        <v>0</v>
      </c>
      <c r="C411" s="285" t="s">
        <v>1150</v>
      </c>
      <c r="D411" s="215"/>
      <c r="E411" s="215">
        <v>0</v>
      </c>
      <c r="F411" s="215">
        <v>0</v>
      </c>
      <c r="G411" s="215">
        <v>0</v>
      </c>
      <c r="H411" s="215">
        <v>112.65</v>
      </c>
      <c r="I411" s="215">
        <v>200.42</v>
      </c>
      <c r="J411" s="215">
        <v>0</v>
      </c>
      <c r="K411" s="215">
        <v>0</v>
      </c>
      <c r="L411" s="215">
        <v>0</v>
      </c>
      <c r="M411" s="215">
        <v>0</v>
      </c>
      <c r="N411" s="215">
        <v>0</v>
      </c>
      <c r="O411" s="215">
        <v>0</v>
      </c>
      <c r="P411" s="215">
        <v>0</v>
      </c>
      <c r="Q411" s="215">
        <v>313.07</v>
      </c>
    </row>
    <row r="412" spans="1:17" x14ac:dyDescent="0.25">
      <c r="A412" s="245" t="str">
        <f>IFERROR(VLOOKUP($C412,Account_Mapping!$A:$C,2,0),"")</f>
        <v>T_EXPENSES</v>
      </c>
      <c r="B412" s="248">
        <f>IFERROR(VLOOKUP($C412,Account_Mapping!$A:$C,3,0),"")</f>
        <v>0</v>
      </c>
      <c r="C412" s="285" t="s">
        <v>1151</v>
      </c>
      <c r="D412" s="215"/>
      <c r="E412" s="215">
        <v>77.650000000000006</v>
      </c>
      <c r="F412" s="215">
        <v>0</v>
      </c>
      <c r="G412" s="215">
        <v>0</v>
      </c>
      <c r="H412" s="215">
        <v>0</v>
      </c>
      <c r="I412" s="215">
        <v>0</v>
      </c>
      <c r="J412" s="215">
        <v>0</v>
      </c>
      <c r="K412" s="215">
        <v>0</v>
      </c>
      <c r="L412" s="215">
        <v>0</v>
      </c>
      <c r="M412" s="215">
        <v>0</v>
      </c>
      <c r="N412" s="215">
        <v>0</v>
      </c>
      <c r="O412" s="215">
        <v>0</v>
      </c>
      <c r="P412" s="215">
        <v>0</v>
      </c>
      <c r="Q412" s="215">
        <v>77.650000000000006</v>
      </c>
    </row>
    <row r="413" spans="1:17" x14ac:dyDescent="0.25">
      <c r="A413" s="245" t="str">
        <f>IFERROR(VLOOKUP($C413,Account_Mapping!$A:$C,2,0),"")</f>
        <v>T_DEPR_AMORT</v>
      </c>
      <c r="B413" s="248">
        <f>IFERROR(VLOOKUP($C413,Account_Mapping!$A:$C,3,0),"")</f>
        <v>0</v>
      </c>
      <c r="C413" s="285" t="s">
        <v>1152</v>
      </c>
      <c r="D413" s="215"/>
      <c r="E413" s="215">
        <v>0</v>
      </c>
      <c r="F413" s="215">
        <v>0</v>
      </c>
      <c r="G413" s="215">
        <v>0</v>
      </c>
      <c r="H413" s="215">
        <v>0</v>
      </c>
      <c r="I413" s="215">
        <v>0</v>
      </c>
      <c r="J413" s="215">
        <v>0</v>
      </c>
      <c r="K413" s="215">
        <v>0</v>
      </c>
      <c r="L413" s="215">
        <v>0</v>
      </c>
      <c r="M413" s="215">
        <v>0</v>
      </c>
      <c r="N413" s="215">
        <v>0</v>
      </c>
      <c r="O413" s="215">
        <v>0</v>
      </c>
      <c r="P413" s="215">
        <v>0</v>
      </c>
      <c r="Q413" s="215">
        <v>0</v>
      </c>
    </row>
    <row r="414" spans="1:17" x14ac:dyDescent="0.25">
      <c r="A414" s="245" t="str">
        <f>IFERROR(VLOOKUP($C414,Account_Mapping!$A:$C,2,0),"")</f>
        <v>T_INT_INC_EXP</v>
      </c>
      <c r="B414" s="248">
        <f>IFERROR(VLOOKUP($C414,Account_Mapping!$A:$C,3,0),"")</f>
        <v>0</v>
      </c>
      <c r="C414" s="285" t="s">
        <v>1153</v>
      </c>
      <c r="D414" s="215"/>
      <c r="E414" s="215">
        <v>0</v>
      </c>
      <c r="F414" s="215">
        <v>0</v>
      </c>
      <c r="G414" s="215">
        <v>0</v>
      </c>
      <c r="H414" s="215">
        <v>0</v>
      </c>
      <c r="I414" s="215">
        <v>0</v>
      </c>
      <c r="J414" s="215">
        <v>0</v>
      </c>
      <c r="K414" s="215">
        <v>0</v>
      </c>
      <c r="L414" s="215">
        <v>0</v>
      </c>
      <c r="M414" s="215">
        <v>0</v>
      </c>
      <c r="N414" s="215">
        <v>0</v>
      </c>
      <c r="O414" s="215">
        <v>0</v>
      </c>
      <c r="P414" s="215">
        <v>0</v>
      </c>
      <c r="Q414" s="215">
        <v>0</v>
      </c>
    </row>
    <row r="415" spans="1:17" x14ac:dyDescent="0.25">
      <c r="A415" s="245" t="str">
        <f>IFERROR(VLOOKUP($C415,Account_Mapping!$A:$C,2,0),"")</f>
        <v>T_Insurance</v>
      </c>
      <c r="B415" s="248">
        <f>IFERROR(VLOOKUP($C415,Account_Mapping!$A:$C,3,0),"")</f>
        <v>0</v>
      </c>
      <c r="C415" s="285" t="s">
        <v>1154</v>
      </c>
      <c r="D415" s="215"/>
      <c r="E415" s="215">
        <v>777.63</v>
      </c>
      <c r="F415" s="215">
        <v>777.63</v>
      </c>
      <c r="G415" s="215">
        <v>777.63</v>
      </c>
      <c r="H415" s="215">
        <v>777.63</v>
      </c>
      <c r="I415" s="215">
        <v>777.63</v>
      </c>
      <c r="J415" s="215">
        <v>777.63</v>
      </c>
      <c r="K415" s="215">
        <v>0</v>
      </c>
      <c r="L415" s="215">
        <v>0</v>
      </c>
      <c r="M415" s="215">
        <v>0</v>
      </c>
      <c r="N415" s="215">
        <v>0</v>
      </c>
      <c r="O415" s="215">
        <v>0</v>
      </c>
      <c r="P415" s="215">
        <v>0</v>
      </c>
      <c r="Q415" s="215">
        <v>4665.78</v>
      </c>
    </row>
    <row r="416" spans="1:17" x14ac:dyDescent="0.25">
      <c r="A416" s="245" t="str">
        <f>IFERROR(VLOOKUP($C416,Account_Mapping!$A:$C,2,0),"")</f>
        <v>T_Insurance</v>
      </c>
      <c r="B416" s="248">
        <f>IFERROR(VLOOKUP($C416,Account_Mapping!$A:$C,3,0),"")</f>
        <v>0</v>
      </c>
      <c r="C416" s="285" t="s">
        <v>1155</v>
      </c>
      <c r="D416" s="215"/>
      <c r="E416" s="215">
        <v>551.25</v>
      </c>
      <c r="F416" s="215">
        <v>551.25</v>
      </c>
      <c r="G416" s="215">
        <v>551.25</v>
      </c>
      <c r="H416" s="215">
        <v>551.25</v>
      </c>
      <c r="I416" s="215">
        <v>551.25</v>
      </c>
      <c r="J416" s="215">
        <v>551.25</v>
      </c>
      <c r="K416" s="215">
        <v>0</v>
      </c>
      <c r="L416" s="215">
        <v>0</v>
      </c>
      <c r="M416" s="215">
        <v>0</v>
      </c>
      <c r="N416" s="215">
        <v>0</v>
      </c>
      <c r="O416" s="215">
        <v>0</v>
      </c>
      <c r="P416" s="215">
        <v>0</v>
      </c>
      <c r="Q416" s="215">
        <v>3307.5</v>
      </c>
    </row>
    <row r="417" spans="1:17" x14ac:dyDescent="0.25">
      <c r="A417" s="245" t="str">
        <f>IFERROR(VLOOKUP($C417,Account_Mapping!$A:$C,2,0),"")</f>
        <v>T_Insurance</v>
      </c>
      <c r="B417" s="248">
        <f>IFERROR(VLOOKUP($C417,Account_Mapping!$A:$C,3,0),"")</f>
        <v>0</v>
      </c>
      <c r="C417" s="285" t="s">
        <v>1156</v>
      </c>
      <c r="D417" s="215"/>
      <c r="E417" s="215">
        <v>143.88999999999999</v>
      </c>
      <c r="F417" s="215">
        <v>143.88999999999999</v>
      </c>
      <c r="G417" s="215">
        <v>143.88999999999999</v>
      </c>
      <c r="H417" s="215">
        <v>143.88999999999999</v>
      </c>
      <c r="I417" s="215">
        <v>143.88999999999999</v>
      </c>
      <c r="J417" s="215">
        <v>143.88999999999999</v>
      </c>
      <c r="K417" s="215">
        <v>0</v>
      </c>
      <c r="L417" s="215">
        <v>0</v>
      </c>
      <c r="M417" s="215">
        <v>0</v>
      </c>
      <c r="N417" s="215">
        <v>0</v>
      </c>
      <c r="O417" s="215">
        <v>0</v>
      </c>
      <c r="P417" s="215">
        <v>0</v>
      </c>
      <c r="Q417" s="215">
        <v>863.33999999999992</v>
      </c>
    </row>
    <row r="418" spans="1:17" x14ac:dyDescent="0.25">
      <c r="A418" s="245" t="str">
        <f>IFERROR(VLOOKUP($C418,Account_Mapping!$A:$C,2,0),"")</f>
        <v>T_EXPENSES</v>
      </c>
      <c r="B418" s="248">
        <f>IFERROR(VLOOKUP($C418,Account_Mapping!$A:$C,3,0),"")</f>
        <v>0</v>
      </c>
      <c r="C418" s="285" t="s">
        <v>1157</v>
      </c>
      <c r="D418" s="215"/>
      <c r="E418" s="215">
        <v>0</v>
      </c>
      <c r="F418" s="215">
        <v>0</v>
      </c>
      <c r="G418" s="215">
        <v>0</v>
      </c>
      <c r="H418" s="215">
        <v>0</v>
      </c>
      <c r="I418" s="215">
        <v>0</v>
      </c>
      <c r="J418" s="215">
        <v>0</v>
      </c>
      <c r="K418" s="215">
        <v>0</v>
      </c>
      <c r="L418" s="215">
        <v>0</v>
      </c>
      <c r="M418" s="215">
        <v>0</v>
      </c>
      <c r="N418" s="215">
        <v>0</v>
      </c>
      <c r="O418" s="215">
        <v>0</v>
      </c>
      <c r="P418" s="215">
        <v>0</v>
      </c>
      <c r="Q418" s="215">
        <v>0</v>
      </c>
    </row>
    <row r="419" spans="1:17" x14ac:dyDescent="0.25">
      <c r="A419" s="245" t="str">
        <f>IFERROR(VLOOKUP($C419,Account_Mapping!$A:$C,2,0),"")</f>
        <v>T_Insurance</v>
      </c>
      <c r="B419" s="248">
        <f>IFERROR(VLOOKUP($C419,Account_Mapping!$A:$C,3,0),"")</f>
        <v>0</v>
      </c>
      <c r="C419" s="285" t="s">
        <v>1158</v>
      </c>
      <c r="D419" s="215"/>
      <c r="E419" s="215">
        <v>3601.73</v>
      </c>
      <c r="F419" s="215">
        <v>3090.91</v>
      </c>
      <c r="G419" s="215">
        <v>5972.6</v>
      </c>
      <c r="H419" s="215">
        <v>304.45</v>
      </c>
      <c r="I419" s="215">
        <v>3618.3</v>
      </c>
      <c r="J419" s="215">
        <v>3295.03</v>
      </c>
      <c r="K419" s="215">
        <v>0</v>
      </c>
      <c r="L419" s="215">
        <v>0</v>
      </c>
      <c r="M419" s="215">
        <v>0</v>
      </c>
      <c r="N419" s="215">
        <v>0</v>
      </c>
      <c r="O419" s="215">
        <v>0</v>
      </c>
      <c r="P419" s="215">
        <v>0</v>
      </c>
      <c r="Q419" s="215">
        <v>19883.02</v>
      </c>
    </row>
    <row r="420" spans="1:17" x14ac:dyDescent="0.25">
      <c r="A420" s="245" t="str">
        <f>IFERROR(VLOOKUP($C420,Account_Mapping!$A:$C,2,0),"")</f>
        <v>T_gen_Admin_other</v>
      </c>
      <c r="B420" s="248">
        <f>IFERROR(VLOOKUP($C420,Account_Mapping!$A:$C,3,0),"")</f>
        <v>0</v>
      </c>
      <c r="C420" s="285" t="s">
        <v>1159</v>
      </c>
      <c r="D420" s="215"/>
      <c r="E420" s="215">
        <v>186.06</v>
      </c>
      <c r="F420" s="215">
        <v>155.86000000000001</v>
      </c>
      <c r="G420" s="215">
        <v>101.71</v>
      </c>
      <c r="H420" s="215">
        <v>238.2</v>
      </c>
      <c r="I420" s="215">
        <v>180.15</v>
      </c>
      <c r="J420" s="215">
        <v>109.95</v>
      </c>
      <c r="K420" s="215">
        <v>0</v>
      </c>
      <c r="L420" s="215">
        <v>0</v>
      </c>
      <c r="M420" s="215">
        <v>0</v>
      </c>
      <c r="N420" s="215">
        <v>0</v>
      </c>
      <c r="O420" s="215">
        <v>0</v>
      </c>
      <c r="P420" s="215">
        <v>0</v>
      </c>
      <c r="Q420" s="215">
        <v>971.93</v>
      </c>
    </row>
    <row r="421" spans="1:17" x14ac:dyDescent="0.25">
      <c r="A421" s="245" t="str">
        <f>IFERROR(VLOOKUP($C421,Account_Mapping!$A:$C,2,0),"")</f>
        <v>T_gen_Admin_other</v>
      </c>
      <c r="B421" s="248">
        <f>IFERROR(VLOOKUP($C421,Account_Mapping!$A:$C,3,0),"")</f>
        <v>0</v>
      </c>
      <c r="C421" s="285" t="s">
        <v>1160</v>
      </c>
      <c r="D421" s="215"/>
      <c r="E421" s="215">
        <v>1698.53</v>
      </c>
      <c r="F421" s="215">
        <v>1022.38</v>
      </c>
      <c r="G421" s="215">
        <v>487.05</v>
      </c>
      <c r="H421" s="215">
        <v>906.56</v>
      </c>
      <c r="I421" s="215">
        <v>82.79</v>
      </c>
      <c r="J421" s="215">
        <v>1040.92</v>
      </c>
      <c r="K421" s="215">
        <v>0</v>
      </c>
      <c r="L421" s="215">
        <v>0</v>
      </c>
      <c r="M421" s="215">
        <v>0</v>
      </c>
      <c r="N421" s="215">
        <v>0</v>
      </c>
      <c r="O421" s="215">
        <v>0</v>
      </c>
      <c r="P421" s="215">
        <v>0</v>
      </c>
      <c r="Q421" s="215">
        <v>5238.2300000000005</v>
      </c>
    </row>
    <row r="422" spans="1:17" x14ac:dyDescent="0.25">
      <c r="A422" s="245" t="str">
        <f>IFERROR(VLOOKUP($C422,Account_Mapping!$A:$C,2,0),"")</f>
        <v>T_MGMT_Fee</v>
      </c>
      <c r="B422" s="248">
        <f>IFERROR(VLOOKUP($C422,Account_Mapping!$A:$C,3,0),"")</f>
        <v>0</v>
      </c>
      <c r="C422" s="285" t="s">
        <v>1161</v>
      </c>
      <c r="D422" s="215"/>
      <c r="E422" s="215">
        <v>13452.75</v>
      </c>
      <c r="F422" s="215">
        <v>12268.16</v>
      </c>
      <c r="G422" s="215">
        <v>13154.34</v>
      </c>
      <c r="H422" s="215">
        <v>12695.23</v>
      </c>
      <c r="I422" s="215">
        <v>12783.35</v>
      </c>
      <c r="J422" s="215">
        <v>12240.39</v>
      </c>
      <c r="K422" s="215">
        <v>0</v>
      </c>
      <c r="L422" s="215">
        <v>0</v>
      </c>
      <c r="M422" s="215">
        <v>0</v>
      </c>
      <c r="N422" s="215">
        <v>0</v>
      </c>
      <c r="O422" s="215">
        <v>0</v>
      </c>
      <c r="P422" s="215">
        <v>0</v>
      </c>
      <c r="Q422" s="215">
        <v>76594.22</v>
      </c>
    </row>
    <row r="423" spans="1:17" x14ac:dyDescent="0.25">
      <c r="A423" s="245" t="str">
        <f>IFERROR(VLOOKUP($C423,Account_Mapping!$A:$C,2,0),"")</f>
        <v>T_gen_Admin_other</v>
      </c>
      <c r="B423" s="248">
        <f>IFERROR(VLOOKUP($C423,Account_Mapping!$A:$C,3,0),"")</f>
        <v>0</v>
      </c>
      <c r="C423" s="285" t="s">
        <v>1162</v>
      </c>
      <c r="D423" s="215"/>
      <c r="E423" s="215">
        <v>0</v>
      </c>
      <c r="F423" s="215">
        <v>0</v>
      </c>
      <c r="G423" s="215">
        <v>0</v>
      </c>
      <c r="H423" s="215">
        <v>0</v>
      </c>
      <c r="I423" s="215">
        <v>0</v>
      </c>
      <c r="J423" s="215">
        <v>0</v>
      </c>
      <c r="K423" s="215">
        <v>0</v>
      </c>
      <c r="L423" s="215">
        <v>0</v>
      </c>
      <c r="M423" s="215">
        <v>0</v>
      </c>
      <c r="N423" s="215">
        <v>0</v>
      </c>
      <c r="O423" s="215">
        <v>0</v>
      </c>
      <c r="P423" s="215">
        <v>0</v>
      </c>
      <c r="Q423" s="215">
        <v>0</v>
      </c>
    </row>
    <row r="424" spans="1:17" x14ac:dyDescent="0.25">
      <c r="A424" s="245" t="str">
        <f>IFERROR(VLOOKUP($C424,Account_Mapping!$A:$C,2,0),"")</f>
        <v>T_Legal</v>
      </c>
      <c r="B424" s="248">
        <f>IFERROR(VLOOKUP($C424,Account_Mapping!$A:$C,3,0),"")</f>
        <v>0</v>
      </c>
      <c r="C424" s="285" t="s">
        <v>1163</v>
      </c>
      <c r="D424" s="215"/>
      <c r="E424" s="215">
        <v>0</v>
      </c>
      <c r="F424" s="215">
        <v>0</v>
      </c>
      <c r="G424" s="215">
        <v>0</v>
      </c>
      <c r="H424" s="215">
        <v>0</v>
      </c>
      <c r="I424" s="215">
        <v>0</v>
      </c>
      <c r="J424" s="215">
        <v>0</v>
      </c>
      <c r="K424" s="215">
        <v>0</v>
      </c>
      <c r="L424" s="215">
        <v>0</v>
      </c>
      <c r="M424" s="215">
        <v>0</v>
      </c>
      <c r="N424" s="215">
        <v>0</v>
      </c>
      <c r="O424" s="215">
        <v>0</v>
      </c>
      <c r="P424" s="215">
        <v>0</v>
      </c>
      <c r="Q424" s="215">
        <v>0</v>
      </c>
    </row>
    <row r="425" spans="1:17" x14ac:dyDescent="0.25">
      <c r="A425" s="245" t="str">
        <f>IFERROR(VLOOKUP($C425,Account_Mapping!$A:$C,2,0),"")</f>
        <v>T_gen_Admin_other</v>
      </c>
      <c r="B425" s="248">
        <f>IFERROR(VLOOKUP($C425,Account_Mapping!$A:$C,3,0),"")</f>
        <v>0</v>
      </c>
      <c r="C425" s="285" t="s">
        <v>1164</v>
      </c>
      <c r="D425" s="215"/>
      <c r="E425" s="215">
        <v>25</v>
      </c>
      <c r="F425" s="215">
        <v>30</v>
      </c>
      <c r="G425" s="215">
        <v>221.25</v>
      </c>
      <c r="H425" s="215">
        <v>0</v>
      </c>
      <c r="I425" s="215">
        <v>0</v>
      </c>
      <c r="J425" s="215">
        <v>0</v>
      </c>
      <c r="K425" s="215">
        <v>0</v>
      </c>
      <c r="L425" s="215">
        <v>0</v>
      </c>
      <c r="M425" s="215">
        <v>0</v>
      </c>
      <c r="N425" s="215">
        <v>0</v>
      </c>
      <c r="O425" s="215">
        <v>0</v>
      </c>
      <c r="P425" s="215">
        <v>0</v>
      </c>
      <c r="Q425" s="215">
        <v>276.25</v>
      </c>
    </row>
    <row r="426" spans="1:17" x14ac:dyDescent="0.25">
      <c r="A426" s="245" t="str">
        <f>IFERROR(VLOOKUP($C426,Account_Mapping!$A:$C,2,0),"")</f>
        <v>T_gen_Admin_other</v>
      </c>
      <c r="B426" s="248">
        <f>IFERROR(VLOOKUP($C426,Account_Mapping!$A:$C,3,0),"")</f>
        <v>0</v>
      </c>
      <c r="C426" s="285" t="s">
        <v>1165</v>
      </c>
      <c r="D426" s="215"/>
      <c r="E426" s="215">
        <v>9373.24</v>
      </c>
      <c r="F426" s="215">
        <v>7821.03</v>
      </c>
      <c r="G426" s="215">
        <v>9145.56</v>
      </c>
      <c r="H426" s="215">
        <v>8367.0300000000007</v>
      </c>
      <c r="I426" s="215">
        <v>9569.09</v>
      </c>
      <c r="J426" s="215">
        <v>8867.56</v>
      </c>
      <c r="K426" s="215">
        <v>0</v>
      </c>
      <c r="L426" s="215">
        <v>0</v>
      </c>
      <c r="M426" s="215">
        <v>0</v>
      </c>
      <c r="N426" s="215">
        <v>0</v>
      </c>
      <c r="O426" s="215">
        <v>0</v>
      </c>
      <c r="P426" s="215">
        <v>0</v>
      </c>
      <c r="Q426" s="215">
        <v>53143.509999999995</v>
      </c>
    </row>
    <row r="427" spans="1:17" x14ac:dyDescent="0.25">
      <c r="A427" s="245" t="str">
        <f>IFERROR(VLOOKUP($C427,Account_Mapping!$A:$C,2,0),"")</f>
        <v>T_gen_Admin_other</v>
      </c>
      <c r="B427" s="248">
        <f>IFERROR(VLOOKUP($C427,Account_Mapping!$A:$C,3,0),"")</f>
        <v>0</v>
      </c>
      <c r="C427" s="285" t="s">
        <v>1166</v>
      </c>
      <c r="D427" s="215"/>
      <c r="E427" s="215">
        <v>0</v>
      </c>
      <c r="F427" s="215">
        <v>0</v>
      </c>
      <c r="G427" s="215">
        <v>0</v>
      </c>
      <c r="H427" s="215">
        <v>0</v>
      </c>
      <c r="I427" s="215">
        <v>0</v>
      </c>
      <c r="J427" s="215">
        <v>0</v>
      </c>
      <c r="K427" s="215">
        <v>0</v>
      </c>
      <c r="L427" s="215">
        <v>0</v>
      </c>
      <c r="M427" s="215">
        <v>0</v>
      </c>
      <c r="N427" s="215">
        <v>0</v>
      </c>
      <c r="O427" s="215">
        <v>0</v>
      </c>
      <c r="P427" s="215">
        <v>0</v>
      </c>
      <c r="Q427" s="215">
        <v>0</v>
      </c>
    </row>
    <row r="428" spans="1:17" x14ac:dyDescent="0.25">
      <c r="A428" s="245" t="str">
        <f>IFERROR(VLOOKUP($C428,Account_Mapping!$A:$C,2,0),"")</f>
        <v>T_gen_Admin_other</v>
      </c>
      <c r="B428" s="248">
        <f>IFERROR(VLOOKUP($C428,Account_Mapping!$A:$C,3,0),"")</f>
        <v>0</v>
      </c>
      <c r="C428" s="285" t="s">
        <v>1167</v>
      </c>
      <c r="D428" s="215"/>
      <c r="E428" s="215">
        <v>143.58000000000001</v>
      </c>
      <c r="F428" s="215">
        <v>0</v>
      </c>
      <c r="G428" s="215">
        <v>70</v>
      </c>
      <c r="H428" s="215">
        <v>121.99</v>
      </c>
      <c r="I428" s="215">
        <v>72.16</v>
      </c>
      <c r="J428" s="215">
        <v>80.64</v>
      </c>
      <c r="K428" s="215">
        <v>0</v>
      </c>
      <c r="L428" s="215">
        <v>0</v>
      </c>
      <c r="M428" s="215">
        <v>0</v>
      </c>
      <c r="N428" s="215">
        <v>0</v>
      </c>
      <c r="O428" s="215">
        <v>0</v>
      </c>
      <c r="P428" s="215">
        <v>0</v>
      </c>
      <c r="Q428" s="215">
        <v>488.37</v>
      </c>
    </row>
    <row r="429" spans="1:17" x14ac:dyDescent="0.25">
      <c r="A429" s="245" t="str">
        <f>IFERROR(VLOOKUP($C429,Account_Mapping!$A:$C,2,0),"")</f>
        <v>T_EXPENSES</v>
      </c>
      <c r="B429" s="248">
        <f>IFERROR(VLOOKUP($C429,Account_Mapping!$A:$C,3,0),"")</f>
        <v>0</v>
      </c>
      <c r="C429" s="285" t="s">
        <v>1168</v>
      </c>
      <c r="D429" s="215"/>
      <c r="E429" s="215">
        <v>0</v>
      </c>
      <c r="F429" s="215">
        <v>0</v>
      </c>
      <c r="G429" s="215">
        <v>0</v>
      </c>
      <c r="H429" s="215">
        <v>0</v>
      </c>
      <c r="I429" s="215">
        <v>0</v>
      </c>
      <c r="J429" s="215">
        <v>0</v>
      </c>
      <c r="K429" s="215">
        <v>0</v>
      </c>
      <c r="L429" s="215">
        <v>0</v>
      </c>
      <c r="M429" s="215">
        <v>0</v>
      </c>
      <c r="N429" s="215">
        <v>0</v>
      </c>
      <c r="O429" s="215">
        <v>0</v>
      </c>
      <c r="P429" s="215">
        <v>0</v>
      </c>
      <c r="Q429" s="215">
        <v>0</v>
      </c>
    </row>
    <row r="430" spans="1:17" x14ac:dyDescent="0.25">
      <c r="A430" s="245" t="str">
        <f>IFERROR(VLOOKUP($C430,Account_Mapping!$A:$C,2,0),"")</f>
        <v>T_EXPENSES</v>
      </c>
      <c r="B430" s="248">
        <f>IFERROR(VLOOKUP($C430,Account_Mapping!$A:$C,3,0),"")</f>
        <v>0</v>
      </c>
      <c r="C430" s="285" t="s">
        <v>1169</v>
      </c>
      <c r="D430" s="215"/>
      <c r="E430" s="215">
        <v>0</v>
      </c>
      <c r="F430" s="215">
        <v>0</v>
      </c>
      <c r="G430" s="215">
        <v>0</v>
      </c>
      <c r="H430" s="215">
        <v>0</v>
      </c>
      <c r="I430" s="215">
        <v>0</v>
      </c>
      <c r="J430" s="215">
        <v>0</v>
      </c>
      <c r="K430" s="215">
        <v>0</v>
      </c>
      <c r="L430" s="215">
        <v>0</v>
      </c>
      <c r="M430" s="215">
        <v>0</v>
      </c>
      <c r="N430" s="215">
        <v>0</v>
      </c>
      <c r="O430" s="215">
        <v>0</v>
      </c>
      <c r="P430" s="215">
        <v>0</v>
      </c>
      <c r="Q430" s="215">
        <v>0</v>
      </c>
    </row>
    <row r="431" spans="1:17" x14ac:dyDescent="0.25">
      <c r="A431" s="245" t="str">
        <f>IFERROR(VLOOKUP($C431,Account_Mapping!$A:$C,2,0),"")</f>
        <v>T_gen_Admin_other</v>
      </c>
      <c r="B431" s="248">
        <f>IFERROR(VLOOKUP($C431,Account_Mapping!$A:$C,3,0),"")</f>
        <v>0</v>
      </c>
      <c r="C431" s="285" t="s">
        <v>1170</v>
      </c>
      <c r="D431" s="215"/>
      <c r="E431" s="215">
        <v>0</v>
      </c>
      <c r="F431" s="215">
        <v>0</v>
      </c>
      <c r="G431" s="215">
        <v>0</v>
      </c>
      <c r="H431" s="215">
        <v>0</v>
      </c>
      <c r="I431" s="215">
        <v>0</v>
      </c>
      <c r="J431" s="215">
        <v>0</v>
      </c>
      <c r="K431" s="215">
        <v>0</v>
      </c>
      <c r="L431" s="215">
        <v>0</v>
      </c>
      <c r="M431" s="215">
        <v>0</v>
      </c>
      <c r="N431" s="215">
        <v>0</v>
      </c>
      <c r="O431" s="215">
        <v>0</v>
      </c>
      <c r="P431" s="215">
        <v>0</v>
      </c>
      <c r="Q431" s="215">
        <v>0</v>
      </c>
    </row>
    <row r="432" spans="1:17" x14ac:dyDescent="0.25">
      <c r="A432" s="245" t="str">
        <f>IFERROR(VLOOKUP($C432,Account_Mapping!$A:$C,2,0),"")</f>
        <v>T_EXPENSES</v>
      </c>
      <c r="B432" s="248">
        <f>IFERROR(VLOOKUP($C432,Account_Mapping!$A:$C,3,0),"")</f>
        <v>0</v>
      </c>
      <c r="C432" s="285" t="s">
        <v>1171</v>
      </c>
      <c r="D432" s="215"/>
      <c r="E432" s="215">
        <v>416.26</v>
      </c>
      <c r="F432" s="215">
        <v>309.11</v>
      </c>
      <c r="G432" s="215">
        <v>317.86</v>
      </c>
      <c r="H432" s="215">
        <v>126.6</v>
      </c>
      <c r="I432" s="215">
        <v>688.02</v>
      </c>
      <c r="J432" s="215">
        <v>314.06</v>
      </c>
      <c r="K432" s="215">
        <v>0</v>
      </c>
      <c r="L432" s="215">
        <v>0</v>
      </c>
      <c r="M432" s="215">
        <v>0</v>
      </c>
      <c r="N432" s="215">
        <v>0</v>
      </c>
      <c r="O432" s="215">
        <v>0</v>
      </c>
      <c r="P432" s="215">
        <v>0</v>
      </c>
      <c r="Q432" s="215">
        <v>2171.91</v>
      </c>
    </row>
    <row r="433" spans="1:18" x14ac:dyDescent="0.25">
      <c r="A433" s="245" t="str">
        <f>IFERROR(VLOOKUP($C433,Account_Mapping!$A:$C,2,0),"")</f>
        <v>T_gen_Admin_other</v>
      </c>
      <c r="B433" s="248">
        <f>IFERROR(VLOOKUP($C433,Account_Mapping!$A:$C,3,0),"")</f>
        <v>0</v>
      </c>
      <c r="C433" s="285" t="s">
        <v>1172</v>
      </c>
      <c r="D433" s="215"/>
      <c r="E433" s="215">
        <v>21649</v>
      </c>
      <c r="F433" s="215">
        <v>21649</v>
      </c>
      <c r="G433" s="215">
        <v>21649</v>
      </c>
      <c r="H433" s="215">
        <v>21649</v>
      </c>
      <c r="I433" s="215">
        <v>21649</v>
      </c>
      <c r="J433" s="215">
        <v>21649</v>
      </c>
      <c r="K433" s="215">
        <v>0</v>
      </c>
      <c r="L433" s="215">
        <v>0</v>
      </c>
      <c r="M433" s="215">
        <v>0</v>
      </c>
      <c r="N433" s="215">
        <v>0</v>
      </c>
      <c r="O433" s="215">
        <v>0</v>
      </c>
      <c r="P433" s="215">
        <v>0</v>
      </c>
      <c r="Q433" s="215">
        <v>129894</v>
      </c>
    </row>
    <row r="434" spans="1:18" x14ac:dyDescent="0.25">
      <c r="A434" s="245" t="str">
        <f>IFERROR(VLOOKUP($C434,Account_Mapping!$A:$C,2,0),"")</f>
        <v>T_gen_Admin_other</v>
      </c>
      <c r="B434" s="248">
        <f>IFERROR(VLOOKUP($C434,Account_Mapping!$A:$C,3,0),"")</f>
        <v>0</v>
      </c>
      <c r="C434" s="285" t="s">
        <v>1173</v>
      </c>
      <c r="D434" s="215"/>
      <c r="E434" s="215">
        <v>1919.2</v>
      </c>
      <c r="F434" s="215">
        <v>1867.34</v>
      </c>
      <c r="G434" s="215">
        <v>1569.61</v>
      </c>
      <c r="H434" s="215">
        <v>1802.04</v>
      </c>
      <c r="I434" s="215">
        <v>1855.81</v>
      </c>
      <c r="J434" s="215">
        <v>1725.19</v>
      </c>
      <c r="K434" s="215">
        <v>0</v>
      </c>
      <c r="L434" s="215">
        <v>0</v>
      </c>
      <c r="M434" s="215">
        <v>0</v>
      </c>
      <c r="N434" s="215">
        <v>0</v>
      </c>
      <c r="O434" s="215">
        <v>0</v>
      </c>
      <c r="P434" s="215">
        <v>0</v>
      </c>
      <c r="Q434" s="215">
        <v>10739.19</v>
      </c>
    </row>
    <row r="435" spans="1:18" x14ac:dyDescent="0.25">
      <c r="A435" s="245" t="str">
        <f>IFERROR(VLOOKUP($C435,Account_Mapping!$A:$C,2,0),"")</f>
        <v>T_gen_Admin_other</v>
      </c>
      <c r="B435" s="248">
        <f>IFERROR(VLOOKUP($C435,Account_Mapping!$A:$C,3,0),"")</f>
        <v>0</v>
      </c>
      <c r="C435" s="285" t="s">
        <v>1174</v>
      </c>
      <c r="D435" s="215"/>
      <c r="E435" s="215">
        <v>0</v>
      </c>
      <c r="F435" s="215">
        <v>0</v>
      </c>
      <c r="G435" s="215">
        <v>0</v>
      </c>
      <c r="H435" s="215">
        <v>0</v>
      </c>
      <c r="I435" s="215">
        <v>0</v>
      </c>
      <c r="J435" s="215">
        <v>0</v>
      </c>
      <c r="K435" s="215">
        <v>0</v>
      </c>
      <c r="L435" s="215">
        <v>0</v>
      </c>
      <c r="M435" s="215">
        <v>0</v>
      </c>
      <c r="N435" s="215">
        <v>0</v>
      </c>
      <c r="O435" s="215">
        <v>0</v>
      </c>
      <c r="P435" s="215">
        <v>0</v>
      </c>
      <c r="Q435" s="215">
        <v>0</v>
      </c>
    </row>
    <row r="436" spans="1:18" x14ac:dyDescent="0.25">
      <c r="A436" s="245" t="str">
        <f>IFERROR(VLOOKUP($C436,Account_Mapping!$A:$C,2,0),"")</f>
        <v>T_EXPENSES</v>
      </c>
      <c r="B436" s="248">
        <f>IFERROR(VLOOKUP($C436,Account_Mapping!$A:$C,3,0),"")</f>
        <v>0</v>
      </c>
      <c r="C436" s="285" t="s">
        <v>1175</v>
      </c>
      <c r="D436" s="215"/>
      <c r="E436" s="215">
        <v>950.05</v>
      </c>
      <c r="F436" s="215">
        <v>457.11</v>
      </c>
      <c r="G436" s="215">
        <v>598.13</v>
      </c>
      <c r="H436" s="215">
        <v>497.18</v>
      </c>
      <c r="I436" s="215">
        <v>510.67</v>
      </c>
      <c r="J436" s="215">
        <v>495.63</v>
      </c>
      <c r="K436" s="215">
        <v>0</v>
      </c>
      <c r="L436" s="215">
        <v>0</v>
      </c>
      <c r="M436" s="215">
        <v>0</v>
      </c>
      <c r="N436" s="215">
        <v>0</v>
      </c>
      <c r="O436" s="215">
        <v>0</v>
      </c>
      <c r="P436" s="215">
        <v>0</v>
      </c>
      <c r="Q436" s="215">
        <v>3508.77</v>
      </c>
    </row>
    <row r="437" spans="1:18" x14ac:dyDescent="0.25">
      <c r="A437" s="245" t="str">
        <f>IFERROR(VLOOKUP($C437,Account_Mapping!$A:$C,2,0),"")</f>
        <v>T_Legal</v>
      </c>
      <c r="B437" s="248">
        <f>IFERROR(VLOOKUP($C437,Account_Mapping!$A:$C,3,0),"")</f>
        <v>0</v>
      </c>
      <c r="C437" s="285" t="s">
        <v>1176</v>
      </c>
      <c r="D437" s="215"/>
      <c r="E437" s="215">
        <v>0</v>
      </c>
      <c r="F437" s="215">
        <v>0</v>
      </c>
      <c r="G437" s="215">
        <v>0</v>
      </c>
      <c r="H437" s="215">
        <v>0</v>
      </c>
      <c r="I437" s="215">
        <v>0</v>
      </c>
      <c r="J437" s="215">
        <v>0</v>
      </c>
      <c r="K437" s="215">
        <v>0</v>
      </c>
      <c r="L437" s="215">
        <v>0</v>
      </c>
      <c r="M437" s="215">
        <v>0</v>
      </c>
      <c r="N437" s="215">
        <v>0</v>
      </c>
      <c r="O437" s="215">
        <v>0</v>
      </c>
      <c r="P437" s="215">
        <v>0</v>
      </c>
      <c r="Q437" s="215">
        <v>0</v>
      </c>
    </row>
    <row r="438" spans="1:18" x14ac:dyDescent="0.25">
      <c r="A438" s="245" t="str">
        <f>IFERROR(VLOOKUP($C438,Account_Mapping!$A:$C,2,0),"")</f>
        <v>T_OTHER_OP_EXO</v>
      </c>
      <c r="B438" s="248">
        <f>IFERROR(VLOOKUP($C438,Account_Mapping!$A:$C,3,0),"")</f>
        <v>0</v>
      </c>
      <c r="C438" s="285" t="s">
        <v>1177</v>
      </c>
      <c r="E438" s="229">
        <v>0</v>
      </c>
      <c r="F438" s="229">
        <v>0</v>
      </c>
      <c r="G438" s="229">
        <v>0</v>
      </c>
      <c r="H438" s="229">
        <v>0</v>
      </c>
      <c r="I438" s="229">
        <v>0</v>
      </c>
      <c r="J438" s="229">
        <v>0</v>
      </c>
      <c r="K438" s="229">
        <v>0</v>
      </c>
      <c r="L438" s="229">
        <v>0</v>
      </c>
      <c r="M438" s="229">
        <v>0</v>
      </c>
      <c r="N438" s="229">
        <v>0</v>
      </c>
      <c r="O438" s="229">
        <v>0</v>
      </c>
      <c r="P438" s="229">
        <v>0</v>
      </c>
      <c r="Q438" s="229">
        <v>0</v>
      </c>
      <c r="R438" s="224"/>
    </row>
    <row r="439" spans="1:18" x14ac:dyDescent="0.25">
      <c r="A439" s="245" t="str">
        <f>IFERROR(VLOOKUP($C439,Account_Mapping!$A:$C,2,0),"")</f>
        <v>T_EXPENSES</v>
      </c>
      <c r="B439" s="248">
        <f>IFERROR(VLOOKUP($C439,Account_Mapping!$A:$C,3,0),"")</f>
        <v>0</v>
      </c>
      <c r="C439" s="285" t="s">
        <v>1178</v>
      </c>
      <c r="E439" s="230">
        <v>0</v>
      </c>
      <c r="F439" s="230">
        <v>0</v>
      </c>
      <c r="G439" s="230">
        <v>0</v>
      </c>
      <c r="H439" s="230">
        <v>0</v>
      </c>
      <c r="I439" s="230">
        <v>0</v>
      </c>
      <c r="J439" s="230">
        <v>405.1</v>
      </c>
      <c r="K439" s="230">
        <v>0</v>
      </c>
      <c r="L439" s="230">
        <v>0</v>
      </c>
      <c r="M439" s="230">
        <v>0</v>
      </c>
      <c r="N439" s="230">
        <v>0</v>
      </c>
      <c r="O439" s="230">
        <v>0</v>
      </c>
      <c r="P439" s="230">
        <v>0</v>
      </c>
      <c r="Q439" s="230">
        <v>405.1</v>
      </c>
    </row>
    <row r="440" spans="1:18" x14ac:dyDescent="0.25">
      <c r="A440" s="245" t="str">
        <f>IFERROR(VLOOKUP($C440,Account_Mapping!$A:$C,2,0),"")</f>
        <v/>
      </c>
      <c r="B440" s="248" t="str">
        <f>IFERROR(VLOOKUP($C440,Account_Mapping!$A:$C,3,0),"")</f>
        <v/>
      </c>
      <c r="C440" s="285" t="s">
        <v>1179</v>
      </c>
      <c r="E440" s="215">
        <v>65796.86</v>
      </c>
      <c r="F440" s="215">
        <v>68247</v>
      </c>
      <c r="G440" s="215">
        <v>67307.959999999992</v>
      </c>
      <c r="H440" s="215">
        <v>59487.299999999996</v>
      </c>
      <c r="I440" s="215">
        <v>65136.219999999994</v>
      </c>
      <c r="J440" s="215">
        <v>68596.13</v>
      </c>
      <c r="K440" s="215">
        <v>0</v>
      </c>
      <c r="L440" s="215">
        <v>0</v>
      </c>
      <c r="M440" s="215">
        <v>0</v>
      </c>
      <c r="N440" s="215">
        <v>0</v>
      </c>
      <c r="O440" s="215">
        <v>0</v>
      </c>
      <c r="P440" s="215">
        <v>0</v>
      </c>
      <c r="Q440" s="215">
        <v>394571.47000000003</v>
      </c>
    </row>
    <row r="441" spans="1:18" x14ac:dyDescent="0.25">
      <c r="A441" s="245" t="str">
        <f>IFERROR(VLOOKUP($C441,Account_Mapping!$A:$C,2,0),"")</f>
        <v/>
      </c>
      <c r="B441" s="248" t="str">
        <f>IFERROR(VLOOKUP($C441,Account_Mapping!$A:$C,3,0),"")</f>
        <v/>
      </c>
      <c r="D441" s="215"/>
      <c r="E441" s="215"/>
      <c r="F441" s="215"/>
      <c r="G441" s="215"/>
      <c r="H441" s="215"/>
      <c r="I441" s="215"/>
      <c r="J441" s="215"/>
      <c r="K441" s="215"/>
      <c r="L441" s="215"/>
      <c r="M441" s="215"/>
      <c r="N441" s="215"/>
      <c r="O441" s="215"/>
      <c r="P441" s="215"/>
      <c r="Q441" s="215"/>
    </row>
    <row r="442" spans="1:18" x14ac:dyDescent="0.25">
      <c r="A442" s="245" t="str">
        <f>IFERROR(VLOOKUP($C442,Account_Mapping!$A:$C,2,0),"")</f>
        <v/>
      </c>
      <c r="B442" s="248" t="str">
        <f>IFERROR(VLOOKUP($C442,Account_Mapping!$A:$C,3,0),"")</f>
        <v/>
      </c>
      <c r="C442" s="285" t="s">
        <v>1180</v>
      </c>
      <c r="D442" s="215"/>
      <c r="E442" s="215"/>
      <c r="F442" s="215"/>
      <c r="G442" s="215"/>
      <c r="H442" s="215"/>
      <c r="I442" s="215"/>
      <c r="J442" s="215"/>
      <c r="K442" s="215"/>
      <c r="L442" s="215"/>
      <c r="M442" s="215"/>
      <c r="N442" s="215"/>
      <c r="O442" s="215"/>
      <c r="P442" s="215"/>
      <c r="Q442" s="215"/>
    </row>
    <row r="443" spans="1:18" x14ac:dyDescent="0.25">
      <c r="A443" s="245" t="str">
        <f>IFERROR(VLOOKUP($C443,Account_Mapping!$A:$C,2,0),"")</f>
        <v>T_MGMT_Fee</v>
      </c>
      <c r="B443" s="248">
        <f>IFERROR(VLOOKUP($C443,Account_Mapping!$A:$C,3,0),"")</f>
        <v>0</v>
      </c>
      <c r="C443" s="285" t="s">
        <v>1279</v>
      </c>
      <c r="D443" s="215"/>
      <c r="E443" s="215">
        <v>7334.86</v>
      </c>
      <c r="F443" s="215">
        <v>6676.76</v>
      </c>
      <c r="G443" s="215">
        <v>7169.08</v>
      </c>
      <c r="H443" s="215">
        <v>6914.02</v>
      </c>
      <c r="I443" s="215">
        <v>6962.97</v>
      </c>
      <c r="J443" s="215">
        <v>6661.33</v>
      </c>
      <c r="K443" s="215">
        <v>0</v>
      </c>
      <c r="L443" s="215">
        <v>0</v>
      </c>
      <c r="M443" s="215">
        <v>0</v>
      </c>
      <c r="N443" s="215">
        <v>0</v>
      </c>
      <c r="O443" s="215">
        <v>0</v>
      </c>
      <c r="P443" s="215">
        <v>0</v>
      </c>
      <c r="Q443" s="215">
        <v>41719.019999999997</v>
      </c>
    </row>
    <row r="444" spans="1:18" x14ac:dyDescent="0.25">
      <c r="A444" s="245" t="str">
        <f>IFERROR(VLOOKUP($C444,Account_Mapping!$A:$C,2,0),"")</f>
        <v>T_DEPR_AMORT</v>
      </c>
      <c r="B444" s="248">
        <f>IFERROR(VLOOKUP($C444,Account_Mapping!$A:$C,3,0),"")</f>
        <v>0</v>
      </c>
      <c r="C444" s="285" t="s">
        <v>1182</v>
      </c>
      <c r="D444" s="215"/>
      <c r="E444" s="215">
        <v>0</v>
      </c>
      <c r="F444" s="215">
        <v>0</v>
      </c>
      <c r="G444" s="215">
        <v>0</v>
      </c>
      <c r="H444" s="215">
        <v>0</v>
      </c>
      <c r="I444" s="215">
        <v>0</v>
      </c>
      <c r="J444" s="215">
        <v>0</v>
      </c>
      <c r="K444" s="215">
        <v>0</v>
      </c>
      <c r="L444" s="215">
        <v>0</v>
      </c>
      <c r="M444" s="215">
        <v>0</v>
      </c>
      <c r="N444" s="215">
        <v>0</v>
      </c>
      <c r="O444" s="215">
        <v>0</v>
      </c>
      <c r="P444" s="215">
        <v>0</v>
      </c>
      <c r="Q444" s="215">
        <v>0</v>
      </c>
    </row>
    <row r="445" spans="1:18" x14ac:dyDescent="0.25">
      <c r="A445" s="245" t="str">
        <f>IFERROR(VLOOKUP($C445,Account_Mapping!$A:$C,2,0),"")</f>
        <v>T_DEPR_AMORT</v>
      </c>
      <c r="B445" s="248">
        <f>IFERROR(VLOOKUP($C445,Account_Mapping!$A:$C,3,0),"")</f>
        <v>0</v>
      </c>
      <c r="C445" s="285" t="s">
        <v>1183</v>
      </c>
      <c r="D445" s="215"/>
      <c r="E445" s="215">
        <v>673.87</v>
      </c>
      <c r="F445" s="215">
        <v>673.87</v>
      </c>
      <c r="G445" s="215">
        <v>673.87</v>
      </c>
      <c r="H445" s="215">
        <v>673.87</v>
      </c>
      <c r="I445" s="215">
        <v>673.87</v>
      </c>
      <c r="J445" s="215">
        <v>673.87</v>
      </c>
      <c r="K445" s="215">
        <v>0</v>
      </c>
      <c r="L445" s="215">
        <v>0</v>
      </c>
      <c r="M445" s="215">
        <v>0</v>
      </c>
      <c r="N445" s="215">
        <v>0</v>
      </c>
      <c r="O445" s="215">
        <v>0</v>
      </c>
      <c r="P445" s="215">
        <v>0</v>
      </c>
      <c r="Q445" s="215">
        <v>4043.22</v>
      </c>
    </row>
    <row r="446" spans="1:18" x14ac:dyDescent="0.25">
      <c r="A446" s="245" t="str">
        <f>IFERROR(VLOOKUP($C446,Account_Mapping!$A:$C,2,0),"")</f>
        <v>T_RENT_EXP</v>
      </c>
      <c r="B446" s="248">
        <f>IFERROR(VLOOKUP($C446,Account_Mapping!$A:$C,3,0),"")</f>
        <v>0</v>
      </c>
      <c r="C446" s="285" t="s">
        <v>1184</v>
      </c>
      <c r="D446" s="215"/>
      <c r="E446" s="215">
        <v>35399.97</v>
      </c>
      <c r="F446" s="215">
        <v>35399.97</v>
      </c>
      <c r="G446" s="215">
        <v>38766.089999999997</v>
      </c>
      <c r="H446" s="215">
        <v>37083.03</v>
      </c>
      <c r="I446" s="215">
        <v>37083.03</v>
      </c>
      <c r="J446" s="215">
        <v>37083.03</v>
      </c>
      <c r="K446" s="215">
        <v>0</v>
      </c>
      <c r="L446" s="215">
        <v>0</v>
      </c>
      <c r="M446" s="215">
        <v>0</v>
      </c>
      <c r="N446" s="215">
        <v>0</v>
      </c>
      <c r="O446" s="215">
        <v>0</v>
      </c>
      <c r="P446" s="215">
        <v>0</v>
      </c>
      <c r="Q446" s="215">
        <v>220815.12</v>
      </c>
    </row>
    <row r="447" spans="1:18" x14ac:dyDescent="0.25">
      <c r="A447" s="245" t="str">
        <f>IFERROR(VLOOKUP($C447,Account_Mapping!$A:$C,2,0),"")</f>
        <v>T_EXPENSES</v>
      </c>
      <c r="B447" s="248">
        <f>IFERROR(VLOOKUP($C447,Account_Mapping!$A:$C,3,0),"")</f>
        <v>0</v>
      </c>
      <c r="C447" s="285" t="s">
        <v>1185</v>
      </c>
      <c r="D447" s="215"/>
      <c r="E447" s="215">
        <v>37.5</v>
      </c>
      <c r="F447" s="215">
        <v>393.5</v>
      </c>
      <c r="G447" s="215">
        <v>649.04</v>
      </c>
      <c r="H447" s="215">
        <v>0</v>
      </c>
      <c r="I447" s="215">
        <v>75</v>
      </c>
      <c r="J447" s="215">
        <v>37.5</v>
      </c>
      <c r="K447" s="215">
        <v>0</v>
      </c>
      <c r="L447" s="215">
        <v>0</v>
      </c>
      <c r="M447" s="215">
        <v>0</v>
      </c>
      <c r="N447" s="215">
        <v>0</v>
      </c>
      <c r="O447" s="215">
        <v>0</v>
      </c>
      <c r="P447" s="215">
        <v>0</v>
      </c>
      <c r="Q447" s="215">
        <v>1192.54</v>
      </c>
    </row>
    <row r="448" spans="1:18" x14ac:dyDescent="0.25">
      <c r="A448" s="245" t="str">
        <f>IFERROR(VLOOKUP($C448,Account_Mapping!$A:$C,2,0),"")</f>
        <v>T_INT_INC_EXP</v>
      </c>
      <c r="B448" s="248">
        <f>IFERROR(VLOOKUP($C448,Account_Mapping!$A:$C,3,0),"")</f>
        <v>0</v>
      </c>
      <c r="C448" s="285" t="s">
        <v>1186</v>
      </c>
      <c r="D448" s="215"/>
      <c r="E448" s="215">
        <v>0</v>
      </c>
      <c r="F448" s="215">
        <v>0</v>
      </c>
      <c r="G448" s="215">
        <v>0</v>
      </c>
      <c r="H448" s="215">
        <v>0</v>
      </c>
      <c r="I448" s="215">
        <v>0</v>
      </c>
      <c r="J448" s="215">
        <v>0</v>
      </c>
      <c r="K448" s="215">
        <v>0</v>
      </c>
      <c r="L448" s="215">
        <v>0</v>
      </c>
      <c r="M448" s="215">
        <v>0</v>
      </c>
      <c r="N448" s="215">
        <v>0</v>
      </c>
      <c r="O448" s="215">
        <v>0</v>
      </c>
      <c r="P448" s="215">
        <v>0</v>
      </c>
      <c r="Q448" s="215">
        <v>0</v>
      </c>
    </row>
    <row r="449" spans="1:18" x14ac:dyDescent="0.25">
      <c r="A449" s="245" t="str">
        <f>IFERROR(VLOOKUP($C449,Account_Mapping!$A:$C,2,0),"")</f>
        <v>T_INT_INC_EXP</v>
      </c>
      <c r="B449" s="248">
        <f>IFERROR(VLOOKUP($C449,Account_Mapping!$A:$C,3,0),"")</f>
        <v>0</v>
      </c>
      <c r="C449" s="285" t="s">
        <v>1187</v>
      </c>
      <c r="D449" s="215"/>
      <c r="E449" s="215">
        <v>0</v>
      </c>
      <c r="F449" s="215">
        <v>0</v>
      </c>
      <c r="G449" s="215">
        <v>0</v>
      </c>
      <c r="H449" s="215">
        <v>0</v>
      </c>
      <c r="I449" s="215">
        <v>0</v>
      </c>
      <c r="J449" s="215">
        <v>0</v>
      </c>
      <c r="K449" s="215">
        <v>0</v>
      </c>
      <c r="L449" s="215">
        <v>0</v>
      </c>
      <c r="M449" s="215">
        <v>0</v>
      </c>
      <c r="N449" s="215">
        <v>0</v>
      </c>
      <c r="O449" s="215">
        <v>0</v>
      </c>
      <c r="P449" s="215">
        <v>0</v>
      </c>
      <c r="Q449" s="215">
        <v>0</v>
      </c>
    </row>
    <row r="450" spans="1:18" x14ac:dyDescent="0.25">
      <c r="A450" s="245" t="str">
        <f>IFERROR(VLOOKUP($C450,Account_Mapping!$A:$C,2,0),"")</f>
        <v>T_INT_INC_EXP</v>
      </c>
      <c r="B450" s="248">
        <f>IFERROR(VLOOKUP($C450,Account_Mapping!$A:$C,3,0),"")</f>
        <v>0</v>
      </c>
      <c r="C450" s="285" t="s">
        <v>1188</v>
      </c>
      <c r="D450" s="215"/>
      <c r="E450" s="215">
        <v>0</v>
      </c>
      <c r="F450" s="215">
        <v>0</v>
      </c>
      <c r="G450" s="215">
        <v>0</v>
      </c>
      <c r="H450" s="215">
        <v>0</v>
      </c>
      <c r="I450" s="215">
        <v>0</v>
      </c>
      <c r="J450" s="215">
        <v>0</v>
      </c>
      <c r="K450" s="215">
        <v>0</v>
      </c>
      <c r="L450" s="215">
        <v>0</v>
      </c>
      <c r="M450" s="215">
        <v>0</v>
      </c>
      <c r="N450" s="215">
        <v>0</v>
      </c>
      <c r="O450" s="215">
        <v>0</v>
      </c>
      <c r="P450" s="215">
        <v>0</v>
      </c>
      <c r="Q450" s="215">
        <v>0</v>
      </c>
    </row>
    <row r="451" spans="1:18" x14ac:dyDescent="0.25">
      <c r="A451" s="245" t="str">
        <f>IFERROR(VLOOKUP($C451,Account_Mapping!$A:$C,2,0),"")</f>
        <v>T_RE_Tax</v>
      </c>
      <c r="B451" s="248">
        <f>IFERROR(VLOOKUP($C451,Account_Mapping!$A:$C,3,0),"")</f>
        <v>0</v>
      </c>
      <c r="C451" s="285" t="s">
        <v>1189</v>
      </c>
      <c r="E451" s="229">
        <v>862</v>
      </c>
      <c r="F451" s="229">
        <v>862</v>
      </c>
      <c r="G451" s="229">
        <v>862</v>
      </c>
      <c r="H451" s="229">
        <v>862</v>
      </c>
      <c r="I451" s="229">
        <v>862</v>
      </c>
      <c r="J451" s="229">
        <v>862</v>
      </c>
      <c r="K451" s="229">
        <v>0</v>
      </c>
      <c r="L451" s="229">
        <v>0</v>
      </c>
      <c r="M451" s="229">
        <v>0</v>
      </c>
      <c r="N451" s="229">
        <v>0</v>
      </c>
      <c r="O451" s="229">
        <v>0</v>
      </c>
      <c r="P451" s="229">
        <v>0</v>
      </c>
      <c r="Q451" s="229">
        <v>5172</v>
      </c>
      <c r="R451" s="224"/>
    </row>
    <row r="452" spans="1:18" x14ac:dyDescent="0.25">
      <c r="A452" s="245" t="str">
        <f>IFERROR(VLOOKUP($C452,Account_Mapping!$A:$C,2,0),"")</f>
        <v>T_RE_Tax</v>
      </c>
      <c r="B452" s="248">
        <f>IFERROR(VLOOKUP($C452,Account_Mapping!$A:$C,3,0),"")</f>
        <v>0</v>
      </c>
      <c r="C452" s="285" t="s">
        <v>1190</v>
      </c>
      <c r="E452" s="215">
        <v>41.26</v>
      </c>
      <c r="F452" s="215">
        <v>41.26</v>
      </c>
      <c r="G452" s="215">
        <v>41.26</v>
      </c>
      <c r="H452" s="215">
        <v>41.26</v>
      </c>
      <c r="I452" s="215">
        <v>41.26</v>
      </c>
      <c r="J452" s="215">
        <v>41.26</v>
      </c>
      <c r="K452" s="215">
        <v>0</v>
      </c>
      <c r="L452" s="215">
        <v>0</v>
      </c>
      <c r="M452" s="215">
        <v>0</v>
      </c>
      <c r="N452" s="215">
        <v>0</v>
      </c>
      <c r="O452" s="215">
        <v>0</v>
      </c>
      <c r="P452" s="215">
        <v>0</v>
      </c>
      <c r="Q452" s="215">
        <v>247.55999999999997</v>
      </c>
    </row>
    <row r="453" spans="1:18" ht="18.75" thickBot="1" x14ac:dyDescent="0.3">
      <c r="A453" s="245" t="str">
        <f>IFERROR(VLOOKUP($C453,Account_Mapping!$A:$C,2,0),"")</f>
        <v/>
      </c>
      <c r="B453" s="248" t="str">
        <f>IFERROR(VLOOKUP($C453,Account_Mapping!$A:$C,3,0),"")</f>
        <v/>
      </c>
      <c r="C453" s="287" t="s">
        <v>1191</v>
      </c>
      <c r="D453" s="287"/>
      <c r="E453" s="227">
        <v>44349.46</v>
      </c>
      <c r="F453" s="227">
        <v>44047.360000000001</v>
      </c>
      <c r="G453" s="227">
        <v>48161.34</v>
      </c>
      <c r="H453" s="227">
        <v>45574.18</v>
      </c>
      <c r="I453" s="227">
        <v>45698.13</v>
      </c>
      <c r="J453" s="227">
        <v>45358.99</v>
      </c>
      <c r="K453" s="227">
        <v>0</v>
      </c>
      <c r="L453" s="227">
        <v>0</v>
      </c>
      <c r="M453" s="227">
        <v>0</v>
      </c>
      <c r="N453" s="227">
        <v>0</v>
      </c>
      <c r="O453" s="227">
        <v>0</v>
      </c>
      <c r="P453" s="227">
        <v>0</v>
      </c>
      <c r="Q453" s="227">
        <v>273189.45999999996</v>
      </c>
      <c r="R453" s="226"/>
    </row>
    <row r="454" spans="1:18" ht="18.75" thickTop="1" x14ac:dyDescent="0.25">
      <c r="C454" s="285" t="s">
        <v>789</v>
      </c>
    </row>
    <row r="455" spans="1:18" x14ac:dyDescent="0.25">
      <c r="C455" s="285" t="s">
        <v>803</v>
      </c>
      <c r="E455" s="285">
        <v>282042.18000000005</v>
      </c>
      <c r="F455" s="285">
        <v>254868.21</v>
      </c>
      <c r="G455" s="285">
        <v>277234.36</v>
      </c>
      <c r="H455" s="285">
        <v>267562.98</v>
      </c>
      <c r="I455" s="285">
        <v>269966.82999999996</v>
      </c>
      <c r="J455" s="285">
        <v>296752.58</v>
      </c>
      <c r="K455" s="285">
        <v>0</v>
      </c>
      <c r="L455" s="285">
        <v>0</v>
      </c>
      <c r="M455" s="285">
        <v>0</v>
      </c>
      <c r="N455" s="285">
        <v>0</v>
      </c>
      <c r="O455" s="285">
        <v>0</v>
      </c>
      <c r="P455" s="285">
        <v>0</v>
      </c>
      <c r="Q455" s="285">
        <v>1648427.1399999997</v>
      </c>
    </row>
  </sheetData>
  <printOptions horizontalCentered="1"/>
  <pageMargins left="0" right="0" top="0.25" bottom="0" header="0" footer="0"/>
  <pageSetup scale="38" orientation="landscape" r:id="rId1"/>
  <headerFooter alignWithMargins="0"/>
  <rowBreaks count="6" manualBreakCount="6">
    <brk id="41" min="2" max="16" man="1"/>
    <brk id="109" min="2" max="16" man="1"/>
    <brk id="148" min="2" max="16" man="1"/>
    <brk id="242" min="2" max="16" man="1"/>
    <brk id="319" min="2" max="16" man="1"/>
    <brk id="377" min="2" max="16" man="1"/>
  </rowBreaks>
  <customProperties>
    <customPr name="EpmWorksheetKeyString_GUID" r:id="rId2"/>
  </customPropertie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 tint="0.79998168889431442"/>
  </sheetPr>
  <dimension ref="A1:T455"/>
  <sheetViews>
    <sheetView zoomScale="60" zoomScaleNormal="60" workbookViewId="0"/>
  </sheetViews>
  <sheetFormatPr defaultColWidth="8.85546875" defaultRowHeight="18" x14ac:dyDescent="0.25"/>
  <cols>
    <col min="1" max="1" width="43.42578125" style="245" customWidth="1"/>
    <col min="2" max="2" width="43.42578125" style="248" customWidth="1"/>
    <col min="3" max="3" width="57.28515625" style="285" customWidth="1"/>
    <col min="4" max="4" width="2.7109375" style="285" customWidth="1"/>
    <col min="5" max="17" width="21.7109375" style="285" customWidth="1"/>
    <col min="18" max="18" width="15.7109375" style="214" bestFit="1" customWidth="1"/>
    <col min="19" max="19" width="8.85546875" style="214"/>
    <col min="20" max="20" width="16.5703125" style="214" bestFit="1" customWidth="1"/>
    <col min="21" max="16384" width="8.85546875" style="214"/>
  </cols>
  <sheetData>
    <row r="1" spans="1:17" x14ac:dyDescent="0.25">
      <c r="E1" s="215"/>
      <c r="F1" s="215"/>
      <c r="G1" s="215"/>
      <c r="H1" s="215"/>
      <c r="I1" s="215"/>
      <c r="J1" s="216" t="s">
        <v>1200</v>
      </c>
      <c r="K1" s="215"/>
      <c r="L1" s="215"/>
      <c r="M1" s="215"/>
      <c r="N1" s="215"/>
      <c r="O1" s="215"/>
      <c r="P1" s="215"/>
      <c r="Q1" s="215"/>
    </row>
    <row r="2" spans="1:17" x14ac:dyDescent="0.25">
      <c r="E2" s="215"/>
      <c r="F2" s="215"/>
      <c r="G2" s="215"/>
      <c r="H2" s="215"/>
      <c r="I2" s="215"/>
      <c r="J2" s="217" t="s">
        <v>760</v>
      </c>
      <c r="K2" s="215"/>
      <c r="L2" s="215"/>
      <c r="M2" s="215"/>
      <c r="N2" s="215"/>
      <c r="O2" s="215"/>
      <c r="P2" s="215"/>
      <c r="Q2" s="215"/>
    </row>
    <row r="3" spans="1:17" x14ac:dyDescent="0.25">
      <c r="D3" s="286"/>
      <c r="E3" s="215"/>
      <c r="F3" s="215"/>
      <c r="G3" s="215"/>
      <c r="H3" s="215"/>
      <c r="I3" s="215"/>
      <c r="J3" s="218">
        <v>2022</v>
      </c>
      <c r="K3" s="215"/>
      <c r="L3" s="215"/>
      <c r="M3" s="215"/>
      <c r="N3" s="215"/>
      <c r="O3" s="215"/>
      <c r="P3" s="215"/>
      <c r="Q3" s="215"/>
    </row>
    <row r="4" spans="1:17" x14ac:dyDescent="0.25">
      <c r="D4" s="286"/>
      <c r="E4" s="215"/>
      <c r="F4" s="215"/>
      <c r="G4" s="215"/>
      <c r="H4" s="215"/>
      <c r="I4" s="215"/>
      <c r="J4" s="216"/>
      <c r="K4" s="215"/>
      <c r="L4" s="215"/>
      <c r="M4" s="215"/>
      <c r="N4" s="215"/>
      <c r="O4" s="215"/>
      <c r="P4" s="215"/>
      <c r="Q4" s="215"/>
    </row>
    <row r="5" spans="1:17" ht="18.75" x14ac:dyDescent="0.3">
      <c r="A5" s="246" t="s">
        <v>1259</v>
      </c>
      <c r="B5" s="249" t="s">
        <v>1260</v>
      </c>
      <c r="E5" s="219" t="s">
        <v>761</v>
      </c>
      <c r="F5" s="219" t="s">
        <v>762</v>
      </c>
      <c r="G5" s="219" t="s">
        <v>763</v>
      </c>
      <c r="H5" s="219" t="s">
        <v>764</v>
      </c>
      <c r="I5" s="219" t="s">
        <v>185</v>
      </c>
      <c r="J5" s="219" t="s">
        <v>765</v>
      </c>
      <c r="K5" s="219" t="s">
        <v>766</v>
      </c>
      <c r="L5" s="219" t="s">
        <v>767</v>
      </c>
      <c r="M5" s="219" t="s">
        <v>768</v>
      </c>
      <c r="N5" s="219" t="s">
        <v>769</v>
      </c>
      <c r="O5" s="219" t="s">
        <v>770</v>
      </c>
      <c r="P5" s="219" t="s">
        <v>771</v>
      </c>
      <c r="Q5" s="219" t="s">
        <v>772</v>
      </c>
    </row>
    <row r="6" spans="1:17" x14ac:dyDescent="0.25">
      <c r="A6" s="245" t="str">
        <f>IFERROR(VLOOKUP($C6,Account_Mapping!$A:$C,2,0),"")</f>
        <v/>
      </c>
      <c r="B6" s="248" t="str">
        <f>IFERROR(VLOOKUP($C6,Account_Mapping!$A:$C,3,0),"")</f>
        <v/>
      </c>
      <c r="C6" s="285" t="s">
        <v>193</v>
      </c>
      <c r="E6" s="215">
        <v>31</v>
      </c>
      <c r="F6" s="215">
        <v>28</v>
      </c>
      <c r="G6" s="215">
        <v>31</v>
      </c>
      <c r="H6" s="215">
        <v>30</v>
      </c>
      <c r="I6" s="215">
        <v>31</v>
      </c>
      <c r="J6" s="215">
        <v>30</v>
      </c>
      <c r="K6" s="215">
        <v>0</v>
      </c>
      <c r="L6" s="215">
        <v>0</v>
      </c>
      <c r="M6" s="215">
        <v>0</v>
      </c>
      <c r="N6" s="215">
        <v>0</v>
      </c>
      <c r="O6" s="215">
        <v>0</v>
      </c>
      <c r="P6" s="215">
        <v>0</v>
      </c>
      <c r="Q6" s="215">
        <v>181</v>
      </c>
    </row>
    <row r="7" spans="1:17" x14ac:dyDescent="0.25">
      <c r="A7" s="245" t="str">
        <f>IFERROR(VLOOKUP($C7,Account_Mapping!$A:$C,2,0),"")</f>
        <v/>
      </c>
      <c r="B7" s="248" t="str">
        <f>IFERROR(VLOOKUP($C7,Account_Mapping!$A:$C,3,0),"")</f>
        <v/>
      </c>
      <c r="E7" s="215"/>
      <c r="F7" s="215"/>
      <c r="G7" s="215"/>
      <c r="H7" s="215"/>
      <c r="I7" s="215"/>
      <c r="J7" s="215"/>
      <c r="K7" s="215"/>
      <c r="L7" s="215"/>
      <c r="M7" s="215"/>
      <c r="N7" s="215"/>
      <c r="O7" s="215"/>
      <c r="P7" s="215"/>
      <c r="Q7" s="215"/>
    </row>
    <row r="8" spans="1:17" x14ac:dyDescent="0.25">
      <c r="A8" s="245" t="str">
        <f>IFERROR(VLOOKUP($C8,Account_Mapping!$A:$C,2,0),"")</f>
        <v/>
      </c>
      <c r="B8" s="248" t="str">
        <f>IFERROR(VLOOKUP($C8,Account_Mapping!$A:$C,3,0),"")</f>
        <v/>
      </c>
      <c r="C8" s="287" t="s">
        <v>773</v>
      </c>
      <c r="D8" s="287"/>
      <c r="E8" s="220">
        <v>49.967741935483872</v>
      </c>
      <c r="F8" s="220">
        <v>47.821428571428569</v>
      </c>
      <c r="G8" s="220">
        <v>50.548387096774192</v>
      </c>
      <c r="H8" s="220">
        <v>58</v>
      </c>
      <c r="I8" s="220">
        <v>56.387096774193552</v>
      </c>
      <c r="J8" s="220">
        <v>60.56666666666667</v>
      </c>
      <c r="K8" s="220" t="e">
        <v>#DIV/0!</v>
      </c>
      <c r="L8" s="220" t="e">
        <v>#DIV/0!</v>
      </c>
      <c r="M8" s="220" t="e">
        <v>#DIV/0!</v>
      </c>
      <c r="N8" s="220" t="e">
        <v>#DIV/0!</v>
      </c>
      <c r="O8" s="220" t="e">
        <v>#DIV/0!</v>
      </c>
      <c r="P8" s="220" t="e">
        <v>#DIV/0!</v>
      </c>
      <c r="Q8" s="221" t="s">
        <v>774</v>
      </c>
    </row>
    <row r="9" spans="1:17" x14ac:dyDescent="0.25">
      <c r="A9" s="245" t="str">
        <f>IFERROR(VLOOKUP($C9,Account_Mapping!$A:$C,2,0),"")</f>
        <v/>
      </c>
      <c r="B9" s="248" t="str">
        <f>IFERROR(VLOOKUP($C9,Account_Mapping!$A:$C,3,0),"")</f>
        <v/>
      </c>
      <c r="E9" s="222"/>
      <c r="F9" s="222"/>
      <c r="G9" s="222"/>
      <c r="H9" s="222"/>
      <c r="I9" s="222"/>
      <c r="J9" s="222"/>
      <c r="K9" s="222"/>
      <c r="L9" s="222"/>
      <c r="M9" s="222"/>
      <c r="N9" s="222"/>
      <c r="O9" s="222"/>
      <c r="P9" s="222"/>
      <c r="Q9" s="221"/>
    </row>
    <row r="10" spans="1:17" x14ac:dyDescent="0.25">
      <c r="A10" s="245" t="str">
        <f>IFERROR(VLOOKUP($C10,Account_Mapping!$A:$C,2,0),"")</f>
        <v/>
      </c>
      <c r="B10" s="248" t="str">
        <f>IFERROR(VLOOKUP($C10,Account_Mapping!$A:$C,3,0),"")</f>
        <v/>
      </c>
      <c r="C10" s="287" t="s">
        <v>775</v>
      </c>
      <c r="E10" s="222"/>
      <c r="F10" s="222"/>
      <c r="G10" s="222"/>
      <c r="H10" s="222"/>
      <c r="I10" s="222"/>
      <c r="J10" s="222"/>
      <c r="K10" s="222"/>
      <c r="L10" s="222"/>
      <c r="M10" s="222"/>
      <c r="N10" s="222"/>
      <c r="O10" s="222"/>
      <c r="P10" s="222"/>
      <c r="Q10" s="221"/>
    </row>
    <row r="11" spans="1:17" x14ac:dyDescent="0.25">
      <c r="A11" s="245" t="str">
        <f>IFERROR(VLOOKUP($C11,Account_Mapping!$A:$C,2,0),"")</f>
        <v>PD_Private</v>
      </c>
      <c r="B11" s="248">
        <f>IFERROR(VLOOKUP($C11,Account_Mapping!$A:$C,3,0),"")</f>
        <v>0</v>
      </c>
      <c r="C11" s="285" t="s">
        <v>776</v>
      </c>
      <c r="E11" s="215">
        <v>109</v>
      </c>
      <c r="F11" s="215">
        <v>77</v>
      </c>
      <c r="G11" s="215">
        <v>117</v>
      </c>
      <c r="H11" s="215">
        <v>211</v>
      </c>
      <c r="I11" s="215">
        <v>246</v>
      </c>
      <c r="J11" s="215">
        <v>279</v>
      </c>
      <c r="K11" s="215">
        <v>0</v>
      </c>
      <c r="L11" s="215">
        <v>0</v>
      </c>
      <c r="M11" s="215">
        <v>0</v>
      </c>
      <c r="N11" s="215">
        <v>0</v>
      </c>
      <c r="O11" s="215">
        <v>0</v>
      </c>
      <c r="P11" s="215">
        <v>0</v>
      </c>
      <c r="Q11" s="215">
        <v>1039</v>
      </c>
    </row>
    <row r="12" spans="1:17" x14ac:dyDescent="0.25">
      <c r="A12" s="245" t="str">
        <f>IFERROR(VLOOKUP($C12,Account_Mapping!$A:$C,2,0),"")</f>
        <v>PD_Comm_Ins</v>
      </c>
      <c r="B12" s="248">
        <f>IFERROR(VLOOKUP($C12,Account_Mapping!$A:$C,3,0),"")</f>
        <v>0</v>
      </c>
      <c r="C12" s="285" t="s">
        <v>777</v>
      </c>
      <c r="E12" s="215">
        <v>51</v>
      </c>
      <c r="F12" s="215">
        <v>18</v>
      </c>
      <c r="G12" s="215">
        <v>29</v>
      </c>
      <c r="H12" s="215">
        <v>17</v>
      </c>
      <c r="I12" s="215">
        <v>55</v>
      </c>
      <c r="J12" s="215">
        <v>0</v>
      </c>
      <c r="K12" s="215">
        <v>0</v>
      </c>
      <c r="L12" s="215">
        <v>0</v>
      </c>
      <c r="M12" s="215">
        <v>0</v>
      </c>
      <c r="N12" s="215">
        <v>0</v>
      </c>
      <c r="O12" s="215">
        <v>0</v>
      </c>
      <c r="P12" s="215">
        <v>0</v>
      </c>
      <c r="Q12" s="215">
        <v>170</v>
      </c>
    </row>
    <row r="13" spans="1:17" x14ac:dyDescent="0.25">
      <c r="A13" s="245" t="str">
        <f>IFERROR(VLOOKUP($C13,Account_Mapping!$A:$C,2,0),"")</f>
        <v>PD_Medicaid</v>
      </c>
      <c r="B13" s="248">
        <f>IFERROR(VLOOKUP($C13,Account_Mapping!$A:$C,3,0),"")</f>
        <v>0</v>
      </c>
      <c r="C13" s="285" t="s">
        <v>778</v>
      </c>
      <c r="E13" s="215">
        <v>1064</v>
      </c>
      <c r="F13" s="215">
        <v>1013</v>
      </c>
      <c r="G13" s="215">
        <v>1097</v>
      </c>
      <c r="H13" s="215">
        <v>1153</v>
      </c>
      <c r="I13" s="215">
        <v>1118</v>
      </c>
      <c r="J13" s="215">
        <v>1070</v>
      </c>
      <c r="K13" s="215">
        <v>0</v>
      </c>
      <c r="L13" s="215">
        <v>0</v>
      </c>
      <c r="M13" s="215">
        <v>0</v>
      </c>
      <c r="N13" s="215">
        <v>0</v>
      </c>
      <c r="O13" s="215">
        <v>0</v>
      </c>
      <c r="P13" s="215">
        <v>0</v>
      </c>
      <c r="Q13" s="215">
        <v>6515</v>
      </c>
    </row>
    <row r="14" spans="1:17" x14ac:dyDescent="0.25">
      <c r="A14" s="245" t="str">
        <f>IFERROR(VLOOKUP($C14,Account_Mapping!$A:$C,2,0),"")</f>
        <v>PD_Medicaid</v>
      </c>
      <c r="B14" s="248">
        <f>IFERROR(VLOOKUP($C14,Account_Mapping!$A:$C,3,0),"")</f>
        <v>0</v>
      </c>
      <c r="C14" s="285" t="s">
        <v>779</v>
      </c>
      <c r="E14" s="215">
        <v>56</v>
      </c>
      <c r="F14" s="215">
        <v>28</v>
      </c>
      <c r="G14" s="215">
        <v>51</v>
      </c>
      <c r="H14" s="215">
        <v>53</v>
      </c>
      <c r="I14" s="215">
        <v>68</v>
      </c>
      <c r="J14" s="215">
        <v>-34</v>
      </c>
      <c r="K14" s="215">
        <v>0</v>
      </c>
      <c r="L14" s="215">
        <v>0</v>
      </c>
      <c r="M14" s="215">
        <v>0</v>
      </c>
      <c r="N14" s="215">
        <v>0</v>
      </c>
      <c r="O14" s="215">
        <v>0</v>
      </c>
      <c r="P14" s="215">
        <v>0</v>
      </c>
      <c r="Q14" s="215">
        <v>222</v>
      </c>
    </row>
    <row r="15" spans="1:17" x14ac:dyDescent="0.25">
      <c r="A15" s="245" t="str">
        <f>IFERROR(VLOOKUP($C15,Account_Mapping!$A:$C,2,0),"")</f>
        <v>PD_Medicaid</v>
      </c>
      <c r="B15" s="248">
        <f>IFERROR(VLOOKUP($C15,Account_Mapping!$A:$C,3,0),"")</f>
        <v>0</v>
      </c>
      <c r="C15" s="285" t="s">
        <v>780</v>
      </c>
      <c r="E15" s="215">
        <v>0</v>
      </c>
      <c r="F15" s="215">
        <v>0</v>
      </c>
      <c r="G15" s="215">
        <v>0</v>
      </c>
      <c r="H15" s="215">
        <v>0</v>
      </c>
      <c r="I15" s="215">
        <v>6</v>
      </c>
      <c r="J15" s="215">
        <v>7</v>
      </c>
      <c r="K15" s="215">
        <v>0</v>
      </c>
      <c r="L15" s="215">
        <v>0</v>
      </c>
      <c r="M15" s="215">
        <v>0</v>
      </c>
      <c r="N15" s="215">
        <v>0</v>
      </c>
      <c r="O15" s="215">
        <v>0</v>
      </c>
      <c r="P15" s="215">
        <v>0</v>
      </c>
      <c r="Q15" s="215">
        <v>13</v>
      </c>
    </row>
    <row r="16" spans="1:17" x14ac:dyDescent="0.25">
      <c r="A16" s="245" t="str">
        <f>IFERROR(VLOOKUP($C16,Account_Mapping!$A:$C,2,0),"")</f>
        <v>PD_Medicare</v>
      </c>
      <c r="B16" s="248">
        <f>IFERROR(VLOOKUP($C16,Account_Mapping!$A:$C,3,0),"")</f>
        <v>0</v>
      </c>
      <c r="C16" s="285" t="s">
        <v>781</v>
      </c>
      <c r="E16" s="215">
        <v>114</v>
      </c>
      <c r="F16" s="215">
        <v>87</v>
      </c>
      <c r="G16" s="215">
        <v>172</v>
      </c>
      <c r="H16" s="215">
        <v>167</v>
      </c>
      <c r="I16" s="215">
        <v>131</v>
      </c>
      <c r="J16" s="215">
        <v>263</v>
      </c>
      <c r="K16" s="215">
        <v>0</v>
      </c>
      <c r="L16" s="215">
        <v>0</v>
      </c>
      <c r="M16" s="215">
        <v>0</v>
      </c>
      <c r="N16" s="215">
        <v>0</v>
      </c>
      <c r="O16" s="215">
        <v>0</v>
      </c>
      <c r="P16" s="215">
        <v>0</v>
      </c>
      <c r="Q16" s="215">
        <v>934</v>
      </c>
    </row>
    <row r="17" spans="1:20" x14ac:dyDescent="0.25">
      <c r="A17" s="245" t="str">
        <f>IFERROR(VLOOKUP($C17,Account_Mapping!$A:$C,2,0),"")</f>
        <v>PD_Other</v>
      </c>
      <c r="B17" s="248">
        <f>IFERROR(VLOOKUP($C17,Account_Mapping!$A:$C,3,0),"")</f>
        <v>0</v>
      </c>
      <c r="C17" s="285" t="s">
        <v>782</v>
      </c>
      <c r="E17" s="215">
        <v>155</v>
      </c>
      <c r="F17" s="215">
        <v>116</v>
      </c>
      <c r="G17" s="215">
        <v>101</v>
      </c>
      <c r="H17" s="215">
        <v>139</v>
      </c>
      <c r="I17" s="215">
        <v>124</v>
      </c>
      <c r="J17" s="215">
        <v>232</v>
      </c>
      <c r="K17" s="215">
        <v>0</v>
      </c>
      <c r="L17" s="215">
        <v>0</v>
      </c>
      <c r="M17" s="215">
        <v>0</v>
      </c>
      <c r="N17" s="215">
        <v>0</v>
      </c>
      <c r="O17" s="215">
        <v>0</v>
      </c>
      <c r="P17" s="215">
        <v>0</v>
      </c>
      <c r="Q17" s="215">
        <v>867</v>
      </c>
    </row>
    <row r="18" spans="1:20" x14ac:dyDescent="0.25">
      <c r="A18" s="245" t="str">
        <f>IFERROR(VLOOKUP($C18,Account_Mapping!$A:$C,2,0),"")</f>
        <v>PD_Other</v>
      </c>
      <c r="B18" s="248">
        <f>IFERROR(VLOOKUP($C18,Account_Mapping!$A:$C,3,0),"")</f>
        <v>0</v>
      </c>
      <c r="C18" s="285" t="s">
        <v>783</v>
      </c>
      <c r="E18" s="215">
        <v>0</v>
      </c>
      <c r="F18" s="215">
        <v>0</v>
      </c>
      <c r="G18" s="215">
        <v>0</v>
      </c>
      <c r="H18" s="215">
        <v>0</v>
      </c>
      <c r="I18" s="215">
        <v>0</v>
      </c>
      <c r="J18" s="215">
        <v>0</v>
      </c>
      <c r="K18" s="215">
        <v>0</v>
      </c>
      <c r="L18" s="215">
        <v>0</v>
      </c>
      <c r="M18" s="215">
        <v>0</v>
      </c>
      <c r="N18" s="215">
        <v>0</v>
      </c>
      <c r="O18" s="215">
        <v>0</v>
      </c>
      <c r="P18" s="215">
        <v>0</v>
      </c>
      <c r="Q18" s="215">
        <v>0</v>
      </c>
    </row>
    <row r="19" spans="1:20" x14ac:dyDescent="0.25">
      <c r="A19" s="245" t="str">
        <f>IFERROR(VLOOKUP($C19,Account_Mapping!$A:$C,2,0),"")</f>
        <v>PD_Other</v>
      </c>
      <c r="B19" s="248">
        <f>IFERROR(VLOOKUP($C19,Account_Mapping!$A:$C,3,0),"")</f>
        <v>0</v>
      </c>
      <c r="C19" s="285" t="s">
        <v>784</v>
      </c>
      <c r="E19" s="215">
        <v>0</v>
      </c>
      <c r="F19" s="215">
        <v>0</v>
      </c>
      <c r="G19" s="215">
        <v>0</v>
      </c>
      <c r="H19" s="215">
        <v>0</v>
      </c>
      <c r="I19" s="215">
        <v>0</v>
      </c>
      <c r="J19" s="215">
        <v>0</v>
      </c>
      <c r="K19" s="215">
        <v>0</v>
      </c>
      <c r="L19" s="215">
        <v>0</v>
      </c>
      <c r="M19" s="215">
        <v>0</v>
      </c>
      <c r="N19" s="215">
        <v>0</v>
      </c>
      <c r="O19" s="215">
        <v>0</v>
      </c>
      <c r="P19" s="215">
        <v>0</v>
      </c>
      <c r="Q19" s="215">
        <v>0</v>
      </c>
    </row>
    <row r="20" spans="1:20" x14ac:dyDescent="0.25">
      <c r="A20" s="245" t="str">
        <f>IFERROR(VLOOKUP($C20,Account_Mapping!$A:$C,2,0),"")</f>
        <v>PD_Other</v>
      </c>
      <c r="B20" s="248">
        <f>IFERROR(VLOOKUP($C20,Account_Mapping!$A:$C,3,0),"")</f>
        <v>0</v>
      </c>
      <c r="C20" s="285" t="s">
        <v>785</v>
      </c>
      <c r="E20" s="215">
        <v>0</v>
      </c>
      <c r="F20" s="215">
        <v>0</v>
      </c>
      <c r="G20" s="215">
        <v>0</v>
      </c>
      <c r="H20" s="215">
        <v>0</v>
      </c>
      <c r="I20" s="215">
        <v>0</v>
      </c>
      <c r="J20" s="215">
        <v>0</v>
      </c>
      <c r="K20" s="215">
        <v>0</v>
      </c>
      <c r="L20" s="215">
        <v>0</v>
      </c>
      <c r="M20" s="215">
        <v>0</v>
      </c>
      <c r="N20" s="215">
        <v>0</v>
      </c>
      <c r="O20" s="215">
        <v>0</v>
      </c>
      <c r="P20" s="215">
        <v>0</v>
      </c>
      <c r="Q20" s="215">
        <v>0</v>
      </c>
    </row>
    <row r="21" spans="1:20" x14ac:dyDescent="0.25">
      <c r="A21" s="245" t="str">
        <f>IFERROR(VLOOKUP($C21,Account_Mapping!$A:$C,2,0),"")</f>
        <v>PD_Veterans</v>
      </c>
      <c r="B21" s="248">
        <f>IFERROR(VLOOKUP($C21,Account_Mapping!$A:$C,3,0),"")</f>
        <v>0</v>
      </c>
      <c r="C21" s="285" t="s">
        <v>786</v>
      </c>
      <c r="E21" s="215">
        <v>0</v>
      </c>
      <c r="F21" s="215">
        <v>0</v>
      </c>
      <c r="G21" s="215">
        <v>0</v>
      </c>
      <c r="H21" s="215">
        <v>0</v>
      </c>
      <c r="I21" s="215">
        <v>0</v>
      </c>
      <c r="J21" s="215">
        <v>0</v>
      </c>
      <c r="K21" s="215">
        <v>0</v>
      </c>
      <c r="L21" s="215">
        <v>0</v>
      </c>
      <c r="M21" s="215">
        <v>0</v>
      </c>
      <c r="N21" s="215">
        <v>0</v>
      </c>
      <c r="O21" s="215">
        <v>0</v>
      </c>
      <c r="P21" s="215">
        <v>0</v>
      </c>
      <c r="Q21" s="215">
        <v>0</v>
      </c>
    </row>
    <row r="22" spans="1:20" x14ac:dyDescent="0.25">
      <c r="A22" s="245" t="str">
        <f>IFERROR(VLOOKUP($C22,Account_Mapping!$A:$C,2,0),"")</f>
        <v>PD_Other</v>
      </c>
      <c r="B22" s="248">
        <f>IFERROR(VLOOKUP($C22,Account_Mapping!$A:$C,3,0),"")</f>
        <v>0</v>
      </c>
      <c r="C22" s="285" t="s">
        <v>787</v>
      </c>
      <c r="E22" s="215">
        <v>0</v>
      </c>
      <c r="F22" s="215">
        <v>0</v>
      </c>
      <c r="G22" s="215">
        <v>0</v>
      </c>
      <c r="H22" s="215">
        <v>0</v>
      </c>
      <c r="I22" s="215">
        <v>0</v>
      </c>
      <c r="J22" s="215">
        <v>0</v>
      </c>
      <c r="K22" s="215">
        <v>0</v>
      </c>
      <c r="L22" s="215">
        <v>0</v>
      </c>
      <c r="M22" s="215">
        <v>0</v>
      </c>
      <c r="N22" s="215">
        <v>0</v>
      </c>
      <c r="O22" s="215">
        <v>0</v>
      </c>
      <c r="P22" s="215">
        <v>0</v>
      </c>
      <c r="Q22" s="215">
        <v>0</v>
      </c>
    </row>
    <row r="23" spans="1:20" ht="18.75" thickBot="1" x14ac:dyDescent="0.3">
      <c r="A23" s="245" t="str">
        <f>IFERROR(VLOOKUP($C23,Account_Mapping!$A:$C,2,0),"")</f>
        <v/>
      </c>
      <c r="B23" s="248" t="str">
        <f>IFERROR(VLOOKUP($C23,Account_Mapping!$A:$C,3,0),"")</f>
        <v/>
      </c>
      <c r="C23" s="285" t="s">
        <v>788</v>
      </c>
      <c r="E23" s="223">
        <v>1549</v>
      </c>
      <c r="F23" s="223">
        <v>1339</v>
      </c>
      <c r="G23" s="223">
        <v>1567</v>
      </c>
      <c r="H23" s="223">
        <v>1740</v>
      </c>
      <c r="I23" s="223">
        <v>1748</v>
      </c>
      <c r="J23" s="223">
        <v>1817</v>
      </c>
      <c r="K23" s="223">
        <v>0</v>
      </c>
      <c r="L23" s="223">
        <v>0</v>
      </c>
      <c r="M23" s="223">
        <v>0</v>
      </c>
      <c r="N23" s="223">
        <v>0</v>
      </c>
      <c r="O23" s="223">
        <v>0</v>
      </c>
      <c r="P23" s="223">
        <v>0</v>
      </c>
      <c r="Q23" s="223">
        <v>9760</v>
      </c>
      <c r="R23" s="224"/>
      <c r="S23" s="224"/>
    </row>
    <row r="24" spans="1:20" ht="18.75" thickTop="1" x14ac:dyDescent="0.25">
      <c r="A24" s="245" t="str">
        <f>IFERROR(VLOOKUP($C24,Account_Mapping!$A:$C,2,0),"")</f>
        <v/>
      </c>
      <c r="B24" s="248" t="str">
        <f>IFERROR(VLOOKUP($C24,Account_Mapping!$A:$C,3,0),"")</f>
        <v/>
      </c>
      <c r="C24" s="285" t="s">
        <v>789</v>
      </c>
      <c r="E24" s="215"/>
      <c r="F24" s="215"/>
      <c r="G24" s="215"/>
      <c r="H24" s="215"/>
      <c r="I24" s="215"/>
      <c r="J24" s="215"/>
      <c r="K24" s="215"/>
      <c r="L24" s="215"/>
      <c r="M24" s="215"/>
      <c r="N24" s="215"/>
      <c r="O24" s="215"/>
      <c r="P24" s="215"/>
      <c r="Q24" s="215"/>
    </row>
    <row r="25" spans="1:20" x14ac:dyDescent="0.25">
      <c r="A25" s="245" t="str">
        <f>IFERROR(VLOOKUP($C25,Account_Mapping!$A:$C,2,0),"")</f>
        <v/>
      </c>
      <c r="B25" s="248" t="str">
        <f>IFERROR(VLOOKUP($C25,Account_Mapping!$A:$C,3,0),"")</f>
        <v/>
      </c>
      <c r="C25" s="287" t="s">
        <v>790</v>
      </c>
      <c r="E25" s="215"/>
      <c r="F25" s="215"/>
      <c r="G25" s="215"/>
      <c r="H25" s="215"/>
      <c r="I25" s="215"/>
      <c r="J25" s="215"/>
      <c r="K25" s="215"/>
      <c r="L25" s="215"/>
      <c r="M25" s="215"/>
      <c r="N25" s="215"/>
      <c r="O25" s="215"/>
      <c r="P25" s="215"/>
      <c r="Q25" s="215"/>
    </row>
    <row r="26" spans="1:20" x14ac:dyDescent="0.25">
      <c r="A26" s="245" t="str">
        <f>IFERROR(VLOOKUP($C26,Account_Mapping!$A:$C,2,0),"")</f>
        <v/>
      </c>
      <c r="B26" s="248" t="str">
        <f>IFERROR(VLOOKUP($C26,Account_Mapping!$A:$C,3,0),"")</f>
        <v/>
      </c>
      <c r="C26" s="285" t="s">
        <v>791</v>
      </c>
      <c r="E26" s="215">
        <v>334378.76000000007</v>
      </c>
      <c r="F26" s="215">
        <v>280129.84999999998</v>
      </c>
      <c r="G26" s="215">
        <v>358772.55999999994</v>
      </c>
      <c r="H26" s="215">
        <v>383536.33999999997</v>
      </c>
      <c r="I26" s="215">
        <v>362771.86</v>
      </c>
      <c r="J26" s="215">
        <v>457447.19</v>
      </c>
      <c r="K26" s="215">
        <v>0</v>
      </c>
      <c r="L26" s="215">
        <v>0</v>
      </c>
      <c r="M26" s="215">
        <v>0</v>
      </c>
      <c r="N26" s="215">
        <v>0</v>
      </c>
      <c r="O26" s="215">
        <v>0</v>
      </c>
      <c r="P26" s="215">
        <v>0</v>
      </c>
      <c r="Q26" s="215">
        <v>2177036.56</v>
      </c>
      <c r="R26" s="224"/>
    </row>
    <row r="27" spans="1:20" x14ac:dyDescent="0.25">
      <c r="A27" s="245" t="str">
        <f>IFERROR(VLOOKUP($C27,Account_Mapping!$A:$C,2,0),"")</f>
        <v/>
      </c>
      <c r="B27" s="248" t="str">
        <f>IFERROR(VLOOKUP($C27,Account_Mapping!$A:$C,3,0),"")</f>
        <v/>
      </c>
      <c r="C27" s="285" t="s">
        <v>792</v>
      </c>
      <c r="E27" s="215">
        <v>38531.829999999994</v>
      </c>
      <c r="F27" s="215">
        <v>29703.760000000002</v>
      </c>
      <c r="G27" s="215">
        <v>35711.46</v>
      </c>
      <c r="H27" s="215">
        <v>29599.13</v>
      </c>
      <c r="I27" s="215">
        <v>61643.590000000004</v>
      </c>
      <c r="J27" s="215">
        <v>23432.269999999997</v>
      </c>
      <c r="K27" s="215">
        <v>0</v>
      </c>
      <c r="L27" s="215">
        <v>0</v>
      </c>
      <c r="M27" s="215">
        <v>0</v>
      </c>
      <c r="N27" s="215">
        <v>0</v>
      </c>
      <c r="O27" s="215">
        <v>0</v>
      </c>
      <c r="P27" s="215">
        <v>0</v>
      </c>
      <c r="Q27" s="215">
        <v>218622.03999999998</v>
      </c>
      <c r="R27" s="224"/>
    </row>
    <row r="28" spans="1:20" x14ac:dyDescent="0.25">
      <c r="A28" s="245" t="str">
        <f>IFERROR(VLOOKUP($C28,Account_Mapping!$A:$C,2,0),"")</f>
        <v/>
      </c>
      <c r="B28" s="248" t="str">
        <f>IFERROR(VLOOKUP($C28,Account_Mapping!$A:$C,3,0),"")</f>
        <v/>
      </c>
      <c r="C28" s="285" t="s">
        <v>793</v>
      </c>
      <c r="E28" s="215">
        <v>-11247.650000000001</v>
      </c>
      <c r="F28" s="215">
        <v>-9228.130000000001</v>
      </c>
      <c r="G28" s="215">
        <v>-19637.660000000003</v>
      </c>
      <c r="H28" s="215">
        <v>-10198.48</v>
      </c>
      <c r="I28" s="215">
        <v>-18030.39</v>
      </c>
      <c r="J28" s="215">
        <v>-27525.260000000002</v>
      </c>
      <c r="K28" s="215">
        <v>0</v>
      </c>
      <c r="L28" s="215">
        <v>0</v>
      </c>
      <c r="M28" s="215">
        <v>0</v>
      </c>
      <c r="N28" s="215">
        <v>0</v>
      </c>
      <c r="O28" s="215">
        <v>0</v>
      </c>
      <c r="P28" s="215">
        <v>0</v>
      </c>
      <c r="Q28" s="215">
        <v>-95867.57</v>
      </c>
      <c r="R28" s="224"/>
    </row>
    <row r="29" spans="1:20" ht="18.75" thickBot="1" x14ac:dyDescent="0.3">
      <c r="A29" s="245" t="str">
        <f>IFERROR(VLOOKUP($C29,Account_Mapping!$A:$C,2,0),"")</f>
        <v/>
      </c>
      <c r="B29" s="248" t="str">
        <f>IFERROR(VLOOKUP($C29,Account_Mapping!$A:$C,3,0),"")</f>
        <v/>
      </c>
      <c r="C29" s="285" t="s">
        <v>794</v>
      </c>
      <c r="E29" s="225">
        <v>361662.94000000006</v>
      </c>
      <c r="F29" s="225">
        <v>300605.48</v>
      </c>
      <c r="G29" s="225">
        <v>374846.36</v>
      </c>
      <c r="H29" s="225">
        <v>402936.99</v>
      </c>
      <c r="I29" s="225">
        <v>406385.06</v>
      </c>
      <c r="J29" s="225">
        <v>453354.2</v>
      </c>
      <c r="K29" s="225">
        <v>0</v>
      </c>
      <c r="L29" s="225">
        <v>0</v>
      </c>
      <c r="M29" s="225">
        <v>0</v>
      </c>
      <c r="N29" s="225">
        <v>0</v>
      </c>
      <c r="O29" s="225">
        <v>0</v>
      </c>
      <c r="P29" s="225">
        <v>0</v>
      </c>
      <c r="Q29" s="225">
        <v>2299791.0300000003</v>
      </c>
      <c r="R29" s="224"/>
      <c r="S29" s="224"/>
      <c r="T29" s="226"/>
    </row>
    <row r="30" spans="1:20" ht="18.75" thickTop="1" x14ac:dyDescent="0.25">
      <c r="A30" s="245" t="str">
        <f>IFERROR(VLOOKUP($C30,Account_Mapping!$A:$C,2,0),"")</f>
        <v/>
      </c>
      <c r="B30" s="248" t="str">
        <f>IFERROR(VLOOKUP($C30,Account_Mapping!$A:$C,3,0),"")</f>
        <v/>
      </c>
      <c r="E30" s="221"/>
      <c r="F30" s="221"/>
      <c r="G30" s="221"/>
      <c r="H30" s="221"/>
      <c r="I30" s="221"/>
      <c r="J30" s="221"/>
      <c r="K30" s="221"/>
      <c r="L30" s="221"/>
      <c r="M30" s="221"/>
      <c r="N30" s="221"/>
      <c r="O30" s="221"/>
      <c r="P30" s="221"/>
      <c r="Q30" s="221"/>
    </row>
    <row r="31" spans="1:20" x14ac:dyDescent="0.25">
      <c r="A31" s="245" t="str">
        <f>IFERROR(VLOOKUP($C31,Account_Mapping!$A:$C,2,0),"")</f>
        <v/>
      </c>
      <c r="B31" s="248" t="str">
        <f>IFERROR(VLOOKUP($C31,Account_Mapping!$A:$C,3,0),"")</f>
        <v/>
      </c>
      <c r="C31" s="287" t="s">
        <v>795</v>
      </c>
      <c r="E31" s="215"/>
      <c r="F31" s="215"/>
      <c r="G31" s="215"/>
      <c r="H31" s="215"/>
      <c r="I31" s="215"/>
      <c r="J31" s="215"/>
      <c r="K31" s="215"/>
      <c r="L31" s="215"/>
      <c r="M31" s="215"/>
      <c r="N31" s="215"/>
      <c r="O31" s="215"/>
      <c r="P31" s="215"/>
      <c r="Q31" s="215"/>
    </row>
    <row r="32" spans="1:20" x14ac:dyDescent="0.25">
      <c r="A32" s="245" t="str">
        <f>IFERROR(VLOOKUP($C32,Account_Mapping!$A:$C,2,0),"")</f>
        <v/>
      </c>
      <c r="B32" s="248" t="str">
        <f>IFERROR(VLOOKUP($C32,Account_Mapping!$A:$C,3,0),"")</f>
        <v/>
      </c>
      <c r="C32" s="285" t="s">
        <v>796</v>
      </c>
      <c r="E32" s="215">
        <v>140482.16999999998</v>
      </c>
      <c r="F32" s="215">
        <v>122565.95000000003</v>
      </c>
      <c r="G32" s="215">
        <v>146445.07999999996</v>
      </c>
      <c r="H32" s="215">
        <v>161278.42000000001</v>
      </c>
      <c r="I32" s="215">
        <v>169349.39999999997</v>
      </c>
      <c r="J32" s="215">
        <v>151269.55000000005</v>
      </c>
      <c r="K32" s="215">
        <v>0</v>
      </c>
      <c r="L32" s="215">
        <v>0</v>
      </c>
      <c r="M32" s="215">
        <v>0</v>
      </c>
      <c r="N32" s="215">
        <v>0</v>
      </c>
      <c r="O32" s="215">
        <v>0</v>
      </c>
      <c r="P32" s="215">
        <v>0</v>
      </c>
      <c r="Q32" s="215">
        <v>891390.57000000007</v>
      </c>
      <c r="R32" s="224"/>
    </row>
    <row r="33" spans="1:20" x14ac:dyDescent="0.25">
      <c r="A33" s="245" t="str">
        <f>IFERROR(VLOOKUP($C33,Account_Mapping!$A:$C,2,0),"")</f>
        <v/>
      </c>
      <c r="B33" s="248" t="str">
        <f>IFERROR(VLOOKUP($C33,Account_Mapping!$A:$C,3,0),"")</f>
        <v/>
      </c>
      <c r="C33" s="285" t="s">
        <v>797</v>
      </c>
      <c r="E33" s="215">
        <v>31808.27</v>
      </c>
      <c r="F33" s="215">
        <v>30191.72</v>
      </c>
      <c r="G33" s="215">
        <v>36233.480000000003</v>
      </c>
      <c r="H33" s="215">
        <v>33319.46</v>
      </c>
      <c r="I33" s="215">
        <v>36693.89</v>
      </c>
      <c r="J33" s="215">
        <v>32454.240000000002</v>
      </c>
      <c r="K33" s="215">
        <v>0</v>
      </c>
      <c r="L33" s="215">
        <v>0</v>
      </c>
      <c r="M33" s="215">
        <v>0</v>
      </c>
      <c r="N33" s="215">
        <v>0</v>
      </c>
      <c r="O33" s="215">
        <v>0</v>
      </c>
      <c r="P33" s="215">
        <v>0</v>
      </c>
      <c r="Q33" s="215">
        <v>200701.06</v>
      </c>
      <c r="R33" s="224"/>
    </row>
    <row r="34" spans="1:20" x14ac:dyDescent="0.25">
      <c r="A34" s="245" t="str">
        <f>IFERROR(VLOOKUP($C34,Account_Mapping!$A:$C,2,0),"")</f>
        <v/>
      </c>
      <c r="B34" s="248" t="str">
        <f>IFERROR(VLOOKUP($C34,Account_Mapping!$A:$C,3,0),"")</f>
        <v/>
      </c>
      <c r="C34" s="285" t="s">
        <v>792</v>
      </c>
      <c r="E34" s="215">
        <v>30604.820000000003</v>
      </c>
      <c r="F34" s="215">
        <v>26069.940000000002</v>
      </c>
      <c r="G34" s="215">
        <v>40025.69</v>
      </c>
      <c r="H34" s="215">
        <v>43603.289999999994</v>
      </c>
      <c r="I34" s="215">
        <v>38217.760000000002</v>
      </c>
      <c r="J34" s="215">
        <v>52480.5</v>
      </c>
      <c r="K34" s="215">
        <v>0</v>
      </c>
      <c r="L34" s="215">
        <v>0</v>
      </c>
      <c r="M34" s="215">
        <v>0</v>
      </c>
      <c r="N34" s="215">
        <v>0</v>
      </c>
      <c r="O34" s="215">
        <v>0</v>
      </c>
      <c r="P34" s="215">
        <v>0</v>
      </c>
      <c r="Q34" s="215">
        <v>231002</v>
      </c>
      <c r="R34" s="224"/>
    </row>
    <row r="35" spans="1:20" x14ac:dyDescent="0.25">
      <c r="A35" s="245" t="str">
        <f>IFERROR(VLOOKUP($C35,Account_Mapping!$A:$C,2,0),"")</f>
        <v/>
      </c>
      <c r="B35" s="248" t="str">
        <f>IFERROR(VLOOKUP($C35,Account_Mapping!$A:$C,3,0),"")</f>
        <v/>
      </c>
      <c r="C35" s="285" t="s">
        <v>798</v>
      </c>
      <c r="E35" s="215">
        <v>7360.9400000000005</v>
      </c>
      <c r="F35" s="215">
        <v>6229.0499999999993</v>
      </c>
      <c r="G35" s="215">
        <v>7391.1</v>
      </c>
      <c r="H35" s="215">
        <v>6712.36</v>
      </c>
      <c r="I35" s="215">
        <v>8778.31</v>
      </c>
      <c r="J35" s="215">
        <v>7018.29</v>
      </c>
      <c r="K35" s="215">
        <v>0</v>
      </c>
      <c r="L35" s="215">
        <v>0</v>
      </c>
      <c r="M35" s="215">
        <v>0</v>
      </c>
      <c r="N35" s="215">
        <v>0</v>
      </c>
      <c r="O35" s="215">
        <v>0</v>
      </c>
      <c r="P35" s="215">
        <v>0</v>
      </c>
      <c r="Q35" s="215">
        <v>43490.05</v>
      </c>
      <c r="R35" s="224"/>
    </row>
    <row r="36" spans="1:20" x14ac:dyDescent="0.25">
      <c r="A36" s="245" t="str">
        <f>IFERROR(VLOOKUP($C36,Account_Mapping!$A:$C,2,0),"")</f>
        <v/>
      </c>
      <c r="B36" s="248" t="str">
        <f>IFERROR(VLOOKUP($C36,Account_Mapping!$A:$C,3,0),"")</f>
        <v/>
      </c>
      <c r="C36" s="285" t="s">
        <v>799</v>
      </c>
      <c r="E36" s="215">
        <v>12010.46</v>
      </c>
      <c r="F36" s="215">
        <v>9829.7400000000016</v>
      </c>
      <c r="G36" s="215">
        <v>12545.789999999999</v>
      </c>
      <c r="H36" s="215">
        <v>10618.499999999998</v>
      </c>
      <c r="I36" s="215">
        <v>11700.890000000001</v>
      </c>
      <c r="J36" s="215">
        <v>8869.7499999999982</v>
      </c>
      <c r="K36" s="215">
        <v>0</v>
      </c>
      <c r="L36" s="215">
        <v>0</v>
      </c>
      <c r="M36" s="215">
        <v>0</v>
      </c>
      <c r="N36" s="215">
        <v>0</v>
      </c>
      <c r="O36" s="215">
        <v>0</v>
      </c>
      <c r="P36" s="215">
        <v>0</v>
      </c>
      <c r="Q36" s="215">
        <v>65575.12999999999</v>
      </c>
      <c r="R36" s="224"/>
    </row>
    <row r="37" spans="1:20" x14ac:dyDescent="0.25">
      <c r="A37" s="245" t="str">
        <f>IFERROR(VLOOKUP($C37,Account_Mapping!$A:$C,2,0),"")</f>
        <v/>
      </c>
      <c r="B37" s="248" t="str">
        <f>IFERROR(VLOOKUP($C37,Account_Mapping!$A:$C,3,0),"")</f>
        <v/>
      </c>
      <c r="C37" s="285" t="s">
        <v>800</v>
      </c>
      <c r="E37" s="215">
        <v>22815.280000000002</v>
      </c>
      <c r="F37" s="215">
        <v>21690.710000000003</v>
      </c>
      <c r="G37" s="215">
        <v>18433.469999999998</v>
      </c>
      <c r="H37" s="215">
        <v>21580.5</v>
      </c>
      <c r="I37" s="215">
        <v>25809.58</v>
      </c>
      <c r="J37" s="215">
        <v>19775.75</v>
      </c>
      <c r="K37" s="215">
        <v>0</v>
      </c>
      <c r="L37" s="215">
        <v>0</v>
      </c>
      <c r="M37" s="215">
        <v>0</v>
      </c>
      <c r="N37" s="215">
        <v>0</v>
      </c>
      <c r="O37" s="215">
        <v>0</v>
      </c>
      <c r="P37" s="215">
        <v>0</v>
      </c>
      <c r="Q37" s="215">
        <v>130105.29000000001</v>
      </c>
      <c r="R37" s="224"/>
    </row>
    <row r="38" spans="1:20" x14ac:dyDescent="0.25">
      <c r="A38" s="245" t="str">
        <f>IFERROR(VLOOKUP($C38,Account_Mapping!$A:$C,2,0),"")</f>
        <v/>
      </c>
      <c r="B38" s="248" t="str">
        <f>IFERROR(VLOOKUP($C38,Account_Mapping!$A:$C,3,0),"")</f>
        <v/>
      </c>
      <c r="C38" s="285" t="s">
        <v>801</v>
      </c>
      <c r="E38" s="215">
        <v>93879.83</v>
      </c>
      <c r="F38" s="215">
        <v>89352.679999999978</v>
      </c>
      <c r="G38" s="215">
        <v>88355.62999999999</v>
      </c>
      <c r="H38" s="215">
        <v>89971.089999999982</v>
      </c>
      <c r="I38" s="215">
        <v>156390.76</v>
      </c>
      <c r="J38" s="215">
        <v>93675.189999999988</v>
      </c>
      <c r="K38" s="215">
        <v>0</v>
      </c>
      <c r="L38" s="215">
        <v>0</v>
      </c>
      <c r="M38" s="215">
        <v>0</v>
      </c>
      <c r="N38" s="215">
        <v>0</v>
      </c>
      <c r="O38" s="215">
        <v>0</v>
      </c>
      <c r="P38" s="215">
        <v>0</v>
      </c>
      <c r="Q38" s="215">
        <v>611625.17999999993</v>
      </c>
      <c r="R38" s="224"/>
    </row>
    <row r="39" spans="1:20" x14ac:dyDescent="0.25">
      <c r="A39" s="245" t="str">
        <f>IFERROR(VLOOKUP($C39,Account_Mapping!$A:$C,2,0),"")</f>
        <v/>
      </c>
      <c r="B39" s="248" t="str">
        <f>IFERROR(VLOOKUP($C39,Account_Mapping!$A:$C,3,0),"")</f>
        <v/>
      </c>
      <c r="C39" s="285" t="s">
        <v>802</v>
      </c>
      <c r="E39" s="215">
        <v>79122.64</v>
      </c>
      <c r="F39" s="215">
        <v>74576.25</v>
      </c>
      <c r="G39" s="215">
        <v>82293.600000000006</v>
      </c>
      <c r="H39" s="215">
        <v>78647.13</v>
      </c>
      <c r="I39" s="215">
        <v>80487.049999999988</v>
      </c>
      <c r="J39" s="215">
        <v>81187.650000000009</v>
      </c>
      <c r="K39" s="215">
        <v>0</v>
      </c>
      <c r="L39" s="215">
        <v>0</v>
      </c>
      <c r="M39" s="215">
        <v>0</v>
      </c>
      <c r="N39" s="215">
        <v>0</v>
      </c>
      <c r="O39" s="215">
        <v>0</v>
      </c>
      <c r="P39" s="215">
        <v>0</v>
      </c>
      <c r="Q39" s="215">
        <v>476314.32</v>
      </c>
      <c r="R39" s="224"/>
    </row>
    <row r="40" spans="1:20" ht="18.75" thickBot="1" x14ac:dyDescent="0.3">
      <c r="A40" s="245" t="str">
        <f>IFERROR(VLOOKUP($C40,Account_Mapping!$A:$C,2,0),"")</f>
        <v/>
      </c>
      <c r="B40" s="248" t="str">
        <f>IFERROR(VLOOKUP($C40,Account_Mapping!$A:$C,3,0),"")</f>
        <v/>
      </c>
      <c r="C40" s="285" t="s">
        <v>803</v>
      </c>
      <c r="E40" s="225">
        <v>418084.41</v>
      </c>
      <c r="F40" s="225">
        <v>380506.04</v>
      </c>
      <c r="G40" s="225">
        <v>431723.83999999997</v>
      </c>
      <c r="H40" s="225">
        <v>445730.74999999994</v>
      </c>
      <c r="I40" s="225">
        <v>527427.64</v>
      </c>
      <c r="J40" s="225">
        <v>446730.9200000001</v>
      </c>
      <c r="K40" s="225">
        <v>0</v>
      </c>
      <c r="L40" s="225">
        <v>0</v>
      </c>
      <c r="M40" s="225">
        <v>0</v>
      </c>
      <c r="N40" s="225">
        <v>0</v>
      </c>
      <c r="O40" s="225">
        <v>0</v>
      </c>
      <c r="P40" s="225">
        <v>0</v>
      </c>
      <c r="Q40" s="225">
        <v>2650203.6</v>
      </c>
      <c r="R40" s="224"/>
      <c r="S40" s="224"/>
    </row>
    <row r="41" spans="1:20" ht="19.5" thickTop="1" thickBot="1" x14ac:dyDescent="0.3">
      <c r="A41" s="245" t="str">
        <f>IFERROR(VLOOKUP($C41,Account_Mapping!$A:$C,2,0),"")</f>
        <v/>
      </c>
      <c r="B41" s="248" t="str">
        <f>IFERROR(VLOOKUP($C41,Account_Mapping!$A:$C,3,0),"")</f>
        <v/>
      </c>
      <c r="C41" s="287" t="s">
        <v>804</v>
      </c>
      <c r="D41" s="287"/>
      <c r="E41" s="227">
        <v>-56421.469999999914</v>
      </c>
      <c r="F41" s="227">
        <v>-79900.56</v>
      </c>
      <c r="G41" s="227">
        <v>-56877.479999999981</v>
      </c>
      <c r="H41" s="227">
        <v>-42793.759999999951</v>
      </c>
      <c r="I41" s="227">
        <v>-121042.58000000002</v>
      </c>
      <c r="J41" s="227">
        <v>6623.2799999999115</v>
      </c>
      <c r="K41" s="227">
        <v>0</v>
      </c>
      <c r="L41" s="227">
        <v>0</v>
      </c>
      <c r="M41" s="227">
        <v>0</v>
      </c>
      <c r="N41" s="227">
        <v>0</v>
      </c>
      <c r="O41" s="227">
        <v>0</v>
      </c>
      <c r="P41" s="227">
        <v>0</v>
      </c>
      <c r="Q41" s="227">
        <v>-350412.56999999983</v>
      </c>
      <c r="R41" s="224"/>
      <c r="S41" s="224"/>
      <c r="T41" s="226"/>
    </row>
    <row r="42" spans="1:20" ht="18.75" thickTop="1" x14ac:dyDescent="0.25">
      <c r="A42" s="245" t="str">
        <f>IFERROR(VLOOKUP($C42,Account_Mapping!$A:$C,2,0),"")</f>
        <v/>
      </c>
      <c r="B42" s="248" t="str">
        <f>IFERROR(VLOOKUP($C42,Account_Mapping!$A:$C,3,0),"")</f>
        <v/>
      </c>
      <c r="E42" s="215"/>
      <c r="F42" s="215"/>
      <c r="G42" s="215"/>
      <c r="H42" s="215"/>
      <c r="I42" s="215"/>
      <c r="J42" s="216"/>
      <c r="K42" s="215"/>
      <c r="L42" s="215"/>
      <c r="M42" s="215"/>
      <c r="N42" s="215"/>
      <c r="O42" s="215"/>
      <c r="P42" s="215"/>
      <c r="Q42" s="215"/>
    </row>
    <row r="43" spans="1:20" x14ac:dyDescent="0.25">
      <c r="A43" s="245" t="str">
        <f>IFERROR(VLOOKUP($C43,Account_Mapping!$A:$C,2,0),"")</f>
        <v/>
      </c>
      <c r="B43" s="248" t="str">
        <f>IFERROR(VLOOKUP($C43,Account_Mapping!$A:$C,3,0),"")</f>
        <v/>
      </c>
      <c r="C43" s="285" t="s">
        <v>109</v>
      </c>
      <c r="E43" s="215">
        <v>28537.03000000009</v>
      </c>
      <c r="F43" s="215">
        <v>-1460.5499999999975</v>
      </c>
      <c r="G43" s="215">
        <v>32207.080000000024</v>
      </c>
      <c r="H43" s="215">
        <v>45501.28000000005</v>
      </c>
      <c r="I43" s="215">
        <v>-33248.449999999997</v>
      </c>
      <c r="J43" s="217">
        <v>99245.169999999911</v>
      </c>
      <c r="K43" s="215">
        <v>0</v>
      </c>
      <c r="L43" s="215">
        <v>0</v>
      </c>
      <c r="M43" s="215">
        <v>0</v>
      </c>
      <c r="N43" s="215">
        <v>0</v>
      </c>
      <c r="O43" s="215">
        <v>0</v>
      </c>
      <c r="P43" s="215">
        <v>0</v>
      </c>
      <c r="Q43" s="215">
        <v>170781.56000000017</v>
      </c>
    </row>
    <row r="44" spans="1:20" x14ac:dyDescent="0.25">
      <c r="A44" s="245" t="str">
        <f>IFERROR(VLOOKUP($C44,Account_Mapping!$A:$C,2,0),"")</f>
        <v/>
      </c>
      <c r="B44" s="248" t="str">
        <f>IFERROR(VLOOKUP($C44,Account_Mapping!$A:$C,3,0),"")</f>
        <v/>
      </c>
      <c r="D44" s="286"/>
      <c r="E44" s="215"/>
      <c r="F44" s="215"/>
      <c r="G44" s="215"/>
      <c r="H44" s="215"/>
      <c r="I44" s="215"/>
      <c r="J44" s="218" t="s">
        <v>1200</v>
      </c>
      <c r="K44" s="215"/>
      <c r="L44" s="215"/>
      <c r="M44" s="215"/>
      <c r="N44" s="215"/>
      <c r="O44" s="215"/>
      <c r="P44" s="215"/>
      <c r="Q44" s="215"/>
    </row>
    <row r="45" spans="1:20" x14ac:dyDescent="0.25">
      <c r="A45" s="245" t="str">
        <f>IFERROR(VLOOKUP($C45,Account_Mapping!$A:$C,2,0),"")</f>
        <v/>
      </c>
      <c r="B45" s="248" t="str">
        <f>IFERROR(VLOOKUP($C45,Account_Mapping!$A:$C,3,0),"")</f>
        <v/>
      </c>
      <c r="D45" s="286"/>
      <c r="E45" s="215"/>
      <c r="F45" s="215"/>
      <c r="G45" s="215"/>
      <c r="H45" s="215"/>
      <c r="I45" s="215"/>
      <c r="J45" s="216" t="s">
        <v>805</v>
      </c>
      <c r="K45" s="215"/>
      <c r="L45" s="215"/>
      <c r="M45" s="215"/>
      <c r="N45" s="215"/>
      <c r="O45" s="215"/>
      <c r="P45" s="215"/>
      <c r="Q45" s="215"/>
    </row>
    <row r="46" spans="1:20" x14ac:dyDescent="0.25">
      <c r="A46" s="245" t="str">
        <f>IFERROR(VLOOKUP($C46,Account_Mapping!$A:$C,2,0),"")</f>
        <v/>
      </c>
      <c r="B46" s="248" t="str">
        <f>IFERROR(VLOOKUP($C46,Account_Mapping!$A:$C,3,0),"")</f>
        <v/>
      </c>
      <c r="E46" s="219"/>
      <c r="F46" s="219"/>
      <c r="G46" s="219"/>
      <c r="H46" s="219"/>
      <c r="I46" s="219"/>
      <c r="J46" s="219">
        <v>2022</v>
      </c>
      <c r="K46" s="219"/>
      <c r="L46" s="219"/>
      <c r="M46" s="219"/>
      <c r="N46" s="219"/>
      <c r="O46" s="219"/>
      <c r="P46" s="219"/>
      <c r="Q46" s="219"/>
    </row>
    <row r="47" spans="1:20" x14ac:dyDescent="0.25">
      <c r="A47" s="245" t="str">
        <f>IFERROR(VLOOKUP($C47,Account_Mapping!$A:$C,2,0),"")</f>
        <v/>
      </c>
      <c r="B47" s="248" t="str">
        <f>IFERROR(VLOOKUP($C47,Account_Mapping!$A:$C,3,0),"")</f>
        <v/>
      </c>
      <c r="E47" s="215"/>
      <c r="F47" s="215"/>
      <c r="G47" s="215"/>
      <c r="H47" s="215"/>
      <c r="I47" s="215"/>
      <c r="J47" s="215"/>
      <c r="K47" s="215"/>
      <c r="L47" s="215"/>
      <c r="M47" s="215"/>
      <c r="N47" s="215"/>
      <c r="O47" s="215"/>
      <c r="P47" s="215"/>
      <c r="Q47" s="215"/>
    </row>
    <row r="48" spans="1:20" x14ac:dyDescent="0.25">
      <c r="A48" s="245" t="str">
        <f>IFERROR(VLOOKUP($C48,Account_Mapping!$A:$C,2,0),"")</f>
        <v/>
      </c>
      <c r="B48" s="248" t="str">
        <f>IFERROR(VLOOKUP($C48,Account_Mapping!$A:$C,3,0),"")</f>
        <v/>
      </c>
      <c r="D48" s="228"/>
      <c r="E48" s="215" t="s">
        <v>761</v>
      </c>
      <c r="F48" s="215" t="s">
        <v>762</v>
      </c>
      <c r="G48" s="215" t="s">
        <v>763</v>
      </c>
      <c r="H48" s="215" t="s">
        <v>764</v>
      </c>
      <c r="I48" s="215" t="s">
        <v>185</v>
      </c>
      <c r="J48" s="215" t="s">
        <v>765</v>
      </c>
      <c r="K48" s="215" t="s">
        <v>766</v>
      </c>
      <c r="L48" s="215" t="s">
        <v>767</v>
      </c>
      <c r="M48" s="215" t="s">
        <v>768</v>
      </c>
      <c r="N48" s="215" t="s">
        <v>769</v>
      </c>
      <c r="O48" s="215" t="s">
        <v>770</v>
      </c>
      <c r="P48" s="215" t="s">
        <v>771</v>
      </c>
      <c r="Q48" s="215" t="s">
        <v>772</v>
      </c>
    </row>
    <row r="49" spans="1:17" x14ac:dyDescent="0.25">
      <c r="A49" s="245" t="str">
        <f>IFERROR(VLOOKUP($C49,Account_Mapping!$A:$C,2,0),"")</f>
        <v/>
      </c>
      <c r="B49" s="248" t="str">
        <f>IFERROR(VLOOKUP($C49,Account_Mapping!$A:$C,3,0),"")</f>
        <v/>
      </c>
      <c r="C49" s="285" t="s">
        <v>806</v>
      </c>
      <c r="D49" s="228"/>
      <c r="E49" s="215"/>
      <c r="F49" s="215"/>
      <c r="G49" s="215"/>
      <c r="H49" s="215"/>
      <c r="I49" s="215"/>
      <c r="J49" s="215"/>
      <c r="K49" s="215"/>
      <c r="L49" s="215"/>
      <c r="M49" s="215"/>
      <c r="N49" s="215"/>
      <c r="O49" s="215"/>
      <c r="P49" s="215"/>
      <c r="Q49" s="215"/>
    </row>
    <row r="50" spans="1:17" x14ac:dyDescent="0.25">
      <c r="A50" s="245" t="str">
        <f>IFERROR(VLOOKUP($C50,Account_Mapping!$A:$C,2,0),"")</f>
        <v>REV_Medicaid</v>
      </c>
      <c r="B50" s="248">
        <f>IFERROR(VLOOKUP($C50,Account_Mapping!$A:$C,3,0),"")</f>
        <v>0</v>
      </c>
      <c r="C50" s="285" t="s">
        <v>807</v>
      </c>
      <c r="D50" s="228"/>
      <c r="E50" s="215">
        <v>195084.4</v>
      </c>
      <c r="F50" s="215">
        <v>185733.55</v>
      </c>
      <c r="G50" s="215">
        <v>204435.25</v>
      </c>
      <c r="H50" s="215">
        <v>219836.65</v>
      </c>
      <c r="I50" s="215">
        <v>220386.7</v>
      </c>
      <c r="J50" s="215">
        <v>197467.95</v>
      </c>
      <c r="K50" s="215">
        <v>0</v>
      </c>
      <c r="L50" s="215">
        <v>0</v>
      </c>
      <c r="M50" s="215">
        <v>0</v>
      </c>
      <c r="N50" s="215">
        <v>0</v>
      </c>
      <c r="O50" s="215">
        <v>0</v>
      </c>
      <c r="P50" s="215">
        <v>0</v>
      </c>
      <c r="Q50" s="215">
        <v>1222944.5</v>
      </c>
    </row>
    <row r="51" spans="1:17" x14ac:dyDescent="0.25">
      <c r="A51" s="245" t="str">
        <f>IFERROR(VLOOKUP($C51,Account_Mapping!$A:$C,2,0),"")</f>
        <v>REV_Medicaid</v>
      </c>
      <c r="B51" s="248">
        <f>IFERROR(VLOOKUP($C51,Account_Mapping!$A:$C,3,0),"")</f>
        <v>0</v>
      </c>
      <c r="C51" s="285" t="s">
        <v>808</v>
      </c>
      <c r="D51" s="228"/>
      <c r="E51" s="215">
        <v>10267.6</v>
      </c>
      <c r="F51" s="215">
        <v>5151.57</v>
      </c>
      <c r="G51" s="215">
        <v>6570.55</v>
      </c>
      <c r="H51" s="215">
        <v>1963.45</v>
      </c>
      <c r="I51" s="215">
        <v>-1496.85</v>
      </c>
      <c r="J51" s="215">
        <v>-6417.25</v>
      </c>
      <c r="K51" s="215">
        <v>0</v>
      </c>
      <c r="L51" s="215">
        <v>0</v>
      </c>
      <c r="M51" s="215">
        <v>0</v>
      </c>
      <c r="N51" s="215">
        <v>0</v>
      </c>
      <c r="O51" s="215">
        <v>0</v>
      </c>
      <c r="P51" s="215">
        <v>0</v>
      </c>
      <c r="Q51" s="215">
        <v>16039.070000000003</v>
      </c>
    </row>
    <row r="52" spans="1:17" x14ac:dyDescent="0.25">
      <c r="A52" s="245" t="str">
        <f>IFERROR(VLOOKUP($C52,Account_Mapping!$A:$C,2,0),"")</f>
        <v>REV_MCA_Mgd_Care</v>
      </c>
      <c r="B52" s="248">
        <f>IFERROR(VLOOKUP($C52,Account_Mapping!$A:$C,3,0),"")</f>
        <v>0</v>
      </c>
      <c r="C52" s="285" t="s">
        <v>809</v>
      </c>
      <c r="D52" s="228"/>
      <c r="E52" s="215">
        <v>0</v>
      </c>
      <c r="F52" s="215">
        <v>0</v>
      </c>
      <c r="G52" s="215">
        <v>0</v>
      </c>
      <c r="H52" s="215">
        <v>0</v>
      </c>
      <c r="I52" s="215">
        <v>0</v>
      </c>
      <c r="J52" s="215">
        <v>0</v>
      </c>
      <c r="K52" s="215">
        <v>0</v>
      </c>
      <c r="L52" s="215">
        <v>0</v>
      </c>
      <c r="M52" s="215">
        <v>0</v>
      </c>
      <c r="N52" s="215">
        <v>0</v>
      </c>
      <c r="O52" s="215">
        <v>0</v>
      </c>
      <c r="P52" s="215">
        <v>0</v>
      </c>
      <c r="Q52" s="215">
        <v>0</v>
      </c>
    </row>
    <row r="53" spans="1:17" x14ac:dyDescent="0.25">
      <c r="A53" s="245" t="str">
        <f>IFERROR(VLOOKUP($C53,Account_Mapping!$A:$C,2,0),"")</f>
        <v>REV_MCA_Mgd_Care</v>
      </c>
      <c r="B53" s="248">
        <f>IFERROR(VLOOKUP($C53,Account_Mapping!$A:$C,3,0),"")</f>
        <v>0</v>
      </c>
      <c r="C53" s="285" t="s">
        <v>810</v>
      </c>
      <c r="D53" s="228"/>
      <c r="E53" s="215">
        <v>0</v>
      </c>
      <c r="F53" s="215">
        <v>0</v>
      </c>
      <c r="G53" s="215">
        <v>0</v>
      </c>
      <c r="H53" s="215">
        <v>0</v>
      </c>
      <c r="I53" s="215">
        <v>0</v>
      </c>
      <c r="J53" s="215">
        <v>0</v>
      </c>
      <c r="K53" s="215">
        <v>0</v>
      </c>
      <c r="L53" s="215">
        <v>0</v>
      </c>
      <c r="M53" s="215">
        <v>0</v>
      </c>
      <c r="N53" s="215">
        <v>0</v>
      </c>
      <c r="O53" s="215">
        <v>0</v>
      </c>
      <c r="P53" s="215">
        <v>0</v>
      </c>
      <c r="Q53" s="215">
        <v>0</v>
      </c>
    </row>
    <row r="54" spans="1:17" x14ac:dyDescent="0.25">
      <c r="A54" s="245" t="str">
        <f>IFERROR(VLOOKUP($C54,Account_Mapping!$A:$C,2,0),"")</f>
        <v>REV_MCA_Mgd_Care</v>
      </c>
      <c r="B54" s="248">
        <f>IFERROR(VLOOKUP($C54,Account_Mapping!$A:$C,3,0),"")</f>
        <v>0</v>
      </c>
      <c r="C54" s="285" t="s">
        <v>811</v>
      </c>
      <c r="D54" s="228"/>
      <c r="E54" s="215">
        <v>0</v>
      </c>
      <c r="F54" s="215">
        <v>0</v>
      </c>
      <c r="G54" s="215">
        <v>0</v>
      </c>
      <c r="H54" s="215">
        <v>0</v>
      </c>
      <c r="I54" s="215">
        <v>0</v>
      </c>
      <c r="J54" s="215">
        <v>0</v>
      </c>
      <c r="K54" s="215">
        <v>0</v>
      </c>
      <c r="L54" s="215">
        <v>0</v>
      </c>
      <c r="M54" s="215">
        <v>0</v>
      </c>
      <c r="N54" s="215">
        <v>0</v>
      </c>
      <c r="O54" s="215">
        <v>0</v>
      </c>
      <c r="P54" s="215">
        <v>0</v>
      </c>
      <c r="Q54" s="215">
        <v>0</v>
      </c>
    </row>
    <row r="55" spans="1:17" x14ac:dyDescent="0.25">
      <c r="A55" s="245" t="str">
        <f>IFERROR(VLOOKUP($C55,Account_Mapping!$A:$C,2,0),"")</f>
        <v>REV_Medicaid</v>
      </c>
      <c r="B55" s="248" t="str">
        <f>IFERROR(VLOOKUP($C55,Account_Mapping!$A:$C,3,0),"")</f>
        <v>REV_Ancillary</v>
      </c>
      <c r="C55" s="285" t="s">
        <v>812</v>
      </c>
      <c r="D55" s="228"/>
      <c r="E55" s="215">
        <v>0</v>
      </c>
      <c r="F55" s="215">
        <v>0</v>
      </c>
      <c r="G55" s="215">
        <v>0</v>
      </c>
      <c r="H55" s="215">
        <v>0</v>
      </c>
      <c r="I55" s="215">
        <v>0</v>
      </c>
      <c r="J55" s="215">
        <v>0</v>
      </c>
      <c r="K55" s="215">
        <v>0</v>
      </c>
      <c r="L55" s="215">
        <v>0</v>
      </c>
      <c r="M55" s="215">
        <v>0</v>
      </c>
      <c r="N55" s="215">
        <v>0</v>
      </c>
      <c r="O55" s="215">
        <v>0</v>
      </c>
      <c r="P55" s="215">
        <v>0</v>
      </c>
      <c r="Q55" s="215">
        <v>0</v>
      </c>
    </row>
    <row r="56" spans="1:17" x14ac:dyDescent="0.25">
      <c r="A56" s="245" t="str">
        <f>IFERROR(VLOOKUP($C56,Account_Mapping!$A:$C,2,0),"")</f>
        <v>REV_Medicaid</v>
      </c>
      <c r="B56" s="248" t="str">
        <f>IFERROR(VLOOKUP($C56,Account_Mapping!$A:$C,3,0),"")</f>
        <v>REV_Cont_Allow</v>
      </c>
      <c r="C56" s="285" t="s">
        <v>813</v>
      </c>
      <c r="D56" s="228"/>
      <c r="E56" s="215">
        <v>0</v>
      </c>
      <c r="F56" s="215">
        <v>0</v>
      </c>
      <c r="G56" s="215">
        <v>0</v>
      </c>
      <c r="H56" s="215">
        <v>0</v>
      </c>
      <c r="I56" s="215">
        <v>0</v>
      </c>
      <c r="J56" s="215">
        <v>0</v>
      </c>
      <c r="K56" s="215">
        <v>0</v>
      </c>
      <c r="L56" s="215">
        <v>0</v>
      </c>
      <c r="M56" s="215">
        <v>0</v>
      </c>
      <c r="N56" s="215">
        <v>0</v>
      </c>
      <c r="O56" s="215">
        <v>0</v>
      </c>
      <c r="P56" s="215">
        <v>0</v>
      </c>
      <c r="Q56" s="215">
        <v>0</v>
      </c>
    </row>
    <row r="57" spans="1:17" x14ac:dyDescent="0.25">
      <c r="A57" s="245" t="str">
        <f>IFERROR(VLOOKUP($C57,Account_Mapping!$A:$C,2,0),"")</f>
        <v>REV_Medicaid</v>
      </c>
      <c r="B57" s="248">
        <f>IFERROR(VLOOKUP($C57,Account_Mapping!$A:$C,3,0),"")</f>
        <v>0</v>
      </c>
      <c r="C57" s="285" t="s">
        <v>814</v>
      </c>
      <c r="D57" s="228"/>
      <c r="E57" s="215">
        <v>0</v>
      </c>
      <c r="F57" s="215">
        <v>0</v>
      </c>
      <c r="G57" s="215">
        <v>0</v>
      </c>
      <c r="H57" s="215">
        <v>0</v>
      </c>
      <c r="I57" s="215">
        <v>0</v>
      </c>
      <c r="J57" s="215">
        <v>0</v>
      </c>
      <c r="K57" s="215">
        <v>0</v>
      </c>
      <c r="L57" s="215">
        <v>0</v>
      </c>
      <c r="M57" s="215">
        <v>0</v>
      </c>
      <c r="N57" s="215">
        <v>0</v>
      </c>
      <c r="O57" s="215">
        <v>0</v>
      </c>
      <c r="P57" s="215">
        <v>0</v>
      </c>
      <c r="Q57" s="215">
        <v>0</v>
      </c>
    </row>
    <row r="58" spans="1:17" x14ac:dyDescent="0.25">
      <c r="A58" s="245" t="str">
        <f>IFERROR(VLOOKUP($C58,Account_Mapping!$A:$C,2,0),"")</f>
        <v>REV_Medicaid</v>
      </c>
      <c r="B58" s="248">
        <f>IFERROR(VLOOKUP($C58,Account_Mapping!$A:$C,3,0),"")</f>
        <v>0</v>
      </c>
      <c r="C58" s="285" t="s">
        <v>815</v>
      </c>
      <c r="D58" s="228"/>
      <c r="E58" s="215">
        <v>2046</v>
      </c>
      <c r="F58" s="215">
        <v>1848</v>
      </c>
      <c r="G58" s="215">
        <v>2046</v>
      </c>
      <c r="H58" s="215">
        <v>1980</v>
      </c>
      <c r="I58" s="215">
        <v>2510.25</v>
      </c>
      <c r="J58" s="215">
        <v>2290.1999999999998</v>
      </c>
      <c r="K58" s="215">
        <v>0</v>
      </c>
      <c r="L58" s="215">
        <v>0</v>
      </c>
      <c r="M58" s="215">
        <v>0</v>
      </c>
      <c r="N58" s="215">
        <v>0</v>
      </c>
      <c r="O58" s="215">
        <v>0</v>
      </c>
      <c r="P58" s="215">
        <v>0</v>
      </c>
      <c r="Q58" s="215">
        <v>12720.45</v>
      </c>
    </row>
    <row r="59" spans="1:17" x14ac:dyDescent="0.25">
      <c r="A59" s="245" t="str">
        <f>IFERROR(VLOOKUP($C59,Account_Mapping!$A:$C,2,0),"")</f>
        <v>REV_Medicaid</v>
      </c>
      <c r="B59" s="248">
        <f>IFERROR(VLOOKUP($C59,Account_Mapping!$A:$C,3,0),"")</f>
        <v>0</v>
      </c>
      <c r="C59" s="285" t="s">
        <v>816</v>
      </c>
      <c r="D59" s="228"/>
      <c r="E59" s="215">
        <v>0</v>
      </c>
      <c r="F59" s="215">
        <v>0</v>
      </c>
      <c r="G59" s="215">
        <v>0</v>
      </c>
      <c r="H59" s="215">
        <v>0</v>
      </c>
      <c r="I59" s="215">
        <v>0</v>
      </c>
      <c r="J59" s="215">
        <v>0</v>
      </c>
      <c r="K59" s="215">
        <v>0</v>
      </c>
      <c r="L59" s="215">
        <v>0</v>
      </c>
      <c r="M59" s="215">
        <v>0</v>
      </c>
      <c r="N59" s="215">
        <v>0</v>
      </c>
      <c r="O59" s="215">
        <v>0</v>
      </c>
      <c r="P59" s="215">
        <v>0</v>
      </c>
      <c r="Q59" s="215">
        <v>0</v>
      </c>
    </row>
    <row r="60" spans="1:17" x14ac:dyDescent="0.25">
      <c r="A60" s="245" t="str">
        <f>IFERROR(VLOOKUP($C60,Account_Mapping!$A:$C,2,0),"")</f>
        <v>REV_Medicaid</v>
      </c>
      <c r="B60" s="248">
        <f>IFERROR(VLOOKUP($C60,Account_Mapping!$A:$C,3,0),"")</f>
        <v>0</v>
      </c>
      <c r="C60" s="285" t="s">
        <v>817</v>
      </c>
      <c r="D60" s="228"/>
      <c r="E60" s="215">
        <v>0</v>
      </c>
      <c r="F60" s="215">
        <v>0</v>
      </c>
      <c r="G60" s="215">
        <v>0</v>
      </c>
      <c r="H60" s="215">
        <v>0</v>
      </c>
      <c r="I60" s="215">
        <v>0</v>
      </c>
      <c r="J60" s="215">
        <v>0</v>
      </c>
      <c r="K60" s="215">
        <v>0</v>
      </c>
      <c r="L60" s="215">
        <v>0</v>
      </c>
      <c r="M60" s="215">
        <v>0</v>
      </c>
      <c r="N60" s="215">
        <v>0</v>
      </c>
      <c r="O60" s="215">
        <v>0</v>
      </c>
      <c r="P60" s="215">
        <v>0</v>
      </c>
      <c r="Q60" s="215">
        <v>0</v>
      </c>
    </row>
    <row r="61" spans="1:17" x14ac:dyDescent="0.25">
      <c r="A61" s="245" t="str">
        <f>IFERROR(VLOOKUP($C61,Account_Mapping!$A:$C,2,0),"")</f>
        <v>REV_Medicaid</v>
      </c>
      <c r="B61" s="248">
        <f>IFERROR(VLOOKUP($C61,Account_Mapping!$A:$C,3,0),"")</f>
        <v>0</v>
      </c>
      <c r="C61" s="285" t="s">
        <v>818</v>
      </c>
      <c r="D61" s="228"/>
      <c r="E61" s="215">
        <v>0</v>
      </c>
      <c r="F61" s="215">
        <v>0</v>
      </c>
      <c r="G61" s="215">
        <v>0</v>
      </c>
      <c r="H61" s="215">
        <v>-113.63</v>
      </c>
      <c r="I61" s="215">
        <v>113.63</v>
      </c>
      <c r="J61" s="215">
        <v>0</v>
      </c>
      <c r="K61" s="215">
        <v>0</v>
      </c>
      <c r="L61" s="215">
        <v>0</v>
      </c>
      <c r="M61" s="215">
        <v>0</v>
      </c>
      <c r="N61" s="215">
        <v>0</v>
      </c>
      <c r="O61" s="215">
        <v>0</v>
      </c>
      <c r="P61" s="215">
        <v>0</v>
      </c>
      <c r="Q61" s="215">
        <v>0</v>
      </c>
    </row>
    <row r="62" spans="1:17" x14ac:dyDescent="0.25">
      <c r="A62" s="245" t="str">
        <f>IFERROR(VLOOKUP($C62,Account_Mapping!$A:$C,2,0),"")</f>
        <v>T_OTHER_OP_EXO</v>
      </c>
      <c r="B62" s="248">
        <f>IFERROR(VLOOKUP($C62,Account_Mapping!$A:$C,3,0),"")</f>
        <v>0</v>
      </c>
      <c r="C62" s="285" t="s">
        <v>819</v>
      </c>
      <c r="D62" s="228"/>
      <c r="E62" s="215">
        <v>0</v>
      </c>
      <c r="F62" s="215">
        <v>0</v>
      </c>
      <c r="G62" s="215">
        <v>0</v>
      </c>
      <c r="H62" s="215">
        <v>0</v>
      </c>
      <c r="I62" s="215">
        <v>0</v>
      </c>
      <c r="J62" s="215">
        <v>0</v>
      </c>
      <c r="K62" s="215">
        <v>0</v>
      </c>
      <c r="L62" s="215">
        <v>0</v>
      </c>
      <c r="M62" s="215">
        <v>0</v>
      </c>
      <c r="N62" s="215">
        <v>0</v>
      </c>
      <c r="O62" s="215">
        <v>0</v>
      </c>
      <c r="P62" s="215">
        <v>0</v>
      </c>
      <c r="Q62" s="215">
        <v>0</v>
      </c>
    </row>
    <row r="63" spans="1:17" x14ac:dyDescent="0.25">
      <c r="A63" s="245" t="str">
        <f>IFERROR(VLOOKUP($C63,Account_Mapping!$A:$C,2,0),"")</f>
        <v>REV_Medicare</v>
      </c>
      <c r="B63" s="248">
        <f>IFERROR(VLOOKUP($C63,Account_Mapping!$A:$C,3,0),"")</f>
        <v>0</v>
      </c>
      <c r="C63" s="285" t="s">
        <v>820</v>
      </c>
      <c r="D63" s="228"/>
      <c r="E63" s="215">
        <v>45600</v>
      </c>
      <c r="F63" s="215">
        <v>34800</v>
      </c>
      <c r="G63" s="215">
        <v>68800</v>
      </c>
      <c r="H63" s="215">
        <v>66800</v>
      </c>
      <c r="I63" s="215">
        <v>52400</v>
      </c>
      <c r="J63" s="215">
        <v>105200</v>
      </c>
      <c r="K63" s="215">
        <v>0</v>
      </c>
      <c r="L63" s="215">
        <v>0</v>
      </c>
      <c r="M63" s="215">
        <v>0</v>
      </c>
      <c r="N63" s="215">
        <v>0</v>
      </c>
      <c r="O63" s="215">
        <v>0</v>
      </c>
      <c r="P63" s="215">
        <v>0</v>
      </c>
      <c r="Q63" s="215">
        <v>373600</v>
      </c>
    </row>
    <row r="64" spans="1:17" x14ac:dyDescent="0.25">
      <c r="A64" s="245" t="str">
        <f>IFERROR(VLOOKUP($C64,Account_Mapping!$A:$C,2,0),"")</f>
        <v>REV_Medicare</v>
      </c>
      <c r="B64" s="248">
        <f>IFERROR(VLOOKUP($C64,Account_Mapping!$A:$C,3,0),"")</f>
        <v>0</v>
      </c>
      <c r="C64" s="285" t="s">
        <v>821</v>
      </c>
      <c r="D64" s="228"/>
      <c r="E64" s="215">
        <v>12570.28</v>
      </c>
      <c r="F64" s="215">
        <v>8476.01</v>
      </c>
      <c r="G64" s="215">
        <v>17493.27</v>
      </c>
      <c r="H64" s="215">
        <v>20059.23</v>
      </c>
      <c r="I64" s="215">
        <v>11955.02</v>
      </c>
      <c r="J64" s="215">
        <v>34736.92</v>
      </c>
      <c r="K64" s="215">
        <v>0</v>
      </c>
      <c r="L64" s="215">
        <v>0</v>
      </c>
      <c r="M64" s="215">
        <v>0</v>
      </c>
      <c r="N64" s="215">
        <v>0</v>
      </c>
      <c r="O64" s="215">
        <v>0</v>
      </c>
      <c r="P64" s="215">
        <v>0</v>
      </c>
      <c r="Q64" s="215">
        <v>105290.73</v>
      </c>
    </row>
    <row r="65" spans="1:17" x14ac:dyDescent="0.25">
      <c r="A65" s="245" t="str">
        <f>IFERROR(VLOOKUP($C65,Account_Mapping!$A:$C,2,0),"")</f>
        <v>REV_Medicare</v>
      </c>
      <c r="B65" s="248" t="str">
        <f>IFERROR(VLOOKUP($C65,Account_Mapping!$A:$C,3,0),"")</f>
        <v>REV_Ancillary</v>
      </c>
      <c r="C65" s="285" t="s">
        <v>822</v>
      </c>
      <c r="D65" s="228"/>
      <c r="E65" s="215">
        <v>13376.68</v>
      </c>
      <c r="F65" s="215">
        <v>8559.58</v>
      </c>
      <c r="G65" s="215">
        <v>16644.849999999999</v>
      </c>
      <c r="H65" s="215">
        <v>16058.97</v>
      </c>
      <c r="I65" s="215">
        <v>14143.86</v>
      </c>
      <c r="J65" s="215">
        <v>22401.38</v>
      </c>
      <c r="K65" s="215">
        <v>0</v>
      </c>
      <c r="L65" s="215">
        <v>0</v>
      </c>
      <c r="M65" s="215">
        <v>0</v>
      </c>
      <c r="N65" s="215">
        <v>0</v>
      </c>
      <c r="O65" s="215">
        <v>0</v>
      </c>
      <c r="P65" s="215">
        <v>0</v>
      </c>
      <c r="Q65" s="215">
        <v>91185.32</v>
      </c>
    </row>
    <row r="66" spans="1:17" x14ac:dyDescent="0.25">
      <c r="A66" s="245" t="str">
        <f>IFERROR(VLOOKUP($C66,Account_Mapping!$A:$C,2,0),"")</f>
        <v>REV_Medicare</v>
      </c>
      <c r="B66" s="248" t="str">
        <f>IFERROR(VLOOKUP($C66,Account_Mapping!$A:$C,3,0),"")</f>
        <v>REV_Ancillary</v>
      </c>
      <c r="C66" s="285" t="s">
        <v>823</v>
      </c>
      <c r="D66" s="228"/>
      <c r="E66" s="215">
        <v>13009.48</v>
      </c>
      <c r="F66" s="215">
        <v>10594.52</v>
      </c>
      <c r="G66" s="215">
        <v>20997.3</v>
      </c>
      <c r="H66" s="215">
        <v>20170.13</v>
      </c>
      <c r="I66" s="215">
        <v>16391.560000000001</v>
      </c>
      <c r="J66" s="215">
        <v>29667.26</v>
      </c>
      <c r="K66" s="215">
        <v>0</v>
      </c>
      <c r="L66" s="215">
        <v>0</v>
      </c>
      <c r="M66" s="215">
        <v>0</v>
      </c>
      <c r="N66" s="215">
        <v>0</v>
      </c>
      <c r="O66" s="215">
        <v>0</v>
      </c>
      <c r="P66" s="215">
        <v>0</v>
      </c>
      <c r="Q66" s="215">
        <v>110830.25</v>
      </c>
    </row>
    <row r="67" spans="1:17" x14ac:dyDescent="0.25">
      <c r="A67" s="245" t="str">
        <f>IFERROR(VLOOKUP($C67,Account_Mapping!$A:$C,2,0),"")</f>
        <v>REV_Medicare</v>
      </c>
      <c r="B67" s="248" t="str">
        <f>IFERROR(VLOOKUP($C67,Account_Mapping!$A:$C,3,0),"")</f>
        <v>REV_Ancillary</v>
      </c>
      <c r="C67" s="285" t="s">
        <v>824</v>
      </c>
      <c r="D67" s="228"/>
      <c r="E67" s="215">
        <v>3211.99</v>
      </c>
      <c r="F67" s="215">
        <v>5583.49</v>
      </c>
      <c r="G67" s="215">
        <v>11153.37</v>
      </c>
      <c r="H67" s="215">
        <v>10003.73</v>
      </c>
      <c r="I67" s="215">
        <v>3217</v>
      </c>
      <c r="J67" s="215">
        <v>17019</v>
      </c>
      <c r="K67" s="215">
        <v>0</v>
      </c>
      <c r="L67" s="215">
        <v>0</v>
      </c>
      <c r="M67" s="215">
        <v>0</v>
      </c>
      <c r="N67" s="215">
        <v>0</v>
      </c>
      <c r="O67" s="215">
        <v>0</v>
      </c>
      <c r="P67" s="215">
        <v>0</v>
      </c>
      <c r="Q67" s="215">
        <v>50188.58</v>
      </c>
    </row>
    <row r="68" spans="1:17" x14ac:dyDescent="0.25">
      <c r="A68" s="245" t="str">
        <f>IFERROR(VLOOKUP($C68,Account_Mapping!$A:$C,2,0),"")</f>
        <v>REV_Medicare</v>
      </c>
      <c r="B68" s="248" t="str">
        <f>IFERROR(VLOOKUP($C68,Account_Mapping!$A:$C,3,0),"")</f>
        <v>REV_Ancillary</v>
      </c>
      <c r="C68" s="285" t="s">
        <v>825</v>
      </c>
      <c r="D68" s="228"/>
      <c r="E68" s="215">
        <v>0</v>
      </c>
      <c r="F68" s="215">
        <v>0</v>
      </c>
      <c r="G68" s="215">
        <v>0</v>
      </c>
      <c r="H68" s="215">
        <v>0</v>
      </c>
      <c r="I68" s="215">
        <v>0</v>
      </c>
      <c r="J68" s="215">
        <v>0</v>
      </c>
      <c r="K68" s="215">
        <v>0</v>
      </c>
      <c r="L68" s="215">
        <v>0</v>
      </c>
      <c r="M68" s="215">
        <v>0</v>
      </c>
      <c r="N68" s="215">
        <v>0</v>
      </c>
      <c r="O68" s="215">
        <v>0</v>
      </c>
      <c r="P68" s="215">
        <v>0</v>
      </c>
      <c r="Q68" s="215">
        <v>0</v>
      </c>
    </row>
    <row r="69" spans="1:17" x14ac:dyDescent="0.25">
      <c r="A69" s="245" t="str">
        <f>IFERROR(VLOOKUP($C69,Account_Mapping!$A:$C,2,0),"")</f>
        <v>REV_Medicare</v>
      </c>
      <c r="B69" s="248" t="str">
        <f>IFERROR(VLOOKUP($C69,Account_Mapping!$A:$C,3,0),"")</f>
        <v>REV_Ancillary</v>
      </c>
      <c r="C69" s="285" t="s">
        <v>826</v>
      </c>
      <c r="D69" s="228"/>
      <c r="E69" s="215">
        <v>4655.45</v>
      </c>
      <c r="F69" s="215">
        <v>6190.53</v>
      </c>
      <c r="G69" s="215">
        <v>6970.85</v>
      </c>
      <c r="H69" s="215">
        <v>9077.4599999999991</v>
      </c>
      <c r="I69" s="215">
        <v>4530.71</v>
      </c>
      <c r="J69" s="215">
        <v>14505.5</v>
      </c>
      <c r="K69" s="215">
        <v>0</v>
      </c>
      <c r="L69" s="215">
        <v>0</v>
      </c>
      <c r="M69" s="215">
        <v>0</v>
      </c>
      <c r="N69" s="215">
        <v>0</v>
      </c>
      <c r="O69" s="215">
        <v>0</v>
      </c>
      <c r="P69" s="215">
        <v>0</v>
      </c>
      <c r="Q69" s="215">
        <v>45930.5</v>
      </c>
    </row>
    <row r="70" spans="1:17" x14ac:dyDescent="0.25">
      <c r="A70" s="245" t="str">
        <f>IFERROR(VLOOKUP($C70,Account_Mapping!$A:$C,2,0),"")</f>
        <v>REV_Medicare</v>
      </c>
      <c r="B70" s="248" t="str">
        <f>IFERROR(VLOOKUP($C70,Account_Mapping!$A:$C,3,0),"")</f>
        <v>REV_Ancillary</v>
      </c>
      <c r="C70" s="285" t="s">
        <v>827</v>
      </c>
      <c r="D70" s="228"/>
      <c r="E70" s="215">
        <v>644.52</v>
      </c>
      <c r="F70" s="215">
        <v>883.19</v>
      </c>
      <c r="G70" s="215">
        <v>254.08</v>
      </c>
      <c r="H70" s="215">
        <v>0</v>
      </c>
      <c r="I70" s="215">
        <v>0</v>
      </c>
      <c r="J70" s="215">
        <v>0</v>
      </c>
      <c r="K70" s="215">
        <v>0</v>
      </c>
      <c r="L70" s="215">
        <v>0</v>
      </c>
      <c r="M70" s="215">
        <v>0</v>
      </c>
      <c r="N70" s="215">
        <v>0</v>
      </c>
      <c r="O70" s="215">
        <v>0</v>
      </c>
      <c r="P70" s="215">
        <v>0</v>
      </c>
      <c r="Q70" s="215">
        <v>1781.79</v>
      </c>
    </row>
    <row r="71" spans="1:17" x14ac:dyDescent="0.25">
      <c r="A71" s="245" t="str">
        <f>IFERROR(VLOOKUP($C71,Account_Mapping!$A:$C,2,0),"")</f>
        <v>REV_Medicare</v>
      </c>
      <c r="B71" s="248" t="str">
        <f>IFERROR(VLOOKUP($C71,Account_Mapping!$A:$C,3,0),"")</f>
        <v>REV_Ancillary</v>
      </c>
      <c r="C71" s="285" t="s">
        <v>828</v>
      </c>
      <c r="D71" s="228"/>
      <c r="E71" s="215">
        <v>0</v>
      </c>
      <c r="F71" s="215">
        <v>0</v>
      </c>
      <c r="G71" s="215">
        <v>0</v>
      </c>
      <c r="H71" s="215">
        <v>0</v>
      </c>
      <c r="I71" s="215">
        <v>0</v>
      </c>
      <c r="J71" s="215">
        <v>0</v>
      </c>
      <c r="K71" s="215">
        <v>0</v>
      </c>
      <c r="L71" s="215">
        <v>0</v>
      </c>
      <c r="M71" s="215">
        <v>0</v>
      </c>
      <c r="N71" s="215">
        <v>0</v>
      </c>
      <c r="O71" s="215">
        <v>0</v>
      </c>
      <c r="P71" s="215">
        <v>0</v>
      </c>
      <c r="Q71" s="215">
        <v>0</v>
      </c>
    </row>
    <row r="72" spans="1:17" x14ac:dyDescent="0.25">
      <c r="A72" s="245" t="str">
        <f>IFERROR(VLOOKUP($C72,Account_Mapping!$A:$C,2,0),"")</f>
        <v>REV_Medicare</v>
      </c>
      <c r="B72" s="248" t="str">
        <f>IFERROR(VLOOKUP($C72,Account_Mapping!$A:$C,3,0),"")</f>
        <v>REV_Ancillary</v>
      </c>
      <c r="C72" s="285" t="s">
        <v>829</v>
      </c>
      <c r="D72" s="228"/>
      <c r="E72" s="215">
        <v>76.63</v>
      </c>
      <c r="F72" s="215">
        <v>40.409999999999997</v>
      </c>
      <c r="G72" s="215">
        <v>0</v>
      </c>
      <c r="H72" s="215">
        <v>17.34</v>
      </c>
      <c r="I72" s="215">
        <v>0</v>
      </c>
      <c r="J72" s="215">
        <v>0</v>
      </c>
      <c r="K72" s="215">
        <v>0</v>
      </c>
      <c r="L72" s="215">
        <v>0</v>
      </c>
      <c r="M72" s="215">
        <v>0</v>
      </c>
      <c r="N72" s="215">
        <v>0</v>
      </c>
      <c r="O72" s="215">
        <v>0</v>
      </c>
      <c r="P72" s="215">
        <v>0</v>
      </c>
      <c r="Q72" s="215">
        <v>134.38</v>
      </c>
    </row>
    <row r="73" spans="1:17" x14ac:dyDescent="0.25">
      <c r="A73" s="245" t="str">
        <f>IFERROR(VLOOKUP($C73,Account_Mapping!$A:$C,2,0),"")</f>
        <v>REV_Medicare</v>
      </c>
      <c r="B73" s="248" t="str">
        <f>IFERROR(VLOOKUP($C73,Account_Mapping!$A:$C,3,0),"")</f>
        <v>REV_Ancillary</v>
      </c>
      <c r="C73" s="285" t="s">
        <v>830</v>
      </c>
      <c r="D73" s="228"/>
      <c r="E73" s="215">
        <v>0</v>
      </c>
      <c r="F73" s="215">
        <v>0</v>
      </c>
      <c r="G73" s="215">
        <v>0</v>
      </c>
      <c r="H73" s="215">
        <v>0</v>
      </c>
      <c r="I73" s="215">
        <v>0</v>
      </c>
      <c r="J73" s="215">
        <v>0</v>
      </c>
      <c r="K73" s="215">
        <v>0</v>
      </c>
      <c r="L73" s="215">
        <v>0</v>
      </c>
      <c r="M73" s="215">
        <v>0</v>
      </c>
      <c r="N73" s="215">
        <v>0</v>
      </c>
      <c r="O73" s="215">
        <v>0</v>
      </c>
      <c r="P73" s="215">
        <v>0</v>
      </c>
      <c r="Q73" s="215">
        <v>0</v>
      </c>
    </row>
    <row r="74" spans="1:17" x14ac:dyDescent="0.25">
      <c r="A74" s="245" t="str">
        <f>IFERROR(VLOOKUP($C74,Account_Mapping!$A:$C,2,0),"")</f>
        <v>REV_Medicare</v>
      </c>
      <c r="B74" s="248" t="str">
        <f>IFERROR(VLOOKUP($C74,Account_Mapping!$A:$C,3,0),"")</f>
        <v>REV_Ancillary</v>
      </c>
      <c r="C74" s="285" t="s">
        <v>831</v>
      </c>
      <c r="D74" s="228"/>
      <c r="E74" s="215">
        <v>0</v>
      </c>
      <c r="F74" s="215">
        <v>0</v>
      </c>
      <c r="G74" s="215">
        <v>0</v>
      </c>
      <c r="H74" s="215">
        <v>0</v>
      </c>
      <c r="I74" s="215">
        <v>0</v>
      </c>
      <c r="J74" s="215">
        <v>0</v>
      </c>
      <c r="K74" s="215">
        <v>0</v>
      </c>
      <c r="L74" s="215">
        <v>0</v>
      </c>
      <c r="M74" s="215">
        <v>0</v>
      </c>
      <c r="N74" s="215">
        <v>0</v>
      </c>
      <c r="O74" s="215">
        <v>0</v>
      </c>
      <c r="P74" s="215">
        <v>0</v>
      </c>
      <c r="Q74" s="215">
        <v>0</v>
      </c>
    </row>
    <row r="75" spans="1:17" x14ac:dyDescent="0.25">
      <c r="A75" s="245" t="str">
        <f>IFERROR(VLOOKUP($C75,Account_Mapping!$A:$C,2,0),"")</f>
        <v>REV_Medicare</v>
      </c>
      <c r="B75" s="248" t="str">
        <f>IFERROR(VLOOKUP($C75,Account_Mapping!$A:$C,3,0),"")</f>
        <v>REV_Ancillary</v>
      </c>
      <c r="C75" s="285" t="s">
        <v>832</v>
      </c>
      <c r="D75" s="228"/>
      <c r="E75" s="215">
        <v>0</v>
      </c>
      <c r="F75" s="215">
        <v>0</v>
      </c>
      <c r="G75" s="215">
        <v>0</v>
      </c>
      <c r="H75" s="215">
        <v>0</v>
      </c>
      <c r="I75" s="215">
        <v>0</v>
      </c>
      <c r="J75" s="215">
        <v>0</v>
      </c>
      <c r="K75" s="215">
        <v>0</v>
      </c>
      <c r="L75" s="215">
        <v>0</v>
      </c>
      <c r="M75" s="215">
        <v>0</v>
      </c>
      <c r="N75" s="215">
        <v>0</v>
      </c>
      <c r="O75" s="215">
        <v>0</v>
      </c>
      <c r="P75" s="215">
        <v>0</v>
      </c>
      <c r="Q75" s="215">
        <v>0</v>
      </c>
    </row>
    <row r="76" spans="1:17" x14ac:dyDescent="0.25">
      <c r="A76" s="245" t="str">
        <f>IFERROR(VLOOKUP($C76,Account_Mapping!$A:$C,2,0),"")</f>
        <v>REV_Medicare</v>
      </c>
      <c r="B76" s="248" t="str">
        <f>IFERROR(VLOOKUP($C76,Account_Mapping!$A:$C,3,0),"")</f>
        <v>REV_Ancillary</v>
      </c>
      <c r="C76" s="285" t="s">
        <v>833</v>
      </c>
      <c r="D76" s="228"/>
      <c r="E76" s="215">
        <v>0</v>
      </c>
      <c r="F76" s="215">
        <v>0</v>
      </c>
      <c r="G76" s="215">
        <v>0</v>
      </c>
      <c r="H76" s="215">
        <v>0</v>
      </c>
      <c r="I76" s="215">
        <v>0</v>
      </c>
      <c r="J76" s="215">
        <v>0</v>
      </c>
      <c r="K76" s="215">
        <v>0</v>
      </c>
      <c r="L76" s="215">
        <v>0</v>
      </c>
      <c r="M76" s="215">
        <v>0</v>
      </c>
      <c r="N76" s="215">
        <v>0</v>
      </c>
      <c r="O76" s="215">
        <v>0</v>
      </c>
      <c r="P76" s="215">
        <v>0</v>
      </c>
      <c r="Q76" s="215">
        <v>0</v>
      </c>
    </row>
    <row r="77" spans="1:17" x14ac:dyDescent="0.25">
      <c r="A77" s="245" t="str">
        <f>IFERROR(VLOOKUP($C77,Account_Mapping!$A:$C,2,0),"")</f>
        <v>REV_Medicare</v>
      </c>
      <c r="B77" s="248" t="str">
        <f>IFERROR(VLOOKUP($C77,Account_Mapping!$A:$C,3,0),"")</f>
        <v>REV_Ancillary</v>
      </c>
      <c r="C77" s="285" t="s">
        <v>1277</v>
      </c>
      <c r="D77" s="228"/>
      <c r="E77" s="215">
        <v>12060</v>
      </c>
      <c r="F77" s="215">
        <v>12060</v>
      </c>
      <c r="G77" s="215">
        <v>18090</v>
      </c>
      <c r="H77" s="215">
        <v>12000</v>
      </c>
      <c r="I77" s="215">
        <v>11940</v>
      </c>
      <c r="J77" s="215">
        <v>11940</v>
      </c>
      <c r="K77" s="215">
        <v>0</v>
      </c>
      <c r="L77" s="215">
        <v>0</v>
      </c>
      <c r="M77" s="215">
        <v>0</v>
      </c>
      <c r="N77" s="215">
        <v>0</v>
      </c>
      <c r="O77" s="215">
        <v>0</v>
      </c>
      <c r="P77" s="215">
        <v>0</v>
      </c>
      <c r="Q77" s="215">
        <v>78090</v>
      </c>
    </row>
    <row r="78" spans="1:17" x14ac:dyDescent="0.25">
      <c r="A78" s="245" t="str">
        <f>IFERROR(VLOOKUP($C78,Account_Mapping!$A:$C,2,0),"")</f>
        <v>REV_Medicare</v>
      </c>
      <c r="B78" s="248" t="str">
        <f>IFERROR(VLOOKUP($C78,Account_Mapping!$A:$C,3,0),"")</f>
        <v>REV_Cont_Allow</v>
      </c>
      <c r="C78" s="285" t="s">
        <v>835</v>
      </c>
      <c r="D78" s="228"/>
      <c r="E78" s="215">
        <v>-34974.75</v>
      </c>
      <c r="F78" s="215">
        <v>-31851.72</v>
      </c>
      <c r="G78" s="215">
        <v>-56020.45</v>
      </c>
      <c r="H78" s="215">
        <v>-55327.63</v>
      </c>
      <c r="I78" s="215">
        <v>-38283.129999999997</v>
      </c>
      <c r="J78" s="215">
        <v>-83593.14</v>
      </c>
      <c r="K78" s="215">
        <v>0</v>
      </c>
      <c r="L78" s="215">
        <v>0</v>
      </c>
      <c r="M78" s="215">
        <v>0</v>
      </c>
      <c r="N78" s="215">
        <v>0</v>
      </c>
      <c r="O78" s="215">
        <v>0</v>
      </c>
      <c r="P78" s="215">
        <v>0</v>
      </c>
      <c r="Q78" s="215">
        <v>-300050.82</v>
      </c>
    </row>
    <row r="79" spans="1:17" x14ac:dyDescent="0.25">
      <c r="A79" s="245" t="str">
        <f>IFERROR(VLOOKUP($C79,Account_Mapping!$A:$C,2,0),"")</f>
        <v>REV_Medicare</v>
      </c>
      <c r="B79" s="248" t="str">
        <f>IFERROR(VLOOKUP($C79,Account_Mapping!$A:$C,3,0),"")</f>
        <v>REV_Cont_Allow</v>
      </c>
      <c r="C79" s="285" t="s">
        <v>836</v>
      </c>
      <c r="D79" s="228"/>
      <c r="E79" s="215">
        <v>-5107.49</v>
      </c>
      <c r="F79" s="215">
        <v>975.14</v>
      </c>
      <c r="G79" s="215">
        <v>-974.21</v>
      </c>
      <c r="H79" s="215">
        <v>0.89</v>
      </c>
      <c r="I79" s="215">
        <v>961.9</v>
      </c>
      <c r="J79" s="215">
        <v>6628.8</v>
      </c>
      <c r="K79" s="215">
        <v>0</v>
      </c>
      <c r="L79" s="215">
        <v>0</v>
      </c>
      <c r="M79" s="215">
        <v>0</v>
      </c>
      <c r="N79" s="215">
        <v>0</v>
      </c>
      <c r="O79" s="215">
        <v>0</v>
      </c>
      <c r="P79" s="215">
        <v>0</v>
      </c>
      <c r="Q79" s="215">
        <v>2485.0300000000007</v>
      </c>
    </row>
    <row r="80" spans="1:17" x14ac:dyDescent="0.25">
      <c r="A80" s="245" t="str">
        <f>IFERROR(VLOOKUP($C80,Account_Mapping!$A:$C,2,0),"")</f>
        <v>REV_Medicare</v>
      </c>
      <c r="B80" s="248">
        <f>IFERROR(VLOOKUP($C80,Account_Mapping!$A:$C,3,0),"")</f>
        <v>0</v>
      </c>
      <c r="C80" s="285" t="s">
        <v>837</v>
      </c>
      <c r="D80" s="228"/>
      <c r="E80" s="215">
        <v>0</v>
      </c>
      <c r="F80" s="215">
        <v>0</v>
      </c>
      <c r="G80" s="215">
        <v>0</v>
      </c>
      <c r="H80" s="215">
        <v>0</v>
      </c>
      <c r="I80" s="215">
        <v>-627.05999999999995</v>
      </c>
      <c r="J80" s="215">
        <v>-466.92</v>
      </c>
      <c r="K80" s="215">
        <v>0</v>
      </c>
      <c r="L80" s="215">
        <v>0</v>
      </c>
      <c r="M80" s="215">
        <v>0</v>
      </c>
      <c r="N80" s="215">
        <v>0</v>
      </c>
      <c r="O80" s="215">
        <v>0</v>
      </c>
      <c r="P80" s="215">
        <v>0</v>
      </c>
      <c r="Q80" s="215">
        <v>-1093.98</v>
      </c>
    </row>
    <row r="81" spans="1:17" x14ac:dyDescent="0.25">
      <c r="A81" s="245" t="str">
        <f>IFERROR(VLOOKUP($C81,Account_Mapping!$A:$C,2,0),"")</f>
        <v>REV_Medicare</v>
      </c>
      <c r="B81" s="248">
        <f>IFERROR(VLOOKUP($C81,Account_Mapping!$A:$C,3,0),"")</f>
        <v>0</v>
      </c>
      <c r="C81" s="285" t="s">
        <v>1281</v>
      </c>
      <c r="D81" s="228"/>
      <c r="E81" s="215">
        <v>0</v>
      </c>
      <c r="F81" s="215">
        <v>0</v>
      </c>
      <c r="G81" s="215">
        <v>0</v>
      </c>
      <c r="H81" s="215">
        <v>0</v>
      </c>
      <c r="I81" s="215">
        <v>0</v>
      </c>
      <c r="J81" s="215">
        <v>0</v>
      </c>
      <c r="K81" s="215">
        <v>0</v>
      </c>
      <c r="L81" s="215">
        <v>0</v>
      </c>
      <c r="M81" s="215">
        <v>0</v>
      </c>
      <c r="N81" s="215">
        <v>0</v>
      </c>
      <c r="O81" s="215">
        <v>0</v>
      </c>
      <c r="P81" s="215">
        <v>0</v>
      </c>
      <c r="Q81" s="215">
        <v>0</v>
      </c>
    </row>
    <row r="82" spans="1:17" x14ac:dyDescent="0.25">
      <c r="A82" s="245" t="str">
        <f>IFERROR(VLOOKUP($C82,Account_Mapping!$A:$C,2,0),"")</f>
        <v>REV_Private</v>
      </c>
      <c r="B82" s="248">
        <f>IFERROR(VLOOKUP($C82,Account_Mapping!$A:$C,3,0),"")</f>
        <v>0</v>
      </c>
      <c r="C82" s="285" t="s">
        <v>839</v>
      </c>
      <c r="D82" s="228"/>
      <c r="E82" s="215">
        <v>23476</v>
      </c>
      <c r="F82" s="215">
        <v>17075</v>
      </c>
      <c r="G82" s="215">
        <v>30275</v>
      </c>
      <c r="H82" s="215">
        <v>50107</v>
      </c>
      <c r="I82" s="215">
        <v>56641</v>
      </c>
      <c r="J82" s="215">
        <v>63266</v>
      </c>
      <c r="K82" s="215">
        <v>0</v>
      </c>
      <c r="L82" s="215">
        <v>0</v>
      </c>
      <c r="M82" s="215">
        <v>0</v>
      </c>
      <c r="N82" s="215">
        <v>0</v>
      </c>
      <c r="O82" s="215">
        <v>0</v>
      </c>
      <c r="P82" s="215">
        <v>0</v>
      </c>
      <c r="Q82" s="215">
        <v>240840</v>
      </c>
    </row>
    <row r="83" spans="1:17" x14ac:dyDescent="0.25">
      <c r="A83" s="245" t="str">
        <f>IFERROR(VLOOKUP($C83,Account_Mapping!$A:$C,2,0),"")</f>
        <v>REV_Comm_Ins</v>
      </c>
      <c r="B83" s="248">
        <f>IFERROR(VLOOKUP($C83,Account_Mapping!$A:$C,3,0),"")</f>
        <v>0</v>
      </c>
      <c r="C83" s="285" t="s">
        <v>840</v>
      </c>
      <c r="D83" s="228"/>
      <c r="E83" s="215">
        <v>26362.1</v>
      </c>
      <c r="F83" s="215">
        <v>6588.19</v>
      </c>
      <c r="G83" s="215">
        <v>15438.28</v>
      </c>
      <c r="H83" s="215">
        <v>8875.2999999999993</v>
      </c>
      <c r="I83" s="215">
        <v>21682.27</v>
      </c>
      <c r="J83" s="215">
        <v>0</v>
      </c>
      <c r="K83" s="215">
        <v>0</v>
      </c>
      <c r="L83" s="215">
        <v>0</v>
      </c>
      <c r="M83" s="215">
        <v>0</v>
      </c>
      <c r="N83" s="215">
        <v>0</v>
      </c>
      <c r="O83" s="215">
        <v>0</v>
      </c>
      <c r="P83" s="215">
        <v>0</v>
      </c>
      <c r="Q83" s="215">
        <v>78946.14</v>
      </c>
    </row>
    <row r="84" spans="1:17" x14ac:dyDescent="0.25">
      <c r="A84" s="245" t="str">
        <f>IFERROR(VLOOKUP($C84,Account_Mapping!$A:$C,2,0),"")</f>
        <v>REV_Comm_Ins</v>
      </c>
      <c r="B84" s="248">
        <f>IFERROR(VLOOKUP($C84,Account_Mapping!$A:$C,3,0),"")</f>
        <v>0</v>
      </c>
      <c r="C84" s="285" t="s">
        <v>841</v>
      </c>
      <c r="D84" s="228"/>
      <c r="E84" s="215">
        <v>-30216.22</v>
      </c>
      <c r="F84" s="215">
        <v>-22544.61</v>
      </c>
      <c r="G84" s="215">
        <v>-34830.879999999997</v>
      </c>
      <c r="H84" s="215">
        <v>-36348.959999999999</v>
      </c>
      <c r="I84" s="215">
        <v>-43448.86</v>
      </c>
      <c r="J84" s="215">
        <v>-14826.97</v>
      </c>
      <c r="K84" s="215">
        <v>0</v>
      </c>
      <c r="L84" s="215">
        <v>0</v>
      </c>
      <c r="M84" s="215">
        <v>0</v>
      </c>
      <c r="N84" s="215">
        <v>0</v>
      </c>
      <c r="O84" s="215">
        <v>0</v>
      </c>
      <c r="P84" s="215">
        <v>0</v>
      </c>
      <c r="Q84" s="215">
        <v>-182216.49999999997</v>
      </c>
    </row>
    <row r="85" spans="1:17" x14ac:dyDescent="0.25">
      <c r="A85" s="245" t="str">
        <f>IFERROR(VLOOKUP($C85,Account_Mapping!$A:$C,2,0),"")</f>
        <v>REV_Private</v>
      </c>
      <c r="B85" s="248" t="str">
        <f>IFERROR(VLOOKUP($C85,Account_Mapping!$A:$C,3,0),"")</f>
        <v>REV_Ancillary</v>
      </c>
      <c r="C85" s="285" t="s">
        <v>842</v>
      </c>
      <c r="D85" s="228"/>
      <c r="E85" s="215">
        <v>0</v>
      </c>
      <c r="F85" s="215">
        <v>0</v>
      </c>
      <c r="G85" s="215">
        <v>5251.51</v>
      </c>
      <c r="H85" s="215">
        <v>4361.37</v>
      </c>
      <c r="I85" s="215">
        <v>3726.91</v>
      </c>
      <c r="J85" s="215">
        <v>5849.46</v>
      </c>
      <c r="K85" s="215">
        <v>0</v>
      </c>
      <c r="L85" s="215">
        <v>0</v>
      </c>
      <c r="M85" s="215">
        <v>0</v>
      </c>
      <c r="N85" s="215">
        <v>0</v>
      </c>
      <c r="O85" s="215">
        <v>0</v>
      </c>
      <c r="P85" s="215">
        <v>0</v>
      </c>
      <c r="Q85" s="215">
        <v>19189.25</v>
      </c>
    </row>
    <row r="86" spans="1:17" x14ac:dyDescent="0.25">
      <c r="A86" s="245" t="str">
        <f>IFERROR(VLOOKUP($C86,Account_Mapping!$A:$C,2,0),"")</f>
        <v>REV_Private</v>
      </c>
      <c r="B86" s="248" t="str">
        <f>IFERROR(VLOOKUP($C86,Account_Mapping!$A:$C,3,0),"")</f>
        <v>REV_Ancillary</v>
      </c>
      <c r="C86" s="285" t="s">
        <v>1283</v>
      </c>
      <c r="D86" s="228"/>
      <c r="E86" s="215">
        <v>12720</v>
      </c>
      <c r="F86" s="215">
        <v>9010</v>
      </c>
      <c r="G86" s="215">
        <v>8480</v>
      </c>
      <c r="H86" s="215">
        <v>8480</v>
      </c>
      <c r="I86" s="215">
        <v>8480</v>
      </c>
      <c r="J86" s="215">
        <v>9010</v>
      </c>
      <c r="K86" s="215">
        <v>0</v>
      </c>
      <c r="L86" s="215">
        <v>0</v>
      </c>
      <c r="M86" s="215">
        <v>0</v>
      </c>
      <c r="N86" s="215">
        <v>0</v>
      </c>
      <c r="O86" s="215">
        <v>0</v>
      </c>
      <c r="P86" s="215">
        <v>0</v>
      </c>
      <c r="Q86" s="215">
        <v>56180</v>
      </c>
    </row>
    <row r="87" spans="1:17" x14ac:dyDescent="0.25">
      <c r="A87" s="245" t="str">
        <f>IFERROR(VLOOKUP($C87,Account_Mapping!$A:$C,2,0),"")</f>
        <v>REV_Private</v>
      </c>
      <c r="B87" s="248" t="str">
        <f>IFERROR(VLOOKUP($C87,Account_Mapping!$A:$C,3,0),"")</f>
        <v>REV_Ancillary</v>
      </c>
      <c r="C87" s="285" t="s">
        <v>844</v>
      </c>
      <c r="D87" s="228"/>
      <c r="E87" s="215">
        <v>177.54</v>
      </c>
      <c r="F87" s="215">
        <v>0</v>
      </c>
      <c r="G87" s="215">
        <v>110.94</v>
      </c>
      <c r="H87" s="215">
        <v>-64.47</v>
      </c>
      <c r="I87" s="215">
        <v>0</v>
      </c>
      <c r="J87" s="215">
        <v>0</v>
      </c>
      <c r="K87" s="215">
        <v>0</v>
      </c>
      <c r="L87" s="215">
        <v>0</v>
      </c>
      <c r="M87" s="215">
        <v>0</v>
      </c>
      <c r="N87" s="215">
        <v>0</v>
      </c>
      <c r="O87" s="215">
        <v>0</v>
      </c>
      <c r="P87" s="215">
        <v>0</v>
      </c>
      <c r="Q87" s="215">
        <v>224.01000000000002</v>
      </c>
    </row>
    <row r="88" spans="1:17" x14ac:dyDescent="0.25">
      <c r="A88" s="245" t="str">
        <f>IFERROR(VLOOKUP($C88,Account_Mapping!$A:$C,2,0),"")</f>
        <v>REV_Private</v>
      </c>
      <c r="B88" s="248">
        <f>IFERROR(VLOOKUP($C88,Account_Mapping!$A:$C,3,0),"")</f>
        <v>0</v>
      </c>
      <c r="C88" s="285" t="s">
        <v>1268</v>
      </c>
      <c r="D88" s="228"/>
      <c r="E88" s="215">
        <v>0</v>
      </c>
      <c r="F88" s="215">
        <v>0</v>
      </c>
      <c r="G88" s="215">
        <v>0</v>
      </c>
      <c r="H88" s="215">
        <v>54.86</v>
      </c>
      <c r="I88" s="215">
        <v>0</v>
      </c>
      <c r="J88" s="215">
        <v>0</v>
      </c>
      <c r="K88" s="215">
        <v>0</v>
      </c>
      <c r="L88" s="215">
        <v>0</v>
      </c>
      <c r="M88" s="215">
        <v>0</v>
      </c>
      <c r="N88" s="215">
        <v>0</v>
      </c>
      <c r="O88" s="215">
        <v>0</v>
      </c>
      <c r="P88" s="215">
        <v>0</v>
      </c>
      <c r="Q88" s="215">
        <v>54.86</v>
      </c>
    </row>
    <row r="89" spans="1:17" x14ac:dyDescent="0.25">
      <c r="A89" s="245" t="str">
        <f>IFERROR(VLOOKUP($C89,Account_Mapping!$A:$C,2,0),"")</f>
        <v>REV_Private</v>
      </c>
      <c r="B89" s="248">
        <f>IFERROR(VLOOKUP($C89,Account_Mapping!$A:$C,3,0),"")</f>
        <v>0</v>
      </c>
      <c r="C89" s="285" t="s">
        <v>1269</v>
      </c>
      <c r="D89" s="228"/>
      <c r="E89" s="215">
        <v>0</v>
      </c>
      <c r="F89" s="215">
        <v>0</v>
      </c>
      <c r="G89" s="215">
        <v>324</v>
      </c>
      <c r="H89" s="215">
        <v>0</v>
      </c>
      <c r="I89" s="215">
        <v>0</v>
      </c>
      <c r="J89" s="215">
        <v>0</v>
      </c>
      <c r="K89" s="215">
        <v>0</v>
      </c>
      <c r="L89" s="215">
        <v>0</v>
      </c>
      <c r="M89" s="215">
        <v>0</v>
      </c>
      <c r="N89" s="215">
        <v>0</v>
      </c>
      <c r="O89" s="215">
        <v>0</v>
      </c>
      <c r="P89" s="215">
        <v>0</v>
      </c>
      <c r="Q89" s="215">
        <v>324</v>
      </c>
    </row>
    <row r="90" spans="1:17" x14ac:dyDescent="0.25">
      <c r="A90" s="245" t="str">
        <f>IFERROR(VLOOKUP($C90,Account_Mapping!$A:$C,2,0),"")</f>
        <v>REV_Other</v>
      </c>
      <c r="B90" s="248">
        <f>IFERROR(VLOOKUP($C90,Account_Mapping!$A:$C,3,0),"")</f>
        <v>0</v>
      </c>
      <c r="C90" s="285" t="s">
        <v>847</v>
      </c>
      <c r="D90" s="228"/>
      <c r="E90" s="215">
        <v>0</v>
      </c>
      <c r="F90" s="215">
        <v>0</v>
      </c>
      <c r="G90" s="215">
        <v>0</v>
      </c>
      <c r="H90" s="215">
        <v>0</v>
      </c>
      <c r="I90" s="215">
        <v>0</v>
      </c>
      <c r="J90" s="215">
        <v>0</v>
      </c>
      <c r="K90" s="215">
        <v>0</v>
      </c>
      <c r="L90" s="215">
        <v>0</v>
      </c>
      <c r="M90" s="215">
        <v>0</v>
      </c>
      <c r="N90" s="215">
        <v>0</v>
      </c>
      <c r="O90" s="215">
        <v>0</v>
      </c>
      <c r="P90" s="215">
        <v>0</v>
      </c>
      <c r="Q90" s="215">
        <v>0</v>
      </c>
    </row>
    <row r="91" spans="1:17" x14ac:dyDescent="0.25">
      <c r="A91" s="245" t="str">
        <f>IFERROR(VLOOKUP($C91,Account_Mapping!$A:$C,2,0),"")</f>
        <v>REV_Other</v>
      </c>
      <c r="B91" s="248">
        <f>IFERROR(VLOOKUP($C91,Account_Mapping!$A:$C,3,0),"")</f>
        <v>0</v>
      </c>
      <c r="C91" s="285" t="s">
        <v>848</v>
      </c>
      <c r="D91" s="228"/>
      <c r="E91" s="215">
        <v>0</v>
      </c>
      <c r="F91" s="215">
        <v>0</v>
      </c>
      <c r="G91" s="215">
        <v>0</v>
      </c>
      <c r="H91" s="215">
        <v>0</v>
      </c>
      <c r="I91" s="215">
        <v>0</v>
      </c>
      <c r="J91" s="215">
        <v>0</v>
      </c>
      <c r="K91" s="215">
        <v>0</v>
      </c>
      <c r="L91" s="215">
        <v>0</v>
      </c>
      <c r="M91" s="215">
        <v>0</v>
      </c>
      <c r="N91" s="215">
        <v>0</v>
      </c>
      <c r="O91" s="215">
        <v>0</v>
      </c>
      <c r="P91" s="215">
        <v>0</v>
      </c>
      <c r="Q91" s="215">
        <v>0</v>
      </c>
    </row>
    <row r="92" spans="1:17" x14ac:dyDescent="0.25">
      <c r="A92" s="245" t="str">
        <f>IFERROR(VLOOKUP($C92,Account_Mapping!$A:$C,2,0),"")</f>
        <v>REV_Other</v>
      </c>
      <c r="B92" s="248">
        <f>IFERROR(VLOOKUP($C92,Account_Mapping!$A:$C,3,0),"")</f>
        <v>0</v>
      </c>
      <c r="C92" s="285" t="s">
        <v>849</v>
      </c>
      <c r="D92" s="228"/>
      <c r="E92" s="215">
        <v>0</v>
      </c>
      <c r="F92" s="215">
        <v>0</v>
      </c>
      <c r="G92" s="215">
        <v>0</v>
      </c>
      <c r="H92" s="215">
        <v>0</v>
      </c>
      <c r="I92" s="215">
        <v>0</v>
      </c>
      <c r="J92" s="215">
        <v>0</v>
      </c>
      <c r="K92" s="215">
        <v>0</v>
      </c>
      <c r="L92" s="215">
        <v>0</v>
      </c>
      <c r="M92" s="215">
        <v>0</v>
      </c>
      <c r="N92" s="215">
        <v>0</v>
      </c>
      <c r="O92" s="215">
        <v>0</v>
      </c>
      <c r="P92" s="215">
        <v>0</v>
      </c>
      <c r="Q92" s="215">
        <v>0</v>
      </c>
    </row>
    <row r="93" spans="1:17" x14ac:dyDescent="0.25">
      <c r="A93" s="245" t="str">
        <f>IFERROR(VLOOKUP($C93,Account_Mapping!$A:$C,2,0),"")</f>
        <v>REV_Other</v>
      </c>
      <c r="B93" s="248">
        <f>IFERROR(VLOOKUP($C93,Account_Mapping!$A:$C,3,0),"")</f>
        <v>0</v>
      </c>
      <c r="C93" s="285" t="s">
        <v>850</v>
      </c>
      <c r="D93" s="228"/>
      <c r="E93" s="215">
        <v>0</v>
      </c>
      <c r="F93" s="215">
        <v>0</v>
      </c>
      <c r="G93" s="215">
        <v>0</v>
      </c>
      <c r="H93" s="215">
        <v>0</v>
      </c>
      <c r="I93" s="215">
        <v>0</v>
      </c>
      <c r="J93" s="215">
        <v>0</v>
      </c>
      <c r="K93" s="215">
        <v>0</v>
      </c>
      <c r="L93" s="215">
        <v>0</v>
      </c>
      <c r="M93" s="215">
        <v>0</v>
      </c>
      <c r="N93" s="215">
        <v>0</v>
      </c>
      <c r="O93" s="215">
        <v>0</v>
      </c>
      <c r="P93" s="215">
        <v>0</v>
      </c>
      <c r="Q93" s="215">
        <v>0</v>
      </c>
    </row>
    <row r="94" spans="1:17" x14ac:dyDescent="0.25">
      <c r="A94" s="245" t="str">
        <f>IFERROR(VLOOKUP($C94,Account_Mapping!$A:$C,2,0),"")</f>
        <v>REV_Private</v>
      </c>
      <c r="B94" s="248">
        <f>IFERROR(VLOOKUP($C94,Account_Mapping!$A:$C,3,0),"")</f>
        <v>0</v>
      </c>
      <c r="C94" s="285" t="s">
        <v>851</v>
      </c>
      <c r="D94" s="228"/>
      <c r="E94" s="215">
        <v>600</v>
      </c>
      <c r="F94" s="215">
        <v>-600</v>
      </c>
      <c r="G94" s="215">
        <v>-1500</v>
      </c>
      <c r="H94" s="215">
        <v>-250</v>
      </c>
      <c r="I94" s="215">
        <v>250</v>
      </c>
      <c r="J94" s="215">
        <v>250</v>
      </c>
      <c r="K94" s="215">
        <v>0</v>
      </c>
      <c r="L94" s="215">
        <v>0</v>
      </c>
      <c r="M94" s="215">
        <v>0</v>
      </c>
      <c r="N94" s="215">
        <v>0</v>
      </c>
      <c r="O94" s="215">
        <v>0</v>
      </c>
      <c r="P94" s="215">
        <v>0</v>
      </c>
      <c r="Q94" s="215">
        <v>-1250</v>
      </c>
    </row>
    <row r="95" spans="1:17" x14ac:dyDescent="0.25">
      <c r="A95" s="245" t="str">
        <f>IFERROR(VLOOKUP($C95,Account_Mapping!$A:$C,2,0),"")</f>
        <v>REV_Other</v>
      </c>
      <c r="B95" s="248">
        <f>IFERROR(VLOOKUP($C95,Account_Mapping!$A:$C,3,0),"")</f>
        <v>0</v>
      </c>
      <c r="C95" s="285" t="s">
        <v>852</v>
      </c>
      <c r="D95" s="228"/>
      <c r="E95" s="215">
        <v>28188.5</v>
      </c>
      <c r="F95" s="215">
        <v>22107.05</v>
      </c>
      <c r="G95" s="215">
        <v>18762.849999999999</v>
      </c>
      <c r="H95" s="215">
        <v>25794.65</v>
      </c>
      <c r="I95" s="215">
        <v>17296.95</v>
      </c>
      <c r="J95" s="215">
        <v>42519</v>
      </c>
      <c r="K95" s="215">
        <v>0</v>
      </c>
      <c r="L95" s="215">
        <v>0</v>
      </c>
      <c r="M95" s="215">
        <v>0</v>
      </c>
      <c r="N95" s="215">
        <v>0</v>
      </c>
      <c r="O95" s="215">
        <v>0</v>
      </c>
      <c r="P95" s="215">
        <v>0</v>
      </c>
      <c r="Q95" s="215">
        <v>154669</v>
      </c>
    </row>
    <row r="96" spans="1:17" x14ac:dyDescent="0.25">
      <c r="A96" s="245" t="str">
        <f>IFERROR(VLOOKUP($C96,Account_Mapping!$A:$C,2,0),"")</f>
        <v>REV_Other</v>
      </c>
      <c r="B96" s="248">
        <f>IFERROR(VLOOKUP($C96,Account_Mapping!$A:$C,3,0),"")</f>
        <v>0</v>
      </c>
      <c r="C96" s="285" t="s">
        <v>853</v>
      </c>
      <c r="D96" s="228"/>
      <c r="E96" s="215">
        <v>0</v>
      </c>
      <c r="F96" s="215">
        <v>0</v>
      </c>
      <c r="G96" s="215">
        <v>0</v>
      </c>
      <c r="H96" s="215">
        <v>0</v>
      </c>
      <c r="I96" s="215">
        <v>0</v>
      </c>
      <c r="J96" s="215">
        <v>0</v>
      </c>
      <c r="K96" s="215">
        <v>0</v>
      </c>
      <c r="L96" s="215">
        <v>0</v>
      </c>
      <c r="M96" s="215">
        <v>0</v>
      </c>
      <c r="N96" s="215">
        <v>0</v>
      </c>
      <c r="O96" s="215">
        <v>0</v>
      </c>
      <c r="P96" s="215">
        <v>0</v>
      </c>
      <c r="Q96" s="215">
        <v>0</v>
      </c>
    </row>
    <row r="97" spans="1:18" x14ac:dyDescent="0.25">
      <c r="A97" s="245" t="str">
        <f>IFERROR(VLOOKUP($C97,Account_Mapping!$A:$C,2,0),"")</f>
        <v>REV_Other</v>
      </c>
      <c r="B97" s="248">
        <f>IFERROR(VLOOKUP($C97,Account_Mapping!$A:$C,3,0),"")</f>
        <v>0</v>
      </c>
      <c r="C97" s="285" t="s">
        <v>854</v>
      </c>
      <c r="D97" s="228"/>
      <c r="E97" s="215">
        <v>0</v>
      </c>
      <c r="F97" s="215">
        <v>0</v>
      </c>
      <c r="G97" s="215">
        <v>0</v>
      </c>
      <c r="H97" s="215">
        <v>0</v>
      </c>
      <c r="I97" s="215">
        <v>0</v>
      </c>
      <c r="J97" s="215">
        <v>0</v>
      </c>
      <c r="K97" s="215">
        <v>0</v>
      </c>
      <c r="L97" s="215">
        <v>0</v>
      </c>
      <c r="M97" s="215">
        <v>0</v>
      </c>
      <c r="N97" s="215">
        <v>0</v>
      </c>
      <c r="O97" s="215">
        <v>0</v>
      </c>
      <c r="P97" s="215">
        <v>0</v>
      </c>
      <c r="Q97" s="215">
        <v>0</v>
      </c>
    </row>
    <row r="98" spans="1:18" x14ac:dyDescent="0.25">
      <c r="A98" s="245" t="str">
        <f>IFERROR(VLOOKUP($C98,Account_Mapping!$A:$C,2,0),"")</f>
        <v>REV_Other</v>
      </c>
      <c r="B98" s="248">
        <f>IFERROR(VLOOKUP($C98,Account_Mapping!$A:$C,3,0),"")</f>
        <v>0</v>
      </c>
      <c r="C98" s="285" t="s">
        <v>855</v>
      </c>
      <c r="D98" s="228"/>
      <c r="E98" s="215">
        <v>0</v>
      </c>
      <c r="F98" s="215">
        <v>0</v>
      </c>
      <c r="G98" s="215">
        <v>0</v>
      </c>
      <c r="H98" s="215">
        <v>0</v>
      </c>
      <c r="I98" s="215">
        <v>0</v>
      </c>
      <c r="J98" s="215">
        <v>0</v>
      </c>
      <c r="K98" s="215">
        <v>0</v>
      </c>
      <c r="L98" s="215">
        <v>0</v>
      </c>
      <c r="M98" s="215">
        <v>0</v>
      </c>
      <c r="N98" s="215">
        <v>0</v>
      </c>
      <c r="O98" s="215">
        <v>0</v>
      </c>
      <c r="P98" s="215">
        <v>0</v>
      </c>
      <c r="Q98" s="215">
        <v>0</v>
      </c>
    </row>
    <row r="99" spans="1:18" x14ac:dyDescent="0.25">
      <c r="A99" s="245" t="str">
        <f>IFERROR(VLOOKUP($C99,Account_Mapping!$A:$C,2,0),"")</f>
        <v>REV_Other</v>
      </c>
      <c r="B99" s="248">
        <f>IFERROR(VLOOKUP($C99,Account_Mapping!$A:$C,3,0),"")</f>
        <v>0</v>
      </c>
      <c r="C99" s="285" t="s">
        <v>856</v>
      </c>
      <c r="D99" s="228"/>
      <c r="E99" s="215">
        <v>0</v>
      </c>
      <c r="F99" s="215">
        <v>0</v>
      </c>
      <c r="G99" s="215">
        <v>0</v>
      </c>
      <c r="H99" s="215">
        <v>0</v>
      </c>
      <c r="I99" s="215">
        <v>0</v>
      </c>
      <c r="J99" s="215">
        <v>0</v>
      </c>
      <c r="K99" s="215">
        <v>0</v>
      </c>
      <c r="L99" s="215">
        <v>0</v>
      </c>
      <c r="M99" s="215">
        <v>0</v>
      </c>
      <c r="N99" s="215">
        <v>0</v>
      </c>
      <c r="O99" s="215">
        <v>0</v>
      </c>
      <c r="P99" s="215">
        <v>0</v>
      </c>
      <c r="Q99" s="215">
        <v>0</v>
      </c>
    </row>
    <row r="100" spans="1:18" x14ac:dyDescent="0.25">
      <c r="A100" s="245" t="str">
        <f>IFERROR(VLOOKUP($C100,Account_Mapping!$A:$C,2,0),"")</f>
        <v>REV_Other</v>
      </c>
      <c r="B100" s="248" t="str">
        <f>IFERROR(VLOOKUP($C100,Account_Mapping!$A:$C,3,0),"")</f>
        <v>REV_Cont_Allow</v>
      </c>
      <c r="C100" s="285" t="s">
        <v>857</v>
      </c>
      <c r="D100" s="228"/>
      <c r="E100" s="215">
        <v>0</v>
      </c>
      <c r="F100" s="215">
        <v>0</v>
      </c>
      <c r="G100" s="215">
        <v>0</v>
      </c>
      <c r="H100" s="215">
        <v>0</v>
      </c>
      <c r="I100" s="215">
        <v>0</v>
      </c>
      <c r="J100" s="215">
        <v>0</v>
      </c>
      <c r="K100" s="215">
        <v>0</v>
      </c>
      <c r="L100" s="215">
        <v>0</v>
      </c>
      <c r="M100" s="215">
        <v>0</v>
      </c>
      <c r="N100" s="215">
        <v>0</v>
      </c>
      <c r="O100" s="215">
        <v>0</v>
      </c>
      <c r="P100" s="215">
        <v>0</v>
      </c>
      <c r="Q100" s="215">
        <v>0</v>
      </c>
    </row>
    <row r="101" spans="1:18" x14ac:dyDescent="0.25">
      <c r="A101" s="245" t="str">
        <f>IFERROR(VLOOKUP($C101,Account_Mapping!$A:$C,2,0),"")</f>
        <v>REV_Other</v>
      </c>
      <c r="B101" s="248" t="str">
        <f>IFERROR(VLOOKUP($C101,Account_Mapping!$A:$C,3,0),"")</f>
        <v>REV_Ancillary</v>
      </c>
      <c r="C101" s="285" t="s">
        <v>858</v>
      </c>
      <c r="D101" s="228"/>
      <c r="E101" s="215">
        <v>0</v>
      </c>
      <c r="F101" s="215">
        <v>0</v>
      </c>
      <c r="G101" s="215">
        <v>0</v>
      </c>
      <c r="H101" s="215">
        <v>0</v>
      </c>
      <c r="I101" s="215">
        <v>0</v>
      </c>
      <c r="J101" s="215">
        <v>0</v>
      </c>
      <c r="K101" s="215">
        <v>0</v>
      </c>
      <c r="L101" s="215">
        <v>0</v>
      </c>
      <c r="M101" s="215">
        <v>0</v>
      </c>
      <c r="N101" s="215">
        <v>0</v>
      </c>
      <c r="O101" s="215">
        <v>0</v>
      </c>
      <c r="P101" s="215">
        <v>0</v>
      </c>
      <c r="Q101" s="215">
        <v>0</v>
      </c>
    </row>
    <row r="102" spans="1:18" x14ac:dyDescent="0.25">
      <c r="A102" s="245" t="str">
        <f>IFERROR(VLOOKUP($C102,Account_Mapping!$A:$C,2,0),"")</f>
        <v>REV_Other</v>
      </c>
      <c r="B102" s="248">
        <f>IFERROR(VLOOKUP($C102,Account_Mapping!$A:$C,3,0),"")</f>
        <v>0</v>
      </c>
      <c r="C102" s="285" t="s">
        <v>859</v>
      </c>
      <c r="D102" s="228"/>
      <c r="E102" s="215">
        <v>0</v>
      </c>
      <c r="F102" s="215">
        <v>0</v>
      </c>
      <c r="G102" s="215">
        <v>0</v>
      </c>
      <c r="H102" s="215">
        <v>0</v>
      </c>
      <c r="I102" s="215">
        <v>0</v>
      </c>
      <c r="J102" s="215">
        <v>0</v>
      </c>
      <c r="K102" s="215">
        <v>0</v>
      </c>
      <c r="L102" s="215">
        <v>0</v>
      </c>
      <c r="M102" s="215">
        <v>0</v>
      </c>
      <c r="N102" s="215">
        <v>0</v>
      </c>
      <c r="O102" s="215">
        <v>0</v>
      </c>
      <c r="P102" s="215">
        <v>0</v>
      </c>
      <c r="Q102" s="215">
        <v>0</v>
      </c>
    </row>
    <row r="103" spans="1:18" x14ac:dyDescent="0.25">
      <c r="A103" s="245" t="str">
        <f>IFERROR(VLOOKUP($C103,Account_Mapping!$A:$C,2,0),"")</f>
        <v>REV_Other</v>
      </c>
      <c r="B103" s="248">
        <f>IFERROR(VLOOKUP($C103,Account_Mapping!$A:$C,3,0),"")</f>
        <v>0</v>
      </c>
      <c r="C103" s="285" t="s">
        <v>860</v>
      </c>
      <c r="D103" s="228"/>
      <c r="E103" s="215">
        <v>0</v>
      </c>
      <c r="F103" s="215">
        <v>0</v>
      </c>
      <c r="G103" s="215">
        <v>0</v>
      </c>
      <c r="H103" s="215">
        <v>0</v>
      </c>
      <c r="I103" s="215">
        <v>0</v>
      </c>
      <c r="J103" s="215">
        <v>0</v>
      </c>
      <c r="K103" s="215">
        <v>0</v>
      </c>
      <c r="L103" s="215">
        <v>0</v>
      </c>
      <c r="M103" s="215">
        <v>0</v>
      </c>
      <c r="N103" s="215">
        <v>0</v>
      </c>
      <c r="O103" s="215">
        <v>0</v>
      </c>
      <c r="P103" s="215">
        <v>0</v>
      </c>
      <c r="Q103" s="215">
        <v>0</v>
      </c>
    </row>
    <row r="104" spans="1:18" x14ac:dyDescent="0.25">
      <c r="A104" s="245" t="str">
        <f>IFERROR(VLOOKUP($C104,Account_Mapping!$A:$C,2,0),"")</f>
        <v>REV_Other</v>
      </c>
      <c r="B104" s="248">
        <f>IFERROR(VLOOKUP($C104,Account_Mapping!$A:$C,3,0),"")</f>
        <v>0</v>
      </c>
      <c r="C104" s="285" t="s">
        <v>861</v>
      </c>
      <c r="D104" s="228"/>
      <c r="E104" s="215">
        <v>0</v>
      </c>
      <c r="F104" s="215">
        <v>0</v>
      </c>
      <c r="G104" s="215">
        <v>0</v>
      </c>
      <c r="H104" s="215">
        <v>0</v>
      </c>
      <c r="I104" s="215">
        <v>0</v>
      </c>
      <c r="J104" s="215">
        <v>0</v>
      </c>
      <c r="K104" s="215">
        <v>0</v>
      </c>
      <c r="L104" s="215">
        <v>0</v>
      </c>
      <c r="M104" s="215">
        <v>0</v>
      </c>
      <c r="N104" s="215">
        <v>0</v>
      </c>
      <c r="O104" s="215">
        <v>0</v>
      </c>
      <c r="P104" s="215">
        <v>0</v>
      </c>
      <c r="Q104" s="215">
        <v>0</v>
      </c>
    </row>
    <row r="105" spans="1:18" x14ac:dyDescent="0.25">
      <c r="A105" s="245" t="str">
        <f>IFERROR(VLOOKUP($C105,Account_Mapping!$A:$C,2,0),"")</f>
        <v>REV_Other</v>
      </c>
      <c r="B105" s="248">
        <f>IFERROR(VLOOKUP($C105,Account_Mapping!$A:$C,3,0),"")</f>
        <v>0</v>
      </c>
      <c r="C105" s="285" t="s">
        <v>862</v>
      </c>
      <c r="D105" s="228"/>
      <c r="E105" s="215">
        <v>0</v>
      </c>
      <c r="F105" s="215">
        <v>0</v>
      </c>
      <c r="G105" s="215">
        <v>0</v>
      </c>
      <c r="H105" s="215">
        <v>0</v>
      </c>
      <c r="I105" s="215">
        <v>0</v>
      </c>
      <c r="J105" s="215">
        <v>0</v>
      </c>
      <c r="K105" s="215">
        <v>0</v>
      </c>
      <c r="L105" s="215">
        <v>0</v>
      </c>
      <c r="M105" s="215">
        <v>0</v>
      </c>
      <c r="N105" s="215">
        <v>0</v>
      </c>
      <c r="O105" s="215">
        <v>0</v>
      </c>
      <c r="P105" s="215">
        <v>0</v>
      </c>
      <c r="Q105" s="215">
        <v>0</v>
      </c>
    </row>
    <row r="106" spans="1:18" x14ac:dyDescent="0.25">
      <c r="A106" s="245" t="str">
        <f>IFERROR(VLOOKUP($C106,Account_Mapping!$A:$C,2,0),"")</f>
        <v>REV_Veterans</v>
      </c>
      <c r="B106" s="248">
        <f>IFERROR(VLOOKUP($C106,Account_Mapping!$A:$C,3,0),"")</f>
        <v>0</v>
      </c>
      <c r="C106" s="285" t="s">
        <v>863</v>
      </c>
      <c r="D106" s="228"/>
      <c r="E106" s="215">
        <v>0</v>
      </c>
      <c r="F106" s="215">
        <v>0</v>
      </c>
      <c r="G106" s="215">
        <v>0</v>
      </c>
      <c r="H106" s="215">
        <v>0</v>
      </c>
      <c r="I106" s="215">
        <v>0</v>
      </c>
      <c r="J106" s="215">
        <v>0</v>
      </c>
      <c r="K106" s="215">
        <v>0</v>
      </c>
      <c r="L106" s="215">
        <v>0</v>
      </c>
      <c r="M106" s="215">
        <v>0</v>
      </c>
      <c r="N106" s="215">
        <v>0</v>
      </c>
      <c r="O106" s="215">
        <v>0</v>
      </c>
      <c r="P106" s="215">
        <v>0</v>
      </c>
      <c r="Q106" s="215">
        <v>0</v>
      </c>
    </row>
    <row r="107" spans="1:18" x14ac:dyDescent="0.25">
      <c r="A107" s="245" t="str">
        <f>IFERROR(VLOOKUP($C107,Account_Mapping!$A:$C,2,0),"")</f>
        <v>REV_Veterans</v>
      </c>
      <c r="B107" s="248">
        <f>IFERROR(VLOOKUP($C107,Account_Mapping!$A:$C,3,0),"")</f>
        <v>0</v>
      </c>
      <c r="C107" s="285" t="s">
        <v>864</v>
      </c>
      <c r="D107" s="228"/>
      <c r="E107" s="215">
        <v>0</v>
      </c>
      <c r="F107" s="215">
        <v>0</v>
      </c>
      <c r="G107" s="215">
        <v>0</v>
      </c>
      <c r="H107" s="215">
        <v>0</v>
      </c>
      <c r="I107" s="215">
        <v>0</v>
      </c>
      <c r="J107" s="215">
        <v>0</v>
      </c>
      <c r="K107" s="215">
        <v>0</v>
      </c>
      <c r="L107" s="215">
        <v>0</v>
      </c>
      <c r="M107" s="215">
        <v>0</v>
      </c>
      <c r="N107" s="215">
        <v>0</v>
      </c>
      <c r="O107" s="215">
        <v>0</v>
      </c>
      <c r="P107" s="215">
        <v>0</v>
      </c>
      <c r="Q107" s="215">
        <v>0</v>
      </c>
    </row>
    <row r="108" spans="1:18" x14ac:dyDescent="0.25">
      <c r="A108" s="245" t="str">
        <f>IFERROR(VLOOKUP($C108,Account_Mapping!$A:$C,2,0),"")</f>
        <v>REV_Veterans</v>
      </c>
      <c r="B108" s="248">
        <f>IFERROR(VLOOKUP($C108,Account_Mapping!$A:$C,3,0),"")</f>
        <v>0</v>
      </c>
      <c r="C108" s="285" t="s">
        <v>865</v>
      </c>
      <c r="D108" s="228"/>
      <c r="E108" s="215">
        <v>0</v>
      </c>
      <c r="F108" s="215">
        <v>0</v>
      </c>
      <c r="G108" s="215">
        <v>0</v>
      </c>
      <c r="H108" s="215">
        <v>0</v>
      </c>
      <c r="I108" s="215">
        <v>0</v>
      </c>
      <c r="J108" s="215">
        <v>0</v>
      </c>
      <c r="K108" s="215">
        <v>0</v>
      </c>
      <c r="L108" s="215">
        <v>0</v>
      </c>
      <c r="M108" s="215">
        <v>0</v>
      </c>
      <c r="N108" s="215">
        <v>0</v>
      </c>
      <c r="O108" s="215">
        <v>0</v>
      </c>
      <c r="P108" s="215">
        <v>0</v>
      </c>
      <c r="Q108" s="215">
        <v>0</v>
      </c>
    </row>
    <row r="109" spans="1:18" x14ac:dyDescent="0.25">
      <c r="A109" s="245" t="str">
        <f>IFERROR(VLOOKUP($C109,Account_Mapping!$A:$C,2,0),"")</f>
        <v>REV_Veterans</v>
      </c>
      <c r="B109" s="248">
        <f>IFERROR(VLOOKUP($C109,Account_Mapping!$A:$C,3,0),"")</f>
        <v>0</v>
      </c>
      <c r="C109" s="285" t="s">
        <v>866</v>
      </c>
      <c r="D109" s="228"/>
      <c r="E109" s="229">
        <v>0</v>
      </c>
      <c r="F109" s="229">
        <v>0</v>
      </c>
      <c r="G109" s="229">
        <v>0</v>
      </c>
      <c r="H109" s="229">
        <v>0</v>
      </c>
      <c r="I109" s="229">
        <v>0</v>
      </c>
      <c r="J109" s="229">
        <v>0</v>
      </c>
      <c r="K109" s="229">
        <v>0</v>
      </c>
      <c r="L109" s="229">
        <v>0</v>
      </c>
      <c r="M109" s="229">
        <v>0</v>
      </c>
      <c r="N109" s="229">
        <v>0</v>
      </c>
      <c r="O109" s="229">
        <v>0</v>
      </c>
      <c r="P109" s="229">
        <v>0</v>
      </c>
      <c r="Q109" s="229">
        <v>0</v>
      </c>
      <c r="R109" s="224"/>
    </row>
    <row r="110" spans="1:18" x14ac:dyDescent="0.25">
      <c r="A110" s="245" t="str">
        <f>IFERROR(VLOOKUP($C110,Account_Mapping!$A:$C,2,0),"")</f>
        <v>REV_Other</v>
      </c>
      <c r="B110" s="248">
        <f>IFERROR(VLOOKUP($C110,Account_Mapping!$A:$C,3,0),"")</f>
        <v>0</v>
      </c>
      <c r="C110" s="285" t="s">
        <v>867</v>
      </c>
      <c r="E110" s="215">
        <v>550.04999999999995</v>
      </c>
      <c r="F110" s="215">
        <v>-550.04999999999995</v>
      </c>
      <c r="G110" s="215">
        <v>0</v>
      </c>
      <c r="H110" s="215">
        <v>0</v>
      </c>
      <c r="I110" s="215">
        <v>0</v>
      </c>
      <c r="J110" s="215">
        <v>0</v>
      </c>
      <c r="K110" s="215">
        <v>0</v>
      </c>
      <c r="L110" s="215">
        <v>0</v>
      </c>
      <c r="M110" s="215">
        <v>0</v>
      </c>
      <c r="N110" s="215">
        <v>0</v>
      </c>
      <c r="O110" s="215">
        <v>0</v>
      </c>
      <c r="P110" s="215">
        <v>0</v>
      </c>
      <c r="Q110" s="215">
        <v>0</v>
      </c>
    </row>
    <row r="111" spans="1:18" x14ac:dyDescent="0.25">
      <c r="A111" s="245" t="str">
        <f>IFERROR(VLOOKUP($C111,Account_Mapping!$A:$C,2,0),"")</f>
        <v/>
      </c>
      <c r="B111" s="248" t="str">
        <f>IFERROR(VLOOKUP($C111,Account_Mapping!$A:$C,3,0),"")</f>
        <v/>
      </c>
      <c r="C111" s="285" t="s">
        <v>868</v>
      </c>
      <c r="E111" s="215">
        <v>334378.76</v>
      </c>
      <c r="F111" s="215">
        <v>280129.85000000003</v>
      </c>
      <c r="G111" s="215">
        <v>358772.55999999994</v>
      </c>
      <c r="H111" s="215">
        <v>383536.33999999997</v>
      </c>
      <c r="I111" s="215">
        <v>362771.86000000004</v>
      </c>
      <c r="J111" s="215">
        <v>457447.19000000006</v>
      </c>
      <c r="K111" s="215">
        <v>0</v>
      </c>
      <c r="L111" s="215">
        <v>0</v>
      </c>
      <c r="M111" s="215">
        <v>0</v>
      </c>
      <c r="N111" s="215">
        <v>0</v>
      </c>
      <c r="O111" s="215">
        <v>0</v>
      </c>
      <c r="P111" s="215">
        <v>0</v>
      </c>
      <c r="Q111" s="215">
        <v>2177036.5600000005</v>
      </c>
    </row>
    <row r="112" spans="1:18" x14ac:dyDescent="0.25">
      <c r="A112" s="245" t="str">
        <f>IFERROR(VLOOKUP($C112,Account_Mapping!$A:$C,2,0),"")</f>
        <v/>
      </c>
      <c r="B112" s="248" t="str">
        <f>IFERROR(VLOOKUP($C112,Account_Mapping!$A:$C,3,0),"")</f>
        <v/>
      </c>
      <c r="C112" s="285" t="s">
        <v>789</v>
      </c>
      <c r="D112" s="215"/>
      <c r="E112" s="215"/>
      <c r="F112" s="215"/>
      <c r="G112" s="215"/>
      <c r="H112" s="215"/>
      <c r="I112" s="215"/>
      <c r="J112" s="215"/>
      <c r="K112" s="215"/>
      <c r="L112" s="215"/>
      <c r="M112" s="215"/>
      <c r="N112" s="215"/>
      <c r="O112" s="215"/>
      <c r="P112" s="215"/>
      <c r="Q112" s="215"/>
    </row>
    <row r="113" spans="1:17" x14ac:dyDescent="0.25">
      <c r="A113" s="245" t="str">
        <f>IFERROR(VLOOKUP($C113,Account_Mapping!$A:$C,2,0),"")</f>
        <v/>
      </c>
      <c r="B113" s="248" t="str">
        <f>IFERROR(VLOOKUP($C113,Account_Mapping!$A:$C,3,0),"")</f>
        <v/>
      </c>
      <c r="C113" s="285" t="s">
        <v>869</v>
      </c>
      <c r="D113" s="215"/>
      <c r="E113" s="215"/>
      <c r="F113" s="215"/>
      <c r="G113" s="215"/>
      <c r="H113" s="215"/>
      <c r="I113" s="215"/>
      <c r="J113" s="215"/>
      <c r="K113" s="215"/>
      <c r="L113" s="215"/>
      <c r="M113" s="215"/>
      <c r="N113" s="215"/>
      <c r="O113" s="215"/>
      <c r="P113" s="215"/>
      <c r="Q113" s="215"/>
    </row>
    <row r="114" spans="1:17" x14ac:dyDescent="0.25">
      <c r="A114" s="245" t="str">
        <f>IFERROR(VLOOKUP($C114,Account_Mapping!$A:$C,2,0),"")</f>
        <v>Rev_Medicare_B</v>
      </c>
      <c r="B114" s="248" t="str">
        <f>IFERROR(VLOOKUP($C114,Account_Mapping!$A:$C,3,0),"")</f>
        <v>REV_Ancillary</v>
      </c>
      <c r="C114" s="285" t="s">
        <v>870</v>
      </c>
      <c r="D114" s="215"/>
      <c r="E114" s="215">
        <v>0</v>
      </c>
      <c r="F114" s="215">
        <v>1113.17</v>
      </c>
      <c r="G114" s="215">
        <v>2463.39</v>
      </c>
      <c r="H114" s="215">
        <v>1955.17</v>
      </c>
      <c r="I114" s="215">
        <v>2545.2199999999998</v>
      </c>
      <c r="J114" s="215">
        <v>7757.05</v>
      </c>
      <c r="K114" s="215">
        <v>0</v>
      </c>
      <c r="L114" s="215">
        <v>0</v>
      </c>
      <c r="M114" s="215">
        <v>0</v>
      </c>
      <c r="N114" s="215">
        <v>0</v>
      </c>
      <c r="O114" s="215">
        <v>0</v>
      </c>
      <c r="P114" s="215">
        <v>0</v>
      </c>
      <c r="Q114" s="215">
        <v>15834</v>
      </c>
    </row>
    <row r="115" spans="1:17" x14ac:dyDescent="0.25">
      <c r="A115" s="245" t="str">
        <f>IFERROR(VLOOKUP($C115,Account_Mapping!$A:$C,2,0),"")</f>
        <v>Rev_Medicare_B</v>
      </c>
      <c r="B115" s="248" t="str">
        <f>IFERROR(VLOOKUP($C115,Account_Mapping!$A:$C,3,0),"")</f>
        <v>REV_Ancillary</v>
      </c>
      <c r="C115" s="285" t="s">
        <v>871</v>
      </c>
      <c r="D115" s="215"/>
      <c r="E115" s="215">
        <v>3347.39</v>
      </c>
      <c r="F115" s="215">
        <v>4218.5600000000004</v>
      </c>
      <c r="G115" s="215">
        <v>6177.33</v>
      </c>
      <c r="H115" s="215">
        <v>2772.86</v>
      </c>
      <c r="I115" s="215">
        <v>5126.43</v>
      </c>
      <c r="J115" s="215">
        <v>8417.25</v>
      </c>
      <c r="K115" s="215">
        <v>0</v>
      </c>
      <c r="L115" s="215">
        <v>0</v>
      </c>
      <c r="M115" s="215">
        <v>0</v>
      </c>
      <c r="N115" s="215">
        <v>0</v>
      </c>
      <c r="O115" s="215">
        <v>0</v>
      </c>
      <c r="P115" s="215">
        <v>0</v>
      </c>
      <c r="Q115" s="215">
        <v>30059.82</v>
      </c>
    </row>
    <row r="116" spans="1:17" x14ac:dyDescent="0.25">
      <c r="A116" s="245" t="str">
        <f>IFERROR(VLOOKUP($C116,Account_Mapping!$A:$C,2,0),"")</f>
        <v>Rev_Medicare_B</v>
      </c>
      <c r="B116" s="248" t="str">
        <f>IFERROR(VLOOKUP($C116,Account_Mapping!$A:$C,3,0),"")</f>
        <v>REV_Ancillary</v>
      </c>
      <c r="C116" s="285" t="s">
        <v>872</v>
      </c>
      <c r="D116" s="215"/>
      <c r="E116" s="215">
        <v>-124.83</v>
      </c>
      <c r="F116" s="215">
        <v>0</v>
      </c>
      <c r="G116" s="215">
        <v>0</v>
      </c>
      <c r="H116" s="215">
        <v>485.1</v>
      </c>
      <c r="I116" s="215">
        <v>1455</v>
      </c>
      <c r="J116" s="215">
        <v>1204.27</v>
      </c>
      <c r="K116" s="215">
        <v>0</v>
      </c>
      <c r="L116" s="215">
        <v>0</v>
      </c>
      <c r="M116" s="215">
        <v>0</v>
      </c>
      <c r="N116" s="215">
        <v>0</v>
      </c>
      <c r="O116" s="215">
        <v>0</v>
      </c>
      <c r="P116" s="215">
        <v>0</v>
      </c>
      <c r="Q116" s="215">
        <v>3019.54</v>
      </c>
    </row>
    <row r="117" spans="1:17" x14ac:dyDescent="0.25">
      <c r="A117" s="245" t="str">
        <f>IFERROR(VLOOKUP($C117,Account_Mapping!$A:$C,2,0),"")</f>
        <v>Rev_Medicare_B</v>
      </c>
      <c r="B117" s="248" t="str">
        <f>IFERROR(VLOOKUP($C117,Account_Mapping!$A:$C,3,0),"")</f>
        <v>REV_Ancillary</v>
      </c>
      <c r="C117" s="285" t="s">
        <v>1270</v>
      </c>
      <c r="D117" s="215"/>
      <c r="E117" s="215">
        <v>0</v>
      </c>
      <c r="F117" s="215">
        <v>0</v>
      </c>
      <c r="G117" s="215">
        <v>0</v>
      </c>
      <c r="H117" s="215">
        <v>0</v>
      </c>
      <c r="I117" s="215">
        <v>0</v>
      </c>
      <c r="J117" s="215">
        <v>0</v>
      </c>
      <c r="K117" s="215">
        <v>0</v>
      </c>
      <c r="L117" s="215">
        <v>0</v>
      </c>
      <c r="M117" s="215">
        <v>0</v>
      </c>
      <c r="N117" s="215">
        <v>0</v>
      </c>
      <c r="O117" s="215">
        <v>0</v>
      </c>
      <c r="P117" s="215">
        <v>0</v>
      </c>
      <c r="Q117" s="215">
        <v>0</v>
      </c>
    </row>
    <row r="118" spans="1:17" x14ac:dyDescent="0.25">
      <c r="A118" s="245" t="str">
        <f>IFERROR(VLOOKUP($C118,Account_Mapping!$A:$C,2,0),"")</f>
        <v>Rev_Medicare_B</v>
      </c>
      <c r="B118" s="248" t="str">
        <f>IFERROR(VLOOKUP($C118,Account_Mapping!$A:$C,3,0),"")</f>
        <v>REV_Ancillary</v>
      </c>
      <c r="C118" s="285" t="s">
        <v>874</v>
      </c>
      <c r="D118" s="215"/>
      <c r="E118" s="215">
        <v>0</v>
      </c>
      <c r="F118" s="215">
        <v>0</v>
      </c>
      <c r="G118" s="215">
        <v>-25</v>
      </c>
      <c r="H118" s="215">
        <v>-50</v>
      </c>
      <c r="I118" s="215">
        <v>0</v>
      </c>
      <c r="J118" s="215">
        <v>0</v>
      </c>
      <c r="K118" s="215">
        <v>0</v>
      </c>
      <c r="L118" s="215">
        <v>0</v>
      </c>
      <c r="M118" s="215">
        <v>0</v>
      </c>
      <c r="N118" s="215">
        <v>0</v>
      </c>
      <c r="O118" s="215">
        <v>0</v>
      </c>
      <c r="P118" s="215">
        <v>0</v>
      </c>
      <c r="Q118" s="215">
        <v>-75</v>
      </c>
    </row>
    <row r="119" spans="1:17" x14ac:dyDescent="0.25">
      <c r="A119" s="245" t="str">
        <f>IFERROR(VLOOKUP($C119,Account_Mapping!$A:$C,2,0),"")</f>
        <v>Rev_Medicare_B</v>
      </c>
      <c r="B119" s="248" t="str">
        <f>IFERROR(VLOOKUP($C119,Account_Mapping!$A:$C,3,0),"")</f>
        <v>REV_Ancillary</v>
      </c>
      <c r="C119" s="285" t="s">
        <v>875</v>
      </c>
      <c r="D119" s="215"/>
      <c r="E119" s="215">
        <v>0</v>
      </c>
      <c r="F119" s="215">
        <v>0</v>
      </c>
      <c r="G119" s="215">
        <v>0</v>
      </c>
      <c r="H119" s="215">
        <v>0</v>
      </c>
      <c r="I119" s="215">
        <v>0</v>
      </c>
      <c r="J119" s="215">
        <v>0</v>
      </c>
      <c r="K119" s="215">
        <v>0</v>
      </c>
      <c r="L119" s="215">
        <v>0</v>
      </c>
      <c r="M119" s="215">
        <v>0</v>
      </c>
      <c r="N119" s="215">
        <v>0</v>
      </c>
      <c r="O119" s="215">
        <v>0</v>
      </c>
      <c r="P119" s="215">
        <v>0</v>
      </c>
      <c r="Q119" s="215">
        <v>0</v>
      </c>
    </row>
    <row r="120" spans="1:17" x14ac:dyDescent="0.25">
      <c r="A120" s="245" t="str">
        <f>IFERROR(VLOOKUP($C120,Account_Mapping!$A:$C,2,0),"")</f>
        <v>Rev_Medicare_B</v>
      </c>
      <c r="B120" s="248" t="str">
        <f>IFERROR(VLOOKUP($C120,Account_Mapping!$A:$C,3,0),"")</f>
        <v>REV_Ancillary</v>
      </c>
      <c r="C120" s="285" t="s">
        <v>876</v>
      </c>
      <c r="D120" s="215"/>
      <c r="E120" s="215">
        <v>0</v>
      </c>
      <c r="F120" s="215">
        <v>0</v>
      </c>
      <c r="G120" s="215">
        <v>0</v>
      </c>
      <c r="H120" s="215">
        <v>0</v>
      </c>
      <c r="I120" s="215">
        <v>0</v>
      </c>
      <c r="J120" s="215">
        <v>0</v>
      </c>
      <c r="K120" s="215">
        <v>0</v>
      </c>
      <c r="L120" s="215">
        <v>0</v>
      </c>
      <c r="M120" s="215">
        <v>0</v>
      </c>
      <c r="N120" s="215">
        <v>0</v>
      </c>
      <c r="O120" s="215">
        <v>0</v>
      </c>
      <c r="P120" s="215">
        <v>0</v>
      </c>
      <c r="Q120" s="215">
        <v>0</v>
      </c>
    </row>
    <row r="121" spans="1:17" x14ac:dyDescent="0.25">
      <c r="A121" s="245" t="str">
        <f>IFERROR(VLOOKUP($C121,Account_Mapping!$A:$C,2,0),"")</f>
        <v>Rev_Medicare_B</v>
      </c>
      <c r="B121" s="248" t="str">
        <f>IFERROR(VLOOKUP($C121,Account_Mapping!$A:$C,3,0),"")</f>
        <v>REV_Ancillary</v>
      </c>
      <c r="C121" s="285" t="s">
        <v>877</v>
      </c>
      <c r="D121" s="215"/>
      <c r="E121" s="215">
        <v>0</v>
      </c>
      <c r="F121" s="215">
        <v>0</v>
      </c>
      <c r="G121" s="215">
        <v>0</v>
      </c>
      <c r="H121" s="215">
        <v>0</v>
      </c>
      <c r="I121" s="215">
        <v>0</v>
      </c>
      <c r="J121" s="215">
        <v>0</v>
      </c>
      <c r="K121" s="215">
        <v>0</v>
      </c>
      <c r="L121" s="215">
        <v>0</v>
      </c>
      <c r="M121" s="215">
        <v>0</v>
      </c>
      <c r="N121" s="215">
        <v>0</v>
      </c>
      <c r="O121" s="215">
        <v>0</v>
      </c>
      <c r="P121" s="215">
        <v>0</v>
      </c>
      <c r="Q121" s="215">
        <v>0</v>
      </c>
    </row>
    <row r="122" spans="1:17" x14ac:dyDescent="0.25">
      <c r="A122" s="245" t="str">
        <f>IFERROR(VLOOKUP($C122,Account_Mapping!$A:$C,2,0),"")</f>
        <v>Rev_Medicare_B</v>
      </c>
      <c r="B122" s="248" t="str">
        <f>IFERROR(VLOOKUP($C122,Account_Mapping!$A:$C,3,0),"")</f>
        <v>REV_Cont_Allow</v>
      </c>
      <c r="C122" s="285" t="s">
        <v>878</v>
      </c>
      <c r="D122" s="215"/>
      <c r="E122" s="215">
        <v>-1497.59</v>
      </c>
      <c r="F122" s="215">
        <v>-2584.54</v>
      </c>
      <c r="G122" s="215">
        <v>-4243.29</v>
      </c>
      <c r="H122" s="215">
        <v>-2416.6999999999998</v>
      </c>
      <c r="I122" s="215">
        <v>-4217.5600000000004</v>
      </c>
      <c r="J122" s="215">
        <v>-8279.07</v>
      </c>
      <c r="K122" s="215">
        <v>0</v>
      </c>
      <c r="L122" s="215">
        <v>0</v>
      </c>
      <c r="M122" s="215">
        <v>0</v>
      </c>
      <c r="N122" s="215">
        <v>0</v>
      </c>
      <c r="O122" s="215">
        <v>0</v>
      </c>
      <c r="P122" s="215">
        <v>0</v>
      </c>
      <c r="Q122" s="215">
        <v>-23238.75</v>
      </c>
    </row>
    <row r="123" spans="1:17" x14ac:dyDescent="0.25">
      <c r="A123" s="245" t="str">
        <f>IFERROR(VLOOKUP($C123,Account_Mapping!$A:$C,2,0),"")</f>
        <v>Rev_Medicare_B</v>
      </c>
      <c r="B123" s="248" t="str">
        <f>IFERROR(VLOOKUP($C123,Account_Mapping!$A:$C,3,0),"")</f>
        <v>REV_Cont_Allow</v>
      </c>
      <c r="C123" s="285" t="s">
        <v>879</v>
      </c>
      <c r="D123" s="215"/>
      <c r="E123" s="215">
        <v>-40.44</v>
      </c>
      <c r="F123" s="215">
        <v>-116.2</v>
      </c>
      <c r="G123" s="215">
        <v>-88.75</v>
      </c>
      <c r="H123" s="215">
        <v>2.25</v>
      </c>
      <c r="I123" s="215">
        <v>13.6</v>
      </c>
      <c r="J123" s="215">
        <v>3.16</v>
      </c>
      <c r="K123" s="215">
        <v>0</v>
      </c>
      <c r="L123" s="215">
        <v>0</v>
      </c>
      <c r="M123" s="215">
        <v>0</v>
      </c>
      <c r="N123" s="215">
        <v>0</v>
      </c>
      <c r="O123" s="215">
        <v>0</v>
      </c>
      <c r="P123" s="215">
        <v>0</v>
      </c>
      <c r="Q123" s="215">
        <v>-226.38</v>
      </c>
    </row>
    <row r="124" spans="1:17" x14ac:dyDescent="0.25">
      <c r="A124" s="245" t="str">
        <f>IFERROR(VLOOKUP($C124,Account_Mapping!$A:$C,2,0),"")</f>
        <v>Rev_Medicare_B</v>
      </c>
      <c r="B124" s="248">
        <f>IFERROR(VLOOKUP($C124,Account_Mapping!$A:$C,3,0),"")</f>
        <v>0</v>
      </c>
      <c r="C124" s="285" t="s">
        <v>880</v>
      </c>
      <c r="D124" s="215"/>
      <c r="E124" s="215">
        <v>0</v>
      </c>
      <c r="F124" s="215">
        <v>0</v>
      </c>
      <c r="G124" s="215">
        <v>0</v>
      </c>
      <c r="H124" s="215">
        <v>0</v>
      </c>
      <c r="I124" s="215">
        <v>-22.21</v>
      </c>
      <c r="J124" s="215">
        <v>-19.71</v>
      </c>
      <c r="K124" s="215">
        <v>0</v>
      </c>
      <c r="L124" s="215">
        <v>0</v>
      </c>
      <c r="M124" s="215">
        <v>0</v>
      </c>
      <c r="N124" s="215">
        <v>0</v>
      </c>
      <c r="O124" s="215">
        <v>0</v>
      </c>
      <c r="P124" s="215">
        <v>0</v>
      </c>
      <c r="Q124" s="215">
        <v>-41.92</v>
      </c>
    </row>
    <row r="125" spans="1:17" x14ac:dyDescent="0.25">
      <c r="A125" s="245" t="str">
        <f>IFERROR(VLOOKUP($C125,Account_Mapping!$A:$C,2,0),"")</f>
        <v>Rev_Medicare_B</v>
      </c>
      <c r="B125" s="248" t="str">
        <f>IFERROR(VLOOKUP($C125,Account_Mapping!$A:$C,3,0),"")</f>
        <v>REV_Ancillary</v>
      </c>
      <c r="C125" s="285" t="s">
        <v>881</v>
      </c>
      <c r="D125" s="215"/>
      <c r="E125" s="215">
        <v>0</v>
      </c>
      <c r="F125" s="215">
        <v>0</v>
      </c>
      <c r="G125" s="215">
        <v>0</v>
      </c>
      <c r="H125" s="215">
        <v>0</v>
      </c>
      <c r="I125" s="215">
        <v>0</v>
      </c>
      <c r="J125" s="215">
        <v>0</v>
      </c>
      <c r="K125" s="215">
        <v>0</v>
      </c>
      <c r="L125" s="215">
        <v>0</v>
      </c>
      <c r="M125" s="215">
        <v>0</v>
      </c>
      <c r="N125" s="215">
        <v>0</v>
      </c>
      <c r="O125" s="215">
        <v>0</v>
      </c>
      <c r="P125" s="215">
        <v>0</v>
      </c>
      <c r="Q125" s="215">
        <v>0</v>
      </c>
    </row>
    <row r="126" spans="1:17" x14ac:dyDescent="0.25">
      <c r="A126" s="245" t="str">
        <f>IFERROR(VLOOKUP($C126,Account_Mapping!$A:$C,2,0),"")</f>
        <v>Rev_Medicare_B</v>
      </c>
      <c r="B126" s="248" t="str">
        <f>IFERROR(VLOOKUP($C126,Account_Mapping!$A:$C,3,0),"")</f>
        <v>REV_Ancillary</v>
      </c>
      <c r="C126" s="285" t="s">
        <v>1271</v>
      </c>
      <c r="D126" s="215"/>
      <c r="E126" s="215">
        <v>1941.29</v>
      </c>
      <c r="F126" s="215">
        <v>2946.69</v>
      </c>
      <c r="G126" s="215">
        <v>1762.81</v>
      </c>
      <c r="H126" s="215">
        <v>-1187.73</v>
      </c>
      <c r="I126" s="215">
        <v>9406.36</v>
      </c>
      <c r="J126" s="215">
        <v>6429.05</v>
      </c>
      <c r="K126" s="215">
        <v>0</v>
      </c>
      <c r="L126" s="215">
        <v>0</v>
      </c>
      <c r="M126" s="215">
        <v>0</v>
      </c>
      <c r="N126" s="215">
        <v>0</v>
      </c>
      <c r="O126" s="215">
        <v>0</v>
      </c>
      <c r="P126" s="215">
        <v>0</v>
      </c>
      <c r="Q126" s="215">
        <v>21298.47</v>
      </c>
    </row>
    <row r="127" spans="1:17" x14ac:dyDescent="0.25">
      <c r="A127" s="245" t="str">
        <f>IFERROR(VLOOKUP($C127,Account_Mapping!$A:$C,2,0),"")</f>
        <v>Rev_Medicare_B</v>
      </c>
      <c r="B127" s="248" t="str">
        <f>IFERROR(VLOOKUP($C127,Account_Mapping!$A:$C,3,0),"")</f>
        <v>REV_Ancillary</v>
      </c>
      <c r="C127" s="285" t="s">
        <v>1265</v>
      </c>
      <c r="D127" s="215"/>
      <c r="E127" s="215">
        <v>1609.9</v>
      </c>
      <c r="F127" s="215">
        <v>3006.03</v>
      </c>
      <c r="G127" s="215">
        <v>1308.68</v>
      </c>
      <c r="H127" s="215">
        <v>-1379.33</v>
      </c>
      <c r="I127" s="215">
        <v>8367.6299999999992</v>
      </c>
      <c r="J127" s="215">
        <v>7610.29</v>
      </c>
      <c r="K127" s="215">
        <v>0</v>
      </c>
      <c r="L127" s="215">
        <v>0</v>
      </c>
      <c r="M127" s="215">
        <v>0</v>
      </c>
      <c r="N127" s="215">
        <v>0</v>
      </c>
      <c r="O127" s="215">
        <v>0</v>
      </c>
      <c r="P127" s="215">
        <v>0</v>
      </c>
      <c r="Q127" s="215">
        <v>20523.2</v>
      </c>
    </row>
    <row r="128" spans="1:17" x14ac:dyDescent="0.25">
      <c r="A128" s="245" t="str">
        <f>IFERROR(VLOOKUP($C128,Account_Mapping!$A:$C,2,0),"")</f>
        <v>Rev_Medicare_B</v>
      </c>
      <c r="B128" s="248" t="str">
        <f>IFERROR(VLOOKUP($C128,Account_Mapping!$A:$C,3,0),"")</f>
        <v>REV_Ancillary</v>
      </c>
      <c r="C128" s="285" t="s">
        <v>1266</v>
      </c>
      <c r="D128" s="215"/>
      <c r="E128" s="215">
        <v>124.83</v>
      </c>
      <c r="F128" s="215">
        <v>0</v>
      </c>
      <c r="G128" s="215">
        <v>0</v>
      </c>
      <c r="H128" s="215">
        <v>0</v>
      </c>
      <c r="I128" s="215">
        <v>606.35</v>
      </c>
      <c r="J128" s="215">
        <v>2425.1</v>
      </c>
      <c r="K128" s="215">
        <v>0</v>
      </c>
      <c r="L128" s="215">
        <v>0</v>
      </c>
      <c r="M128" s="215">
        <v>0</v>
      </c>
      <c r="N128" s="215">
        <v>0</v>
      </c>
      <c r="O128" s="215">
        <v>0</v>
      </c>
      <c r="P128" s="215">
        <v>0</v>
      </c>
      <c r="Q128" s="215">
        <v>3156.2799999999997</v>
      </c>
    </row>
    <row r="129" spans="1:18" x14ac:dyDescent="0.25">
      <c r="A129" s="245" t="str">
        <f>IFERROR(VLOOKUP($C129,Account_Mapping!$A:$C,2,0),"")</f>
        <v>Rev_Medicare_B</v>
      </c>
      <c r="B129" s="248" t="str">
        <f>IFERROR(VLOOKUP($C129,Account_Mapping!$A:$C,3,0),"")</f>
        <v>REV_Ancillary</v>
      </c>
      <c r="C129" s="285" t="s">
        <v>1267</v>
      </c>
      <c r="D129" s="215"/>
      <c r="E129" s="215">
        <v>0</v>
      </c>
      <c r="F129" s="215">
        <v>34.17</v>
      </c>
      <c r="G129" s="215">
        <v>-2825.22</v>
      </c>
      <c r="H129" s="215">
        <v>-3113.1</v>
      </c>
      <c r="I129" s="215">
        <v>-2486.4899999999998</v>
      </c>
      <c r="J129" s="215">
        <v>-4972.01</v>
      </c>
      <c r="K129" s="215">
        <v>0</v>
      </c>
      <c r="L129" s="215">
        <v>0</v>
      </c>
      <c r="M129" s="215">
        <v>0</v>
      </c>
      <c r="N129" s="215">
        <v>0</v>
      </c>
      <c r="O129" s="215">
        <v>0</v>
      </c>
      <c r="P129" s="215">
        <v>0</v>
      </c>
      <c r="Q129" s="215">
        <v>-13362.65</v>
      </c>
    </row>
    <row r="130" spans="1:18" x14ac:dyDescent="0.25">
      <c r="A130" s="245" t="str">
        <f>IFERROR(VLOOKUP($C130,Account_Mapping!$A:$C,2,0),"")</f>
        <v>REV_Private</v>
      </c>
      <c r="B130" s="248" t="str">
        <f>IFERROR(VLOOKUP($C130,Account_Mapping!$A:$C,3,0),"")</f>
        <v>REV_Ancillary</v>
      </c>
      <c r="C130" s="285" t="s">
        <v>886</v>
      </c>
      <c r="D130" s="215"/>
      <c r="E130" s="215">
        <v>14987.14</v>
      </c>
      <c r="F130" s="215">
        <v>8771.3799999999992</v>
      </c>
      <c r="G130" s="215">
        <v>14367.51</v>
      </c>
      <c r="H130" s="215">
        <v>15473.56</v>
      </c>
      <c r="I130" s="215">
        <v>15125.65</v>
      </c>
      <c r="J130" s="215">
        <v>164.16</v>
      </c>
      <c r="K130" s="215">
        <v>0</v>
      </c>
      <c r="L130" s="215">
        <v>0</v>
      </c>
      <c r="M130" s="215">
        <v>0</v>
      </c>
      <c r="N130" s="215">
        <v>0</v>
      </c>
      <c r="O130" s="215">
        <v>0</v>
      </c>
      <c r="P130" s="215">
        <v>0</v>
      </c>
      <c r="Q130" s="215">
        <v>68889.399999999994</v>
      </c>
    </row>
    <row r="131" spans="1:18" x14ac:dyDescent="0.25">
      <c r="A131" s="245" t="str">
        <f>IFERROR(VLOOKUP($C131,Account_Mapping!$A:$C,2,0),"")</f>
        <v>REV_Private</v>
      </c>
      <c r="B131" s="248" t="str">
        <f>IFERROR(VLOOKUP($C131,Account_Mapping!$A:$C,3,0),"")</f>
        <v>REV_Ancillary</v>
      </c>
      <c r="C131" s="285" t="s">
        <v>887</v>
      </c>
      <c r="E131" s="229">
        <v>14846.68</v>
      </c>
      <c r="F131" s="229">
        <v>9924.7800000000007</v>
      </c>
      <c r="G131" s="229">
        <v>14322.24</v>
      </c>
      <c r="H131" s="229">
        <v>12718.51</v>
      </c>
      <c r="I131" s="229">
        <v>20695.599999999999</v>
      </c>
      <c r="J131" s="229">
        <v>3571.77</v>
      </c>
      <c r="K131" s="229">
        <v>0</v>
      </c>
      <c r="L131" s="229">
        <v>0</v>
      </c>
      <c r="M131" s="229">
        <v>0</v>
      </c>
      <c r="N131" s="229">
        <v>0</v>
      </c>
      <c r="O131" s="229">
        <v>0</v>
      </c>
      <c r="P131" s="229">
        <v>0</v>
      </c>
      <c r="Q131" s="229">
        <v>76079.58</v>
      </c>
      <c r="R131" s="224"/>
    </row>
    <row r="132" spans="1:18" x14ac:dyDescent="0.25">
      <c r="A132" s="245" t="str">
        <f>IFERROR(VLOOKUP($C132,Account_Mapping!$A:$C,2,0),"")</f>
        <v>REV_Private</v>
      </c>
      <c r="B132" s="248" t="str">
        <f>IFERROR(VLOOKUP($C132,Account_Mapping!$A:$C,3,0),"")</f>
        <v>REV_Ancillary</v>
      </c>
      <c r="C132" s="285" t="s">
        <v>888</v>
      </c>
      <c r="E132" s="215">
        <v>3337.46</v>
      </c>
      <c r="F132" s="215">
        <v>2389.7199999999998</v>
      </c>
      <c r="G132" s="215">
        <v>2491.7600000000002</v>
      </c>
      <c r="H132" s="215">
        <v>4338.54</v>
      </c>
      <c r="I132" s="215">
        <v>5028.01</v>
      </c>
      <c r="J132" s="215">
        <v>-879.04</v>
      </c>
      <c r="K132" s="215">
        <v>0</v>
      </c>
      <c r="L132" s="215">
        <v>0</v>
      </c>
      <c r="M132" s="215">
        <v>0</v>
      </c>
      <c r="N132" s="215">
        <v>0</v>
      </c>
      <c r="O132" s="215">
        <v>0</v>
      </c>
      <c r="P132" s="215">
        <v>0</v>
      </c>
      <c r="Q132" s="215">
        <v>16706.449999999997</v>
      </c>
    </row>
    <row r="133" spans="1:18" x14ac:dyDescent="0.25">
      <c r="A133" s="245" t="str">
        <f>IFERROR(VLOOKUP($C133,Account_Mapping!$A:$C,2,0),"")</f>
        <v/>
      </c>
      <c r="B133" s="248" t="str">
        <f>IFERROR(VLOOKUP($C133,Account_Mapping!$A:$C,3,0),"")</f>
        <v/>
      </c>
      <c r="C133" s="285" t="s">
        <v>889</v>
      </c>
      <c r="E133" s="215">
        <v>38531.829999999994</v>
      </c>
      <c r="F133" s="215">
        <v>29703.760000000002</v>
      </c>
      <c r="G133" s="215">
        <v>35711.46</v>
      </c>
      <c r="H133" s="215">
        <v>29599.130000000005</v>
      </c>
      <c r="I133" s="215">
        <v>61643.590000000004</v>
      </c>
      <c r="J133" s="215">
        <v>23432.269999999997</v>
      </c>
      <c r="K133" s="215">
        <v>0</v>
      </c>
      <c r="L133" s="215">
        <v>0</v>
      </c>
      <c r="M133" s="215">
        <v>0</v>
      </c>
      <c r="N133" s="215">
        <v>0</v>
      </c>
      <c r="O133" s="215">
        <v>0</v>
      </c>
      <c r="P133" s="215">
        <v>0</v>
      </c>
      <c r="Q133" s="215">
        <v>218622.03999999998</v>
      </c>
    </row>
    <row r="134" spans="1:18" x14ac:dyDescent="0.25">
      <c r="A134" s="245" t="str">
        <f>IFERROR(VLOOKUP($C134,Account_Mapping!$A:$C,2,0),"")</f>
        <v/>
      </c>
      <c r="B134" s="248" t="str">
        <f>IFERROR(VLOOKUP($C134,Account_Mapping!$A:$C,3,0),"")</f>
        <v/>
      </c>
      <c r="C134" s="285" t="s">
        <v>789</v>
      </c>
      <c r="D134" s="215"/>
      <c r="E134" s="215"/>
      <c r="F134" s="215"/>
      <c r="G134" s="215"/>
      <c r="H134" s="215"/>
      <c r="I134" s="215"/>
      <c r="J134" s="215"/>
      <c r="K134" s="215"/>
      <c r="L134" s="215"/>
      <c r="M134" s="215"/>
      <c r="N134" s="215"/>
      <c r="O134" s="215"/>
      <c r="P134" s="215"/>
      <c r="Q134" s="215"/>
    </row>
    <row r="135" spans="1:18" x14ac:dyDescent="0.25">
      <c r="A135" s="245" t="str">
        <f>IFERROR(VLOOKUP($C135,Account_Mapping!$A:$C,2,0),"")</f>
        <v/>
      </c>
      <c r="B135" s="248" t="str">
        <f>IFERROR(VLOOKUP($C135,Account_Mapping!$A:$C,3,0),"")</f>
        <v/>
      </c>
      <c r="C135" s="285" t="s">
        <v>890</v>
      </c>
      <c r="D135" s="215"/>
      <c r="E135" s="215"/>
      <c r="F135" s="215"/>
      <c r="G135" s="215"/>
      <c r="H135" s="215"/>
      <c r="I135" s="215"/>
      <c r="J135" s="215"/>
      <c r="K135" s="215"/>
      <c r="L135" s="215"/>
      <c r="M135" s="215"/>
      <c r="N135" s="215"/>
      <c r="O135" s="215"/>
      <c r="P135" s="215"/>
      <c r="Q135" s="215"/>
    </row>
    <row r="136" spans="1:18" x14ac:dyDescent="0.25">
      <c r="A136" s="245" t="str">
        <f>IFERROR(VLOOKUP($C136,Account_Mapping!$A:$C,2,0),"")</f>
        <v>REV_Other</v>
      </c>
      <c r="B136" s="248" t="str">
        <f>IFERROR(VLOOKUP($C136,Account_Mapping!$A:$C,3,0),"")</f>
        <v>REV_Ancillary</v>
      </c>
      <c r="C136" s="285" t="s">
        <v>891</v>
      </c>
      <c r="D136" s="215"/>
      <c r="E136" s="215">
        <v>0</v>
      </c>
      <c r="F136" s="215">
        <v>0</v>
      </c>
      <c r="G136" s="215">
        <v>0</v>
      </c>
      <c r="H136" s="215">
        <v>0</v>
      </c>
      <c r="I136" s="215">
        <v>0</v>
      </c>
      <c r="J136" s="215">
        <v>0</v>
      </c>
      <c r="K136" s="215">
        <v>0</v>
      </c>
      <c r="L136" s="215">
        <v>0</v>
      </c>
      <c r="M136" s="215">
        <v>0</v>
      </c>
      <c r="N136" s="215">
        <v>0</v>
      </c>
      <c r="O136" s="215">
        <v>0</v>
      </c>
      <c r="P136" s="215">
        <v>0</v>
      </c>
      <c r="Q136" s="215">
        <v>0</v>
      </c>
    </row>
    <row r="137" spans="1:18" x14ac:dyDescent="0.25">
      <c r="A137" s="245" t="str">
        <f>IFERROR(VLOOKUP($C137,Account_Mapping!$A:$C,2,0),"")</f>
        <v>REV_Other</v>
      </c>
      <c r="B137" s="248" t="str">
        <f>IFERROR(VLOOKUP($C137,Account_Mapping!$A:$C,3,0),"")</f>
        <v>REV_Ancillary</v>
      </c>
      <c r="C137" s="285" t="s">
        <v>892</v>
      </c>
      <c r="D137" s="215"/>
      <c r="E137" s="215">
        <v>0</v>
      </c>
      <c r="F137" s="215">
        <v>0</v>
      </c>
      <c r="G137" s="215">
        <v>0</v>
      </c>
      <c r="H137" s="215">
        <v>0</v>
      </c>
      <c r="I137" s="215">
        <v>0</v>
      </c>
      <c r="J137" s="215">
        <v>0</v>
      </c>
      <c r="K137" s="215">
        <v>0</v>
      </c>
      <c r="L137" s="215">
        <v>0</v>
      </c>
      <c r="M137" s="215">
        <v>0</v>
      </c>
      <c r="N137" s="215">
        <v>0</v>
      </c>
      <c r="O137" s="215">
        <v>0</v>
      </c>
      <c r="P137" s="215">
        <v>0</v>
      </c>
      <c r="Q137" s="215">
        <v>0</v>
      </c>
    </row>
    <row r="138" spans="1:18" x14ac:dyDescent="0.25">
      <c r="A138" s="245" t="str">
        <f>IFERROR(VLOOKUP($C138,Account_Mapping!$A:$C,2,0),"")</f>
        <v>REV_Other</v>
      </c>
      <c r="B138" s="248" t="str">
        <f>IFERROR(VLOOKUP($C138,Account_Mapping!$A:$C,3,0),"")</f>
        <v>REV_Ancillary</v>
      </c>
      <c r="C138" s="285" t="s">
        <v>893</v>
      </c>
      <c r="D138" s="215"/>
      <c r="E138" s="215">
        <v>388</v>
      </c>
      <c r="F138" s="215">
        <v>212</v>
      </c>
      <c r="G138" s="215">
        <v>84</v>
      </c>
      <c r="H138" s="215">
        <v>44</v>
      </c>
      <c r="I138" s="215">
        <v>136</v>
      </c>
      <c r="J138" s="215">
        <v>144</v>
      </c>
      <c r="K138" s="215">
        <v>0</v>
      </c>
      <c r="L138" s="215">
        <v>0</v>
      </c>
      <c r="M138" s="215">
        <v>0</v>
      </c>
      <c r="N138" s="215">
        <v>0</v>
      </c>
      <c r="O138" s="215">
        <v>0</v>
      </c>
      <c r="P138" s="215">
        <v>0</v>
      </c>
      <c r="Q138" s="215">
        <v>1008</v>
      </c>
    </row>
    <row r="139" spans="1:18" x14ac:dyDescent="0.25">
      <c r="A139" s="245" t="str">
        <f>IFERROR(VLOOKUP($C139,Account_Mapping!$A:$C,2,0),"")</f>
        <v>REV_Other</v>
      </c>
      <c r="B139" s="248" t="str">
        <f>IFERROR(VLOOKUP($C139,Account_Mapping!$A:$C,3,0),"")</f>
        <v>REV_Ancillary</v>
      </c>
      <c r="C139" s="285" t="s">
        <v>894</v>
      </c>
      <c r="D139" s="215"/>
      <c r="E139" s="215">
        <v>0</v>
      </c>
      <c r="F139" s="215">
        <v>0</v>
      </c>
      <c r="G139" s="215">
        <v>0</v>
      </c>
      <c r="H139" s="215">
        <v>0</v>
      </c>
      <c r="I139" s="215">
        <v>0</v>
      </c>
      <c r="J139" s="215">
        <v>0</v>
      </c>
      <c r="K139" s="215">
        <v>0</v>
      </c>
      <c r="L139" s="215">
        <v>0</v>
      </c>
      <c r="M139" s="215">
        <v>0</v>
      </c>
      <c r="N139" s="215">
        <v>0</v>
      </c>
      <c r="O139" s="215">
        <v>0</v>
      </c>
      <c r="P139" s="215">
        <v>0</v>
      </c>
      <c r="Q139" s="215">
        <v>0</v>
      </c>
    </row>
    <row r="140" spans="1:18" x14ac:dyDescent="0.25">
      <c r="A140" s="245" t="str">
        <f>IFERROR(VLOOKUP($C140,Account_Mapping!$A:$C,2,0),"")</f>
        <v>REV_Other</v>
      </c>
      <c r="B140" s="248" t="str">
        <f>IFERROR(VLOOKUP($C140,Account_Mapping!$A:$C,3,0),"")</f>
        <v>REV_Ancillary</v>
      </c>
      <c r="C140" s="285" t="s">
        <v>895</v>
      </c>
      <c r="D140" s="215"/>
      <c r="E140" s="215">
        <v>0</v>
      </c>
      <c r="F140" s="215">
        <v>0</v>
      </c>
      <c r="G140" s="215">
        <v>0</v>
      </c>
      <c r="H140" s="215">
        <v>0</v>
      </c>
      <c r="I140" s="215">
        <v>0</v>
      </c>
      <c r="J140" s="215">
        <v>0</v>
      </c>
      <c r="K140" s="215">
        <v>0</v>
      </c>
      <c r="L140" s="215">
        <v>0</v>
      </c>
      <c r="M140" s="215">
        <v>0</v>
      </c>
      <c r="N140" s="215">
        <v>0</v>
      </c>
      <c r="O140" s="215">
        <v>0</v>
      </c>
      <c r="P140" s="215">
        <v>0</v>
      </c>
      <c r="Q140" s="215">
        <v>0</v>
      </c>
    </row>
    <row r="141" spans="1:18" x14ac:dyDescent="0.25">
      <c r="A141" s="245" t="str">
        <f>IFERROR(VLOOKUP($C141,Account_Mapping!$A:$C,2,0),"")</f>
        <v>REV_Other</v>
      </c>
      <c r="B141" s="248" t="str">
        <f>IFERROR(VLOOKUP($C141,Account_Mapping!$A:$C,3,0),"")</f>
        <v>REV_Ancillary</v>
      </c>
      <c r="C141" s="285" t="s">
        <v>896</v>
      </c>
      <c r="D141" s="215"/>
      <c r="E141" s="215">
        <v>0</v>
      </c>
      <c r="F141" s="215">
        <v>0</v>
      </c>
      <c r="G141" s="215">
        <v>0</v>
      </c>
      <c r="H141" s="215">
        <v>0</v>
      </c>
      <c r="I141" s="215">
        <v>0</v>
      </c>
      <c r="J141" s="215">
        <v>0</v>
      </c>
      <c r="K141" s="215">
        <v>0</v>
      </c>
      <c r="L141" s="215">
        <v>0</v>
      </c>
      <c r="M141" s="215">
        <v>0</v>
      </c>
      <c r="N141" s="215">
        <v>0</v>
      </c>
      <c r="O141" s="215">
        <v>0</v>
      </c>
      <c r="P141" s="215">
        <v>0</v>
      </c>
      <c r="Q141" s="215">
        <v>0</v>
      </c>
    </row>
    <row r="142" spans="1:18" x14ac:dyDescent="0.25">
      <c r="A142" s="245" t="str">
        <f>IFERROR(VLOOKUP($C142,Account_Mapping!$A:$C,2,0),"")</f>
        <v>T_BAD_DEBT</v>
      </c>
      <c r="B142" s="248">
        <f>IFERROR(VLOOKUP($C142,Account_Mapping!$A:$C,3,0),"")</f>
        <v>0</v>
      </c>
      <c r="C142" s="285" t="s">
        <v>897</v>
      </c>
      <c r="D142" s="215"/>
      <c r="E142" s="215">
        <v>-7651.76</v>
      </c>
      <c r="F142" s="215">
        <v>-7651.76</v>
      </c>
      <c r="G142" s="215">
        <v>-7651.76</v>
      </c>
      <c r="H142" s="215">
        <v>-7651.76</v>
      </c>
      <c r="I142" s="215">
        <v>-7651.76</v>
      </c>
      <c r="J142" s="215">
        <v>-7651.76</v>
      </c>
      <c r="K142" s="215">
        <v>0</v>
      </c>
      <c r="L142" s="215">
        <v>0</v>
      </c>
      <c r="M142" s="215">
        <v>0</v>
      </c>
      <c r="N142" s="215">
        <v>0</v>
      </c>
      <c r="O142" s="215">
        <v>0</v>
      </c>
      <c r="P142" s="215">
        <v>0</v>
      </c>
      <c r="Q142" s="215">
        <v>-45910.560000000005</v>
      </c>
    </row>
    <row r="143" spans="1:18" x14ac:dyDescent="0.25">
      <c r="A143" s="245" t="str">
        <f>IFERROR(VLOOKUP($C143,Account_Mapping!$A:$C,2,0),"")</f>
        <v>T_BAD_DEBT</v>
      </c>
      <c r="B143" s="248">
        <f>IFERROR(VLOOKUP($C143,Account_Mapping!$A:$C,3,0),"")</f>
        <v>0</v>
      </c>
      <c r="C143" s="285" t="s">
        <v>1278</v>
      </c>
      <c r="D143" s="215"/>
      <c r="E143" s="215">
        <v>-10017</v>
      </c>
      <c r="F143" s="215">
        <v>-5750.5</v>
      </c>
      <c r="G143" s="215">
        <v>-12064.5</v>
      </c>
      <c r="H143" s="215">
        <v>-2334</v>
      </c>
      <c r="I143" s="215">
        <v>-10514.63</v>
      </c>
      <c r="J143" s="215">
        <v>-20017.5</v>
      </c>
      <c r="K143" s="215">
        <v>0</v>
      </c>
      <c r="L143" s="215">
        <v>0</v>
      </c>
      <c r="M143" s="215">
        <v>0</v>
      </c>
      <c r="N143" s="215">
        <v>0</v>
      </c>
      <c r="O143" s="215">
        <v>0</v>
      </c>
      <c r="P143" s="215">
        <v>0</v>
      </c>
      <c r="Q143" s="215">
        <v>-60698.13</v>
      </c>
    </row>
    <row r="144" spans="1:18" x14ac:dyDescent="0.25">
      <c r="A144" s="245" t="str">
        <f>IFERROR(VLOOKUP($C144,Account_Mapping!$A:$C,2,0),"")</f>
        <v>T_BAD_DEBT</v>
      </c>
      <c r="B144" s="248">
        <f>IFERROR(VLOOKUP($C144,Account_Mapping!$A:$C,3,0),"")</f>
        <v>0</v>
      </c>
      <c r="C144" s="285" t="s">
        <v>899</v>
      </c>
      <c r="D144" s="215"/>
      <c r="E144" s="215">
        <v>0</v>
      </c>
      <c r="F144" s="215">
        <v>0</v>
      </c>
      <c r="G144" s="215">
        <v>0</v>
      </c>
      <c r="H144" s="215">
        <v>0</v>
      </c>
      <c r="I144" s="215">
        <v>0</v>
      </c>
      <c r="J144" s="215">
        <v>0</v>
      </c>
      <c r="K144" s="215">
        <v>0</v>
      </c>
      <c r="L144" s="215">
        <v>0</v>
      </c>
      <c r="M144" s="215">
        <v>0</v>
      </c>
      <c r="N144" s="215">
        <v>0</v>
      </c>
      <c r="O144" s="215">
        <v>0</v>
      </c>
      <c r="P144" s="215">
        <v>0</v>
      </c>
      <c r="Q144" s="215">
        <v>0</v>
      </c>
    </row>
    <row r="145" spans="1:18" x14ac:dyDescent="0.25">
      <c r="A145" s="245" t="str">
        <f>IFERROR(VLOOKUP($C145,Account_Mapping!$A:$C,2,0),"")</f>
        <v>REV_Other</v>
      </c>
      <c r="B145" s="248">
        <f>IFERROR(VLOOKUP($C145,Account_Mapping!$A:$C,3,0),"")</f>
        <v>0</v>
      </c>
      <c r="C145" s="285" t="s">
        <v>900</v>
      </c>
      <c r="D145" s="215"/>
      <c r="E145" s="215">
        <v>6033.11</v>
      </c>
      <c r="F145" s="215">
        <v>3962.13</v>
      </c>
      <c r="G145" s="215">
        <v>-5.4</v>
      </c>
      <c r="H145" s="215">
        <v>-256.72000000000003</v>
      </c>
      <c r="I145" s="215">
        <v>0</v>
      </c>
      <c r="J145" s="215">
        <v>0</v>
      </c>
      <c r="K145" s="215">
        <v>0</v>
      </c>
      <c r="L145" s="215">
        <v>0</v>
      </c>
      <c r="M145" s="215">
        <v>0</v>
      </c>
      <c r="N145" s="215">
        <v>0</v>
      </c>
      <c r="O145" s="215">
        <v>0</v>
      </c>
      <c r="P145" s="215">
        <v>0</v>
      </c>
      <c r="Q145" s="215">
        <v>9733.1200000000008</v>
      </c>
    </row>
    <row r="146" spans="1:18" x14ac:dyDescent="0.25">
      <c r="A146" s="245" t="str">
        <f>IFERROR(VLOOKUP($C146,Account_Mapping!$A:$C,2,0),"")</f>
        <v>REV_Other</v>
      </c>
      <c r="B146" s="248" t="str">
        <f>IFERROR(VLOOKUP($C146,Account_Mapping!$A:$C,3,0),"")</f>
        <v>REV_Ancillary</v>
      </c>
      <c r="C146" s="285" t="s">
        <v>901</v>
      </c>
      <c r="E146" s="229">
        <v>0</v>
      </c>
      <c r="F146" s="229">
        <v>0</v>
      </c>
      <c r="G146" s="229">
        <v>0</v>
      </c>
      <c r="H146" s="229">
        <v>0</v>
      </c>
      <c r="I146" s="229">
        <v>0</v>
      </c>
      <c r="J146" s="229">
        <v>0</v>
      </c>
      <c r="K146" s="229">
        <v>0</v>
      </c>
      <c r="L146" s="229">
        <v>0</v>
      </c>
      <c r="M146" s="229">
        <v>0</v>
      </c>
      <c r="N146" s="229">
        <v>0</v>
      </c>
      <c r="O146" s="229">
        <v>0</v>
      </c>
      <c r="P146" s="229">
        <v>0</v>
      </c>
      <c r="Q146" s="229">
        <v>0</v>
      </c>
      <c r="R146" s="224"/>
    </row>
    <row r="147" spans="1:18" x14ac:dyDescent="0.25">
      <c r="A147" s="245" t="str">
        <f>IFERROR(VLOOKUP($C147,Account_Mapping!$A:$C,2,0),"")</f>
        <v>REV_Other</v>
      </c>
      <c r="B147" s="248">
        <f>IFERROR(VLOOKUP($C147,Account_Mapping!$A:$C,3,0),"")</f>
        <v>0</v>
      </c>
      <c r="C147" s="285" t="s">
        <v>1282</v>
      </c>
      <c r="E147" s="215">
        <v>0</v>
      </c>
      <c r="F147" s="215">
        <v>0</v>
      </c>
      <c r="G147" s="215">
        <v>0</v>
      </c>
      <c r="H147" s="215">
        <v>0</v>
      </c>
      <c r="I147" s="215">
        <v>0</v>
      </c>
      <c r="J147" s="215">
        <v>0</v>
      </c>
      <c r="K147" s="215">
        <v>0</v>
      </c>
      <c r="L147" s="215">
        <v>0</v>
      </c>
      <c r="M147" s="215">
        <v>0</v>
      </c>
      <c r="N147" s="215">
        <v>0</v>
      </c>
      <c r="O147" s="215">
        <v>0</v>
      </c>
      <c r="P147" s="215">
        <v>0</v>
      </c>
      <c r="Q147" s="215">
        <v>0</v>
      </c>
    </row>
    <row r="148" spans="1:18" ht="18.75" thickBot="1" x14ac:dyDescent="0.3">
      <c r="A148" s="245" t="str">
        <f>IFERROR(VLOOKUP($C148,Account_Mapping!$A:$C,2,0),"")</f>
        <v/>
      </c>
      <c r="B148" s="248" t="str">
        <f>IFERROR(VLOOKUP($C148,Account_Mapping!$A:$C,3,0),"")</f>
        <v/>
      </c>
      <c r="C148" s="287" t="s">
        <v>903</v>
      </c>
      <c r="D148" s="287"/>
      <c r="E148" s="227">
        <v>-11247.650000000001</v>
      </c>
      <c r="F148" s="227">
        <v>-9228.130000000001</v>
      </c>
      <c r="G148" s="227">
        <v>-19637.660000000003</v>
      </c>
      <c r="H148" s="227">
        <v>-10198.48</v>
      </c>
      <c r="I148" s="227">
        <v>-18030.39</v>
      </c>
      <c r="J148" s="227">
        <v>-27525.260000000002</v>
      </c>
      <c r="K148" s="227">
        <v>0</v>
      </c>
      <c r="L148" s="227">
        <v>0</v>
      </c>
      <c r="M148" s="227">
        <v>0</v>
      </c>
      <c r="N148" s="227">
        <v>0</v>
      </c>
      <c r="O148" s="227">
        <v>0</v>
      </c>
      <c r="P148" s="227">
        <v>0</v>
      </c>
      <c r="Q148" s="227">
        <v>-95867.57</v>
      </c>
      <c r="R148" s="226"/>
    </row>
    <row r="149" spans="1:18" ht="18.75" thickTop="1" x14ac:dyDescent="0.25">
      <c r="A149" s="245" t="str">
        <f>IFERROR(VLOOKUP($C149,Account_Mapping!$A:$C,2,0),"")</f>
        <v/>
      </c>
      <c r="B149" s="248" t="str">
        <f>IFERROR(VLOOKUP($C149,Account_Mapping!$A:$C,3,0),"")</f>
        <v/>
      </c>
      <c r="C149" s="285" t="s">
        <v>789</v>
      </c>
      <c r="E149" s="215"/>
      <c r="F149" s="215"/>
      <c r="G149" s="215"/>
      <c r="H149" s="215"/>
      <c r="I149" s="215"/>
      <c r="J149" s="216"/>
      <c r="K149" s="215"/>
      <c r="L149" s="215"/>
      <c r="M149" s="215"/>
      <c r="N149" s="215"/>
      <c r="O149" s="215"/>
      <c r="P149" s="215"/>
      <c r="Q149" s="215"/>
    </row>
    <row r="150" spans="1:18" x14ac:dyDescent="0.25">
      <c r="A150" s="245" t="str">
        <f>IFERROR(VLOOKUP($C150,Account_Mapping!$A:$C,2,0),"")</f>
        <v/>
      </c>
      <c r="B150" s="248" t="str">
        <f>IFERROR(VLOOKUP($C150,Account_Mapping!$A:$C,3,0),"")</f>
        <v/>
      </c>
      <c r="C150" s="285" t="s">
        <v>794</v>
      </c>
      <c r="E150" s="215">
        <v>361662.94</v>
      </c>
      <c r="F150" s="215">
        <v>300605.48000000004</v>
      </c>
      <c r="G150" s="215">
        <v>374846.35999999993</v>
      </c>
      <c r="H150" s="215">
        <v>402936.99</v>
      </c>
      <c r="I150" s="215">
        <v>406385.06000000006</v>
      </c>
      <c r="J150" s="217">
        <v>453354.20000000007</v>
      </c>
      <c r="K150" s="215">
        <v>0</v>
      </c>
      <c r="L150" s="215">
        <v>0</v>
      </c>
      <c r="M150" s="215">
        <v>0</v>
      </c>
      <c r="N150" s="215">
        <v>0</v>
      </c>
      <c r="O150" s="215">
        <v>0</v>
      </c>
      <c r="P150" s="215">
        <v>0</v>
      </c>
      <c r="Q150" s="215">
        <v>2299791.0300000003</v>
      </c>
    </row>
    <row r="151" spans="1:18" x14ac:dyDescent="0.25">
      <c r="A151" s="245" t="str">
        <f>IFERROR(VLOOKUP($C151,Account_Mapping!$A:$C,2,0),"")</f>
        <v/>
      </c>
      <c r="B151" s="248" t="str">
        <f>IFERROR(VLOOKUP($C151,Account_Mapping!$A:$C,3,0),"")</f>
        <v/>
      </c>
      <c r="D151" s="286"/>
      <c r="E151" s="215"/>
      <c r="F151" s="215"/>
      <c r="G151" s="215"/>
      <c r="H151" s="215"/>
      <c r="I151" s="215"/>
      <c r="J151" s="218" t="s">
        <v>1200</v>
      </c>
      <c r="K151" s="215"/>
      <c r="L151" s="215"/>
      <c r="M151" s="215"/>
      <c r="N151" s="215"/>
      <c r="O151" s="215"/>
      <c r="P151" s="215"/>
      <c r="Q151" s="215"/>
    </row>
    <row r="152" spans="1:18" x14ac:dyDescent="0.25">
      <c r="A152" s="245" t="str">
        <f>IFERROR(VLOOKUP($C152,Account_Mapping!$A:$C,2,0),"")</f>
        <v/>
      </c>
      <c r="B152" s="248" t="str">
        <f>IFERROR(VLOOKUP($C152,Account_Mapping!$A:$C,3,0),"")</f>
        <v/>
      </c>
      <c r="D152" s="286"/>
      <c r="E152" s="215"/>
      <c r="F152" s="215"/>
      <c r="G152" s="215"/>
      <c r="H152" s="215"/>
      <c r="I152" s="215"/>
      <c r="J152" s="216" t="s">
        <v>904</v>
      </c>
      <c r="K152" s="215"/>
      <c r="L152" s="215"/>
      <c r="M152" s="215"/>
      <c r="N152" s="215"/>
      <c r="O152" s="215"/>
      <c r="P152" s="215"/>
      <c r="Q152" s="215"/>
    </row>
    <row r="153" spans="1:18" x14ac:dyDescent="0.25">
      <c r="A153" s="245" t="str">
        <f>IFERROR(VLOOKUP($C153,Account_Mapping!$A:$C,2,0),"")</f>
        <v/>
      </c>
      <c r="B153" s="248" t="str">
        <f>IFERROR(VLOOKUP($C153,Account_Mapping!$A:$C,3,0),"")</f>
        <v/>
      </c>
      <c r="E153" s="219"/>
      <c r="F153" s="219"/>
      <c r="G153" s="219"/>
      <c r="H153" s="219"/>
      <c r="I153" s="219"/>
      <c r="J153" s="219">
        <v>2022</v>
      </c>
      <c r="K153" s="219"/>
      <c r="L153" s="219"/>
      <c r="M153" s="219"/>
      <c r="N153" s="219"/>
      <c r="O153" s="219"/>
      <c r="P153" s="219"/>
      <c r="Q153" s="219"/>
    </row>
    <row r="154" spans="1:18" x14ac:dyDescent="0.25">
      <c r="A154" s="245" t="str">
        <f>IFERROR(VLOOKUP($C154,Account_Mapping!$A:$C,2,0),"")</f>
        <v/>
      </c>
      <c r="B154" s="248" t="str">
        <f>IFERROR(VLOOKUP($C154,Account_Mapping!$A:$C,3,0),"")</f>
        <v/>
      </c>
      <c r="E154" s="215"/>
      <c r="F154" s="215"/>
      <c r="G154" s="215"/>
      <c r="H154" s="215"/>
      <c r="I154" s="215"/>
      <c r="J154" s="215"/>
      <c r="K154" s="215"/>
      <c r="L154" s="215"/>
      <c r="M154" s="215"/>
      <c r="N154" s="215"/>
      <c r="O154" s="215"/>
      <c r="P154" s="215"/>
      <c r="Q154" s="215"/>
    </row>
    <row r="155" spans="1:18" x14ac:dyDescent="0.25">
      <c r="A155" s="245" t="str">
        <f>IFERROR(VLOOKUP($C155,Account_Mapping!$A:$C,2,0),"")</f>
        <v/>
      </c>
      <c r="B155" s="248" t="str">
        <f>IFERROR(VLOOKUP($C155,Account_Mapping!$A:$C,3,0),"")</f>
        <v/>
      </c>
      <c r="D155" s="215"/>
      <c r="E155" s="215" t="s">
        <v>761</v>
      </c>
      <c r="F155" s="215" t="s">
        <v>762</v>
      </c>
      <c r="G155" s="215" t="s">
        <v>763</v>
      </c>
      <c r="H155" s="215" t="s">
        <v>764</v>
      </c>
      <c r="I155" s="215" t="s">
        <v>185</v>
      </c>
      <c r="J155" s="215" t="s">
        <v>765</v>
      </c>
      <c r="K155" s="215" t="s">
        <v>766</v>
      </c>
      <c r="L155" s="215" t="s">
        <v>767</v>
      </c>
      <c r="M155" s="215" t="s">
        <v>768</v>
      </c>
      <c r="N155" s="215" t="s">
        <v>769</v>
      </c>
      <c r="O155" s="215" t="s">
        <v>770</v>
      </c>
      <c r="P155" s="215" t="s">
        <v>771</v>
      </c>
      <c r="Q155" s="215" t="s">
        <v>772</v>
      </c>
    </row>
    <row r="156" spans="1:18" x14ac:dyDescent="0.25">
      <c r="A156" s="245" t="str">
        <f>IFERROR(VLOOKUP($C156,Account_Mapping!$A:$C,2,0),"")</f>
        <v/>
      </c>
      <c r="B156" s="248" t="str">
        <f>IFERROR(VLOOKUP($C156,Account_Mapping!$A:$C,3,0),"")</f>
        <v/>
      </c>
      <c r="C156" s="285" t="s">
        <v>905</v>
      </c>
      <c r="D156" s="215"/>
      <c r="E156" s="215"/>
      <c r="F156" s="215"/>
      <c r="G156" s="215"/>
      <c r="H156" s="215"/>
      <c r="I156" s="215"/>
      <c r="J156" s="215"/>
      <c r="K156" s="215"/>
      <c r="L156" s="215"/>
      <c r="M156" s="215"/>
      <c r="N156" s="215"/>
      <c r="O156" s="215"/>
      <c r="P156" s="215"/>
      <c r="Q156" s="215"/>
    </row>
    <row r="157" spans="1:18" x14ac:dyDescent="0.25">
      <c r="A157" s="245" t="str">
        <f>IFERROR(VLOOKUP($C157,Account_Mapping!$A:$C,2,0),"")</f>
        <v>T_gen_Admin_other</v>
      </c>
      <c r="B157" s="248" t="str">
        <f>IFERROR(VLOOKUP($C157,Account_Mapping!$A:$C,3,0),"")</f>
        <v>T_Other_NN_Labor</v>
      </c>
      <c r="C157" s="285" t="s">
        <v>906</v>
      </c>
      <c r="D157" s="215"/>
      <c r="E157" s="215">
        <v>1500</v>
      </c>
      <c r="F157" s="215">
        <v>1500</v>
      </c>
      <c r="G157" s="215">
        <v>1500</v>
      </c>
      <c r="H157" s="215">
        <v>1500</v>
      </c>
      <c r="I157" s="215">
        <v>1500</v>
      </c>
      <c r="J157" s="215">
        <v>1500</v>
      </c>
      <c r="K157" s="215">
        <v>0</v>
      </c>
      <c r="L157" s="215">
        <v>0</v>
      </c>
      <c r="M157" s="215">
        <v>0</v>
      </c>
      <c r="N157" s="215">
        <v>0</v>
      </c>
      <c r="O157" s="215">
        <v>0</v>
      </c>
      <c r="P157" s="215">
        <v>0</v>
      </c>
      <c r="Q157" s="215">
        <v>9000</v>
      </c>
    </row>
    <row r="158" spans="1:18" x14ac:dyDescent="0.25">
      <c r="A158" s="245" t="str">
        <f>IFERROR(VLOOKUP($C158,Account_Mapping!$A:$C,2,0),"")</f>
        <v>T_Nursing</v>
      </c>
      <c r="B158" s="248">
        <f>IFERROR(VLOOKUP($C158,Account_Mapping!$A:$C,3,0),"")</f>
        <v>0</v>
      </c>
      <c r="C158" s="285" t="s">
        <v>907</v>
      </c>
      <c r="D158" s="215"/>
      <c r="E158" s="215">
        <v>0</v>
      </c>
      <c r="F158" s="215">
        <v>0</v>
      </c>
      <c r="G158" s="215">
        <v>0</v>
      </c>
      <c r="H158" s="215">
        <v>0</v>
      </c>
      <c r="I158" s="215">
        <v>0</v>
      </c>
      <c r="J158" s="215">
        <v>0</v>
      </c>
      <c r="K158" s="215">
        <v>0</v>
      </c>
      <c r="L158" s="215">
        <v>0</v>
      </c>
      <c r="M158" s="215">
        <v>0</v>
      </c>
      <c r="N158" s="215">
        <v>0</v>
      </c>
      <c r="O158" s="215">
        <v>0</v>
      </c>
      <c r="P158" s="215">
        <v>0</v>
      </c>
      <c r="Q158" s="215">
        <v>0</v>
      </c>
    </row>
    <row r="159" spans="1:18" x14ac:dyDescent="0.25">
      <c r="A159" s="245" t="str">
        <f>IFERROR(VLOOKUP($C159,Account_Mapping!$A:$C,2,0),"")</f>
        <v>T_EXPENSES</v>
      </c>
      <c r="B159" s="248">
        <f>IFERROR(VLOOKUP($C159,Account_Mapping!$A:$C,3,0),"")</f>
        <v>0</v>
      </c>
      <c r="C159" s="285" t="s">
        <v>908</v>
      </c>
      <c r="D159" s="215"/>
      <c r="E159" s="215">
        <v>0</v>
      </c>
      <c r="F159" s="215">
        <v>0</v>
      </c>
      <c r="G159" s="215">
        <v>0</v>
      </c>
      <c r="H159" s="215">
        <v>0</v>
      </c>
      <c r="I159" s="215">
        <v>0</v>
      </c>
      <c r="J159" s="215">
        <v>0</v>
      </c>
      <c r="K159" s="215">
        <v>0</v>
      </c>
      <c r="L159" s="215">
        <v>0</v>
      </c>
      <c r="M159" s="215">
        <v>0</v>
      </c>
      <c r="N159" s="215">
        <v>0</v>
      </c>
      <c r="O159" s="215">
        <v>0</v>
      </c>
      <c r="P159" s="215">
        <v>0</v>
      </c>
      <c r="Q159" s="215">
        <v>0</v>
      </c>
    </row>
    <row r="160" spans="1:18" x14ac:dyDescent="0.25">
      <c r="A160" s="245" t="str">
        <f>IFERROR(VLOOKUP($C160,Account_Mapping!$A:$C,2,0),"")</f>
        <v>T_EXPENSES</v>
      </c>
      <c r="B160" s="248">
        <f>IFERROR(VLOOKUP($C160,Account_Mapping!$A:$C,3,0),"")</f>
        <v>0</v>
      </c>
      <c r="C160" s="285" t="s">
        <v>909</v>
      </c>
      <c r="D160" s="215"/>
      <c r="E160" s="215">
        <v>0</v>
      </c>
      <c r="F160" s="215">
        <v>0</v>
      </c>
      <c r="G160" s="215">
        <v>0</v>
      </c>
      <c r="H160" s="215">
        <v>0</v>
      </c>
      <c r="I160" s="215">
        <v>0</v>
      </c>
      <c r="J160" s="215">
        <v>0</v>
      </c>
      <c r="K160" s="215">
        <v>0</v>
      </c>
      <c r="L160" s="215">
        <v>0</v>
      </c>
      <c r="M160" s="215">
        <v>0</v>
      </c>
      <c r="N160" s="215">
        <v>0</v>
      </c>
      <c r="O160" s="215">
        <v>0</v>
      </c>
      <c r="P160" s="215">
        <v>0</v>
      </c>
      <c r="Q160" s="215">
        <v>0</v>
      </c>
    </row>
    <row r="161" spans="1:17" x14ac:dyDescent="0.25">
      <c r="A161" s="245" t="str">
        <f>IFERROR(VLOOKUP($C161,Account_Mapping!$A:$C,2,0),"")</f>
        <v>T_gen_Admin_other</v>
      </c>
      <c r="B161" s="248">
        <f>IFERROR(VLOOKUP($C161,Account_Mapping!$A:$C,3,0),"")</f>
        <v>0</v>
      </c>
      <c r="C161" s="285" t="s">
        <v>910</v>
      </c>
      <c r="D161" s="215"/>
      <c r="E161" s="215">
        <v>0</v>
      </c>
      <c r="F161" s="215">
        <v>0</v>
      </c>
      <c r="G161" s="215">
        <v>0</v>
      </c>
      <c r="H161" s="215">
        <v>0</v>
      </c>
      <c r="I161" s="215">
        <v>0</v>
      </c>
      <c r="J161" s="215">
        <v>0</v>
      </c>
      <c r="K161" s="215">
        <v>0</v>
      </c>
      <c r="L161" s="215">
        <v>0</v>
      </c>
      <c r="M161" s="215">
        <v>0</v>
      </c>
      <c r="N161" s="215">
        <v>0</v>
      </c>
      <c r="O161" s="215">
        <v>0</v>
      </c>
      <c r="P161" s="215">
        <v>0</v>
      </c>
      <c r="Q161" s="215">
        <v>0</v>
      </c>
    </row>
    <row r="162" spans="1:17" x14ac:dyDescent="0.25">
      <c r="A162" s="245" t="str">
        <f>IFERROR(VLOOKUP($C162,Account_Mapping!$A:$C,2,0),"")</f>
        <v>T_Ancillary_Pharmacy</v>
      </c>
      <c r="B162" s="248">
        <f>IFERROR(VLOOKUP($C162,Account_Mapping!$A:$C,3,0),"")</f>
        <v>0</v>
      </c>
      <c r="C162" s="285" t="s">
        <v>911</v>
      </c>
      <c r="D162" s="215"/>
      <c r="E162" s="215">
        <v>339.5</v>
      </c>
      <c r="F162" s="215">
        <v>332.5</v>
      </c>
      <c r="G162" s="215">
        <v>350</v>
      </c>
      <c r="H162" s="215">
        <v>472.5</v>
      </c>
      <c r="I162" s="215">
        <v>392</v>
      </c>
      <c r="J162" s="215">
        <v>523</v>
      </c>
      <c r="K162" s="215">
        <v>0</v>
      </c>
      <c r="L162" s="215">
        <v>0</v>
      </c>
      <c r="M162" s="215">
        <v>0</v>
      </c>
      <c r="N162" s="215">
        <v>0</v>
      </c>
      <c r="O162" s="215">
        <v>0</v>
      </c>
      <c r="P162" s="215">
        <v>0</v>
      </c>
      <c r="Q162" s="215">
        <v>2409.5</v>
      </c>
    </row>
    <row r="163" spans="1:17" x14ac:dyDescent="0.25">
      <c r="A163" s="245" t="str">
        <f>IFERROR(VLOOKUP($C163,Account_Mapping!$A:$C,2,0),"")</f>
        <v>T_Nursing</v>
      </c>
      <c r="B163" s="248" t="str">
        <f>IFERROR(VLOOKUP($C163,Account_Mapping!$A:$C,3,0),"")</f>
        <v>T_Nursing_Labor</v>
      </c>
      <c r="C163" s="285" t="s">
        <v>912</v>
      </c>
      <c r="D163" s="215"/>
      <c r="E163" s="215">
        <v>0</v>
      </c>
      <c r="F163" s="215">
        <v>0</v>
      </c>
      <c r="G163" s="215">
        <v>0</v>
      </c>
      <c r="H163" s="215">
        <v>0</v>
      </c>
      <c r="I163" s="215">
        <v>0</v>
      </c>
      <c r="J163" s="215">
        <v>0</v>
      </c>
      <c r="K163" s="215">
        <v>0</v>
      </c>
      <c r="L163" s="215">
        <v>0</v>
      </c>
      <c r="M163" s="215">
        <v>0</v>
      </c>
      <c r="N163" s="215">
        <v>0</v>
      </c>
      <c r="O163" s="215">
        <v>0</v>
      </c>
      <c r="P163" s="215">
        <v>0</v>
      </c>
      <c r="Q163" s="215">
        <v>0</v>
      </c>
    </row>
    <row r="164" spans="1:17" x14ac:dyDescent="0.25">
      <c r="A164" s="245" t="str">
        <f>IFERROR(VLOOKUP($C164,Account_Mapping!$A:$C,2,0),"")</f>
        <v>T_Nursing</v>
      </c>
      <c r="B164" s="248" t="str">
        <f>IFERROR(VLOOKUP($C164,Account_Mapping!$A:$C,3,0),"")</f>
        <v>T_Nursing_Labor</v>
      </c>
      <c r="C164" s="285" t="s">
        <v>913</v>
      </c>
      <c r="D164" s="215"/>
      <c r="E164" s="215">
        <v>0</v>
      </c>
      <c r="F164" s="215">
        <v>0</v>
      </c>
      <c r="G164" s="215">
        <v>0</v>
      </c>
      <c r="H164" s="215">
        <v>0</v>
      </c>
      <c r="I164" s="215">
        <v>0</v>
      </c>
      <c r="J164" s="215">
        <v>0</v>
      </c>
      <c r="K164" s="215">
        <v>0</v>
      </c>
      <c r="L164" s="215">
        <v>0</v>
      </c>
      <c r="M164" s="215">
        <v>0</v>
      </c>
      <c r="N164" s="215">
        <v>0</v>
      </c>
      <c r="O164" s="215">
        <v>0</v>
      </c>
      <c r="P164" s="215">
        <v>0</v>
      </c>
      <c r="Q164" s="215">
        <v>0</v>
      </c>
    </row>
    <row r="165" spans="1:17" x14ac:dyDescent="0.25">
      <c r="A165" s="245" t="str">
        <f>IFERROR(VLOOKUP($C165,Account_Mapping!$A:$C,2,0),"")</f>
        <v>T_Nursing</v>
      </c>
      <c r="B165" s="248" t="str">
        <f>IFERROR(VLOOKUP($C165,Account_Mapping!$A:$C,3,0),"")</f>
        <v>T_Nursing_Labor</v>
      </c>
      <c r="C165" s="285" t="s">
        <v>914</v>
      </c>
      <c r="D165" s="215"/>
      <c r="E165" s="215">
        <v>0</v>
      </c>
      <c r="F165" s="215">
        <v>0</v>
      </c>
      <c r="G165" s="215">
        <v>0</v>
      </c>
      <c r="H165" s="215">
        <v>0</v>
      </c>
      <c r="I165" s="215">
        <v>0</v>
      </c>
      <c r="J165" s="215">
        <v>0</v>
      </c>
      <c r="K165" s="215">
        <v>0</v>
      </c>
      <c r="L165" s="215">
        <v>0</v>
      </c>
      <c r="M165" s="215">
        <v>0</v>
      </c>
      <c r="N165" s="215">
        <v>0</v>
      </c>
      <c r="O165" s="215">
        <v>0</v>
      </c>
      <c r="P165" s="215">
        <v>0</v>
      </c>
      <c r="Q165" s="215">
        <v>0</v>
      </c>
    </row>
    <row r="166" spans="1:17" x14ac:dyDescent="0.25">
      <c r="A166" s="245" t="str">
        <f>IFERROR(VLOOKUP($C166,Account_Mapping!$A:$C,2,0),"")</f>
        <v>T_Nursing</v>
      </c>
      <c r="B166" s="248" t="str">
        <f>IFERROR(VLOOKUP($C166,Account_Mapping!$A:$C,3,0),"")</f>
        <v>T_Nursing_Labor</v>
      </c>
      <c r="C166" s="285" t="s">
        <v>915</v>
      </c>
      <c r="D166" s="215"/>
      <c r="E166" s="215">
        <v>0</v>
      </c>
      <c r="F166" s="215">
        <v>0</v>
      </c>
      <c r="G166" s="215">
        <v>0</v>
      </c>
      <c r="H166" s="215">
        <v>0</v>
      </c>
      <c r="I166" s="215">
        <v>0</v>
      </c>
      <c r="J166" s="215">
        <v>0</v>
      </c>
      <c r="K166" s="215">
        <v>0</v>
      </c>
      <c r="L166" s="215">
        <v>0</v>
      </c>
      <c r="M166" s="215">
        <v>0</v>
      </c>
      <c r="N166" s="215">
        <v>0</v>
      </c>
      <c r="O166" s="215">
        <v>0</v>
      </c>
      <c r="P166" s="215">
        <v>0</v>
      </c>
      <c r="Q166" s="215">
        <v>0</v>
      </c>
    </row>
    <row r="167" spans="1:17" x14ac:dyDescent="0.25">
      <c r="A167" s="245" t="str">
        <f>IFERROR(VLOOKUP($C167,Account_Mapping!$A:$C,2,0),"")</f>
        <v>T_EXPENSES</v>
      </c>
      <c r="B167" s="248" t="str">
        <f>IFERROR(VLOOKUP($C167,Account_Mapping!$A:$C,3,0),"")</f>
        <v>T_Other_NN_Labor</v>
      </c>
      <c r="C167" s="285" t="s">
        <v>916</v>
      </c>
      <c r="D167" s="215"/>
      <c r="E167" s="215">
        <v>3084.48</v>
      </c>
      <c r="F167" s="215">
        <v>2401.09</v>
      </c>
      <c r="G167" s="215">
        <v>4124.91</v>
      </c>
      <c r="H167" s="215">
        <v>2867.29</v>
      </c>
      <c r="I167" s="215">
        <v>3215.94</v>
      </c>
      <c r="J167" s="215">
        <v>2467.15</v>
      </c>
      <c r="K167" s="215">
        <v>0</v>
      </c>
      <c r="L167" s="215">
        <v>0</v>
      </c>
      <c r="M167" s="215">
        <v>0</v>
      </c>
      <c r="N167" s="215">
        <v>0</v>
      </c>
      <c r="O167" s="215">
        <v>0</v>
      </c>
      <c r="P167" s="215">
        <v>0</v>
      </c>
      <c r="Q167" s="215">
        <v>18160.86</v>
      </c>
    </row>
    <row r="168" spans="1:17" x14ac:dyDescent="0.25">
      <c r="A168" s="245" t="str">
        <f>IFERROR(VLOOKUP($C168,Account_Mapping!$A:$C,2,0),"")</f>
        <v>T_EXPENSES</v>
      </c>
      <c r="B168" s="248">
        <f>IFERROR(VLOOKUP($C168,Account_Mapping!$A:$C,3,0),"")</f>
        <v>0</v>
      </c>
      <c r="C168" s="285" t="s">
        <v>917</v>
      </c>
      <c r="D168" s="215"/>
      <c r="E168" s="215">
        <v>271.27999999999997</v>
      </c>
      <c r="F168" s="215">
        <v>160.87</v>
      </c>
      <c r="G168" s="215">
        <v>158.05000000000001</v>
      </c>
      <c r="H168" s="215">
        <v>199.74</v>
      </c>
      <c r="I168" s="215">
        <v>203.96</v>
      </c>
      <c r="J168" s="215">
        <v>100.5</v>
      </c>
      <c r="K168" s="215">
        <v>0</v>
      </c>
      <c r="L168" s="215">
        <v>0</v>
      </c>
      <c r="M168" s="215">
        <v>0</v>
      </c>
      <c r="N168" s="215">
        <v>0</v>
      </c>
      <c r="O168" s="215">
        <v>0</v>
      </c>
      <c r="P168" s="215">
        <v>0</v>
      </c>
      <c r="Q168" s="215">
        <v>1094.4000000000001</v>
      </c>
    </row>
    <row r="169" spans="1:17" x14ac:dyDescent="0.25">
      <c r="A169" s="245" t="str">
        <f>IFERROR(VLOOKUP($C169,Account_Mapping!$A:$C,2,0),"")</f>
        <v>T_Marketing</v>
      </c>
      <c r="B169" s="248">
        <f>IFERROR(VLOOKUP($C169,Account_Mapping!$A:$C,3,0),"")</f>
        <v>0</v>
      </c>
      <c r="C169" s="285" t="s">
        <v>918</v>
      </c>
      <c r="D169" s="215"/>
      <c r="E169" s="215">
        <v>83.79</v>
      </c>
      <c r="F169" s="215">
        <v>294.01</v>
      </c>
      <c r="G169" s="215">
        <v>200.74</v>
      </c>
      <c r="H169" s="215">
        <v>0</v>
      </c>
      <c r="I169" s="215">
        <v>444.52</v>
      </c>
      <c r="J169" s="215">
        <v>143.77000000000001</v>
      </c>
      <c r="K169" s="215">
        <v>0</v>
      </c>
      <c r="L169" s="215">
        <v>0</v>
      </c>
      <c r="M169" s="215">
        <v>0</v>
      </c>
      <c r="N169" s="215">
        <v>0</v>
      </c>
      <c r="O169" s="215">
        <v>0</v>
      </c>
      <c r="P169" s="215">
        <v>0</v>
      </c>
      <c r="Q169" s="215">
        <v>1166.83</v>
      </c>
    </row>
    <row r="170" spans="1:17" x14ac:dyDescent="0.25">
      <c r="A170" s="245" t="str">
        <f>IFERROR(VLOOKUP($C170,Account_Mapping!$A:$C,2,0),"")</f>
        <v>T_gen_Admin_other</v>
      </c>
      <c r="B170" s="248">
        <f>IFERROR(VLOOKUP($C170,Account_Mapping!$A:$C,3,0),"")</f>
        <v>0</v>
      </c>
      <c r="C170" s="285" t="s">
        <v>919</v>
      </c>
      <c r="D170" s="215"/>
      <c r="E170" s="215">
        <v>0</v>
      </c>
      <c r="F170" s="215">
        <v>0</v>
      </c>
      <c r="G170" s="215">
        <v>0</v>
      </c>
      <c r="H170" s="215">
        <v>0</v>
      </c>
      <c r="I170" s="215">
        <v>0</v>
      </c>
      <c r="J170" s="215">
        <v>0</v>
      </c>
      <c r="K170" s="215">
        <v>0</v>
      </c>
      <c r="L170" s="215">
        <v>0</v>
      </c>
      <c r="M170" s="215">
        <v>0</v>
      </c>
      <c r="N170" s="215">
        <v>0</v>
      </c>
      <c r="O170" s="215">
        <v>0</v>
      </c>
      <c r="P170" s="215">
        <v>0</v>
      </c>
      <c r="Q170" s="215">
        <v>0</v>
      </c>
    </row>
    <row r="171" spans="1:17" x14ac:dyDescent="0.25">
      <c r="A171" s="245" t="str">
        <f>IFERROR(VLOOKUP($C171,Account_Mapping!$A:$C,2,0),"")</f>
        <v>T_gen_Admin_other</v>
      </c>
      <c r="B171" s="248">
        <f>IFERROR(VLOOKUP($C171,Account_Mapping!$A:$C,3,0),"")</f>
        <v>0</v>
      </c>
      <c r="C171" s="285" t="s">
        <v>920</v>
      </c>
      <c r="D171" s="215"/>
      <c r="E171" s="215">
        <v>0</v>
      </c>
      <c r="F171" s="215">
        <v>0</v>
      </c>
      <c r="G171" s="215">
        <v>0</v>
      </c>
      <c r="H171" s="215">
        <v>0</v>
      </c>
      <c r="I171" s="215">
        <v>0</v>
      </c>
      <c r="J171" s="215">
        <v>0</v>
      </c>
      <c r="K171" s="215">
        <v>0</v>
      </c>
      <c r="L171" s="215">
        <v>0</v>
      </c>
      <c r="M171" s="215">
        <v>0</v>
      </c>
      <c r="N171" s="215">
        <v>0</v>
      </c>
      <c r="O171" s="215">
        <v>0</v>
      </c>
      <c r="P171" s="215">
        <v>0</v>
      </c>
      <c r="Q171" s="215">
        <v>0</v>
      </c>
    </row>
    <row r="172" spans="1:17" x14ac:dyDescent="0.25">
      <c r="A172" s="245" t="str">
        <f>IFERROR(VLOOKUP($C172,Account_Mapping!$A:$C,2,0),"")</f>
        <v>T_gen_Admin_other</v>
      </c>
      <c r="B172" s="248">
        <f>IFERROR(VLOOKUP($C172,Account_Mapping!$A:$C,3,0),"")</f>
        <v>0</v>
      </c>
      <c r="C172" s="285" t="s">
        <v>921</v>
      </c>
      <c r="D172" s="215"/>
      <c r="E172" s="215">
        <v>0</v>
      </c>
      <c r="F172" s="215">
        <v>0</v>
      </c>
      <c r="G172" s="215">
        <v>0</v>
      </c>
      <c r="H172" s="215">
        <v>0</v>
      </c>
      <c r="I172" s="215">
        <v>0</v>
      </c>
      <c r="J172" s="215">
        <v>0</v>
      </c>
      <c r="K172" s="215">
        <v>0</v>
      </c>
      <c r="L172" s="215">
        <v>0</v>
      </c>
      <c r="M172" s="215">
        <v>0</v>
      </c>
      <c r="N172" s="215">
        <v>0</v>
      </c>
      <c r="O172" s="215">
        <v>0</v>
      </c>
      <c r="P172" s="215">
        <v>0</v>
      </c>
      <c r="Q172" s="215">
        <v>0</v>
      </c>
    </row>
    <row r="173" spans="1:17" x14ac:dyDescent="0.25">
      <c r="A173" s="245" t="str">
        <f>IFERROR(VLOOKUP($C173,Account_Mapping!$A:$C,2,0),"")</f>
        <v>T_gen_Admin_other</v>
      </c>
      <c r="B173" s="248">
        <f>IFERROR(VLOOKUP($C173,Account_Mapping!$A:$C,3,0),"")</f>
        <v>0</v>
      </c>
      <c r="C173" s="285" t="s">
        <v>922</v>
      </c>
      <c r="D173" s="215"/>
      <c r="E173" s="215">
        <v>0</v>
      </c>
      <c r="F173" s="215">
        <v>0</v>
      </c>
      <c r="G173" s="215">
        <v>0</v>
      </c>
      <c r="H173" s="215">
        <v>264</v>
      </c>
      <c r="I173" s="215">
        <v>82.5</v>
      </c>
      <c r="J173" s="215">
        <v>528</v>
      </c>
      <c r="K173" s="215">
        <v>0</v>
      </c>
      <c r="L173" s="215">
        <v>0</v>
      </c>
      <c r="M173" s="215">
        <v>0</v>
      </c>
      <c r="N173" s="215">
        <v>0</v>
      </c>
      <c r="O173" s="215">
        <v>0</v>
      </c>
      <c r="P173" s="215">
        <v>0</v>
      </c>
      <c r="Q173" s="215">
        <v>874.5</v>
      </c>
    </row>
    <row r="174" spans="1:17" x14ac:dyDescent="0.25">
      <c r="A174" s="245" t="str">
        <f>IFERROR(VLOOKUP($C174,Account_Mapping!$A:$C,2,0),"")</f>
        <v>T_gen_Admin_other</v>
      </c>
      <c r="B174" s="248">
        <f>IFERROR(VLOOKUP($C174,Account_Mapping!$A:$C,3,0),"")</f>
        <v>0</v>
      </c>
      <c r="C174" s="285" t="s">
        <v>923</v>
      </c>
      <c r="D174" s="215"/>
      <c r="E174" s="215">
        <v>0</v>
      </c>
      <c r="F174" s="215">
        <v>0</v>
      </c>
      <c r="G174" s="215">
        <v>0</v>
      </c>
      <c r="H174" s="215">
        <v>0</v>
      </c>
      <c r="I174" s="215">
        <v>0</v>
      </c>
      <c r="J174" s="215">
        <v>0</v>
      </c>
      <c r="K174" s="215">
        <v>0</v>
      </c>
      <c r="L174" s="215">
        <v>0</v>
      </c>
      <c r="M174" s="215">
        <v>0</v>
      </c>
      <c r="N174" s="215">
        <v>0</v>
      </c>
      <c r="O174" s="215">
        <v>0</v>
      </c>
      <c r="P174" s="215">
        <v>0</v>
      </c>
      <c r="Q174" s="215">
        <v>0</v>
      </c>
    </row>
    <row r="175" spans="1:17" x14ac:dyDescent="0.25">
      <c r="A175" s="245" t="str">
        <f>IFERROR(VLOOKUP($C175,Account_Mapping!$A:$C,2,0),"")</f>
        <v>T_gen_Admin_other</v>
      </c>
      <c r="B175" s="248">
        <f>IFERROR(VLOOKUP($C175,Account_Mapping!$A:$C,3,0),"")</f>
        <v>0</v>
      </c>
      <c r="C175" s="285" t="s">
        <v>924</v>
      </c>
      <c r="D175" s="215"/>
      <c r="E175" s="215">
        <v>0</v>
      </c>
      <c r="F175" s="215">
        <v>0</v>
      </c>
      <c r="G175" s="215">
        <v>0</v>
      </c>
      <c r="H175" s="215">
        <v>0</v>
      </c>
      <c r="I175" s="215">
        <v>0</v>
      </c>
      <c r="J175" s="215">
        <v>0</v>
      </c>
      <c r="K175" s="215">
        <v>0</v>
      </c>
      <c r="L175" s="215">
        <v>0</v>
      </c>
      <c r="M175" s="215">
        <v>0</v>
      </c>
      <c r="N175" s="215">
        <v>0</v>
      </c>
      <c r="O175" s="215">
        <v>0</v>
      </c>
      <c r="P175" s="215">
        <v>0</v>
      </c>
      <c r="Q175" s="215">
        <v>0</v>
      </c>
    </row>
    <row r="176" spans="1:17" x14ac:dyDescent="0.25">
      <c r="A176" s="245" t="str">
        <f>IFERROR(VLOOKUP($C176,Account_Mapping!$A:$C,2,0),"")</f>
        <v>T_gen_Admin_other</v>
      </c>
      <c r="B176" s="248">
        <f>IFERROR(VLOOKUP($C176,Account_Mapping!$A:$C,3,0),"")</f>
        <v>0</v>
      </c>
      <c r="C176" s="285" t="s">
        <v>925</v>
      </c>
      <c r="D176" s="215"/>
      <c r="E176" s="215">
        <v>-0.01</v>
      </c>
      <c r="F176" s="215">
        <v>-0.01</v>
      </c>
      <c r="G176" s="215">
        <v>-0.01</v>
      </c>
      <c r="H176" s="215">
        <v>-0.1</v>
      </c>
      <c r="I176" s="215">
        <v>2.65</v>
      </c>
      <c r="J176" s="215">
        <v>0.01</v>
      </c>
      <c r="K176" s="215">
        <v>0</v>
      </c>
      <c r="L176" s="215">
        <v>0</v>
      </c>
      <c r="M176" s="215">
        <v>0</v>
      </c>
      <c r="N176" s="215">
        <v>0</v>
      </c>
      <c r="O176" s="215">
        <v>0</v>
      </c>
      <c r="P176" s="215">
        <v>0</v>
      </c>
      <c r="Q176" s="215">
        <v>2.5299999999999998</v>
      </c>
    </row>
    <row r="177" spans="1:17" x14ac:dyDescent="0.25">
      <c r="A177" s="245" t="str">
        <f>IFERROR(VLOOKUP($C177,Account_Mapping!$A:$C,2,0),"")</f>
        <v>T_gen_Admin_other</v>
      </c>
      <c r="B177" s="248">
        <f>IFERROR(VLOOKUP($C177,Account_Mapping!$A:$C,3,0),"")</f>
        <v>0</v>
      </c>
      <c r="C177" s="285" t="s">
        <v>926</v>
      </c>
      <c r="D177" s="215"/>
      <c r="E177" s="215">
        <v>0</v>
      </c>
      <c r="F177" s="215">
        <v>0</v>
      </c>
      <c r="G177" s="215">
        <v>0</v>
      </c>
      <c r="H177" s="215">
        <v>0</v>
      </c>
      <c r="I177" s="215">
        <v>0</v>
      </c>
      <c r="J177" s="215">
        <v>0</v>
      </c>
      <c r="K177" s="215">
        <v>0</v>
      </c>
      <c r="L177" s="215">
        <v>0</v>
      </c>
      <c r="M177" s="215">
        <v>0</v>
      </c>
      <c r="N177" s="215">
        <v>0</v>
      </c>
      <c r="O177" s="215">
        <v>0</v>
      </c>
      <c r="P177" s="215">
        <v>0</v>
      </c>
      <c r="Q177" s="215">
        <v>0</v>
      </c>
    </row>
    <row r="178" spans="1:17" x14ac:dyDescent="0.25">
      <c r="A178" s="245" t="str">
        <f>IFERROR(VLOOKUP($C178,Account_Mapping!$A:$C,2,0),"")</f>
        <v>T_EXPENSES</v>
      </c>
      <c r="B178" s="248" t="str">
        <f>IFERROR(VLOOKUP($C178,Account_Mapping!$A:$C,3,0),"")</f>
        <v>T_Other_NN_Labor</v>
      </c>
      <c r="C178" s="285" t="s">
        <v>927</v>
      </c>
      <c r="D178" s="215"/>
      <c r="E178" s="215">
        <v>2414.9</v>
      </c>
      <c r="F178" s="215">
        <v>3502.76</v>
      </c>
      <c r="G178" s="215">
        <v>3756.24</v>
      </c>
      <c r="H178" s="215">
        <v>2890.63</v>
      </c>
      <c r="I178" s="215">
        <v>3093.65</v>
      </c>
      <c r="J178" s="215">
        <v>2790.88</v>
      </c>
      <c r="K178" s="215">
        <v>0</v>
      </c>
      <c r="L178" s="215">
        <v>0</v>
      </c>
      <c r="M178" s="215">
        <v>0</v>
      </c>
      <c r="N178" s="215">
        <v>0</v>
      </c>
      <c r="O178" s="215">
        <v>0</v>
      </c>
      <c r="P178" s="215">
        <v>0</v>
      </c>
      <c r="Q178" s="215">
        <v>18449.059999999998</v>
      </c>
    </row>
    <row r="179" spans="1:17" x14ac:dyDescent="0.25">
      <c r="A179" s="245" t="str">
        <f>IFERROR(VLOOKUP($C179,Account_Mapping!$A:$C,2,0),"")</f>
        <v>T_EXPENSES</v>
      </c>
      <c r="B179" s="248">
        <f>IFERROR(VLOOKUP($C179,Account_Mapping!$A:$C,3,0),"")</f>
        <v>0</v>
      </c>
      <c r="C179" s="285" t="s">
        <v>928</v>
      </c>
      <c r="D179" s="215"/>
      <c r="E179" s="215">
        <v>0</v>
      </c>
      <c r="F179" s="215">
        <v>0</v>
      </c>
      <c r="G179" s="215">
        <v>0</v>
      </c>
      <c r="H179" s="215">
        <v>0</v>
      </c>
      <c r="I179" s="215">
        <v>0</v>
      </c>
      <c r="J179" s="215">
        <v>0</v>
      </c>
      <c r="K179" s="215">
        <v>0</v>
      </c>
      <c r="L179" s="215">
        <v>0</v>
      </c>
      <c r="M179" s="215">
        <v>0</v>
      </c>
      <c r="N179" s="215">
        <v>0</v>
      </c>
      <c r="O179" s="215">
        <v>0</v>
      </c>
      <c r="P179" s="215">
        <v>0</v>
      </c>
      <c r="Q179" s="215">
        <v>0</v>
      </c>
    </row>
    <row r="180" spans="1:17" x14ac:dyDescent="0.25">
      <c r="A180" s="245" t="str">
        <f>IFERROR(VLOOKUP($C180,Account_Mapping!$A:$C,2,0),"")</f>
        <v>T_gen_Admin_other</v>
      </c>
      <c r="B180" s="248">
        <f>IFERROR(VLOOKUP($C180,Account_Mapping!$A:$C,3,0),"")</f>
        <v>0</v>
      </c>
      <c r="C180" s="285" t="s">
        <v>929</v>
      </c>
      <c r="D180" s="215"/>
      <c r="E180" s="215">
        <v>0</v>
      </c>
      <c r="F180" s="215">
        <v>0</v>
      </c>
      <c r="G180" s="215">
        <v>0</v>
      </c>
      <c r="H180" s="215">
        <v>0</v>
      </c>
      <c r="I180" s="215">
        <v>0</v>
      </c>
      <c r="J180" s="215">
        <v>0</v>
      </c>
      <c r="K180" s="215">
        <v>0</v>
      </c>
      <c r="L180" s="215">
        <v>0</v>
      </c>
      <c r="M180" s="215">
        <v>0</v>
      </c>
      <c r="N180" s="215">
        <v>0</v>
      </c>
      <c r="O180" s="215">
        <v>0</v>
      </c>
      <c r="P180" s="215">
        <v>0</v>
      </c>
      <c r="Q180" s="215">
        <v>0</v>
      </c>
    </row>
    <row r="181" spans="1:17" x14ac:dyDescent="0.25">
      <c r="A181" s="245" t="str">
        <f>IFERROR(VLOOKUP($C181,Account_Mapping!$A:$C,2,0),"")</f>
        <v>T_gen_Admin_other</v>
      </c>
      <c r="B181" s="248">
        <f>IFERROR(VLOOKUP($C181,Account_Mapping!$A:$C,3,0),"")</f>
        <v>0</v>
      </c>
      <c r="C181" s="285" t="s">
        <v>930</v>
      </c>
      <c r="D181" s="215"/>
      <c r="E181" s="215">
        <v>0</v>
      </c>
      <c r="F181" s="215">
        <v>0</v>
      </c>
      <c r="G181" s="215">
        <v>0</v>
      </c>
      <c r="H181" s="215">
        <v>0</v>
      </c>
      <c r="I181" s="215">
        <v>0</v>
      </c>
      <c r="J181" s="215">
        <v>0</v>
      </c>
      <c r="K181" s="215">
        <v>0</v>
      </c>
      <c r="L181" s="215">
        <v>0</v>
      </c>
      <c r="M181" s="215">
        <v>0</v>
      </c>
      <c r="N181" s="215">
        <v>0</v>
      </c>
      <c r="O181" s="215">
        <v>0</v>
      </c>
      <c r="P181" s="215">
        <v>0</v>
      </c>
      <c r="Q181" s="215">
        <v>0</v>
      </c>
    </row>
    <row r="182" spans="1:17" x14ac:dyDescent="0.25">
      <c r="A182" s="245" t="str">
        <f>IFERROR(VLOOKUP($C182,Account_Mapping!$A:$C,2,0),"")</f>
        <v>T_gen_Admin_other</v>
      </c>
      <c r="B182" s="248">
        <f>IFERROR(VLOOKUP($C182,Account_Mapping!$A:$C,3,0),"")</f>
        <v>0</v>
      </c>
      <c r="C182" s="285" t="s">
        <v>931</v>
      </c>
      <c r="D182" s="215"/>
      <c r="E182" s="215">
        <v>0</v>
      </c>
      <c r="F182" s="215">
        <v>0</v>
      </c>
      <c r="G182" s="215">
        <v>0</v>
      </c>
      <c r="H182" s="215">
        <v>0</v>
      </c>
      <c r="I182" s="215">
        <v>0</v>
      </c>
      <c r="J182" s="215">
        <v>0</v>
      </c>
      <c r="K182" s="215">
        <v>0</v>
      </c>
      <c r="L182" s="215">
        <v>0</v>
      </c>
      <c r="M182" s="215">
        <v>0</v>
      </c>
      <c r="N182" s="215">
        <v>0</v>
      </c>
      <c r="O182" s="215">
        <v>0</v>
      </c>
      <c r="P182" s="215">
        <v>0</v>
      </c>
      <c r="Q182" s="215">
        <v>0</v>
      </c>
    </row>
    <row r="183" spans="1:17" x14ac:dyDescent="0.25">
      <c r="A183" s="245" t="str">
        <f>IFERROR(VLOOKUP($C183,Account_Mapping!$A:$C,2,0),"")</f>
        <v>T_gen_Admin_other</v>
      </c>
      <c r="B183" s="248">
        <f>IFERROR(VLOOKUP($C183,Account_Mapping!$A:$C,3,0),"")</f>
        <v>0</v>
      </c>
      <c r="C183" s="285" t="s">
        <v>932</v>
      </c>
      <c r="D183" s="215"/>
      <c r="E183" s="215">
        <v>144</v>
      </c>
      <c r="F183" s="215">
        <v>0</v>
      </c>
      <c r="G183" s="215">
        <v>0</v>
      </c>
      <c r="H183" s="215">
        <v>0</v>
      </c>
      <c r="I183" s="215">
        <v>0</v>
      </c>
      <c r="J183" s="215">
        <v>288</v>
      </c>
      <c r="K183" s="215">
        <v>0</v>
      </c>
      <c r="L183" s="215">
        <v>0</v>
      </c>
      <c r="M183" s="215">
        <v>0</v>
      </c>
      <c r="N183" s="215">
        <v>0</v>
      </c>
      <c r="O183" s="215">
        <v>0</v>
      </c>
      <c r="P183" s="215">
        <v>0</v>
      </c>
      <c r="Q183" s="215">
        <v>432</v>
      </c>
    </row>
    <row r="184" spans="1:17" x14ac:dyDescent="0.25">
      <c r="A184" s="245" t="str">
        <f>IFERROR(VLOOKUP($C184,Account_Mapping!$A:$C,2,0),"")</f>
        <v>T_gen_Admin_other</v>
      </c>
      <c r="B184" s="248">
        <f>IFERROR(VLOOKUP($C184,Account_Mapping!$A:$C,3,0),"")</f>
        <v>0</v>
      </c>
      <c r="C184" s="285" t="s">
        <v>933</v>
      </c>
      <c r="D184" s="215"/>
      <c r="E184" s="215">
        <v>0</v>
      </c>
      <c r="F184" s="215">
        <v>0</v>
      </c>
      <c r="G184" s="215">
        <v>0</v>
      </c>
      <c r="H184" s="215">
        <v>0</v>
      </c>
      <c r="I184" s="215">
        <v>0</v>
      </c>
      <c r="J184" s="215">
        <v>0</v>
      </c>
      <c r="K184" s="215">
        <v>0</v>
      </c>
      <c r="L184" s="215">
        <v>0</v>
      </c>
      <c r="M184" s="215">
        <v>0</v>
      </c>
      <c r="N184" s="215">
        <v>0</v>
      </c>
      <c r="O184" s="215">
        <v>0</v>
      </c>
      <c r="P184" s="215">
        <v>0</v>
      </c>
      <c r="Q184" s="215">
        <v>0</v>
      </c>
    </row>
    <row r="185" spans="1:17" x14ac:dyDescent="0.25">
      <c r="A185" s="245" t="str">
        <f>IFERROR(VLOOKUP($C185,Account_Mapping!$A:$C,2,0),"")</f>
        <v>T_gen_Admin_other</v>
      </c>
      <c r="B185" s="248">
        <f>IFERROR(VLOOKUP($C185,Account_Mapping!$A:$C,3,0),"")</f>
        <v>0</v>
      </c>
      <c r="C185" s="285" t="s">
        <v>934</v>
      </c>
      <c r="D185" s="215"/>
      <c r="E185" s="215">
        <v>234</v>
      </c>
      <c r="F185" s="215">
        <v>234</v>
      </c>
      <c r="G185" s="215">
        <v>0</v>
      </c>
      <c r="H185" s="215">
        <v>0</v>
      </c>
      <c r="I185" s="215">
        <v>0</v>
      </c>
      <c r="J185" s="215">
        <v>0</v>
      </c>
      <c r="K185" s="215">
        <v>0</v>
      </c>
      <c r="L185" s="215">
        <v>0</v>
      </c>
      <c r="M185" s="215">
        <v>0</v>
      </c>
      <c r="N185" s="215">
        <v>0</v>
      </c>
      <c r="O185" s="215">
        <v>0</v>
      </c>
      <c r="P185" s="215">
        <v>0</v>
      </c>
      <c r="Q185" s="215">
        <v>468</v>
      </c>
    </row>
    <row r="186" spans="1:17" x14ac:dyDescent="0.25">
      <c r="A186" s="245" t="str">
        <f>IFERROR(VLOOKUP($C186,Account_Mapping!$A:$C,2,0),"")</f>
        <v>T_gen_Admin_other</v>
      </c>
      <c r="B186" s="248">
        <f>IFERROR(VLOOKUP($C186,Account_Mapping!$A:$C,3,0),"")</f>
        <v>0</v>
      </c>
      <c r="C186" s="285" t="s">
        <v>935</v>
      </c>
      <c r="D186" s="215"/>
      <c r="E186" s="215">
        <v>0</v>
      </c>
      <c r="F186" s="215">
        <v>117.65</v>
      </c>
      <c r="G186" s="215">
        <v>35.65</v>
      </c>
      <c r="H186" s="215">
        <v>35.65</v>
      </c>
      <c r="I186" s="215">
        <v>101.65</v>
      </c>
      <c r="J186" s="215">
        <v>101.65</v>
      </c>
      <c r="K186" s="215">
        <v>0</v>
      </c>
      <c r="L186" s="215">
        <v>0</v>
      </c>
      <c r="M186" s="215">
        <v>0</v>
      </c>
      <c r="N186" s="215">
        <v>0</v>
      </c>
      <c r="O186" s="215">
        <v>0</v>
      </c>
      <c r="P186" s="215">
        <v>0</v>
      </c>
      <c r="Q186" s="215">
        <v>392.25</v>
      </c>
    </row>
    <row r="187" spans="1:17" x14ac:dyDescent="0.25">
      <c r="A187" s="245" t="str">
        <f>IFERROR(VLOOKUP($C187,Account_Mapping!$A:$C,2,0),"")</f>
        <v>T_gen_Admin_other</v>
      </c>
      <c r="B187" s="248">
        <f>IFERROR(VLOOKUP($C187,Account_Mapping!$A:$C,3,0),"")</f>
        <v>0</v>
      </c>
      <c r="C187" s="285" t="s">
        <v>936</v>
      </c>
      <c r="D187" s="215"/>
      <c r="E187" s="215">
        <v>0</v>
      </c>
      <c r="F187" s="215">
        <v>0</v>
      </c>
      <c r="G187" s="215">
        <v>0</v>
      </c>
      <c r="H187" s="215">
        <v>0</v>
      </c>
      <c r="I187" s="215">
        <v>0</v>
      </c>
      <c r="J187" s="215">
        <v>0</v>
      </c>
      <c r="K187" s="215">
        <v>0</v>
      </c>
      <c r="L187" s="215">
        <v>0</v>
      </c>
      <c r="M187" s="215">
        <v>0</v>
      </c>
      <c r="N187" s="215">
        <v>0</v>
      </c>
      <c r="O187" s="215">
        <v>0</v>
      </c>
      <c r="P187" s="215">
        <v>0</v>
      </c>
      <c r="Q187" s="215">
        <v>0</v>
      </c>
    </row>
    <row r="188" spans="1:17" x14ac:dyDescent="0.25">
      <c r="A188" s="245" t="str">
        <f>IFERROR(VLOOKUP($C188,Account_Mapping!$A:$C,2,0),"")</f>
        <v>T_gen_Admin_other</v>
      </c>
      <c r="B188" s="248" t="str">
        <f>IFERROR(VLOOKUP($C188,Account_Mapping!$A:$C,3,0),"")</f>
        <v>T_Other_NN_Labor</v>
      </c>
      <c r="C188" s="285" t="s">
        <v>937</v>
      </c>
      <c r="D188" s="215"/>
      <c r="E188" s="215">
        <v>7913.42</v>
      </c>
      <c r="F188" s="215">
        <v>7913.42</v>
      </c>
      <c r="G188" s="215">
        <v>7913.42</v>
      </c>
      <c r="H188" s="215">
        <v>7913.42</v>
      </c>
      <c r="I188" s="215">
        <v>7913.42</v>
      </c>
      <c r="J188" s="215">
        <v>7913.42</v>
      </c>
      <c r="K188" s="215">
        <v>0</v>
      </c>
      <c r="L188" s="215">
        <v>0</v>
      </c>
      <c r="M188" s="215">
        <v>0</v>
      </c>
      <c r="N188" s="215">
        <v>0</v>
      </c>
      <c r="O188" s="215">
        <v>0</v>
      </c>
      <c r="P188" s="215">
        <v>0</v>
      </c>
      <c r="Q188" s="215">
        <v>47480.52</v>
      </c>
    </row>
    <row r="189" spans="1:17" x14ac:dyDescent="0.25">
      <c r="A189" s="245" t="str">
        <f>IFERROR(VLOOKUP($C189,Account_Mapping!$A:$C,2,0),"")</f>
        <v>T_Nursing</v>
      </c>
      <c r="B189" s="248" t="str">
        <f>IFERROR(VLOOKUP($C189,Account_Mapping!$A:$C,3,0),"")</f>
        <v>T_Nursing_Labor</v>
      </c>
      <c r="C189" s="285" t="s">
        <v>938</v>
      </c>
      <c r="D189" s="215"/>
      <c r="E189" s="215">
        <v>0</v>
      </c>
      <c r="F189" s="215">
        <v>0</v>
      </c>
      <c r="G189" s="215">
        <v>0</v>
      </c>
      <c r="H189" s="215">
        <v>0</v>
      </c>
      <c r="I189" s="215">
        <v>0</v>
      </c>
      <c r="J189" s="215">
        <v>0</v>
      </c>
      <c r="K189" s="215">
        <v>0</v>
      </c>
      <c r="L189" s="215">
        <v>0</v>
      </c>
      <c r="M189" s="215">
        <v>0</v>
      </c>
      <c r="N189" s="215">
        <v>0</v>
      </c>
      <c r="O189" s="215">
        <v>0</v>
      </c>
      <c r="P189" s="215">
        <v>0</v>
      </c>
      <c r="Q189" s="215">
        <v>0</v>
      </c>
    </row>
    <row r="190" spans="1:17" x14ac:dyDescent="0.25">
      <c r="A190" s="245" t="str">
        <f>IFERROR(VLOOKUP($C190,Account_Mapping!$A:$C,2,0),"")</f>
        <v>T_Nursing</v>
      </c>
      <c r="B190" s="248" t="str">
        <f>IFERROR(VLOOKUP($C190,Account_Mapping!$A:$C,3,0),"")</f>
        <v>T_Nursing_Labor</v>
      </c>
      <c r="C190" s="285" t="s">
        <v>939</v>
      </c>
      <c r="D190" s="215"/>
      <c r="E190" s="215">
        <v>7941.82</v>
      </c>
      <c r="F190" s="215">
        <v>6324.56</v>
      </c>
      <c r="G190" s="215">
        <v>7175.46</v>
      </c>
      <c r="H190" s="215">
        <v>14283.28</v>
      </c>
      <c r="I190" s="215">
        <v>15965.38</v>
      </c>
      <c r="J190" s="215">
        <v>13384.45</v>
      </c>
      <c r="K190" s="215">
        <v>0</v>
      </c>
      <c r="L190" s="215">
        <v>0</v>
      </c>
      <c r="M190" s="215">
        <v>0</v>
      </c>
      <c r="N190" s="215">
        <v>0</v>
      </c>
      <c r="O190" s="215">
        <v>0</v>
      </c>
      <c r="P190" s="215">
        <v>0</v>
      </c>
      <c r="Q190" s="215">
        <v>65074.95</v>
      </c>
    </row>
    <row r="191" spans="1:17" x14ac:dyDescent="0.25">
      <c r="A191" s="245" t="str">
        <f>IFERROR(VLOOKUP($C191,Account_Mapping!$A:$C,2,0),"")</f>
        <v>T_gen_Admin_other</v>
      </c>
      <c r="B191" s="248" t="str">
        <f>IFERROR(VLOOKUP($C191,Account_Mapping!$A:$C,3,0),"")</f>
        <v>T_Other_NN_Labor</v>
      </c>
      <c r="C191" s="285" t="s">
        <v>940</v>
      </c>
      <c r="D191" s="215"/>
      <c r="E191" s="215">
        <v>0</v>
      </c>
      <c r="F191" s="215">
        <v>0</v>
      </c>
      <c r="G191" s="215">
        <v>0</v>
      </c>
      <c r="H191" s="215">
        <v>0</v>
      </c>
      <c r="I191" s="215">
        <v>0</v>
      </c>
      <c r="J191" s="215">
        <v>0</v>
      </c>
      <c r="K191" s="215">
        <v>0</v>
      </c>
      <c r="L191" s="215">
        <v>0</v>
      </c>
      <c r="M191" s="215">
        <v>0</v>
      </c>
      <c r="N191" s="215">
        <v>0</v>
      </c>
      <c r="O191" s="215">
        <v>0</v>
      </c>
      <c r="P191" s="215">
        <v>0</v>
      </c>
      <c r="Q191" s="215">
        <v>0</v>
      </c>
    </row>
    <row r="192" spans="1:17" x14ac:dyDescent="0.25">
      <c r="A192" s="245" t="str">
        <f>IFERROR(VLOOKUP($C192,Account_Mapping!$A:$C,2,0),"")</f>
        <v>T_Nursing</v>
      </c>
      <c r="B192" s="248" t="str">
        <f>IFERROR(VLOOKUP($C192,Account_Mapping!$A:$C,3,0),"")</f>
        <v>T_Nursing_Labor</v>
      </c>
      <c r="C192" s="285" t="s">
        <v>941</v>
      </c>
      <c r="D192" s="215"/>
      <c r="E192" s="215">
        <v>6817.3</v>
      </c>
      <c r="F192" s="215">
        <v>6625.91</v>
      </c>
      <c r="G192" s="215">
        <v>11774.04</v>
      </c>
      <c r="H192" s="215">
        <v>12315.28</v>
      </c>
      <c r="I192" s="215">
        <v>13021.53</v>
      </c>
      <c r="J192" s="215">
        <v>13019.62</v>
      </c>
      <c r="K192" s="215">
        <v>0</v>
      </c>
      <c r="L192" s="215">
        <v>0</v>
      </c>
      <c r="M192" s="215">
        <v>0</v>
      </c>
      <c r="N192" s="215">
        <v>0</v>
      </c>
      <c r="O192" s="215">
        <v>0</v>
      </c>
      <c r="P192" s="215">
        <v>0</v>
      </c>
      <c r="Q192" s="215">
        <v>63573.68</v>
      </c>
    </row>
    <row r="193" spans="1:17" x14ac:dyDescent="0.25">
      <c r="A193" s="245" t="str">
        <f>IFERROR(VLOOKUP($C193,Account_Mapping!$A:$C,2,0),"")</f>
        <v>T_Nursing</v>
      </c>
      <c r="B193" s="248" t="str">
        <f>IFERROR(VLOOKUP($C193,Account_Mapping!$A:$C,3,0),"")</f>
        <v>T_Nursing_Labor</v>
      </c>
      <c r="C193" s="285" t="s">
        <v>1272</v>
      </c>
      <c r="D193" s="215"/>
      <c r="E193" s="215">
        <v>0</v>
      </c>
      <c r="F193" s="215">
        <v>0</v>
      </c>
      <c r="G193" s="215">
        <v>0</v>
      </c>
      <c r="H193" s="215">
        <v>0</v>
      </c>
      <c r="I193" s="215">
        <v>0</v>
      </c>
      <c r="J193" s="215">
        <v>0</v>
      </c>
      <c r="K193" s="215">
        <v>0</v>
      </c>
      <c r="L193" s="215">
        <v>0</v>
      </c>
      <c r="M193" s="215">
        <v>0</v>
      </c>
      <c r="N193" s="215">
        <v>0</v>
      </c>
      <c r="O193" s="215">
        <v>0</v>
      </c>
      <c r="P193" s="215">
        <v>0</v>
      </c>
      <c r="Q193" s="215">
        <v>0</v>
      </c>
    </row>
    <row r="194" spans="1:17" x14ac:dyDescent="0.25">
      <c r="A194" s="245" t="str">
        <f>IFERROR(VLOOKUP($C194,Account_Mapping!$A:$C,2,0),"")</f>
        <v>T_Nursing</v>
      </c>
      <c r="B194" s="248" t="str">
        <f>IFERROR(VLOOKUP($C194,Account_Mapping!$A:$C,3,0),"")</f>
        <v>T_Nursing_Labor</v>
      </c>
      <c r="C194" s="285" t="s">
        <v>943</v>
      </c>
      <c r="D194" s="215"/>
      <c r="E194" s="215">
        <v>28629.22</v>
      </c>
      <c r="F194" s="215">
        <v>28448.32</v>
      </c>
      <c r="G194" s="215">
        <v>34807.65</v>
      </c>
      <c r="H194" s="215">
        <v>34017.360000000001</v>
      </c>
      <c r="I194" s="215">
        <v>39038.86</v>
      </c>
      <c r="J194" s="215">
        <v>37309.11</v>
      </c>
      <c r="K194" s="215">
        <v>0</v>
      </c>
      <c r="L194" s="215">
        <v>0</v>
      </c>
      <c r="M194" s="215">
        <v>0</v>
      </c>
      <c r="N194" s="215">
        <v>0</v>
      </c>
      <c r="O194" s="215">
        <v>0</v>
      </c>
      <c r="P194" s="215">
        <v>0</v>
      </c>
      <c r="Q194" s="215">
        <v>202250.52000000002</v>
      </c>
    </row>
    <row r="195" spans="1:17" x14ac:dyDescent="0.25">
      <c r="A195" s="245" t="str">
        <f>IFERROR(VLOOKUP($C195,Account_Mapping!$A:$C,2,0),"")</f>
        <v>T_Nursing</v>
      </c>
      <c r="B195" s="248" t="str">
        <f>IFERROR(VLOOKUP($C195,Account_Mapping!$A:$C,3,0),"")</f>
        <v>T_Nursing_Labor</v>
      </c>
      <c r="C195" s="285" t="s">
        <v>1273</v>
      </c>
      <c r="D195" s="215"/>
      <c r="E195" s="215">
        <v>4625.28</v>
      </c>
      <c r="F195" s="215">
        <v>2754.86</v>
      </c>
      <c r="G195" s="215">
        <v>4827.58</v>
      </c>
      <c r="H195" s="215">
        <v>4255.5</v>
      </c>
      <c r="I195" s="215">
        <v>4328.07</v>
      </c>
      <c r="J195" s="215">
        <v>3991.46</v>
      </c>
      <c r="K195" s="215">
        <v>0</v>
      </c>
      <c r="L195" s="215">
        <v>0</v>
      </c>
      <c r="M195" s="215">
        <v>0</v>
      </c>
      <c r="N195" s="215">
        <v>0</v>
      </c>
      <c r="O195" s="215">
        <v>0</v>
      </c>
      <c r="P195" s="215">
        <v>0</v>
      </c>
      <c r="Q195" s="215">
        <v>24782.75</v>
      </c>
    </row>
    <row r="196" spans="1:17" x14ac:dyDescent="0.25">
      <c r="A196" s="245" t="str">
        <f>IFERROR(VLOOKUP($C196,Account_Mapping!$A:$C,2,0),"")</f>
        <v>T_Nursing</v>
      </c>
      <c r="B196" s="248" t="str">
        <f>IFERROR(VLOOKUP($C196,Account_Mapping!$A:$C,3,0),"")</f>
        <v>T_Nursing_Labor</v>
      </c>
      <c r="C196" s="285" t="s">
        <v>945</v>
      </c>
      <c r="D196" s="215"/>
      <c r="E196" s="215">
        <v>37323.39</v>
      </c>
      <c r="F196" s="215">
        <v>27782.05</v>
      </c>
      <c r="G196" s="215">
        <v>39404.99</v>
      </c>
      <c r="H196" s="215">
        <v>47496.66</v>
      </c>
      <c r="I196" s="215">
        <v>43723.67</v>
      </c>
      <c r="J196" s="215">
        <v>39239.06</v>
      </c>
      <c r="K196" s="215">
        <v>0</v>
      </c>
      <c r="L196" s="215">
        <v>0</v>
      </c>
      <c r="M196" s="215">
        <v>0</v>
      </c>
      <c r="N196" s="215">
        <v>0</v>
      </c>
      <c r="O196" s="215">
        <v>0</v>
      </c>
      <c r="P196" s="215">
        <v>0</v>
      </c>
      <c r="Q196" s="215">
        <v>234969.82</v>
      </c>
    </row>
    <row r="197" spans="1:17" x14ac:dyDescent="0.25">
      <c r="A197" s="245" t="str">
        <f>IFERROR(VLOOKUP($C197,Account_Mapping!$A:$C,2,0),"")</f>
        <v>T_Nursing</v>
      </c>
      <c r="B197" s="248" t="str">
        <f>IFERROR(VLOOKUP($C197,Account_Mapping!$A:$C,3,0),"")</f>
        <v>T_Nursing_Labor</v>
      </c>
      <c r="C197" s="285" t="s">
        <v>946</v>
      </c>
      <c r="D197" s="215"/>
      <c r="E197" s="215">
        <v>0</v>
      </c>
      <c r="F197" s="215">
        <v>0</v>
      </c>
      <c r="G197" s="215">
        <v>0</v>
      </c>
      <c r="H197" s="215">
        <v>0</v>
      </c>
      <c r="I197" s="215">
        <v>0</v>
      </c>
      <c r="J197" s="215">
        <v>0</v>
      </c>
      <c r="K197" s="215">
        <v>0</v>
      </c>
      <c r="L197" s="215">
        <v>0</v>
      </c>
      <c r="M197" s="215">
        <v>0</v>
      </c>
      <c r="N197" s="215">
        <v>0</v>
      </c>
      <c r="O197" s="215">
        <v>0</v>
      </c>
      <c r="P197" s="215">
        <v>0</v>
      </c>
      <c r="Q197" s="215">
        <v>0</v>
      </c>
    </row>
    <row r="198" spans="1:17" x14ac:dyDescent="0.25">
      <c r="A198" s="245" t="str">
        <f>IFERROR(VLOOKUP($C198,Account_Mapping!$A:$C,2,0),"")</f>
        <v>T_Nursing</v>
      </c>
      <c r="B198" s="248" t="str">
        <f>IFERROR(VLOOKUP($C198,Account_Mapping!$A:$C,3,0),"")</f>
        <v>T_Nursing_Labor</v>
      </c>
      <c r="C198" s="285" t="s">
        <v>947</v>
      </c>
      <c r="D198" s="215"/>
      <c r="E198" s="215">
        <v>0</v>
      </c>
      <c r="F198" s="215">
        <v>0</v>
      </c>
      <c r="G198" s="215">
        <v>0</v>
      </c>
      <c r="H198" s="215">
        <v>0</v>
      </c>
      <c r="I198" s="215">
        <v>0</v>
      </c>
      <c r="J198" s="215">
        <v>0</v>
      </c>
      <c r="K198" s="215">
        <v>0</v>
      </c>
      <c r="L198" s="215">
        <v>0</v>
      </c>
      <c r="M198" s="215">
        <v>0</v>
      </c>
      <c r="N198" s="215">
        <v>0</v>
      </c>
      <c r="O198" s="215">
        <v>0</v>
      </c>
      <c r="P198" s="215">
        <v>0</v>
      </c>
      <c r="Q198" s="215">
        <v>0</v>
      </c>
    </row>
    <row r="199" spans="1:17" x14ac:dyDescent="0.25">
      <c r="A199" s="245" t="str">
        <f>IFERROR(VLOOKUP($C199,Account_Mapping!$A:$C,2,0),"")</f>
        <v>T_EXPENSES</v>
      </c>
      <c r="B199" s="248">
        <f>IFERROR(VLOOKUP($C199,Account_Mapping!$A:$C,3,0),"")</f>
        <v>0</v>
      </c>
      <c r="C199" s="285" t="s">
        <v>948</v>
      </c>
      <c r="D199" s="215"/>
      <c r="E199" s="215">
        <v>0</v>
      </c>
      <c r="F199" s="215">
        <v>0</v>
      </c>
      <c r="G199" s="215">
        <v>0</v>
      </c>
      <c r="H199" s="215">
        <v>0</v>
      </c>
      <c r="I199" s="215">
        <v>0</v>
      </c>
      <c r="J199" s="215">
        <v>0</v>
      </c>
      <c r="K199" s="215">
        <v>0</v>
      </c>
      <c r="L199" s="215">
        <v>0</v>
      </c>
      <c r="M199" s="215">
        <v>0</v>
      </c>
      <c r="N199" s="215">
        <v>0</v>
      </c>
      <c r="O199" s="215">
        <v>0</v>
      </c>
      <c r="P199" s="215">
        <v>0</v>
      </c>
      <c r="Q199" s="215">
        <v>0</v>
      </c>
    </row>
    <row r="200" spans="1:17" x14ac:dyDescent="0.25">
      <c r="A200" s="245" t="str">
        <f>IFERROR(VLOOKUP($C200,Account_Mapping!$A:$C,2,0),"")</f>
        <v>T_Nursing</v>
      </c>
      <c r="B200" s="248" t="str">
        <f>IFERROR(VLOOKUP($C200,Account_Mapping!$A:$C,3,0),"")</f>
        <v>T_Nursing_Labor</v>
      </c>
      <c r="C200" s="285" t="s">
        <v>949</v>
      </c>
      <c r="D200" s="215"/>
      <c r="E200" s="215">
        <v>13106.8</v>
      </c>
      <c r="F200" s="215">
        <v>14196.16</v>
      </c>
      <c r="G200" s="215">
        <v>15660.71</v>
      </c>
      <c r="H200" s="215">
        <v>11557.42</v>
      </c>
      <c r="I200" s="215">
        <v>12105.83</v>
      </c>
      <c r="J200" s="215">
        <v>17184.57</v>
      </c>
      <c r="K200" s="215">
        <v>0</v>
      </c>
      <c r="L200" s="215">
        <v>0</v>
      </c>
      <c r="M200" s="215">
        <v>0</v>
      </c>
      <c r="N200" s="215">
        <v>0</v>
      </c>
      <c r="O200" s="215">
        <v>0</v>
      </c>
      <c r="P200" s="215">
        <v>0</v>
      </c>
      <c r="Q200" s="215">
        <v>83811.489999999991</v>
      </c>
    </row>
    <row r="201" spans="1:17" x14ac:dyDescent="0.25">
      <c r="A201" s="245" t="str">
        <f>IFERROR(VLOOKUP($C201,Account_Mapping!$A:$C,2,0),"")</f>
        <v>T_gen_Admin_other</v>
      </c>
      <c r="B201" s="248" t="str">
        <f>IFERROR(VLOOKUP($C201,Account_Mapping!$A:$C,3,0),"")</f>
        <v>T_Other_NN_Labor</v>
      </c>
      <c r="C201" s="285" t="s">
        <v>950</v>
      </c>
      <c r="D201" s="215"/>
      <c r="E201" s="215">
        <v>0</v>
      </c>
      <c r="F201" s="215">
        <v>0</v>
      </c>
      <c r="G201" s="215">
        <v>0</v>
      </c>
      <c r="H201" s="215">
        <v>0</v>
      </c>
      <c r="I201" s="215">
        <v>0</v>
      </c>
      <c r="J201" s="215">
        <v>0</v>
      </c>
      <c r="K201" s="215">
        <v>0</v>
      </c>
      <c r="L201" s="215">
        <v>0</v>
      </c>
      <c r="M201" s="215">
        <v>0</v>
      </c>
      <c r="N201" s="215">
        <v>0</v>
      </c>
      <c r="O201" s="215">
        <v>0</v>
      </c>
      <c r="P201" s="215">
        <v>0</v>
      </c>
      <c r="Q201" s="215">
        <v>0</v>
      </c>
    </row>
    <row r="202" spans="1:17" x14ac:dyDescent="0.25">
      <c r="A202" s="245" t="str">
        <f>IFERROR(VLOOKUP($C202,Account_Mapping!$A:$C,2,0),"")</f>
        <v>T_Nursing</v>
      </c>
      <c r="B202" s="248" t="str">
        <f>IFERROR(VLOOKUP($C202,Account_Mapping!$A:$C,3,0),"")</f>
        <v>T_Nursing_Labor</v>
      </c>
      <c r="C202" s="285" t="s">
        <v>951</v>
      </c>
      <c r="D202" s="215"/>
      <c r="E202" s="215">
        <v>2957.51</v>
      </c>
      <c r="F202" s="215">
        <v>2598.66</v>
      </c>
      <c r="G202" s="215">
        <v>2507.27</v>
      </c>
      <c r="H202" s="215">
        <v>2630.88</v>
      </c>
      <c r="I202" s="215">
        <v>2437.5700000000002</v>
      </c>
      <c r="J202" s="215">
        <v>2757.67</v>
      </c>
      <c r="K202" s="215">
        <v>0</v>
      </c>
      <c r="L202" s="215">
        <v>0</v>
      </c>
      <c r="M202" s="215">
        <v>0</v>
      </c>
      <c r="N202" s="215">
        <v>0</v>
      </c>
      <c r="O202" s="215">
        <v>0</v>
      </c>
      <c r="P202" s="215">
        <v>0</v>
      </c>
      <c r="Q202" s="215">
        <v>15889.56</v>
      </c>
    </row>
    <row r="203" spans="1:17" x14ac:dyDescent="0.25">
      <c r="A203" s="245" t="str">
        <f>IFERROR(VLOOKUP($C203,Account_Mapping!$A:$C,2,0),"")</f>
        <v>T_Nursing</v>
      </c>
      <c r="B203" s="248" t="str">
        <f>IFERROR(VLOOKUP($C203,Account_Mapping!$A:$C,3,0),"")</f>
        <v>T_Nursing_Labor</v>
      </c>
      <c r="C203" s="285" t="s">
        <v>952</v>
      </c>
      <c r="D203" s="215"/>
      <c r="E203" s="215">
        <v>0</v>
      </c>
      <c r="F203" s="215">
        <v>0</v>
      </c>
      <c r="G203" s="215">
        <v>0</v>
      </c>
      <c r="H203" s="215">
        <v>0</v>
      </c>
      <c r="I203" s="215">
        <v>0</v>
      </c>
      <c r="J203" s="215">
        <v>0</v>
      </c>
      <c r="K203" s="215">
        <v>0</v>
      </c>
      <c r="L203" s="215">
        <v>0</v>
      </c>
      <c r="M203" s="215">
        <v>0</v>
      </c>
      <c r="N203" s="215">
        <v>0</v>
      </c>
      <c r="O203" s="215">
        <v>0</v>
      </c>
      <c r="P203" s="215">
        <v>0</v>
      </c>
      <c r="Q203" s="215">
        <v>0</v>
      </c>
    </row>
    <row r="204" spans="1:17" x14ac:dyDescent="0.25">
      <c r="A204" s="245" t="str">
        <f>IFERROR(VLOOKUP($C204,Account_Mapping!$A:$C,2,0),"")</f>
        <v>T_Nursing</v>
      </c>
      <c r="B204" s="248">
        <f>IFERROR(VLOOKUP($C204,Account_Mapping!$A:$C,3,0),"")</f>
        <v>0</v>
      </c>
      <c r="C204" s="285" t="s">
        <v>953</v>
      </c>
      <c r="D204" s="215"/>
      <c r="E204" s="215">
        <v>2328.2600000000002</v>
      </c>
      <c r="F204" s="215">
        <v>3903.46</v>
      </c>
      <c r="G204" s="215">
        <v>2087.75</v>
      </c>
      <c r="H204" s="215">
        <v>3904.81</v>
      </c>
      <c r="I204" s="215">
        <v>2937.23</v>
      </c>
      <c r="J204" s="215">
        <v>1884.48</v>
      </c>
      <c r="K204" s="215">
        <v>0</v>
      </c>
      <c r="L204" s="215">
        <v>0</v>
      </c>
      <c r="M204" s="215">
        <v>0</v>
      </c>
      <c r="N204" s="215">
        <v>0</v>
      </c>
      <c r="O204" s="215">
        <v>0</v>
      </c>
      <c r="P204" s="215">
        <v>0</v>
      </c>
      <c r="Q204" s="215">
        <v>17045.990000000002</v>
      </c>
    </row>
    <row r="205" spans="1:17" x14ac:dyDescent="0.25">
      <c r="A205" s="245" t="str">
        <f>IFERROR(VLOOKUP($C205,Account_Mapping!$A:$C,2,0),"")</f>
        <v>T_EXPENSES</v>
      </c>
      <c r="B205" s="248">
        <f>IFERROR(VLOOKUP($C205,Account_Mapping!$A:$C,3,0),"")</f>
        <v>0</v>
      </c>
      <c r="C205" s="285" t="s">
        <v>954</v>
      </c>
      <c r="D205" s="215"/>
      <c r="E205" s="215">
        <v>306.61</v>
      </c>
      <c r="F205" s="215">
        <v>631.45000000000005</v>
      </c>
      <c r="G205" s="215">
        <v>182.55</v>
      </c>
      <c r="H205" s="215">
        <v>385.49</v>
      </c>
      <c r="I205" s="215">
        <v>213.05</v>
      </c>
      <c r="J205" s="215">
        <v>246.43</v>
      </c>
      <c r="K205" s="215">
        <v>0</v>
      </c>
      <c r="L205" s="215">
        <v>0</v>
      </c>
      <c r="M205" s="215">
        <v>0</v>
      </c>
      <c r="N205" s="215">
        <v>0</v>
      </c>
      <c r="O205" s="215">
        <v>0</v>
      </c>
      <c r="P205" s="215">
        <v>0</v>
      </c>
      <c r="Q205" s="215">
        <v>1965.5800000000002</v>
      </c>
    </row>
    <row r="206" spans="1:17" x14ac:dyDescent="0.25">
      <c r="A206" s="245" t="str">
        <f>IFERROR(VLOOKUP($C206,Account_Mapping!$A:$C,2,0),"")</f>
        <v>T_EXPENSES</v>
      </c>
      <c r="B206" s="248">
        <f>IFERROR(VLOOKUP($C206,Account_Mapping!$A:$C,3,0),"")</f>
        <v>0</v>
      </c>
      <c r="C206" s="285" t="s">
        <v>955</v>
      </c>
      <c r="D206" s="215"/>
      <c r="E206" s="215">
        <v>593.1</v>
      </c>
      <c r="F206" s="215">
        <v>413.73</v>
      </c>
      <c r="G206" s="215">
        <v>0</v>
      </c>
      <c r="H206" s="215">
        <v>1160.42</v>
      </c>
      <c r="I206" s="215">
        <v>0</v>
      </c>
      <c r="J206" s="215">
        <v>667.09</v>
      </c>
      <c r="K206" s="215">
        <v>0</v>
      </c>
      <c r="L206" s="215">
        <v>0</v>
      </c>
      <c r="M206" s="215">
        <v>0</v>
      </c>
      <c r="N206" s="215">
        <v>0</v>
      </c>
      <c r="O206" s="215">
        <v>0</v>
      </c>
      <c r="P206" s="215">
        <v>0</v>
      </c>
      <c r="Q206" s="215">
        <v>2834.34</v>
      </c>
    </row>
    <row r="207" spans="1:17" x14ac:dyDescent="0.25">
      <c r="A207" s="245" t="str">
        <f>IFERROR(VLOOKUP($C207,Account_Mapping!$A:$C,2,0),"")</f>
        <v>T_Ancillary_Other</v>
      </c>
      <c r="B207" s="248">
        <f>IFERROR(VLOOKUP($C207,Account_Mapping!$A:$C,3,0),"")</f>
        <v>0</v>
      </c>
      <c r="C207" s="285" t="s">
        <v>956</v>
      </c>
      <c r="D207" s="215"/>
      <c r="E207" s="215">
        <v>827.84</v>
      </c>
      <c r="F207" s="215">
        <v>263.52</v>
      </c>
      <c r="G207" s="215">
        <v>762.16</v>
      </c>
      <c r="H207" s="215">
        <v>465.5</v>
      </c>
      <c r="I207" s="215">
        <v>1336.25</v>
      </c>
      <c r="J207" s="215">
        <v>906.26</v>
      </c>
      <c r="K207" s="215">
        <v>0</v>
      </c>
      <c r="L207" s="215">
        <v>0</v>
      </c>
      <c r="M207" s="215">
        <v>0</v>
      </c>
      <c r="N207" s="215">
        <v>0</v>
      </c>
      <c r="O207" s="215">
        <v>0</v>
      </c>
      <c r="P207" s="215">
        <v>0</v>
      </c>
      <c r="Q207" s="215">
        <v>4561.53</v>
      </c>
    </row>
    <row r="208" spans="1:17" x14ac:dyDescent="0.25">
      <c r="A208" s="245" t="str">
        <f>IFERROR(VLOOKUP($C208,Account_Mapping!$A:$C,2,0),"")</f>
        <v>T_Nursing</v>
      </c>
      <c r="B208" s="248">
        <f>IFERROR(VLOOKUP($C208,Account_Mapping!$A:$C,3,0),"")</f>
        <v>0</v>
      </c>
      <c r="C208" s="285" t="s">
        <v>957</v>
      </c>
      <c r="D208" s="215"/>
      <c r="E208" s="215">
        <v>0</v>
      </c>
      <c r="F208" s="215">
        <v>0</v>
      </c>
      <c r="G208" s="215">
        <v>0</v>
      </c>
      <c r="H208" s="215">
        <v>0</v>
      </c>
      <c r="I208" s="215">
        <v>0</v>
      </c>
      <c r="J208" s="215">
        <v>0</v>
      </c>
      <c r="K208" s="215">
        <v>0</v>
      </c>
      <c r="L208" s="215">
        <v>0</v>
      </c>
      <c r="M208" s="215">
        <v>0</v>
      </c>
      <c r="N208" s="215">
        <v>0</v>
      </c>
      <c r="O208" s="215">
        <v>0</v>
      </c>
      <c r="P208" s="215">
        <v>0</v>
      </c>
      <c r="Q208" s="215">
        <v>0</v>
      </c>
    </row>
    <row r="209" spans="1:17" x14ac:dyDescent="0.25">
      <c r="A209" s="245" t="str">
        <f>IFERROR(VLOOKUP($C209,Account_Mapping!$A:$C,2,0),"")</f>
        <v>T_Ancillary_Pharmacy</v>
      </c>
      <c r="B209" s="248">
        <f>IFERROR(VLOOKUP($C209,Account_Mapping!$A:$C,3,0),"")</f>
        <v>0</v>
      </c>
      <c r="C209" s="285" t="s">
        <v>958</v>
      </c>
      <c r="D209" s="215"/>
      <c r="E209" s="215">
        <v>1334.27</v>
      </c>
      <c r="F209" s="215">
        <v>1079.32</v>
      </c>
      <c r="G209" s="215">
        <v>1031.71</v>
      </c>
      <c r="H209" s="215">
        <v>1452.12</v>
      </c>
      <c r="I209" s="215">
        <v>1647.14</v>
      </c>
      <c r="J209" s="215">
        <v>896.49</v>
      </c>
      <c r="K209" s="215">
        <v>0</v>
      </c>
      <c r="L209" s="215">
        <v>0</v>
      </c>
      <c r="M209" s="215">
        <v>0</v>
      </c>
      <c r="N209" s="215">
        <v>0</v>
      </c>
      <c r="O209" s="215">
        <v>0</v>
      </c>
      <c r="P209" s="215">
        <v>0</v>
      </c>
      <c r="Q209" s="215">
        <v>7441.05</v>
      </c>
    </row>
    <row r="210" spans="1:17" x14ac:dyDescent="0.25">
      <c r="A210" s="245" t="str">
        <f>IFERROR(VLOOKUP($C210,Account_Mapping!$A:$C,2,0),"")</f>
        <v>T_EXPENSES</v>
      </c>
      <c r="B210" s="248">
        <f>IFERROR(VLOOKUP($C210,Account_Mapping!$A:$C,3,0),"")</f>
        <v>0</v>
      </c>
      <c r="C210" s="285" t="s">
        <v>959</v>
      </c>
      <c r="D210" s="215"/>
      <c r="E210" s="215">
        <v>67.94</v>
      </c>
      <c r="F210" s="215">
        <v>53.82</v>
      </c>
      <c r="G210" s="215">
        <v>25.9</v>
      </c>
      <c r="H210" s="215">
        <v>108.94</v>
      </c>
      <c r="I210" s="215">
        <v>17.940000000000001</v>
      </c>
      <c r="J210" s="215">
        <v>92.92</v>
      </c>
      <c r="K210" s="215">
        <v>0</v>
      </c>
      <c r="L210" s="215">
        <v>0</v>
      </c>
      <c r="M210" s="215">
        <v>0</v>
      </c>
      <c r="N210" s="215">
        <v>0</v>
      </c>
      <c r="O210" s="215">
        <v>0</v>
      </c>
      <c r="P210" s="215">
        <v>0</v>
      </c>
      <c r="Q210" s="215">
        <v>367.46000000000004</v>
      </c>
    </row>
    <row r="211" spans="1:17" x14ac:dyDescent="0.25">
      <c r="A211" s="245" t="str">
        <f>IFERROR(VLOOKUP($C211,Account_Mapping!$A:$C,2,0),"")</f>
        <v>T_Nursing</v>
      </c>
      <c r="B211" s="248" t="str">
        <f>IFERROR(VLOOKUP($C211,Account_Mapping!$A:$C,3,0),"")</f>
        <v>T_N_Contract_Labor</v>
      </c>
      <c r="C211" s="285" t="s">
        <v>960</v>
      </c>
      <c r="D211" s="215"/>
      <c r="E211" s="215">
        <v>0</v>
      </c>
      <c r="F211" s="215">
        <v>0</v>
      </c>
      <c r="G211" s="215">
        <v>0</v>
      </c>
      <c r="H211" s="215">
        <v>0</v>
      </c>
      <c r="I211" s="215">
        <v>0</v>
      </c>
      <c r="J211" s="215">
        <v>0</v>
      </c>
      <c r="K211" s="215">
        <v>0</v>
      </c>
      <c r="L211" s="215">
        <v>0</v>
      </c>
      <c r="M211" s="215">
        <v>0</v>
      </c>
      <c r="N211" s="215">
        <v>0</v>
      </c>
      <c r="O211" s="215">
        <v>0</v>
      </c>
      <c r="P211" s="215">
        <v>0</v>
      </c>
      <c r="Q211" s="215">
        <v>0</v>
      </c>
    </row>
    <row r="212" spans="1:17" x14ac:dyDescent="0.25">
      <c r="A212" s="245" t="str">
        <f>IFERROR(VLOOKUP($C212,Account_Mapping!$A:$C,2,0),"")</f>
        <v>T_Nursing</v>
      </c>
      <c r="B212" s="248">
        <f>IFERROR(VLOOKUP($C212,Account_Mapping!$A:$C,3,0),"")</f>
        <v>0</v>
      </c>
      <c r="C212" s="285" t="s">
        <v>961</v>
      </c>
      <c r="D212" s="215"/>
      <c r="E212" s="215">
        <v>1095.29</v>
      </c>
      <c r="F212" s="215">
        <v>316.51</v>
      </c>
      <c r="G212" s="215">
        <v>195.4</v>
      </c>
      <c r="H212" s="215">
        <v>0</v>
      </c>
      <c r="I212" s="215">
        <v>1621.34</v>
      </c>
      <c r="J212" s="215">
        <v>595.64</v>
      </c>
      <c r="K212" s="215">
        <v>0</v>
      </c>
      <c r="L212" s="215">
        <v>0</v>
      </c>
      <c r="M212" s="215">
        <v>0</v>
      </c>
      <c r="N212" s="215">
        <v>0</v>
      </c>
      <c r="O212" s="215">
        <v>0</v>
      </c>
      <c r="P212" s="215">
        <v>0</v>
      </c>
      <c r="Q212" s="215">
        <v>3824.18</v>
      </c>
    </row>
    <row r="213" spans="1:17" x14ac:dyDescent="0.25">
      <c r="A213" s="245" t="str">
        <f>IFERROR(VLOOKUP($C213,Account_Mapping!$A:$C,2,0),"")</f>
        <v>T_gen_Admin_other</v>
      </c>
      <c r="B213" s="248">
        <f>IFERROR(VLOOKUP($C213,Account_Mapping!$A:$C,3,0),"")</f>
        <v>0</v>
      </c>
      <c r="C213" s="285" t="s">
        <v>962</v>
      </c>
      <c r="D213" s="215"/>
      <c r="E213" s="215">
        <v>0</v>
      </c>
      <c r="F213" s="215">
        <v>0</v>
      </c>
      <c r="G213" s="215">
        <v>0</v>
      </c>
      <c r="H213" s="215">
        <v>151.05000000000001</v>
      </c>
      <c r="I213" s="215">
        <v>0</v>
      </c>
      <c r="J213" s="215">
        <v>125</v>
      </c>
      <c r="K213" s="215">
        <v>0</v>
      </c>
      <c r="L213" s="215">
        <v>0</v>
      </c>
      <c r="M213" s="215">
        <v>0</v>
      </c>
      <c r="N213" s="215">
        <v>0</v>
      </c>
      <c r="O213" s="215">
        <v>0</v>
      </c>
      <c r="P213" s="215">
        <v>0</v>
      </c>
      <c r="Q213" s="215">
        <v>276.05</v>
      </c>
    </row>
    <row r="214" spans="1:17" x14ac:dyDescent="0.25">
      <c r="A214" s="245" t="str">
        <f>IFERROR(VLOOKUP($C214,Account_Mapping!$A:$C,2,0),"")</f>
        <v>T_gen_Admin_other</v>
      </c>
      <c r="B214" s="248">
        <f>IFERROR(VLOOKUP($C214,Account_Mapping!$A:$C,3,0),"")</f>
        <v>0</v>
      </c>
      <c r="C214" s="285" t="s">
        <v>1284</v>
      </c>
      <c r="D214" s="215"/>
      <c r="E214" s="215">
        <v>0</v>
      </c>
      <c r="F214" s="215">
        <v>0</v>
      </c>
      <c r="G214" s="215">
        <v>0</v>
      </c>
      <c r="H214" s="215">
        <v>0</v>
      </c>
      <c r="I214" s="215">
        <v>0</v>
      </c>
      <c r="J214" s="215">
        <v>0</v>
      </c>
      <c r="K214" s="215">
        <v>0</v>
      </c>
      <c r="L214" s="215">
        <v>0</v>
      </c>
      <c r="M214" s="215">
        <v>0</v>
      </c>
      <c r="N214" s="215">
        <v>0</v>
      </c>
      <c r="O214" s="215">
        <v>0</v>
      </c>
      <c r="P214" s="215">
        <v>0</v>
      </c>
      <c r="Q214" s="215">
        <v>0</v>
      </c>
    </row>
    <row r="215" spans="1:17" x14ac:dyDescent="0.25">
      <c r="A215" s="245" t="str">
        <f>IFERROR(VLOOKUP($C215,Account_Mapping!$A:$C,2,0),"")</f>
        <v>T_Ancillary_Pharmacy</v>
      </c>
      <c r="B215" s="248">
        <f>IFERROR(VLOOKUP($C215,Account_Mapping!$A:$C,3,0),"")</f>
        <v>0</v>
      </c>
      <c r="C215" s="285" t="s">
        <v>964</v>
      </c>
      <c r="D215" s="215"/>
      <c r="E215" s="215">
        <v>3088.37</v>
      </c>
      <c r="F215" s="215">
        <v>4108</v>
      </c>
      <c r="G215" s="215">
        <v>3515.82</v>
      </c>
      <c r="H215" s="215">
        <v>2947.04</v>
      </c>
      <c r="I215" s="215">
        <v>2474.62</v>
      </c>
      <c r="J215" s="215">
        <v>3884.03</v>
      </c>
      <c r="K215" s="215">
        <v>0</v>
      </c>
      <c r="L215" s="215">
        <v>0</v>
      </c>
      <c r="M215" s="215">
        <v>0</v>
      </c>
      <c r="N215" s="215">
        <v>0</v>
      </c>
      <c r="O215" s="215">
        <v>0</v>
      </c>
      <c r="P215" s="215">
        <v>0</v>
      </c>
      <c r="Q215" s="215">
        <v>20017.879999999997</v>
      </c>
    </row>
    <row r="216" spans="1:17" x14ac:dyDescent="0.25">
      <c r="A216" s="245" t="str">
        <f>IFERROR(VLOOKUP($C216,Account_Mapping!$A:$C,2,0),"")</f>
        <v>T_gen_Admin_other</v>
      </c>
      <c r="B216" s="248">
        <f>IFERROR(VLOOKUP($C216,Account_Mapping!$A:$C,3,0),"")</f>
        <v>0</v>
      </c>
      <c r="C216" s="285" t="s">
        <v>965</v>
      </c>
      <c r="D216" s="215"/>
      <c r="E216" s="215">
        <v>0</v>
      </c>
      <c r="F216" s="215">
        <v>0</v>
      </c>
      <c r="G216" s="215">
        <v>0</v>
      </c>
      <c r="H216" s="215">
        <v>0</v>
      </c>
      <c r="I216" s="215">
        <v>0</v>
      </c>
      <c r="J216" s="215">
        <v>0</v>
      </c>
      <c r="K216" s="215">
        <v>0</v>
      </c>
      <c r="L216" s="215">
        <v>0</v>
      </c>
      <c r="M216" s="215">
        <v>0</v>
      </c>
      <c r="N216" s="215">
        <v>0</v>
      </c>
      <c r="O216" s="215">
        <v>0</v>
      </c>
      <c r="P216" s="215">
        <v>0</v>
      </c>
      <c r="Q216" s="215">
        <v>0</v>
      </c>
    </row>
    <row r="217" spans="1:17" x14ac:dyDescent="0.25">
      <c r="A217" s="245" t="str">
        <f>IFERROR(VLOOKUP($C217,Account_Mapping!$A:$C,2,0),"")</f>
        <v>T_Ancillary_Therapy</v>
      </c>
      <c r="B217" s="248">
        <f>IFERROR(VLOOKUP($C217,Account_Mapping!$A:$C,3,0),"")</f>
        <v>0</v>
      </c>
      <c r="C217" s="285" t="s">
        <v>966</v>
      </c>
      <c r="D217" s="215"/>
      <c r="E217" s="215">
        <v>0</v>
      </c>
      <c r="F217" s="215">
        <v>0</v>
      </c>
      <c r="G217" s="215">
        <v>0</v>
      </c>
      <c r="H217" s="215">
        <v>0</v>
      </c>
      <c r="I217" s="215">
        <v>0</v>
      </c>
      <c r="J217" s="215">
        <v>0</v>
      </c>
      <c r="K217" s="215">
        <v>0</v>
      </c>
      <c r="L217" s="215">
        <v>0</v>
      </c>
      <c r="M217" s="215">
        <v>0</v>
      </c>
      <c r="N217" s="215">
        <v>0</v>
      </c>
      <c r="O217" s="215">
        <v>0</v>
      </c>
      <c r="P217" s="215">
        <v>0</v>
      </c>
      <c r="Q217" s="215">
        <v>0</v>
      </c>
    </row>
    <row r="218" spans="1:17" x14ac:dyDescent="0.25">
      <c r="A218" s="245" t="str">
        <f>IFERROR(VLOOKUP($C218,Account_Mapping!$A:$C,2,0),"")</f>
        <v>T_Ancillary_Other</v>
      </c>
      <c r="B218" s="248">
        <f>IFERROR(VLOOKUP($C218,Account_Mapping!$A:$C,3,0),"")</f>
        <v>0</v>
      </c>
      <c r="C218" s="285" t="s">
        <v>967</v>
      </c>
      <c r="D218" s="215"/>
      <c r="E218" s="215">
        <v>0</v>
      </c>
      <c r="F218" s="215">
        <v>0</v>
      </c>
      <c r="G218" s="215">
        <v>0</v>
      </c>
      <c r="H218" s="215">
        <v>0</v>
      </c>
      <c r="I218" s="215">
        <v>0</v>
      </c>
      <c r="J218" s="215">
        <v>0</v>
      </c>
      <c r="K218" s="215">
        <v>0</v>
      </c>
      <c r="L218" s="215">
        <v>0</v>
      </c>
      <c r="M218" s="215">
        <v>0</v>
      </c>
      <c r="N218" s="215">
        <v>0</v>
      </c>
      <c r="O218" s="215">
        <v>0</v>
      </c>
      <c r="P218" s="215">
        <v>0</v>
      </c>
      <c r="Q218" s="215">
        <v>0</v>
      </c>
    </row>
    <row r="219" spans="1:17" x14ac:dyDescent="0.25">
      <c r="A219" s="245" t="str">
        <f>IFERROR(VLOOKUP($C219,Account_Mapping!$A:$C,2,0),"")</f>
        <v>T_Ancillary_Other</v>
      </c>
      <c r="B219" s="248">
        <f>IFERROR(VLOOKUP($C219,Account_Mapping!$A:$C,3,0),"")</f>
        <v>0</v>
      </c>
      <c r="C219" s="285" t="s">
        <v>968</v>
      </c>
      <c r="D219" s="215"/>
      <c r="E219" s="215">
        <v>0</v>
      </c>
      <c r="F219" s="215">
        <v>0</v>
      </c>
      <c r="G219" s="215">
        <v>0</v>
      </c>
      <c r="H219" s="215">
        <v>0</v>
      </c>
      <c r="I219" s="215">
        <v>0</v>
      </c>
      <c r="J219" s="215">
        <v>0</v>
      </c>
      <c r="K219" s="215">
        <v>0</v>
      </c>
      <c r="L219" s="215">
        <v>0</v>
      </c>
      <c r="M219" s="215">
        <v>0</v>
      </c>
      <c r="N219" s="215">
        <v>0</v>
      </c>
      <c r="O219" s="215">
        <v>0</v>
      </c>
      <c r="P219" s="215">
        <v>0</v>
      </c>
      <c r="Q219" s="215">
        <v>0</v>
      </c>
    </row>
    <row r="220" spans="1:17" x14ac:dyDescent="0.25">
      <c r="A220" s="245" t="str">
        <f>IFERROR(VLOOKUP($C220,Account_Mapping!$A:$C,2,0),"")</f>
        <v>T_Ancillary_Other</v>
      </c>
      <c r="B220" s="248">
        <f>IFERROR(VLOOKUP($C220,Account_Mapping!$A:$C,3,0),"")</f>
        <v>0</v>
      </c>
      <c r="C220" s="285" t="s">
        <v>969</v>
      </c>
      <c r="D220" s="215"/>
      <c r="E220" s="215">
        <v>0</v>
      </c>
      <c r="F220" s="215">
        <v>0</v>
      </c>
      <c r="G220" s="215">
        <v>0</v>
      </c>
      <c r="H220" s="215">
        <v>0</v>
      </c>
      <c r="I220" s="215">
        <v>0</v>
      </c>
      <c r="J220" s="215">
        <v>0</v>
      </c>
      <c r="K220" s="215">
        <v>0</v>
      </c>
      <c r="L220" s="215">
        <v>0</v>
      </c>
      <c r="M220" s="215">
        <v>0</v>
      </c>
      <c r="N220" s="215">
        <v>0</v>
      </c>
      <c r="O220" s="215">
        <v>0</v>
      </c>
      <c r="P220" s="215">
        <v>0</v>
      </c>
      <c r="Q220" s="215">
        <v>0</v>
      </c>
    </row>
    <row r="221" spans="1:17" x14ac:dyDescent="0.25">
      <c r="A221" s="245" t="str">
        <f>IFERROR(VLOOKUP($C221,Account_Mapping!$A:$C,2,0),"")</f>
        <v>T_gen_Admin_other</v>
      </c>
      <c r="B221" s="248">
        <f>IFERROR(VLOOKUP($C221,Account_Mapping!$A:$C,3,0),"")</f>
        <v>0</v>
      </c>
      <c r="C221" s="285" t="s">
        <v>970</v>
      </c>
      <c r="D221" s="215"/>
      <c r="E221" s="215">
        <v>1133.5</v>
      </c>
      <c r="F221" s="215">
        <v>1278</v>
      </c>
      <c r="G221" s="215">
        <v>342</v>
      </c>
      <c r="H221" s="215">
        <v>2006.06</v>
      </c>
      <c r="I221" s="215">
        <v>4506</v>
      </c>
      <c r="J221" s="215">
        <v>539.13</v>
      </c>
      <c r="K221" s="215">
        <v>0</v>
      </c>
      <c r="L221" s="215">
        <v>0</v>
      </c>
      <c r="M221" s="215">
        <v>0</v>
      </c>
      <c r="N221" s="215">
        <v>0</v>
      </c>
      <c r="O221" s="215">
        <v>0</v>
      </c>
      <c r="P221" s="215">
        <v>0</v>
      </c>
      <c r="Q221" s="215">
        <v>9804.6899999999987</v>
      </c>
    </row>
    <row r="222" spans="1:17" x14ac:dyDescent="0.25">
      <c r="A222" s="245" t="str">
        <f>IFERROR(VLOOKUP($C222,Account_Mapping!$A:$C,2,0),"")</f>
        <v>T_Insurance</v>
      </c>
      <c r="B222" s="248">
        <f>IFERROR(VLOOKUP($C222,Account_Mapping!$A:$C,3,0),"")</f>
        <v>0</v>
      </c>
      <c r="C222" s="285" t="s">
        <v>971</v>
      </c>
      <c r="D222" s="215"/>
      <c r="E222" s="215">
        <v>0</v>
      </c>
      <c r="F222" s="215">
        <v>0</v>
      </c>
      <c r="G222" s="215">
        <v>0</v>
      </c>
      <c r="H222" s="215">
        <v>0</v>
      </c>
      <c r="I222" s="215">
        <v>0</v>
      </c>
      <c r="J222" s="215">
        <v>0</v>
      </c>
      <c r="K222" s="215">
        <v>0</v>
      </c>
      <c r="L222" s="215">
        <v>0</v>
      </c>
      <c r="M222" s="215">
        <v>0</v>
      </c>
      <c r="N222" s="215">
        <v>0</v>
      </c>
      <c r="O222" s="215">
        <v>0</v>
      </c>
      <c r="P222" s="215">
        <v>0</v>
      </c>
      <c r="Q222" s="215">
        <v>0</v>
      </c>
    </row>
    <row r="223" spans="1:17" x14ac:dyDescent="0.25">
      <c r="A223" s="245" t="str">
        <f>IFERROR(VLOOKUP($C223,Account_Mapping!$A:$C,2,0),"")</f>
        <v>T_gen_Admin_other</v>
      </c>
      <c r="B223" s="248">
        <f>IFERROR(VLOOKUP($C223,Account_Mapping!$A:$C,3,0),"")</f>
        <v>0</v>
      </c>
      <c r="C223" s="285" t="s">
        <v>972</v>
      </c>
      <c r="D223" s="215"/>
      <c r="E223" s="215">
        <v>0</v>
      </c>
      <c r="F223" s="215">
        <v>0</v>
      </c>
      <c r="G223" s="215">
        <v>0</v>
      </c>
      <c r="H223" s="215">
        <v>0</v>
      </c>
      <c r="I223" s="215">
        <v>0</v>
      </c>
      <c r="J223" s="215">
        <v>0</v>
      </c>
      <c r="K223" s="215">
        <v>0</v>
      </c>
      <c r="L223" s="215">
        <v>0</v>
      </c>
      <c r="M223" s="215">
        <v>0</v>
      </c>
      <c r="N223" s="215">
        <v>0</v>
      </c>
      <c r="O223" s="215">
        <v>0</v>
      </c>
      <c r="P223" s="215">
        <v>0</v>
      </c>
      <c r="Q223" s="215">
        <v>0</v>
      </c>
    </row>
    <row r="224" spans="1:17" x14ac:dyDescent="0.25">
      <c r="A224" s="245" t="str">
        <f>IFERROR(VLOOKUP($C224,Account_Mapping!$A:$C,2,0),"")</f>
        <v>T_gen_Admin_other</v>
      </c>
      <c r="B224" s="248">
        <f>IFERROR(VLOOKUP($C224,Account_Mapping!$A:$C,3,0),"")</f>
        <v>0</v>
      </c>
      <c r="C224" s="285" t="s">
        <v>973</v>
      </c>
      <c r="D224" s="215"/>
      <c r="E224" s="215">
        <v>0</v>
      </c>
      <c r="F224" s="215">
        <v>0</v>
      </c>
      <c r="G224" s="215">
        <v>0</v>
      </c>
      <c r="H224" s="215">
        <v>0</v>
      </c>
      <c r="I224" s="215">
        <v>0</v>
      </c>
      <c r="J224" s="215">
        <v>0</v>
      </c>
      <c r="K224" s="215">
        <v>0</v>
      </c>
      <c r="L224" s="215">
        <v>0</v>
      </c>
      <c r="M224" s="215">
        <v>0</v>
      </c>
      <c r="N224" s="215">
        <v>0</v>
      </c>
      <c r="O224" s="215">
        <v>0</v>
      </c>
      <c r="P224" s="215">
        <v>0</v>
      </c>
      <c r="Q224" s="215">
        <v>0</v>
      </c>
    </row>
    <row r="225" spans="1:17" x14ac:dyDescent="0.25">
      <c r="A225" s="245" t="str">
        <f>IFERROR(VLOOKUP($C225,Account_Mapping!$A:$C,2,0),"")</f>
        <v>T_gen_Admin_other</v>
      </c>
      <c r="B225" s="248">
        <f>IFERROR(VLOOKUP($C225,Account_Mapping!$A:$C,3,0),"")</f>
        <v>0</v>
      </c>
      <c r="C225" s="285" t="s">
        <v>974</v>
      </c>
      <c r="D225" s="215"/>
      <c r="E225" s="215">
        <v>7531.1</v>
      </c>
      <c r="F225" s="215">
        <v>1620</v>
      </c>
      <c r="G225" s="215">
        <v>337</v>
      </c>
      <c r="H225" s="215">
        <v>1328.44</v>
      </c>
      <c r="I225" s="215">
        <v>0</v>
      </c>
      <c r="J225" s="215">
        <v>336</v>
      </c>
      <c r="K225" s="215">
        <v>0</v>
      </c>
      <c r="L225" s="215">
        <v>0</v>
      </c>
      <c r="M225" s="215">
        <v>0</v>
      </c>
      <c r="N225" s="215">
        <v>0</v>
      </c>
      <c r="O225" s="215">
        <v>0</v>
      </c>
      <c r="P225" s="215">
        <v>0</v>
      </c>
      <c r="Q225" s="215">
        <v>11152.54</v>
      </c>
    </row>
    <row r="226" spans="1:17" x14ac:dyDescent="0.25">
      <c r="A226" s="245" t="str">
        <f>IFERROR(VLOOKUP($C226,Account_Mapping!$A:$C,2,0),"")</f>
        <v>T_gen_Admin_other</v>
      </c>
      <c r="B226" s="248">
        <f>IFERROR(VLOOKUP($C226,Account_Mapping!$A:$C,3,0),"")</f>
        <v>0</v>
      </c>
      <c r="C226" s="285" t="s">
        <v>975</v>
      </c>
      <c r="D226" s="215"/>
      <c r="E226" s="215">
        <v>0</v>
      </c>
      <c r="F226" s="215">
        <v>0</v>
      </c>
      <c r="G226" s="215">
        <v>0</v>
      </c>
      <c r="H226" s="215">
        <v>0</v>
      </c>
      <c r="I226" s="215">
        <v>0</v>
      </c>
      <c r="J226" s="215">
        <v>0</v>
      </c>
      <c r="K226" s="215">
        <v>0</v>
      </c>
      <c r="L226" s="215">
        <v>0</v>
      </c>
      <c r="M226" s="215">
        <v>0</v>
      </c>
      <c r="N226" s="215">
        <v>0</v>
      </c>
      <c r="O226" s="215">
        <v>0</v>
      </c>
      <c r="P226" s="215">
        <v>0</v>
      </c>
      <c r="Q226" s="215">
        <v>0</v>
      </c>
    </row>
    <row r="227" spans="1:17" x14ac:dyDescent="0.25">
      <c r="A227" s="245" t="str">
        <f>IFERROR(VLOOKUP($C227,Account_Mapping!$A:$C,2,0),"")</f>
        <v>T_gen_Admin_other</v>
      </c>
      <c r="B227" s="248">
        <f>IFERROR(VLOOKUP($C227,Account_Mapping!$A:$C,3,0),"")</f>
        <v>0</v>
      </c>
      <c r="C227" s="285" t="s">
        <v>976</v>
      </c>
      <c r="D227" s="215"/>
      <c r="E227" s="215">
        <v>2765.59</v>
      </c>
      <c r="F227" s="215">
        <v>2745.3</v>
      </c>
      <c r="G227" s="215">
        <v>3120.75</v>
      </c>
      <c r="H227" s="215">
        <v>4290.2299999999996</v>
      </c>
      <c r="I227" s="215">
        <v>4806.05</v>
      </c>
      <c r="J227" s="215">
        <v>-5160.3999999999996</v>
      </c>
      <c r="K227" s="215">
        <v>0</v>
      </c>
      <c r="L227" s="215">
        <v>0</v>
      </c>
      <c r="M227" s="215">
        <v>0</v>
      </c>
      <c r="N227" s="215">
        <v>0</v>
      </c>
      <c r="O227" s="215">
        <v>0</v>
      </c>
      <c r="P227" s="215">
        <v>0</v>
      </c>
      <c r="Q227" s="215">
        <v>12567.519999999999</v>
      </c>
    </row>
    <row r="228" spans="1:17" x14ac:dyDescent="0.25">
      <c r="A228" s="245" t="str">
        <f>IFERROR(VLOOKUP($C228,Account_Mapping!$A:$C,2,0),"")</f>
        <v>T_Insurance</v>
      </c>
      <c r="B228" s="248">
        <f>IFERROR(VLOOKUP($C228,Account_Mapping!$A:$C,3,0),"")</f>
        <v>0</v>
      </c>
      <c r="C228" s="285" t="s">
        <v>977</v>
      </c>
      <c r="D228" s="215"/>
      <c r="E228" s="215">
        <v>0</v>
      </c>
      <c r="F228" s="215">
        <v>0</v>
      </c>
      <c r="G228" s="215">
        <v>0</v>
      </c>
      <c r="H228" s="215">
        <v>0</v>
      </c>
      <c r="I228" s="215">
        <v>0</v>
      </c>
      <c r="J228" s="215">
        <v>0</v>
      </c>
      <c r="K228" s="215">
        <v>0</v>
      </c>
      <c r="L228" s="215">
        <v>0</v>
      </c>
      <c r="M228" s="215">
        <v>0</v>
      </c>
      <c r="N228" s="215">
        <v>0</v>
      </c>
      <c r="O228" s="215">
        <v>0</v>
      </c>
      <c r="P228" s="215">
        <v>0</v>
      </c>
      <c r="Q228" s="215">
        <v>0</v>
      </c>
    </row>
    <row r="229" spans="1:17" x14ac:dyDescent="0.25">
      <c r="A229" s="245" t="str">
        <f>IFERROR(VLOOKUP($C229,Account_Mapping!$A:$C,2,0),"")</f>
        <v>T_gen_Admin_other</v>
      </c>
      <c r="B229" s="248">
        <f>IFERROR(VLOOKUP($C229,Account_Mapping!$A:$C,3,0),"")</f>
        <v>0</v>
      </c>
      <c r="C229" s="285" t="s">
        <v>1280</v>
      </c>
      <c r="D229" s="215"/>
      <c r="E229" s="215">
        <v>2023.62</v>
      </c>
      <c r="F229" s="215">
        <v>966.03</v>
      </c>
      <c r="G229" s="215">
        <v>647.34</v>
      </c>
      <c r="H229" s="215">
        <v>378.81</v>
      </c>
      <c r="I229" s="215">
        <v>2218.58</v>
      </c>
      <c r="J229" s="215">
        <v>3014.16</v>
      </c>
      <c r="K229" s="215">
        <v>0</v>
      </c>
      <c r="L229" s="215">
        <v>0</v>
      </c>
      <c r="M229" s="215">
        <v>0</v>
      </c>
      <c r="N229" s="215">
        <v>0</v>
      </c>
      <c r="O229" s="215">
        <v>0</v>
      </c>
      <c r="P229" s="215">
        <v>0</v>
      </c>
      <c r="Q229" s="215">
        <v>9248.5399999999991</v>
      </c>
    </row>
    <row r="230" spans="1:17" x14ac:dyDescent="0.25">
      <c r="A230" s="245" t="str">
        <f>IFERROR(VLOOKUP($C230,Account_Mapping!$A:$C,2,0),"")</f>
        <v>T_gen_Admin_other</v>
      </c>
      <c r="B230" s="248">
        <f>IFERROR(VLOOKUP($C230,Account_Mapping!$A:$C,3,0),"")</f>
        <v>0</v>
      </c>
      <c r="C230" s="285" t="s">
        <v>979</v>
      </c>
      <c r="D230" s="215"/>
      <c r="E230" s="215">
        <v>0</v>
      </c>
      <c r="F230" s="215">
        <v>0</v>
      </c>
      <c r="G230" s="215">
        <v>0</v>
      </c>
      <c r="H230" s="215">
        <v>0</v>
      </c>
      <c r="I230" s="215">
        <v>0</v>
      </c>
      <c r="J230" s="215">
        <v>0</v>
      </c>
      <c r="K230" s="215">
        <v>0</v>
      </c>
      <c r="L230" s="215">
        <v>0</v>
      </c>
      <c r="M230" s="215">
        <v>0</v>
      </c>
      <c r="N230" s="215">
        <v>0</v>
      </c>
      <c r="O230" s="215">
        <v>0</v>
      </c>
      <c r="P230" s="215">
        <v>0</v>
      </c>
      <c r="Q230" s="215">
        <v>0</v>
      </c>
    </row>
    <row r="231" spans="1:17" x14ac:dyDescent="0.25">
      <c r="A231" s="245" t="str">
        <f>IFERROR(VLOOKUP($C231,Account_Mapping!$A:$C,2,0),"")</f>
        <v>T_gen_Admin_other</v>
      </c>
      <c r="B231" s="248">
        <f>IFERROR(VLOOKUP($C231,Account_Mapping!$A:$C,3,0),"")</f>
        <v>0</v>
      </c>
      <c r="C231" s="285" t="s">
        <v>980</v>
      </c>
      <c r="D231" s="215"/>
      <c r="E231" s="215">
        <v>0</v>
      </c>
      <c r="F231" s="215">
        <v>0</v>
      </c>
      <c r="G231" s="215">
        <v>0</v>
      </c>
      <c r="H231" s="215">
        <v>0</v>
      </c>
      <c r="I231" s="215">
        <v>0</v>
      </c>
      <c r="J231" s="215">
        <v>0</v>
      </c>
      <c r="K231" s="215">
        <v>0</v>
      </c>
      <c r="L231" s="215">
        <v>0</v>
      </c>
      <c r="M231" s="215">
        <v>0</v>
      </c>
      <c r="N231" s="215">
        <v>0</v>
      </c>
      <c r="O231" s="215">
        <v>0</v>
      </c>
      <c r="P231" s="215">
        <v>0</v>
      </c>
      <c r="Q231" s="215">
        <v>0</v>
      </c>
    </row>
    <row r="232" spans="1:17" x14ac:dyDescent="0.25">
      <c r="A232" s="245" t="str">
        <f>IFERROR(VLOOKUP($C232,Account_Mapping!$A:$C,2,0),"")</f>
        <v>T_gen_Admin_other</v>
      </c>
      <c r="B232" s="248">
        <f>IFERROR(VLOOKUP($C232,Account_Mapping!$A:$C,3,0),"")</f>
        <v>0</v>
      </c>
      <c r="C232" s="285" t="s">
        <v>981</v>
      </c>
      <c r="D232" s="215"/>
      <c r="E232" s="215">
        <v>0</v>
      </c>
      <c r="F232" s="215">
        <v>0</v>
      </c>
      <c r="G232" s="215">
        <v>0</v>
      </c>
      <c r="H232" s="215">
        <v>0</v>
      </c>
      <c r="I232" s="215">
        <v>0</v>
      </c>
      <c r="J232" s="215">
        <v>0</v>
      </c>
      <c r="K232" s="215">
        <v>0</v>
      </c>
      <c r="L232" s="215">
        <v>0</v>
      </c>
      <c r="M232" s="215">
        <v>0</v>
      </c>
      <c r="N232" s="215">
        <v>0</v>
      </c>
      <c r="O232" s="215">
        <v>0</v>
      </c>
      <c r="P232" s="215">
        <v>0</v>
      </c>
      <c r="Q232" s="215">
        <v>0</v>
      </c>
    </row>
    <row r="233" spans="1:17" x14ac:dyDescent="0.25">
      <c r="A233" s="245" t="str">
        <f>IFERROR(VLOOKUP($C233,Account_Mapping!$A:$C,2,0),"")</f>
        <v>T_EXPENSES</v>
      </c>
      <c r="B233" s="248" t="str">
        <f>IFERROR(VLOOKUP($C233,Account_Mapping!$A:$C,3,0),"")</f>
        <v>T_Other_NN_Labor</v>
      </c>
      <c r="C233" s="285" t="s">
        <v>982</v>
      </c>
      <c r="D233" s="215"/>
      <c r="E233" s="215">
        <v>0</v>
      </c>
      <c r="F233" s="215">
        <v>0</v>
      </c>
      <c r="G233" s="215">
        <v>0</v>
      </c>
      <c r="H233" s="215">
        <v>0</v>
      </c>
      <c r="I233" s="215">
        <v>0</v>
      </c>
      <c r="J233" s="215">
        <v>0</v>
      </c>
      <c r="K233" s="215">
        <v>0</v>
      </c>
      <c r="L233" s="215">
        <v>0</v>
      </c>
      <c r="M233" s="215">
        <v>0</v>
      </c>
      <c r="N233" s="215">
        <v>0</v>
      </c>
      <c r="O233" s="215">
        <v>0</v>
      </c>
      <c r="P233" s="215">
        <v>0</v>
      </c>
      <c r="Q233" s="215">
        <v>0</v>
      </c>
    </row>
    <row r="234" spans="1:17" x14ac:dyDescent="0.25">
      <c r="A234" s="245" t="str">
        <f>IFERROR(VLOOKUP($C234,Account_Mapping!$A:$C,2,0),"")</f>
        <v>T_gen_Admin_other</v>
      </c>
      <c r="B234" s="248" t="str">
        <f>IFERROR(VLOOKUP($C234,Account_Mapping!$A:$C,3,0),"")</f>
        <v>T_Other_NN_Labor</v>
      </c>
      <c r="C234" s="285" t="s">
        <v>983</v>
      </c>
      <c r="D234" s="215"/>
      <c r="E234" s="215">
        <v>0</v>
      </c>
      <c r="F234" s="215">
        <v>0</v>
      </c>
      <c r="G234" s="215">
        <v>0</v>
      </c>
      <c r="H234" s="215">
        <v>0</v>
      </c>
      <c r="I234" s="215">
        <v>0</v>
      </c>
      <c r="J234" s="215">
        <v>0</v>
      </c>
      <c r="K234" s="215">
        <v>0</v>
      </c>
      <c r="L234" s="215">
        <v>0</v>
      </c>
      <c r="M234" s="215">
        <v>0</v>
      </c>
      <c r="N234" s="215">
        <v>0</v>
      </c>
      <c r="O234" s="215">
        <v>0</v>
      </c>
      <c r="P234" s="215">
        <v>0</v>
      </c>
      <c r="Q234" s="215">
        <v>0</v>
      </c>
    </row>
    <row r="235" spans="1:17" x14ac:dyDescent="0.25">
      <c r="A235" s="245" t="str">
        <f>IFERROR(VLOOKUP($C235,Account_Mapping!$A:$C,2,0),"")</f>
        <v>T_EXPENSES</v>
      </c>
      <c r="B235" s="248">
        <f>IFERROR(VLOOKUP($C235,Account_Mapping!$A:$C,3,0),"")</f>
        <v>0</v>
      </c>
      <c r="C235" s="285" t="s">
        <v>984</v>
      </c>
      <c r="D235" s="215"/>
      <c r="E235" s="215">
        <v>0</v>
      </c>
      <c r="F235" s="215">
        <v>0</v>
      </c>
      <c r="G235" s="215">
        <v>0</v>
      </c>
      <c r="H235" s="215">
        <v>0</v>
      </c>
      <c r="I235" s="215">
        <v>0</v>
      </c>
      <c r="J235" s="215">
        <v>0</v>
      </c>
      <c r="K235" s="215">
        <v>0</v>
      </c>
      <c r="L235" s="215">
        <v>0</v>
      </c>
      <c r="M235" s="215">
        <v>0</v>
      </c>
      <c r="N235" s="215">
        <v>0</v>
      </c>
      <c r="O235" s="215">
        <v>0</v>
      </c>
      <c r="P235" s="215">
        <v>0</v>
      </c>
      <c r="Q235" s="215">
        <v>0</v>
      </c>
    </row>
    <row r="236" spans="1:17" x14ac:dyDescent="0.25">
      <c r="A236" s="245" t="str">
        <f>IFERROR(VLOOKUP($C236,Account_Mapping!$A:$C,2,0),"")</f>
        <v>T_gen_Admin_other</v>
      </c>
      <c r="B236" s="248">
        <f>IFERROR(VLOOKUP($C236,Account_Mapping!$A:$C,3,0),"")</f>
        <v>0</v>
      </c>
      <c r="C236" s="285" t="s">
        <v>985</v>
      </c>
      <c r="D236" s="215"/>
      <c r="E236" s="215">
        <v>0</v>
      </c>
      <c r="F236" s="215">
        <v>0</v>
      </c>
      <c r="G236" s="215">
        <v>0</v>
      </c>
      <c r="H236" s="215">
        <v>0</v>
      </c>
      <c r="I236" s="215">
        <v>0</v>
      </c>
      <c r="J236" s="215">
        <v>0</v>
      </c>
      <c r="K236" s="215">
        <v>0</v>
      </c>
      <c r="L236" s="215">
        <v>0</v>
      </c>
      <c r="M236" s="215">
        <v>0</v>
      </c>
      <c r="N236" s="215">
        <v>0</v>
      </c>
      <c r="O236" s="215">
        <v>0</v>
      </c>
      <c r="P236" s="215">
        <v>0</v>
      </c>
      <c r="Q236" s="215">
        <v>0</v>
      </c>
    </row>
    <row r="237" spans="1:17" x14ac:dyDescent="0.25">
      <c r="A237" s="245" t="str">
        <f>IFERROR(VLOOKUP($C237,Account_Mapping!$A:$C,2,0),"")</f>
        <v>T_gen_Admin_other</v>
      </c>
      <c r="B237" s="248">
        <f>IFERROR(VLOOKUP($C237,Account_Mapping!$A:$C,3,0),"")</f>
        <v>0</v>
      </c>
      <c r="C237" s="285" t="s">
        <v>986</v>
      </c>
      <c r="D237" s="215"/>
      <c r="E237" s="215">
        <v>0</v>
      </c>
      <c r="F237" s="215">
        <v>0</v>
      </c>
      <c r="G237" s="215">
        <v>0</v>
      </c>
      <c r="H237" s="215">
        <v>0</v>
      </c>
      <c r="I237" s="215">
        <v>0</v>
      </c>
      <c r="J237" s="215">
        <v>0</v>
      </c>
      <c r="K237" s="215">
        <v>0</v>
      </c>
      <c r="L237" s="215">
        <v>0</v>
      </c>
      <c r="M237" s="215">
        <v>0</v>
      </c>
      <c r="N237" s="215">
        <v>0</v>
      </c>
      <c r="O237" s="215">
        <v>0</v>
      </c>
      <c r="P237" s="215">
        <v>0</v>
      </c>
      <c r="Q237" s="215">
        <v>0</v>
      </c>
    </row>
    <row r="238" spans="1:17" x14ac:dyDescent="0.25">
      <c r="A238" s="245" t="str">
        <f>IFERROR(VLOOKUP($C238,Account_Mapping!$A:$C,2,0),"")</f>
        <v>T_gen_Admin_other</v>
      </c>
      <c r="B238" s="248">
        <f>IFERROR(VLOOKUP($C238,Account_Mapping!$A:$C,3,0),"")</f>
        <v>0</v>
      </c>
      <c r="C238" s="285" t="s">
        <v>987</v>
      </c>
      <c r="D238" s="215"/>
      <c r="E238" s="215">
        <v>0</v>
      </c>
      <c r="F238" s="215">
        <v>0</v>
      </c>
      <c r="G238" s="215">
        <v>0</v>
      </c>
      <c r="H238" s="215">
        <v>0</v>
      </c>
      <c r="I238" s="215">
        <v>0</v>
      </c>
      <c r="J238" s="215">
        <v>0</v>
      </c>
      <c r="K238" s="215">
        <v>0</v>
      </c>
      <c r="L238" s="215">
        <v>0</v>
      </c>
      <c r="M238" s="215">
        <v>0</v>
      </c>
      <c r="N238" s="215">
        <v>0</v>
      </c>
      <c r="O238" s="215">
        <v>0</v>
      </c>
      <c r="P238" s="215">
        <v>0</v>
      </c>
      <c r="Q238" s="215">
        <v>0</v>
      </c>
    </row>
    <row r="239" spans="1:17" x14ac:dyDescent="0.25">
      <c r="A239" s="245" t="str">
        <f>IFERROR(VLOOKUP($C239,Account_Mapping!$A:$C,2,0),"")</f>
        <v>T_gen_Admin_other</v>
      </c>
      <c r="B239" s="248">
        <f>IFERROR(VLOOKUP($C239,Account_Mapping!$A:$C,3,0),"")</f>
        <v>0</v>
      </c>
      <c r="C239" s="285" t="s">
        <v>988</v>
      </c>
      <c r="D239" s="215"/>
      <c r="E239" s="215">
        <v>0</v>
      </c>
      <c r="F239" s="215">
        <v>0</v>
      </c>
      <c r="G239" s="215">
        <v>0</v>
      </c>
      <c r="H239" s="215">
        <v>0</v>
      </c>
      <c r="I239" s="215">
        <v>0</v>
      </c>
      <c r="J239" s="215">
        <v>0</v>
      </c>
      <c r="K239" s="215">
        <v>0</v>
      </c>
      <c r="L239" s="215">
        <v>0</v>
      </c>
      <c r="M239" s="215">
        <v>0</v>
      </c>
      <c r="N239" s="215">
        <v>0</v>
      </c>
      <c r="O239" s="215">
        <v>0</v>
      </c>
      <c r="P239" s="215">
        <v>0</v>
      </c>
      <c r="Q239" s="215">
        <v>0</v>
      </c>
    </row>
    <row r="240" spans="1:17" x14ac:dyDescent="0.25">
      <c r="A240" s="245" t="str">
        <f>IFERROR(VLOOKUP($C240,Account_Mapping!$A:$C,2,0),"")</f>
        <v>T_gen_Admin_other</v>
      </c>
      <c r="B240" s="248">
        <f>IFERROR(VLOOKUP($C240,Account_Mapping!$A:$C,3,0),"")</f>
        <v>0</v>
      </c>
      <c r="C240" s="285" t="s">
        <v>989</v>
      </c>
      <c r="D240" s="215"/>
      <c r="E240" s="215">
        <v>0</v>
      </c>
      <c r="F240" s="215">
        <v>0</v>
      </c>
      <c r="G240" s="215">
        <v>0</v>
      </c>
      <c r="H240" s="215">
        <v>0</v>
      </c>
      <c r="I240" s="215">
        <v>0</v>
      </c>
      <c r="J240" s="215">
        <v>0</v>
      </c>
      <c r="K240" s="215">
        <v>0</v>
      </c>
      <c r="L240" s="215">
        <v>0</v>
      </c>
      <c r="M240" s="215">
        <v>0</v>
      </c>
      <c r="N240" s="215">
        <v>0</v>
      </c>
      <c r="O240" s="215">
        <v>0</v>
      </c>
      <c r="P240" s="215">
        <v>0</v>
      </c>
      <c r="Q240" s="215">
        <v>0</v>
      </c>
    </row>
    <row r="241" spans="1:18" x14ac:dyDescent="0.25">
      <c r="A241" s="245" t="str">
        <f>IFERROR(VLOOKUP($C241,Account_Mapping!$A:$C,2,0),"")</f>
        <v>T_gen_Admin_other</v>
      </c>
      <c r="B241" s="248">
        <f>IFERROR(VLOOKUP($C241,Account_Mapping!$A:$C,3,0),"")</f>
        <v>0</v>
      </c>
      <c r="C241" s="285" t="s">
        <v>990</v>
      </c>
      <c r="D241" s="215"/>
      <c r="E241" s="215">
        <v>0</v>
      </c>
      <c r="F241" s="215">
        <v>0</v>
      </c>
      <c r="G241" s="215">
        <v>0</v>
      </c>
      <c r="H241" s="215">
        <v>0</v>
      </c>
      <c r="I241" s="215">
        <v>0</v>
      </c>
      <c r="J241" s="215">
        <v>0</v>
      </c>
      <c r="K241" s="215">
        <v>0</v>
      </c>
      <c r="L241" s="215">
        <v>0</v>
      </c>
      <c r="M241" s="215">
        <v>0</v>
      </c>
      <c r="N241" s="215">
        <v>0</v>
      </c>
      <c r="O241" s="215">
        <v>0</v>
      </c>
      <c r="P241" s="215">
        <v>0</v>
      </c>
      <c r="Q241" s="215">
        <v>0</v>
      </c>
    </row>
    <row r="242" spans="1:18" x14ac:dyDescent="0.25">
      <c r="A242" s="245" t="str">
        <f>IFERROR(VLOOKUP($C242,Account_Mapping!$A:$C,2,0),"")</f>
        <v>T_gen_Admin_other</v>
      </c>
      <c r="B242" s="248">
        <f>IFERROR(VLOOKUP($C242,Account_Mapping!$A:$C,3,0),"")</f>
        <v>0</v>
      </c>
      <c r="C242" s="285" t="s">
        <v>991</v>
      </c>
      <c r="E242" s="229">
        <v>0</v>
      </c>
      <c r="F242" s="229">
        <v>0</v>
      </c>
      <c r="G242" s="229">
        <v>0</v>
      </c>
      <c r="H242" s="229">
        <v>0</v>
      </c>
      <c r="I242" s="229">
        <v>0</v>
      </c>
      <c r="J242" s="229">
        <v>0</v>
      </c>
      <c r="K242" s="229">
        <v>0</v>
      </c>
      <c r="L242" s="229">
        <v>0</v>
      </c>
      <c r="M242" s="229">
        <v>0</v>
      </c>
      <c r="N242" s="229">
        <v>0</v>
      </c>
      <c r="O242" s="229">
        <v>0</v>
      </c>
      <c r="P242" s="229">
        <v>0</v>
      </c>
      <c r="Q242" s="229">
        <v>0</v>
      </c>
      <c r="R242" s="224"/>
    </row>
    <row r="243" spans="1:18" x14ac:dyDescent="0.25">
      <c r="A243" s="245" t="str">
        <f>IFERROR(VLOOKUP($C243,Account_Mapping!$A:$C,2,0),"")</f>
        <v>T_gen_Admin_other</v>
      </c>
      <c r="B243" s="248">
        <f>IFERROR(VLOOKUP($C243,Account_Mapping!$A:$C,3,0),"")</f>
        <v>0</v>
      </c>
      <c r="C243" s="285" t="s">
        <v>992</v>
      </c>
      <c r="E243" s="230">
        <v>0</v>
      </c>
      <c r="F243" s="230">
        <v>0</v>
      </c>
      <c r="G243" s="230">
        <v>0</v>
      </c>
      <c r="H243" s="230">
        <v>0</v>
      </c>
      <c r="I243" s="230">
        <v>0</v>
      </c>
      <c r="J243" s="230">
        <v>0</v>
      </c>
      <c r="K243" s="230">
        <v>0</v>
      </c>
      <c r="L243" s="230">
        <v>0</v>
      </c>
      <c r="M243" s="230">
        <v>0</v>
      </c>
      <c r="N243" s="230">
        <v>0</v>
      </c>
      <c r="O243" s="230">
        <v>0</v>
      </c>
      <c r="P243" s="230">
        <v>0</v>
      </c>
      <c r="Q243" s="230">
        <v>0</v>
      </c>
    </row>
    <row r="244" spans="1:18" x14ac:dyDescent="0.25">
      <c r="A244" s="245" t="str">
        <f>IFERROR(VLOOKUP($C244,Account_Mapping!$A:$C,2,0),"")</f>
        <v/>
      </c>
      <c r="B244" s="248" t="str">
        <f>IFERROR(VLOOKUP($C244,Account_Mapping!$A:$C,3,0),"")</f>
        <v/>
      </c>
      <c r="C244" s="285" t="s">
        <v>993</v>
      </c>
      <c r="E244" s="215">
        <v>140482.16999999998</v>
      </c>
      <c r="F244" s="215">
        <v>122565.95000000003</v>
      </c>
      <c r="G244" s="215">
        <v>146445.07999999996</v>
      </c>
      <c r="H244" s="215">
        <v>161278.42000000001</v>
      </c>
      <c r="I244" s="215">
        <v>169349.39999999997</v>
      </c>
      <c r="J244" s="215">
        <v>151269.55000000005</v>
      </c>
      <c r="K244" s="215">
        <v>0</v>
      </c>
      <c r="L244" s="215">
        <v>0</v>
      </c>
      <c r="M244" s="215">
        <v>0</v>
      </c>
      <c r="N244" s="215">
        <v>0</v>
      </c>
      <c r="O244" s="215">
        <v>0</v>
      </c>
      <c r="P244" s="215">
        <v>0</v>
      </c>
      <c r="Q244" s="215">
        <v>891390.57000000007</v>
      </c>
    </row>
    <row r="245" spans="1:18" x14ac:dyDescent="0.25">
      <c r="A245" s="245" t="str">
        <f>IFERROR(VLOOKUP($C245,Account_Mapping!$A:$C,2,0),"")</f>
        <v/>
      </c>
      <c r="B245" s="248" t="str">
        <f>IFERROR(VLOOKUP($C245,Account_Mapping!$A:$C,3,0),"")</f>
        <v/>
      </c>
      <c r="D245" s="215"/>
      <c r="E245" s="215"/>
      <c r="F245" s="215"/>
      <c r="G245" s="215"/>
      <c r="H245" s="215"/>
      <c r="I245" s="215"/>
      <c r="J245" s="215"/>
      <c r="K245" s="215"/>
      <c r="L245" s="215"/>
      <c r="M245" s="215"/>
      <c r="N245" s="215"/>
      <c r="O245" s="215"/>
      <c r="P245" s="215"/>
      <c r="Q245" s="215"/>
    </row>
    <row r="246" spans="1:18" x14ac:dyDescent="0.25">
      <c r="A246" s="245" t="str">
        <f>IFERROR(VLOOKUP($C246,Account_Mapping!$A:$C,2,0),"")</f>
        <v/>
      </c>
      <c r="B246" s="248" t="str">
        <f>IFERROR(VLOOKUP($C246,Account_Mapping!$A:$C,3,0),"")</f>
        <v/>
      </c>
      <c r="C246" s="285" t="s">
        <v>665</v>
      </c>
      <c r="D246" s="215"/>
      <c r="E246" s="215"/>
      <c r="F246" s="215"/>
      <c r="G246" s="215"/>
      <c r="H246" s="215"/>
      <c r="I246" s="215"/>
      <c r="J246" s="215"/>
      <c r="K246" s="215"/>
      <c r="L246" s="215"/>
      <c r="M246" s="215"/>
      <c r="N246" s="215"/>
      <c r="O246" s="215"/>
      <c r="P246" s="215"/>
      <c r="Q246" s="215"/>
    </row>
    <row r="247" spans="1:18" x14ac:dyDescent="0.25">
      <c r="A247" s="245" t="str">
        <f>IFERROR(VLOOKUP($C247,Account_Mapping!$A:$C,2,0),"")</f>
        <v>T_Dietary_Other</v>
      </c>
      <c r="B247" s="248" t="str">
        <f>IFERROR(VLOOKUP($C247,Account_Mapping!$A:$C,3,0),"")</f>
        <v>T_Other_NN_Labor</v>
      </c>
      <c r="C247" s="285" t="s">
        <v>994</v>
      </c>
      <c r="D247" s="215"/>
      <c r="E247" s="215">
        <v>15176.94</v>
      </c>
      <c r="F247" s="215">
        <v>15888.82</v>
      </c>
      <c r="G247" s="215">
        <v>19031.13</v>
      </c>
      <c r="H247" s="215">
        <v>19770.04</v>
      </c>
      <c r="I247" s="215">
        <v>18524.509999999998</v>
      </c>
      <c r="J247" s="215">
        <v>18197.77</v>
      </c>
      <c r="K247" s="215">
        <v>0</v>
      </c>
      <c r="L247" s="215">
        <v>0</v>
      </c>
      <c r="M247" s="215">
        <v>0</v>
      </c>
      <c r="N247" s="215">
        <v>0</v>
      </c>
      <c r="O247" s="215">
        <v>0</v>
      </c>
      <c r="P247" s="215">
        <v>0</v>
      </c>
      <c r="Q247" s="215">
        <v>106589.20999999999</v>
      </c>
    </row>
    <row r="248" spans="1:18" x14ac:dyDescent="0.25">
      <c r="A248" s="245" t="str">
        <f>IFERROR(VLOOKUP($C248,Account_Mapping!$A:$C,2,0),"")</f>
        <v>T_Dietary_Other</v>
      </c>
      <c r="B248" s="248">
        <f>IFERROR(VLOOKUP($C248,Account_Mapping!$A:$C,3,0),"")</f>
        <v>0</v>
      </c>
      <c r="C248" s="285" t="s">
        <v>995</v>
      </c>
      <c r="D248" s="215"/>
      <c r="E248" s="215">
        <v>1227.72</v>
      </c>
      <c r="F248" s="215">
        <v>1076.6600000000001</v>
      </c>
      <c r="G248" s="215">
        <v>1280.0999999999999</v>
      </c>
      <c r="H248" s="215">
        <v>1455.56</v>
      </c>
      <c r="I248" s="215">
        <v>1027.6500000000001</v>
      </c>
      <c r="J248" s="215">
        <v>976.62</v>
      </c>
      <c r="K248" s="215">
        <v>0</v>
      </c>
      <c r="L248" s="215">
        <v>0</v>
      </c>
      <c r="M248" s="215">
        <v>0</v>
      </c>
      <c r="N248" s="215">
        <v>0</v>
      </c>
      <c r="O248" s="215">
        <v>0</v>
      </c>
      <c r="P248" s="215">
        <v>0</v>
      </c>
      <c r="Q248" s="215">
        <v>7044.31</v>
      </c>
    </row>
    <row r="249" spans="1:18" x14ac:dyDescent="0.25">
      <c r="A249" s="245" t="str">
        <f>IFERROR(VLOOKUP($C249,Account_Mapping!$A:$C,2,0),"")</f>
        <v>T_Dietary_Other</v>
      </c>
      <c r="B249" s="248">
        <f>IFERROR(VLOOKUP($C249,Account_Mapping!$A:$C,3,0),"")</f>
        <v>0</v>
      </c>
      <c r="C249" s="285" t="s">
        <v>996</v>
      </c>
      <c r="D249" s="215"/>
      <c r="E249" s="215">
        <v>889.15</v>
      </c>
      <c r="F249" s="215">
        <v>1603.64</v>
      </c>
      <c r="G249" s="215">
        <v>1399.25</v>
      </c>
      <c r="H249" s="215">
        <v>683.55</v>
      </c>
      <c r="I249" s="215">
        <v>1879.09</v>
      </c>
      <c r="J249" s="215">
        <v>568.52</v>
      </c>
      <c r="K249" s="215">
        <v>0</v>
      </c>
      <c r="L249" s="215">
        <v>0</v>
      </c>
      <c r="M249" s="215">
        <v>0</v>
      </c>
      <c r="N249" s="215">
        <v>0</v>
      </c>
      <c r="O249" s="215">
        <v>0</v>
      </c>
      <c r="P249" s="215">
        <v>0</v>
      </c>
      <c r="Q249" s="215">
        <v>7023.2000000000007</v>
      </c>
    </row>
    <row r="250" spans="1:18" x14ac:dyDescent="0.25">
      <c r="A250" s="245" t="str">
        <f>IFERROR(VLOOKUP($C250,Account_Mapping!$A:$C,2,0),"")</f>
        <v>T_Dietary_Other</v>
      </c>
      <c r="B250" s="248">
        <f>IFERROR(VLOOKUP($C250,Account_Mapping!$A:$C,3,0),"")</f>
        <v>0</v>
      </c>
      <c r="C250" s="285" t="s">
        <v>997</v>
      </c>
      <c r="D250" s="215"/>
      <c r="E250" s="215">
        <v>1434.55</v>
      </c>
      <c r="F250" s="215">
        <v>512.48</v>
      </c>
      <c r="G250" s="215">
        <v>684.74</v>
      </c>
      <c r="H250" s="215">
        <v>822.7</v>
      </c>
      <c r="I250" s="215">
        <v>969.83</v>
      </c>
      <c r="J250" s="215">
        <v>733.47</v>
      </c>
      <c r="K250" s="215">
        <v>0</v>
      </c>
      <c r="L250" s="215">
        <v>0</v>
      </c>
      <c r="M250" s="215">
        <v>0</v>
      </c>
      <c r="N250" s="215">
        <v>0</v>
      </c>
      <c r="O250" s="215">
        <v>0</v>
      </c>
      <c r="P250" s="215">
        <v>0</v>
      </c>
      <c r="Q250" s="215">
        <v>5157.7700000000004</v>
      </c>
    </row>
    <row r="251" spans="1:18" x14ac:dyDescent="0.25">
      <c r="A251" s="245" t="str">
        <f>IFERROR(VLOOKUP($C251,Account_Mapping!$A:$C,2,0),"")</f>
        <v>T_Dietary_Raw</v>
      </c>
      <c r="B251" s="248">
        <f>IFERROR(VLOOKUP($C251,Account_Mapping!$A:$C,3,0),"")</f>
        <v>0</v>
      </c>
      <c r="C251" s="285" t="s">
        <v>998</v>
      </c>
      <c r="D251" s="215"/>
      <c r="E251" s="215">
        <v>10912.33</v>
      </c>
      <c r="F251" s="215">
        <v>10256.4</v>
      </c>
      <c r="G251" s="215">
        <v>13403.44</v>
      </c>
      <c r="H251" s="215">
        <v>9699.52</v>
      </c>
      <c r="I251" s="215">
        <v>13895.74</v>
      </c>
      <c r="J251" s="215">
        <v>11517.79</v>
      </c>
      <c r="K251" s="215">
        <v>0</v>
      </c>
      <c r="L251" s="215">
        <v>0</v>
      </c>
      <c r="M251" s="215">
        <v>0</v>
      </c>
      <c r="N251" s="215">
        <v>0</v>
      </c>
      <c r="O251" s="215">
        <v>0</v>
      </c>
      <c r="P251" s="215">
        <v>0</v>
      </c>
      <c r="Q251" s="215">
        <v>69685.22</v>
      </c>
    </row>
    <row r="252" spans="1:18" x14ac:dyDescent="0.25">
      <c r="A252" s="245" t="str">
        <f>IFERROR(VLOOKUP($C252,Account_Mapping!$A:$C,2,0),"")</f>
        <v>T_Dietary_Other</v>
      </c>
      <c r="B252" s="248">
        <f>IFERROR(VLOOKUP($C252,Account_Mapping!$A:$C,3,0),"")</f>
        <v>0</v>
      </c>
      <c r="C252" s="285" t="s">
        <v>999</v>
      </c>
      <c r="D252" s="215"/>
      <c r="E252" s="215">
        <v>0</v>
      </c>
      <c r="F252" s="215">
        <v>0</v>
      </c>
      <c r="G252" s="215">
        <v>0</v>
      </c>
      <c r="H252" s="215">
        <v>0</v>
      </c>
      <c r="I252" s="215">
        <v>0</v>
      </c>
      <c r="J252" s="215">
        <v>0</v>
      </c>
      <c r="K252" s="215">
        <v>0</v>
      </c>
      <c r="L252" s="215">
        <v>0</v>
      </c>
      <c r="M252" s="215">
        <v>0</v>
      </c>
      <c r="N252" s="215">
        <v>0</v>
      </c>
      <c r="O252" s="215">
        <v>0</v>
      </c>
      <c r="P252" s="215">
        <v>0</v>
      </c>
      <c r="Q252" s="215">
        <v>0</v>
      </c>
    </row>
    <row r="253" spans="1:18" x14ac:dyDescent="0.25">
      <c r="A253" s="245" t="str">
        <f>IFERROR(VLOOKUP($C253,Account_Mapping!$A:$C,2,0),"")</f>
        <v>T_Dietary_Other</v>
      </c>
      <c r="B253" s="248">
        <f>IFERROR(VLOOKUP($C253,Account_Mapping!$A:$C,3,0),"")</f>
        <v>0</v>
      </c>
      <c r="C253" s="285" t="s">
        <v>1000</v>
      </c>
      <c r="D253" s="215"/>
      <c r="E253" s="215">
        <v>242.27</v>
      </c>
      <c r="F253" s="215">
        <v>146.08000000000001</v>
      </c>
      <c r="G253" s="215">
        <v>267.18</v>
      </c>
      <c r="H253" s="215">
        <v>0</v>
      </c>
      <c r="I253" s="215">
        <v>0</v>
      </c>
      <c r="J253" s="215">
        <v>0</v>
      </c>
      <c r="K253" s="215">
        <v>0</v>
      </c>
      <c r="L253" s="215">
        <v>0</v>
      </c>
      <c r="M253" s="215">
        <v>0</v>
      </c>
      <c r="N253" s="215">
        <v>0</v>
      </c>
      <c r="O253" s="215">
        <v>0</v>
      </c>
      <c r="P253" s="215">
        <v>0</v>
      </c>
      <c r="Q253" s="215">
        <v>655.53</v>
      </c>
    </row>
    <row r="254" spans="1:18" x14ac:dyDescent="0.25">
      <c r="A254" s="245" t="str">
        <f>IFERROR(VLOOKUP($C254,Account_Mapping!$A:$C,2,0),"")</f>
        <v>T_gen_Admin_other</v>
      </c>
      <c r="B254" s="248">
        <f>IFERROR(VLOOKUP($C254,Account_Mapping!$A:$C,3,0),"")</f>
        <v>0</v>
      </c>
      <c r="C254" s="285" t="s">
        <v>1001</v>
      </c>
      <c r="D254" s="215"/>
      <c r="E254" s="215">
        <v>0</v>
      </c>
      <c r="F254" s="215">
        <v>0</v>
      </c>
      <c r="G254" s="215">
        <v>0</v>
      </c>
      <c r="H254" s="215">
        <v>0</v>
      </c>
      <c r="I254" s="215">
        <v>0</v>
      </c>
      <c r="J254" s="215">
        <v>0</v>
      </c>
      <c r="K254" s="215">
        <v>0</v>
      </c>
      <c r="L254" s="215">
        <v>0</v>
      </c>
      <c r="M254" s="215">
        <v>0</v>
      </c>
      <c r="N254" s="215">
        <v>0</v>
      </c>
      <c r="O254" s="215">
        <v>0</v>
      </c>
      <c r="P254" s="215">
        <v>0</v>
      </c>
      <c r="Q254" s="215">
        <v>0</v>
      </c>
    </row>
    <row r="255" spans="1:18" x14ac:dyDescent="0.25">
      <c r="A255" s="245" t="str">
        <f>IFERROR(VLOOKUP($C255,Account_Mapping!$A:$C,2,0),"")</f>
        <v>T_gen_Admin_other</v>
      </c>
      <c r="B255" s="248">
        <f>IFERROR(VLOOKUP($C255,Account_Mapping!$A:$C,3,0),"")</f>
        <v>0</v>
      </c>
      <c r="C255" s="285" t="s">
        <v>1002</v>
      </c>
      <c r="D255" s="215"/>
      <c r="E255" s="215">
        <v>0</v>
      </c>
      <c r="F255" s="215">
        <v>0</v>
      </c>
      <c r="G255" s="215">
        <v>0</v>
      </c>
      <c r="H255" s="215">
        <v>0</v>
      </c>
      <c r="I255" s="215">
        <v>0</v>
      </c>
      <c r="J255" s="215">
        <v>0</v>
      </c>
      <c r="K255" s="215">
        <v>0</v>
      </c>
      <c r="L255" s="215">
        <v>0</v>
      </c>
      <c r="M255" s="215">
        <v>0</v>
      </c>
      <c r="N255" s="215">
        <v>0</v>
      </c>
      <c r="O255" s="215">
        <v>0</v>
      </c>
      <c r="P255" s="215">
        <v>0</v>
      </c>
      <c r="Q255" s="215">
        <v>0</v>
      </c>
    </row>
    <row r="256" spans="1:18" x14ac:dyDescent="0.25">
      <c r="A256" s="245" t="str">
        <f>IFERROR(VLOOKUP($C256,Account_Mapping!$A:$C,2,0),"")</f>
        <v>T_gen_Admin_other</v>
      </c>
      <c r="B256" s="248">
        <f>IFERROR(VLOOKUP($C256,Account_Mapping!$A:$C,3,0),"")</f>
        <v>0</v>
      </c>
      <c r="C256" s="285" t="s">
        <v>1003</v>
      </c>
      <c r="D256" s="215"/>
      <c r="E256" s="215">
        <v>0</v>
      </c>
      <c r="F256" s="215">
        <v>0</v>
      </c>
      <c r="G256" s="215">
        <v>0</v>
      </c>
      <c r="H256" s="215">
        <v>0</v>
      </c>
      <c r="I256" s="215">
        <v>0</v>
      </c>
      <c r="J256" s="215">
        <v>0</v>
      </c>
      <c r="K256" s="215">
        <v>0</v>
      </c>
      <c r="L256" s="215">
        <v>0</v>
      </c>
      <c r="M256" s="215">
        <v>0</v>
      </c>
      <c r="N256" s="215">
        <v>0</v>
      </c>
      <c r="O256" s="215">
        <v>0</v>
      </c>
      <c r="P256" s="215">
        <v>0</v>
      </c>
      <c r="Q256" s="215">
        <v>0</v>
      </c>
    </row>
    <row r="257" spans="1:18" x14ac:dyDescent="0.25">
      <c r="A257" s="245" t="str">
        <f>IFERROR(VLOOKUP($C257,Account_Mapping!$A:$C,2,0),"")</f>
        <v>T_gen_Admin_other</v>
      </c>
      <c r="B257" s="248">
        <f>IFERROR(VLOOKUP($C257,Account_Mapping!$A:$C,3,0),"")</f>
        <v>0</v>
      </c>
      <c r="C257" s="285" t="s">
        <v>1004</v>
      </c>
      <c r="D257" s="215"/>
      <c r="E257" s="215">
        <v>573.66999999999996</v>
      </c>
      <c r="F257" s="215">
        <v>0</v>
      </c>
      <c r="G257" s="215">
        <v>132</v>
      </c>
      <c r="H257" s="215">
        <v>132</v>
      </c>
      <c r="I257" s="215">
        <v>0</v>
      </c>
      <c r="J257" s="215">
        <v>388.8</v>
      </c>
      <c r="K257" s="215">
        <v>0</v>
      </c>
      <c r="L257" s="215">
        <v>0</v>
      </c>
      <c r="M257" s="215">
        <v>0</v>
      </c>
      <c r="N257" s="215">
        <v>0</v>
      </c>
      <c r="O257" s="215">
        <v>0</v>
      </c>
      <c r="P257" s="215">
        <v>0</v>
      </c>
      <c r="Q257" s="215">
        <v>1226.47</v>
      </c>
    </row>
    <row r="258" spans="1:18" x14ac:dyDescent="0.25">
      <c r="A258" s="245" t="str">
        <f>IFERROR(VLOOKUP($C258,Account_Mapping!$A:$C,2,0),"")</f>
        <v>T_gen_Admin_other</v>
      </c>
      <c r="B258" s="248">
        <f>IFERROR(VLOOKUP($C258,Account_Mapping!$A:$C,3,0),"")</f>
        <v>0</v>
      </c>
      <c r="C258" s="285" t="s">
        <v>1005</v>
      </c>
      <c r="D258" s="215"/>
      <c r="E258" s="215">
        <v>0</v>
      </c>
      <c r="F258" s="215">
        <v>0</v>
      </c>
      <c r="G258" s="215">
        <v>0</v>
      </c>
      <c r="H258" s="215">
        <v>0</v>
      </c>
      <c r="I258" s="215">
        <v>0</v>
      </c>
      <c r="J258" s="215">
        <v>0</v>
      </c>
      <c r="K258" s="215">
        <v>0</v>
      </c>
      <c r="L258" s="215">
        <v>0</v>
      </c>
      <c r="M258" s="215">
        <v>0</v>
      </c>
      <c r="N258" s="215">
        <v>0</v>
      </c>
      <c r="O258" s="215">
        <v>0</v>
      </c>
      <c r="P258" s="215">
        <v>0</v>
      </c>
      <c r="Q258" s="215">
        <v>0</v>
      </c>
    </row>
    <row r="259" spans="1:18" x14ac:dyDescent="0.25">
      <c r="A259" s="245" t="str">
        <f>IFERROR(VLOOKUP($C259,Account_Mapping!$A:$C,2,0),"")</f>
        <v>T_gen_Admin_other</v>
      </c>
      <c r="B259" s="248">
        <f>IFERROR(VLOOKUP($C259,Account_Mapping!$A:$C,3,0),"")</f>
        <v>0</v>
      </c>
      <c r="C259" s="285" t="s">
        <v>1006</v>
      </c>
      <c r="D259" s="215"/>
      <c r="E259" s="215">
        <v>1316</v>
      </c>
      <c r="F259" s="215">
        <v>672</v>
      </c>
      <c r="G259" s="215">
        <v>0</v>
      </c>
      <c r="H259" s="215">
        <v>0</v>
      </c>
      <c r="I259" s="215">
        <v>0</v>
      </c>
      <c r="J259" s="215">
        <v>0</v>
      </c>
      <c r="K259" s="215">
        <v>0</v>
      </c>
      <c r="L259" s="215">
        <v>0</v>
      </c>
      <c r="M259" s="215">
        <v>0</v>
      </c>
      <c r="N259" s="215">
        <v>0</v>
      </c>
      <c r="O259" s="215">
        <v>0</v>
      </c>
      <c r="P259" s="215">
        <v>0</v>
      </c>
      <c r="Q259" s="215">
        <v>1988</v>
      </c>
    </row>
    <row r="260" spans="1:18" x14ac:dyDescent="0.25">
      <c r="A260" s="245" t="str">
        <f>IFERROR(VLOOKUP($C260,Account_Mapping!$A:$C,2,0),"")</f>
        <v>T_gen_Admin_other</v>
      </c>
      <c r="B260" s="248">
        <f>IFERROR(VLOOKUP($C260,Account_Mapping!$A:$C,3,0),"")</f>
        <v>0</v>
      </c>
      <c r="C260" s="285" t="s">
        <v>1007</v>
      </c>
      <c r="E260" s="229">
        <v>35.64</v>
      </c>
      <c r="F260" s="229">
        <v>35.64</v>
      </c>
      <c r="G260" s="229">
        <v>35.64</v>
      </c>
      <c r="H260" s="229">
        <v>756.09</v>
      </c>
      <c r="I260" s="229">
        <v>397.07</v>
      </c>
      <c r="J260" s="229">
        <v>71.27</v>
      </c>
      <c r="K260" s="229">
        <v>0</v>
      </c>
      <c r="L260" s="229">
        <v>0</v>
      </c>
      <c r="M260" s="229">
        <v>0</v>
      </c>
      <c r="N260" s="229">
        <v>0</v>
      </c>
      <c r="O260" s="229">
        <v>0</v>
      </c>
      <c r="P260" s="229">
        <v>0</v>
      </c>
      <c r="Q260" s="229">
        <v>1331.35</v>
      </c>
      <c r="R260" s="224"/>
    </row>
    <row r="261" spans="1:18" x14ac:dyDescent="0.25">
      <c r="A261" s="245" t="str">
        <f>IFERROR(VLOOKUP($C261,Account_Mapping!$A:$C,2,0),"")</f>
        <v>T_gen_Admin_other</v>
      </c>
      <c r="B261" s="248">
        <f>IFERROR(VLOOKUP($C261,Account_Mapping!$A:$C,3,0),"")</f>
        <v>0</v>
      </c>
      <c r="C261" s="285" t="s">
        <v>1008</v>
      </c>
      <c r="E261" s="221">
        <v>0</v>
      </c>
      <c r="F261" s="221">
        <v>0</v>
      </c>
      <c r="G261" s="221">
        <v>0</v>
      </c>
      <c r="H261" s="221">
        <v>0</v>
      </c>
      <c r="I261" s="221">
        <v>0</v>
      </c>
      <c r="J261" s="221">
        <v>0</v>
      </c>
      <c r="K261" s="221">
        <v>0</v>
      </c>
      <c r="L261" s="221">
        <v>0</v>
      </c>
      <c r="M261" s="221">
        <v>0</v>
      </c>
      <c r="N261" s="221">
        <v>0</v>
      </c>
      <c r="O261" s="221">
        <v>0</v>
      </c>
      <c r="P261" s="221">
        <v>0</v>
      </c>
      <c r="Q261" s="221">
        <v>0</v>
      </c>
    </row>
    <row r="262" spans="1:18" x14ac:dyDescent="0.25">
      <c r="A262" s="245" t="str">
        <f>IFERROR(VLOOKUP($C262,Account_Mapping!$A:$C,2,0),"")</f>
        <v/>
      </c>
      <c r="B262" s="248" t="str">
        <f>IFERROR(VLOOKUP($C262,Account_Mapping!$A:$C,3,0),"")</f>
        <v/>
      </c>
      <c r="C262" s="285" t="s">
        <v>1009</v>
      </c>
      <c r="E262" s="215">
        <v>31808.27</v>
      </c>
      <c r="F262" s="215">
        <v>30191.72</v>
      </c>
      <c r="G262" s="215">
        <v>36233.480000000003</v>
      </c>
      <c r="H262" s="215">
        <v>33319.46</v>
      </c>
      <c r="I262" s="215">
        <v>36693.89</v>
      </c>
      <c r="J262" s="215">
        <v>32454.240000000002</v>
      </c>
      <c r="K262" s="215">
        <v>0</v>
      </c>
      <c r="L262" s="215">
        <v>0</v>
      </c>
      <c r="M262" s="215">
        <v>0</v>
      </c>
      <c r="N262" s="215">
        <v>0</v>
      </c>
      <c r="O262" s="215">
        <v>0</v>
      </c>
      <c r="P262" s="215">
        <v>0</v>
      </c>
      <c r="Q262" s="215">
        <v>200701.06</v>
      </c>
    </row>
    <row r="263" spans="1:18" x14ac:dyDescent="0.25">
      <c r="A263" s="245" t="str">
        <f>IFERROR(VLOOKUP($C263,Account_Mapping!$A:$C,2,0),"")</f>
        <v/>
      </c>
      <c r="B263" s="248" t="str">
        <f>IFERROR(VLOOKUP($C263,Account_Mapping!$A:$C,3,0),"")</f>
        <v/>
      </c>
      <c r="D263" s="215"/>
      <c r="E263" s="215"/>
      <c r="F263" s="215"/>
      <c r="G263" s="215"/>
      <c r="H263" s="215"/>
      <c r="I263" s="215"/>
      <c r="J263" s="215"/>
      <c r="K263" s="215"/>
      <c r="L263" s="215"/>
      <c r="M263" s="215"/>
      <c r="N263" s="215"/>
      <c r="O263" s="215"/>
      <c r="P263" s="215"/>
      <c r="Q263" s="215"/>
    </row>
    <row r="264" spans="1:18" x14ac:dyDescent="0.25">
      <c r="A264" s="245" t="str">
        <f>IFERROR(VLOOKUP($C264,Account_Mapping!$A:$C,2,0),"")</f>
        <v/>
      </c>
      <c r="B264" s="248" t="str">
        <f>IFERROR(VLOOKUP($C264,Account_Mapping!$A:$C,3,0),"")</f>
        <v/>
      </c>
      <c r="C264" s="285" t="s">
        <v>869</v>
      </c>
      <c r="D264" s="215"/>
      <c r="E264" s="215"/>
      <c r="F264" s="215"/>
      <c r="G264" s="215"/>
      <c r="H264" s="215"/>
      <c r="I264" s="215"/>
      <c r="J264" s="215"/>
      <c r="K264" s="215"/>
      <c r="L264" s="215"/>
      <c r="M264" s="215"/>
      <c r="N264" s="215"/>
      <c r="O264" s="215"/>
      <c r="P264" s="215"/>
      <c r="Q264" s="215"/>
    </row>
    <row r="265" spans="1:18" x14ac:dyDescent="0.25">
      <c r="A265" s="245" t="str">
        <f>IFERROR(VLOOKUP($C265,Account_Mapping!$A:$C,2,0),"")</f>
        <v>T_gen_Admin_other</v>
      </c>
      <c r="B265" s="248">
        <f>IFERROR(VLOOKUP($C265,Account_Mapping!$A:$C,3,0),"")</f>
        <v>0</v>
      </c>
      <c r="C265" s="285" t="s">
        <v>1010</v>
      </c>
      <c r="D265" s="215"/>
      <c r="E265" s="215">
        <v>3098</v>
      </c>
      <c r="F265" s="215">
        <v>2774</v>
      </c>
      <c r="G265" s="215">
        <v>3134</v>
      </c>
      <c r="H265" s="215">
        <v>3484</v>
      </c>
      <c r="I265" s="215">
        <v>3494</v>
      </c>
      <c r="J265" s="215">
        <v>2731.5</v>
      </c>
      <c r="K265" s="215">
        <v>0</v>
      </c>
      <c r="L265" s="215">
        <v>0</v>
      </c>
      <c r="M265" s="215">
        <v>0</v>
      </c>
      <c r="N265" s="215">
        <v>0</v>
      </c>
      <c r="O265" s="215">
        <v>0</v>
      </c>
      <c r="P265" s="215">
        <v>0</v>
      </c>
      <c r="Q265" s="215">
        <v>18715.5</v>
      </c>
    </row>
    <row r="266" spans="1:18" x14ac:dyDescent="0.25">
      <c r="A266" s="245" t="str">
        <f>IFERROR(VLOOKUP($C266,Account_Mapping!$A:$C,2,0),"")</f>
        <v>T_EXPENSES</v>
      </c>
      <c r="B266" s="248">
        <f>IFERROR(VLOOKUP($C266,Account_Mapping!$A:$C,3,0),"")</f>
        <v>0</v>
      </c>
      <c r="C266" s="285" t="s">
        <v>1011</v>
      </c>
      <c r="D266" s="215"/>
      <c r="E266" s="215">
        <v>0</v>
      </c>
      <c r="F266" s="215">
        <v>0</v>
      </c>
      <c r="G266" s="215">
        <v>0</v>
      </c>
      <c r="H266" s="215">
        <v>0</v>
      </c>
      <c r="I266" s="215">
        <v>0</v>
      </c>
      <c r="J266" s="215">
        <v>0</v>
      </c>
      <c r="K266" s="215">
        <v>0</v>
      </c>
      <c r="L266" s="215">
        <v>0</v>
      </c>
      <c r="M266" s="215">
        <v>0</v>
      </c>
      <c r="N266" s="215">
        <v>0</v>
      </c>
      <c r="O266" s="215">
        <v>0</v>
      </c>
      <c r="P266" s="215">
        <v>0</v>
      </c>
      <c r="Q266" s="215">
        <v>0</v>
      </c>
    </row>
    <row r="267" spans="1:18" x14ac:dyDescent="0.25">
      <c r="A267" s="245" t="str">
        <f>IFERROR(VLOOKUP($C267,Account_Mapping!$A:$C,2,0),"")</f>
        <v>T_Ancillary_Therapy</v>
      </c>
      <c r="B267" s="248">
        <f>IFERROR(VLOOKUP($C267,Account_Mapping!$A:$C,3,0),"")</f>
        <v>0</v>
      </c>
      <c r="C267" s="285" t="s">
        <v>1012</v>
      </c>
      <c r="D267" s="215"/>
      <c r="E267" s="215">
        <v>4535.12</v>
      </c>
      <c r="F267" s="215">
        <v>2893.25</v>
      </c>
      <c r="G267" s="215">
        <v>5830.88</v>
      </c>
      <c r="H267" s="215">
        <v>5998.41</v>
      </c>
      <c r="I267" s="215">
        <v>4551.07</v>
      </c>
      <c r="J267" s="215">
        <v>9025.02</v>
      </c>
      <c r="K267" s="215">
        <v>0</v>
      </c>
      <c r="L267" s="215">
        <v>0</v>
      </c>
      <c r="M267" s="215">
        <v>0</v>
      </c>
      <c r="N267" s="215">
        <v>0</v>
      </c>
      <c r="O267" s="215">
        <v>0</v>
      </c>
      <c r="P267" s="215">
        <v>0</v>
      </c>
      <c r="Q267" s="215">
        <v>32833.75</v>
      </c>
    </row>
    <row r="268" spans="1:18" x14ac:dyDescent="0.25">
      <c r="A268" s="245" t="str">
        <f>IFERROR(VLOOKUP($C268,Account_Mapping!$A:$C,2,0),"")</f>
        <v>T_Ancillary_Therapy</v>
      </c>
      <c r="B268" s="248" t="str">
        <f>IFERROR(VLOOKUP($C268,Account_Mapping!$A:$C,3,0),"")</f>
        <v>T_Other_NN_Labor</v>
      </c>
      <c r="C268" s="285" t="s">
        <v>1013</v>
      </c>
      <c r="D268" s="215"/>
      <c r="E268" s="215">
        <v>0</v>
      </c>
      <c r="F268" s="215">
        <v>0</v>
      </c>
      <c r="G268" s="215">
        <v>0</v>
      </c>
      <c r="H268" s="215">
        <v>0</v>
      </c>
      <c r="I268" s="215">
        <v>0</v>
      </c>
      <c r="J268" s="215">
        <v>0</v>
      </c>
      <c r="K268" s="215">
        <v>0</v>
      </c>
      <c r="L268" s="215">
        <v>0</v>
      </c>
      <c r="M268" s="215">
        <v>0</v>
      </c>
      <c r="N268" s="215">
        <v>0</v>
      </c>
      <c r="O268" s="215">
        <v>0</v>
      </c>
      <c r="P268" s="215">
        <v>0</v>
      </c>
      <c r="Q268" s="215">
        <v>0</v>
      </c>
    </row>
    <row r="269" spans="1:18" x14ac:dyDescent="0.25">
      <c r="A269" s="245" t="str">
        <f>IFERROR(VLOOKUP($C269,Account_Mapping!$A:$C,2,0),"")</f>
        <v>T_Ancillary_Therapy</v>
      </c>
      <c r="B269" s="248">
        <f>IFERROR(VLOOKUP($C269,Account_Mapping!$A:$C,3,0),"")</f>
        <v>0</v>
      </c>
      <c r="C269" s="285" t="s">
        <v>1014</v>
      </c>
      <c r="D269" s="215"/>
      <c r="E269" s="215">
        <v>0</v>
      </c>
      <c r="F269" s="215">
        <v>0</v>
      </c>
      <c r="G269" s="215">
        <v>0</v>
      </c>
      <c r="H269" s="215">
        <v>0</v>
      </c>
      <c r="I269" s="215">
        <v>0</v>
      </c>
      <c r="J269" s="215">
        <v>0</v>
      </c>
      <c r="K269" s="215">
        <v>0</v>
      </c>
      <c r="L269" s="215">
        <v>0</v>
      </c>
      <c r="M269" s="215">
        <v>0</v>
      </c>
      <c r="N269" s="215">
        <v>0</v>
      </c>
      <c r="O269" s="215">
        <v>0</v>
      </c>
      <c r="P269" s="215">
        <v>0</v>
      </c>
      <c r="Q269" s="215">
        <v>0</v>
      </c>
    </row>
    <row r="270" spans="1:18" x14ac:dyDescent="0.25">
      <c r="A270" s="245" t="str">
        <f>IFERROR(VLOOKUP($C270,Account_Mapping!$A:$C,2,0),"")</f>
        <v>T_Ancillary_Therapy</v>
      </c>
      <c r="B270" s="248" t="str">
        <f>IFERROR(VLOOKUP($C270,Account_Mapping!$A:$C,3,0),"")</f>
        <v>T_Other_NN_Labor</v>
      </c>
      <c r="C270" s="285" t="s">
        <v>1015</v>
      </c>
      <c r="D270" s="215"/>
      <c r="E270" s="215">
        <v>0</v>
      </c>
      <c r="F270" s="215">
        <v>0</v>
      </c>
      <c r="G270" s="215">
        <v>0</v>
      </c>
      <c r="H270" s="215">
        <v>0</v>
      </c>
      <c r="I270" s="215">
        <v>0</v>
      </c>
      <c r="J270" s="215">
        <v>0</v>
      </c>
      <c r="K270" s="215">
        <v>0</v>
      </c>
      <c r="L270" s="215">
        <v>0</v>
      </c>
      <c r="M270" s="215">
        <v>0</v>
      </c>
      <c r="N270" s="215">
        <v>0</v>
      </c>
      <c r="O270" s="215">
        <v>0</v>
      </c>
      <c r="P270" s="215">
        <v>0</v>
      </c>
      <c r="Q270" s="215">
        <v>0</v>
      </c>
    </row>
    <row r="271" spans="1:18" x14ac:dyDescent="0.25">
      <c r="A271" s="245" t="str">
        <f>IFERROR(VLOOKUP($C271,Account_Mapping!$A:$C,2,0),"")</f>
        <v>T_Ancillary_Therapy</v>
      </c>
      <c r="B271" s="248">
        <f>IFERROR(VLOOKUP($C271,Account_Mapping!$A:$C,3,0),"")</f>
        <v>0</v>
      </c>
      <c r="C271" s="285" t="s">
        <v>1016</v>
      </c>
      <c r="D271" s="215"/>
      <c r="E271" s="215">
        <v>0</v>
      </c>
      <c r="F271" s="215">
        <v>0</v>
      </c>
      <c r="G271" s="215">
        <v>0</v>
      </c>
      <c r="H271" s="215">
        <v>0</v>
      </c>
      <c r="I271" s="215">
        <v>25.51</v>
      </c>
      <c r="J271" s="215">
        <v>190.93</v>
      </c>
      <c r="K271" s="215">
        <v>0</v>
      </c>
      <c r="L271" s="215">
        <v>0</v>
      </c>
      <c r="M271" s="215">
        <v>0</v>
      </c>
      <c r="N271" s="215">
        <v>0</v>
      </c>
      <c r="O271" s="215">
        <v>0</v>
      </c>
      <c r="P271" s="215">
        <v>0</v>
      </c>
      <c r="Q271" s="215">
        <v>216.44</v>
      </c>
    </row>
    <row r="272" spans="1:18" x14ac:dyDescent="0.25">
      <c r="A272" s="245" t="str">
        <f>IFERROR(VLOOKUP($C272,Account_Mapping!$A:$C,2,0),"")</f>
        <v>T_Ancillary_Therapy</v>
      </c>
      <c r="B272" s="248">
        <f>IFERROR(VLOOKUP($C272,Account_Mapping!$A:$C,3,0),"")</f>
        <v>0</v>
      </c>
      <c r="C272" s="285" t="s">
        <v>1017</v>
      </c>
      <c r="D272" s="215"/>
      <c r="E272" s="215">
        <v>4632.07</v>
      </c>
      <c r="F272" s="215">
        <v>3386.34</v>
      </c>
      <c r="G272" s="215">
        <v>6717.36</v>
      </c>
      <c r="H272" s="215">
        <v>7111.22</v>
      </c>
      <c r="I272" s="215">
        <v>5502.34</v>
      </c>
      <c r="J272" s="215">
        <v>11376.87</v>
      </c>
      <c r="K272" s="215">
        <v>0</v>
      </c>
      <c r="L272" s="215">
        <v>0</v>
      </c>
      <c r="M272" s="215">
        <v>0</v>
      </c>
      <c r="N272" s="215">
        <v>0</v>
      </c>
      <c r="O272" s="215">
        <v>0</v>
      </c>
      <c r="P272" s="215">
        <v>0</v>
      </c>
      <c r="Q272" s="215">
        <v>38726.200000000004</v>
      </c>
    </row>
    <row r="273" spans="1:17" x14ac:dyDescent="0.25">
      <c r="A273" s="245" t="str">
        <f>IFERROR(VLOOKUP($C273,Account_Mapping!$A:$C,2,0),"")</f>
        <v>T_Ancillary_Therapy</v>
      </c>
      <c r="B273" s="248" t="str">
        <f>IFERROR(VLOOKUP($C273,Account_Mapping!$A:$C,3,0),"")</f>
        <v>T_Other_NN_Labor</v>
      </c>
      <c r="C273" s="285" t="s">
        <v>1018</v>
      </c>
      <c r="D273" s="215"/>
      <c r="E273" s="215">
        <v>0</v>
      </c>
      <c r="F273" s="215">
        <v>0</v>
      </c>
      <c r="G273" s="215">
        <v>0</v>
      </c>
      <c r="H273" s="215">
        <v>0</v>
      </c>
      <c r="I273" s="215">
        <v>0</v>
      </c>
      <c r="J273" s="215">
        <v>0</v>
      </c>
      <c r="K273" s="215">
        <v>0</v>
      </c>
      <c r="L273" s="215">
        <v>0</v>
      </c>
      <c r="M273" s="215">
        <v>0</v>
      </c>
      <c r="N273" s="215">
        <v>0</v>
      </c>
      <c r="O273" s="215">
        <v>0</v>
      </c>
      <c r="P273" s="215">
        <v>0</v>
      </c>
      <c r="Q273" s="215">
        <v>0</v>
      </c>
    </row>
    <row r="274" spans="1:17" x14ac:dyDescent="0.25">
      <c r="A274" s="245" t="str">
        <f>IFERROR(VLOOKUP($C274,Account_Mapping!$A:$C,2,0),"")</f>
        <v>T_Ancillary_Therapy</v>
      </c>
      <c r="B274" s="248">
        <f>IFERROR(VLOOKUP($C274,Account_Mapping!$A:$C,3,0),"")</f>
        <v>0</v>
      </c>
      <c r="C274" s="285" t="s">
        <v>1019</v>
      </c>
      <c r="D274" s="215"/>
      <c r="E274" s="215">
        <v>0</v>
      </c>
      <c r="F274" s="215">
        <v>0</v>
      </c>
      <c r="G274" s="215">
        <v>0</v>
      </c>
      <c r="H274" s="215">
        <v>0</v>
      </c>
      <c r="I274" s="215">
        <v>0</v>
      </c>
      <c r="J274" s="215">
        <v>0</v>
      </c>
      <c r="K274" s="215">
        <v>0</v>
      </c>
      <c r="L274" s="215">
        <v>0</v>
      </c>
      <c r="M274" s="215">
        <v>0</v>
      </c>
      <c r="N274" s="215">
        <v>0</v>
      </c>
      <c r="O274" s="215">
        <v>0</v>
      </c>
      <c r="P274" s="215">
        <v>0</v>
      </c>
      <c r="Q274" s="215">
        <v>0</v>
      </c>
    </row>
    <row r="275" spans="1:17" x14ac:dyDescent="0.25">
      <c r="A275" s="245" t="str">
        <f>IFERROR(VLOOKUP($C275,Account_Mapping!$A:$C,2,0),"")</f>
        <v>T_Ancillary_Therapy</v>
      </c>
      <c r="B275" s="248">
        <f>IFERROR(VLOOKUP($C275,Account_Mapping!$A:$C,3,0),"")</f>
        <v>0</v>
      </c>
      <c r="C275" s="285" t="s">
        <v>1020</v>
      </c>
      <c r="D275" s="215"/>
      <c r="E275" s="215">
        <v>0</v>
      </c>
      <c r="F275" s="215">
        <v>0</v>
      </c>
      <c r="G275" s="215">
        <v>0</v>
      </c>
      <c r="H275" s="215">
        <v>0</v>
      </c>
      <c r="I275" s="215">
        <v>0</v>
      </c>
      <c r="J275" s="215">
        <v>0</v>
      </c>
      <c r="K275" s="215">
        <v>0</v>
      </c>
      <c r="L275" s="215">
        <v>0</v>
      </c>
      <c r="M275" s="215">
        <v>0</v>
      </c>
      <c r="N275" s="215">
        <v>0</v>
      </c>
      <c r="O275" s="215">
        <v>0</v>
      </c>
      <c r="P275" s="215">
        <v>0</v>
      </c>
      <c r="Q275" s="215">
        <v>0</v>
      </c>
    </row>
    <row r="276" spans="1:17" x14ac:dyDescent="0.25">
      <c r="A276" s="245" t="str">
        <f>IFERROR(VLOOKUP($C276,Account_Mapping!$A:$C,2,0),"")</f>
        <v>T_Ancillary_Pharmacy</v>
      </c>
      <c r="B276" s="248">
        <f>IFERROR(VLOOKUP($C276,Account_Mapping!$A:$C,3,0),"")</f>
        <v>0</v>
      </c>
      <c r="C276" s="285" t="s">
        <v>1021</v>
      </c>
      <c r="D276" s="215"/>
      <c r="E276" s="215">
        <v>4105.8599999999997</v>
      </c>
      <c r="F276" s="215">
        <v>2861.54</v>
      </c>
      <c r="G276" s="215">
        <v>4645.28</v>
      </c>
      <c r="H276" s="215">
        <v>7278.51</v>
      </c>
      <c r="I276" s="215">
        <v>2717.17</v>
      </c>
      <c r="J276" s="215">
        <v>9374.93</v>
      </c>
      <c r="K276" s="215">
        <v>0</v>
      </c>
      <c r="L276" s="215">
        <v>0</v>
      </c>
      <c r="M276" s="215">
        <v>0</v>
      </c>
      <c r="N276" s="215">
        <v>0</v>
      </c>
      <c r="O276" s="215">
        <v>0</v>
      </c>
      <c r="P276" s="215">
        <v>0</v>
      </c>
      <c r="Q276" s="215">
        <v>30983.29</v>
      </c>
    </row>
    <row r="277" spans="1:17" x14ac:dyDescent="0.25">
      <c r="A277" s="245" t="str">
        <f>IFERROR(VLOOKUP($C277,Account_Mapping!$A:$C,2,0),"")</f>
        <v>T_Nursing</v>
      </c>
      <c r="B277" s="248">
        <f>IFERROR(VLOOKUP($C277,Account_Mapping!$A:$C,3,0),"")</f>
        <v>0</v>
      </c>
      <c r="C277" s="285" t="s">
        <v>1022</v>
      </c>
      <c r="D277" s="215"/>
      <c r="E277" s="215">
        <v>579.02</v>
      </c>
      <c r="F277" s="215">
        <v>612.79999999999995</v>
      </c>
      <c r="G277" s="215">
        <v>579.19000000000005</v>
      </c>
      <c r="H277" s="215">
        <v>781.98</v>
      </c>
      <c r="I277" s="215">
        <v>0</v>
      </c>
      <c r="J277" s="215">
        <v>1629.69</v>
      </c>
      <c r="K277" s="215">
        <v>0</v>
      </c>
      <c r="L277" s="215">
        <v>0</v>
      </c>
      <c r="M277" s="215">
        <v>0</v>
      </c>
      <c r="N277" s="215">
        <v>0</v>
      </c>
      <c r="O277" s="215">
        <v>0</v>
      </c>
      <c r="P277" s="215">
        <v>0</v>
      </c>
      <c r="Q277" s="215">
        <v>4182.68</v>
      </c>
    </row>
    <row r="278" spans="1:17" x14ac:dyDescent="0.25">
      <c r="A278" s="245" t="str">
        <f>IFERROR(VLOOKUP($C278,Account_Mapping!$A:$C,2,0),"")</f>
        <v>T_Ancillary_Therapy</v>
      </c>
      <c r="B278" s="248">
        <f>IFERROR(VLOOKUP($C278,Account_Mapping!$A:$C,3,0),"")</f>
        <v>0</v>
      </c>
      <c r="C278" s="285" t="s">
        <v>1023</v>
      </c>
      <c r="D278" s="215"/>
      <c r="E278" s="215">
        <v>0</v>
      </c>
      <c r="F278" s="215">
        <v>0</v>
      </c>
      <c r="G278" s="215">
        <v>0</v>
      </c>
      <c r="H278" s="215">
        <v>0</v>
      </c>
      <c r="I278" s="215">
        <v>0</v>
      </c>
      <c r="J278" s="215">
        <v>0</v>
      </c>
      <c r="K278" s="215">
        <v>0</v>
      </c>
      <c r="L278" s="215">
        <v>0</v>
      </c>
      <c r="M278" s="215">
        <v>0</v>
      </c>
      <c r="N278" s="215">
        <v>0</v>
      </c>
      <c r="O278" s="215">
        <v>0</v>
      </c>
      <c r="P278" s="215">
        <v>0</v>
      </c>
      <c r="Q278" s="215">
        <v>0</v>
      </c>
    </row>
    <row r="279" spans="1:17" x14ac:dyDescent="0.25">
      <c r="A279" s="245" t="str">
        <f>IFERROR(VLOOKUP($C279,Account_Mapping!$A:$C,2,0),"")</f>
        <v>T_Ancillary_Therapy</v>
      </c>
      <c r="B279" s="248">
        <f>IFERROR(VLOOKUP($C279,Account_Mapping!$A:$C,3,0),"")</f>
        <v>0</v>
      </c>
      <c r="C279" s="285" t="s">
        <v>1024</v>
      </c>
      <c r="D279" s="215"/>
      <c r="E279" s="215">
        <v>924.74</v>
      </c>
      <c r="F279" s="215">
        <v>1777.36</v>
      </c>
      <c r="G279" s="215">
        <v>2928.03</v>
      </c>
      <c r="H279" s="215">
        <v>2660.12</v>
      </c>
      <c r="I279" s="215">
        <v>912.46</v>
      </c>
      <c r="J279" s="215">
        <v>5009.72</v>
      </c>
      <c r="K279" s="215">
        <v>0</v>
      </c>
      <c r="L279" s="215">
        <v>0</v>
      </c>
      <c r="M279" s="215">
        <v>0</v>
      </c>
      <c r="N279" s="215">
        <v>0</v>
      </c>
      <c r="O279" s="215">
        <v>0</v>
      </c>
      <c r="P279" s="215">
        <v>0</v>
      </c>
      <c r="Q279" s="215">
        <v>14212.43</v>
      </c>
    </row>
    <row r="280" spans="1:17" x14ac:dyDescent="0.25">
      <c r="A280" s="245" t="str">
        <f>IFERROR(VLOOKUP($C280,Account_Mapping!$A:$C,2,0),"")</f>
        <v>T_Ancillary_Therapy</v>
      </c>
      <c r="B280" s="248" t="str">
        <f>IFERROR(VLOOKUP($C280,Account_Mapping!$A:$C,3,0),"")</f>
        <v>T_Other_NN_Labor</v>
      </c>
      <c r="C280" s="285" t="s">
        <v>1025</v>
      </c>
      <c r="D280" s="215"/>
      <c r="E280" s="215">
        <v>0</v>
      </c>
      <c r="F280" s="215">
        <v>0</v>
      </c>
      <c r="G280" s="215">
        <v>0</v>
      </c>
      <c r="H280" s="215">
        <v>0</v>
      </c>
      <c r="I280" s="215">
        <v>0</v>
      </c>
      <c r="J280" s="215">
        <v>0</v>
      </c>
      <c r="K280" s="215">
        <v>0</v>
      </c>
      <c r="L280" s="215">
        <v>0</v>
      </c>
      <c r="M280" s="215">
        <v>0</v>
      </c>
      <c r="N280" s="215">
        <v>0</v>
      </c>
      <c r="O280" s="215">
        <v>0</v>
      </c>
      <c r="P280" s="215">
        <v>0</v>
      </c>
      <c r="Q280" s="215">
        <v>0</v>
      </c>
    </row>
    <row r="281" spans="1:17" x14ac:dyDescent="0.25">
      <c r="A281" s="245" t="str">
        <f>IFERROR(VLOOKUP($C281,Account_Mapping!$A:$C,2,0),"")</f>
        <v>T_Ancillary_Therapy</v>
      </c>
      <c r="B281" s="248">
        <f>IFERROR(VLOOKUP($C281,Account_Mapping!$A:$C,3,0),"")</f>
        <v>0</v>
      </c>
      <c r="C281" s="285" t="s">
        <v>1026</v>
      </c>
      <c r="D281" s="215"/>
      <c r="E281" s="215">
        <v>0</v>
      </c>
      <c r="F281" s="215">
        <v>0</v>
      </c>
      <c r="G281" s="215">
        <v>0</v>
      </c>
      <c r="H281" s="215">
        <v>0</v>
      </c>
      <c r="I281" s="215">
        <v>0</v>
      </c>
      <c r="J281" s="215">
        <v>0</v>
      </c>
      <c r="K281" s="215">
        <v>0</v>
      </c>
      <c r="L281" s="215">
        <v>0</v>
      </c>
      <c r="M281" s="215">
        <v>0</v>
      </c>
      <c r="N281" s="215">
        <v>0</v>
      </c>
      <c r="O281" s="215">
        <v>0</v>
      </c>
      <c r="P281" s="215">
        <v>0</v>
      </c>
      <c r="Q281" s="215">
        <v>0</v>
      </c>
    </row>
    <row r="282" spans="1:17" x14ac:dyDescent="0.25">
      <c r="A282" s="245" t="str">
        <f>IFERROR(VLOOKUP($C282,Account_Mapping!$A:$C,2,0),"")</f>
        <v>T_Ancillary_Therapy</v>
      </c>
      <c r="B282" s="248">
        <f>IFERROR(VLOOKUP($C282,Account_Mapping!$A:$C,3,0),"")</f>
        <v>0</v>
      </c>
      <c r="C282" s="285" t="s">
        <v>1027</v>
      </c>
      <c r="D282" s="215"/>
      <c r="E282" s="215">
        <v>0</v>
      </c>
      <c r="F282" s="215">
        <v>0</v>
      </c>
      <c r="G282" s="215">
        <v>0</v>
      </c>
      <c r="H282" s="215">
        <v>0</v>
      </c>
      <c r="I282" s="215">
        <v>0</v>
      </c>
      <c r="J282" s="215">
        <v>0</v>
      </c>
      <c r="K282" s="215">
        <v>0</v>
      </c>
      <c r="L282" s="215">
        <v>0</v>
      </c>
      <c r="M282" s="215">
        <v>0</v>
      </c>
      <c r="N282" s="215">
        <v>0</v>
      </c>
      <c r="O282" s="215">
        <v>0</v>
      </c>
      <c r="P282" s="215">
        <v>0</v>
      </c>
      <c r="Q282" s="215">
        <v>0</v>
      </c>
    </row>
    <row r="283" spans="1:17" x14ac:dyDescent="0.25">
      <c r="A283" s="245" t="str">
        <f>IFERROR(VLOOKUP($C283,Account_Mapping!$A:$C,2,0),"")</f>
        <v>T_Ancillary_Other</v>
      </c>
      <c r="B283" s="248">
        <f>IFERROR(VLOOKUP($C283,Account_Mapping!$A:$C,3,0),"")</f>
        <v>0</v>
      </c>
      <c r="C283" s="285" t="s">
        <v>1028</v>
      </c>
      <c r="D283" s="215"/>
      <c r="E283" s="215">
        <v>449.63</v>
      </c>
      <c r="F283" s="215">
        <v>814.15</v>
      </c>
      <c r="G283" s="215">
        <v>447.51</v>
      </c>
      <c r="H283" s="215">
        <v>323.38</v>
      </c>
      <c r="I283" s="215">
        <v>211.52</v>
      </c>
      <c r="J283" s="215">
        <v>144</v>
      </c>
      <c r="K283" s="215">
        <v>0</v>
      </c>
      <c r="L283" s="215">
        <v>0</v>
      </c>
      <c r="M283" s="215">
        <v>0</v>
      </c>
      <c r="N283" s="215">
        <v>0</v>
      </c>
      <c r="O283" s="215">
        <v>0</v>
      </c>
      <c r="P283" s="215">
        <v>0</v>
      </c>
      <c r="Q283" s="215">
        <v>2390.19</v>
      </c>
    </row>
    <row r="284" spans="1:17" x14ac:dyDescent="0.25">
      <c r="A284" s="245" t="str">
        <f>IFERROR(VLOOKUP($C284,Account_Mapping!$A:$C,2,0),"")</f>
        <v>T_Ancillary_Other</v>
      </c>
      <c r="B284" s="248">
        <f>IFERROR(VLOOKUP($C284,Account_Mapping!$A:$C,3,0),"")</f>
        <v>0</v>
      </c>
      <c r="C284" s="285" t="s">
        <v>1029</v>
      </c>
      <c r="D284" s="215"/>
      <c r="E284" s="215">
        <v>0</v>
      </c>
      <c r="F284" s="215">
        <v>0</v>
      </c>
      <c r="G284" s="215">
        <v>0</v>
      </c>
      <c r="H284" s="215">
        <v>0</v>
      </c>
      <c r="I284" s="215">
        <v>0</v>
      </c>
      <c r="J284" s="215">
        <v>0</v>
      </c>
      <c r="K284" s="215">
        <v>0</v>
      </c>
      <c r="L284" s="215">
        <v>0</v>
      </c>
      <c r="M284" s="215">
        <v>0</v>
      </c>
      <c r="N284" s="215">
        <v>0</v>
      </c>
      <c r="O284" s="215">
        <v>0</v>
      </c>
      <c r="P284" s="215">
        <v>0</v>
      </c>
      <c r="Q284" s="215">
        <v>0</v>
      </c>
    </row>
    <row r="285" spans="1:17" x14ac:dyDescent="0.25">
      <c r="A285" s="245" t="str">
        <f>IFERROR(VLOOKUP($C285,Account_Mapping!$A:$C,2,0),"")</f>
        <v>T_Ancillary_Therapy</v>
      </c>
      <c r="B285" s="248">
        <f>IFERROR(VLOOKUP($C285,Account_Mapping!$A:$C,3,0),"")</f>
        <v>0</v>
      </c>
      <c r="C285" s="285" t="s">
        <v>1030</v>
      </c>
      <c r="D285" s="215"/>
      <c r="E285" s="215">
        <v>0</v>
      </c>
      <c r="F285" s="215">
        <v>0</v>
      </c>
      <c r="G285" s="215">
        <v>0</v>
      </c>
      <c r="H285" s="215">
        <v>0</v>
      </c>
      <c r="I285" s="215">
        <v>0</v>
      </c>
      <c r="J285" s="215">
        <v>0</v>
      </c>
      <c r="K285" s="215">
        <v>0</v>
      </c>
      <c r="L285" s="215">
        <v>0</v>
      </c>
      <c r="M285" s="215">
        <v>0</v>
      </c>
      <c r="N285" s="215">
        <v>0</v>
      </c>
      <c r="O285" s="215">
        <v>0</v>
      </c>
      <c r="P285" s="215">
        <v>0</v>
      </c>
      <c r="Q285" s="215">
        <v>0</v>
      </c>
    </row>
    <row r="286" spans="1:17" x14ac:dyDescent="0.25">
      <c r="A286" s="245" t="str">
        <f>IFERROR(VLOOKUP($C286,Account_Mapping!$A:$C,2,0),"")</f>
        <v>T_Ancillary_Therapy</v>
      </c>
      <c r="B286" s="248">
        <f>IFERROR(VLOOKUP($C286,Account_Mapping!$A:$C,3,0),"")</f>
        <v>0</v>
      </c>
      <c r="C286" s="285" t="s">
        <v>1031</v>
      </c>
      <c r="D286" s="215"/>
      <c r="E286" s="215">
        <v>0</v>
      </c>
      <c r="F286" s="215">
        <v>0</v>
      </c>
      <c r="G286" s="215">
        <v>0</v>
      </c>
      <c r="H286" s="215">
        <v>0</v>
      </c>
      <c r="I286" s="215">
        <v>0</v>
      </c>
      <c r="J286" s="215">
        <v>0</v>
      </c>
      <c r="K286" s="215">
        <v>0</v>
      </c>
      <c r="L286" s="215">
        <v>0</v>
      </c>
      <c r="M286" s="215">
        <v>0</v>
      </c>
      <c r="N286" s="215">
        <v>0</v>
      </c>
      <c r="O286" s="215">
        <v>0</v>
      </c>
      <c r="P286" s="215">
        <v>0</v>
      </c>
      <c r="Q286" s="215">
        <v>0</v>
      </c>
    </row>
    <row r="287" spans="1:17" x14ac:dyDescent="0.25">
      <c r="A287" s="245" t="str">
        <f>IFERROR(VLOOKUP($C287,Account_Mapping!$A:$C,2,0),"")</f>
        <v>T_Ancillary_Other</v>
      </c>
      <c r="B287" s="248">
        <f>IFERROR(VLOOKUP($C287,Account_Mapping!$A:$C,3,0),"")</f>
        <v>0</v>
      </c>
      <c r="C287" s="285" t="s">
        <v>1032</v>
      </c>
      <c r="D287" s="215"/>
      <c r="E287" s="215">
        <v>0</v>
      </c>
      <c r="F287" s="215">
        <v>0</v>
      </c>
      <c r="G287" s="215">
        <v>0</v>
      </c>
      <c r="H287" s="215">
        <v>0</v>
      </c>
      <c r="I287" s="215">
        <v>0</v>
      </c>
      <c r="J287" s="215">
        <v>0</v>
      </c>
      <c r="K287" s="215">
        <v>0</v>
      </c>
      <c r="L287" s="215">
        <v>0</v>
      </c>
      <c r="M287" s="215">
        <v>0</v>
      </c>
      <c r="N287" s="215">
        <v>0</v>
      </c>
      <c r="O287" s="215">
        <v>0</v>
      </c>
      <c r="P287" s="215">
        <v>0</v>
      </c>
      <c r="Q287" s="215">
        <v>0</v>
      </c>
    </row>
    <row r="288" spans="1:17" x14ac:dyDescent="0.25">
      <c r="A288" s="245" t="str">
        <f>IFERROR(VLOOKUP($C288,Account_Mapping!$A:$C,2,0),"")</f>
        <v>T_EXPENSES</v>
      </c>
      <c r="B288" s="248">
        <f>IFERROR(VLOOKUP($C288,Account_Mapping!$A:$C,3,0),"")</f>
        <v>0</v>
      </c>
      <c r="C288" s="285" t="s">
        <v>1033</v>
      </c>
      <c r="D288" s="215"/>
      <c r="E288" s="215">
        <v>0</v>
      </c>
      <c r="F288" s="215">
        <v>0</v>
      </c>
      <c r="G288" s="215">
        <v>0</v>
      </c>
      <c r="H288" s="215">
        <v>0</v>
      </c>
      <c r="I288" s="215">
        <v>0</v>
      </c>
      <c r="J288" s="215">
        <v>0</v>
      </c>
      <c r="K288" s="215">
        <v>0</v>
      </c>
      <c r="L288" s="215">
        <v>0</v>
      </c>
      <c r="M288" s="215">
        <v>0</v>
      </c>
      <c r="N288" s="215">
        <v>0</v>
      </c>
      <c r="O288" s="215">
        <v>0</v>
      </c>
      <c r="P288" s="215">
        <v>0</v>
      </c>
      <c r="Q288" s="215">
        <v>0</v>
      </c>
    </row>
    <row r="289" spans="1:17" x14ac:dyDescent="0.25">
      <c r="A289" s="245" t="str">
        <f>IFERROR(VLOOKUP($C289,Account_Mapping!$A:$C,2,0),"")</f>
        <v>T_EXPENSES</v>
      </c>
      <c r="B289" s="248">
        <f>IFERROR(VLOOKUP($C289,Account_Mapping!$A:$C,3,0),"")</f>
        <v>0</v>
      </c>
      <c r="C289" s="285" t="s">
        <v>1034</v>
      </c>
      <c r="D289" s="215"/>
      <c r="E289" s="215">
        <v>0</v>
      </c>
      <c r="F289" s="215">
        <v>0</v>
      </c>
      <c r="G289" s="215">
        <v>0</v>
      </c>
      <c r="H289" s="215">
        <v>0</v>
      </c>
      <c r="I289" s="215">
        <v>0</v>
      </c>
      <c r="J289" s="215">
        <v>0</v>
      </c>
      <c r="K289" s="215">
        <v>0</v>
      </c>
      <c r="L289" s="215">
        <v>0</v>
      </c>
      <c r="M289" s="215">
        <v>0</v>
      </c>
      <c r="N289" s="215">
        <v>0</v>
      </c>
      <c r="O289" s="215">
        <v>0</v>
      </c>
      <c r="P289" s="215">
        <v>0</v>
      </c>
      <c r="Q289" s="215">
        <v>0</v>
      </c>
    </row>
    <row r="290" spans="1:17" x14ac:dyDescent="0.25">
      <c r="A290" s="245" t="str">
        <f>IFERROR(VLOOKUP($C290,Account_Mapping!$A:$C,2,0),"")</f>
        <v>T_Ancillary_Pharmacy</v>
      </c>
      <c r="B290" s="248">
        <f>IFERROR(VLOOKUP($C290,Account_Mapping!$A:$C,3,0),"")</f>
        <v>0</v>
      </c>
      <c r="C290" s="285" t="s">
        <v>1035</v>
      </c>
      <c r="D290" s="215"/>
      <c r="E290" s="215">
        <v>0</v>
      </c>
      <c r="F290" s="215">
        <v>0</v>
      </c>
      <c r="G290" s="215">
        <v>0</v>
      </c>
      <c r="H290" s="215">
        <v>508.79</v>
      </c>
      <c r="I290" s="215">
        <v>0</v>
      </c>
      <c r="J290" s="215">
        <v>44.18</v>
      </c>
      <c r="K290" s="215">
        <v>0</v>
      </c>
      <c r="L290" s="215">
        <v>0</v>
      </c>
      <c r="M290" s="215">
        <v>0</v>
      </c>
      <c r="N290" s="215">
        <v>0</v>
      </c>
      <c r="O290" s="215">
        <v>0</v>
      </c>
      <c r="P290" s="215">
        <v>0</v>
      </c>
      <c r="Q290" s="215">
        <v>552.97</v>
      </c>
    </row>
    <row r="291" spans="1:17" x14ac:dyDescent="0.25">
      <c r="A291" s="245" t="str">
        <f>IFERROR(VLOOKUP($C291,Account_Mapping!$A:$C,2,0),"")</f>
        <v>T_Ancillary_Therapy</v>
      </c>
      <c r="B291" s="248">
        <f>IFERROR(VLOOKUP($C291,Account_Mapping!$A:$C,3,0),"")</f>
        <v>0</v>
      </c>
      <c r="C291" s="285" t="s">
        <v>1036</v>
      </c>
      <c r="D291" s="215"/>
      <c r="E291" s="215">
        <v>0</v>
      </c>
      <c r="F291" s="215">
        <v>503.9</v>
      </c>
      <c r="G291" s="215">
        <v>1195.05</v>
      </c>
      <c r="H291" s="215">
        <v>893.26</v>
      </c>
      <c r="I291" s="215">
        <v>673.72</v>
      </c>
      <c r="J291" s="215">
        <v>1906.39</v>
      </c>
      <c r="K291" s="215">
        <v>0</v>
      </c>
      <c r="L291" s="215">
        <v>0</v>
      </c>
      <c r="M291" s="215">
        <v>0</v>
      </c>
      <c r="N291" s="215">
        <v>0</v>
      </c>
      <c r="O291" s="215">
        <v>0</v>
      </c>
      <c r="P291" s="215">
        <v>0</v>
      </c>
      <c r="Q291" s="215">
        <v>5172.3200000000006</v>
      </c>
    </row>
    <row r="292" spans="1:17" x14ac:dyDescent="0.25">
      <c r="A292" s="245" t="str">
        <f>IFERROR(VLOOKUP($C292,Account_Mapping!$A:$C,2,0),"")</f>
        <v>T_Ancillary_Therapy</v>
      </c>
      <c r="B292" s="248">
        <f>IFERROR(VLOOKUP($C292,Account_Mapping!$A:$C,3,0),"")</f>
        <v>0</v>
      </c>
      <c r="C292" s="285" t="s">
        <v>1037</v>
      </c>
      <c r="D292" s="215"/>
      <c r="E292" s="215">
        <v>0</v>
      </c>
      <c r="F292" s="215">
        <v>0</v>
      </c>
      <c r="G292" s="215">
        <v>0</v>
      </c>
      <c r="H292" s="215">
        <v>226.37</v>
      </c>
      <c r="I292" s="215">
        <v>678.96</v>
      </c>
      <c r="J292" s="215">
        <v>0</v>
      </c>
      <c r="K292" s="215">
        <v>0</v>
      </c>
      <c r="L292" s="215">
        <v>0</v>
      </c>
      <c r="M292" s="215">
        <v>0</v>
      </c>
      <c r="N292" s="215">
        <v>0</v>
      </c>
      <c r="O292" s="215">
        <v>0</v>
      </c>
      <c r="P292" s="215">
        <v>0</v>
      </c>
      <c r="Q292" s="215">
        <v>905.33</v>
      </c>
    </row>
    <row r="293" spans="1:17" x14ac:dyDescent="0.25">
      <c r="A293" s="245" t="str">
        <f>IFERROR(VLOOKUP($C293,Account_Mapping!$A:$C,2,0),"")</f>
        <v>T_Ancillary_Therapy</v>
      </c>
      <c r="B293" s="248">
        <f>IFERROR(VLOOKUP($C293,Account_Mapping!$A:$C,3,0),"")</f>
        <v>0</v>
      </c>
      <c r="C293" s="285" t="s">
        <v>1038</v>
      </c>
      <c r="D293" s="215"/>
      <c r="E293" s="215">
        <v>1400.48</v>
      </c>
      <c r="F293" s="215">
        <v>1821.56</v>
      </c>
      <c r="G293" s="215">
        <v>2740.15</v>
      </c>
      <c r="H293" s="215">
        <v>1219.33</v>
      </c>
      <c r="I293" s="215">
        <v>1776.86</v>
      </c>
      <c r="J293" s="215">
        <v>2101.6999999999998</v>
      </c>
      <c r="K293" s="215">
        <v>0</v>
      </c>
      <c r="L293" s="215">
        <v>0</v>
      </c>
      <c r="M293" s="215">
        <v>0</v>
      </c>
      <c r="N293" s="215">
        <v>0</v>
      </c>
      <c r="O293" s="215">
        <v>0</v>
      </c>
      <c r="P293" s="215">
        <v>0</v>
      </c>
      <c r="Q293" s="215">
        <v>11060.080000000002</v>
      </c>
    </row>
    <row r="294" spans="1:17" x14ac:dyDescent="0.25">
      <c r="A294" s="245" t="str">
        <f>IFERROR(VLOOKUP($C294,Account_Mapping!$A:$C,2,0),"")</f>
        <v>T_Ancillary_Other</v>
      </c>
      <c r="B294" s="248">
        <f>IFERROR(VLOOKUP($C294,Account_Mapping!$A:$C,3,0),"")</f>
        <v>0</v>
      </c>
      <c r="C294" s="285" t="s">
        <v>1039</v>
      </c>
      <c r="D294" s="215"/>
      <c r="E294" s="215">
        <v>0</v>
      </c>
      <c r="F294" s="215">
        <v>0</v>
      </c>
      <c r="G294" s="215">
        <v>0</v>
      </c>
      <c r="H294" s="215">
        <v>0</v>
      </c>
      <c r="I294" s="215">
        <v>0</v>
      </c>
      <c r="J294" s="215">
        <v>0</v>
      </c>
      <c r="K294" s="215">
        <v>0</v>
      </c>
      <c r="L294" s="215">
        <v>0</v>
      </c>
      <c r="M294" s="215">
        <v>0</v>
      </c>
      <c r="N294" s="215">
        <v>0</v>
      </c>
      <c r="O294" s="215">
        <v>0</v>
      </c>
      <c r="P294" s="215">
        <v>0</v>
      </c>
      <c r="Q294" s="215">
        <v>0</v>
      </c>
    </row>
    <row r="295" spans="1:17" x14ac:dyDescent="0.25">
      <c r="A295" s="245" t="str">
        <f>IFERROR(VLOOKUP($C295,Account_Mapping!$A:$C,2,0),"")</f>
        <v>T_Ancillary_Pharmacy</v>
      </c>
      <c r="B295" s="248">
        <f>IFERROR(VLOOKUP($C295,Account_Mapping!$A:$C,3,0),"")</f>
        <v>0</v>
      </c>
      <c r="C295" s="285" t="s">
        <v>1040</v>
      </c>
      <c r="D295" s="215"/>
      <c r="E295" s="215">
        <v>0</v>
      </c>
      <c r="F295" s="215">
        <v>0</v>
      </c>
      <c r="G295" s="215">
        <v>0</v>
      </c>
      <c r="H295" s="215">
        <v>0</v>
      </c>
      <c r="I295" s="215">
        <v>0</v>
      </c>
      <c r="J295" s="215">
        <v>0</v>
      </c>
      <c r="K295" s="215">
        <v>0</v>
      </c>
      <c r="L295" s="215">
        <v>0</v>
      </c>
      <c r="M295" s="215">
        <v>0</v>
      </c>
      <c r="N295" s="215">
        <v>0</v>
      </c>
      <c r="O295" s="215">
        <v>0</v>
      </c>
      <c r="P295" s="215">
        <v>0</v>
      </c>
      <c r="Q295" s="215">
        <v>0</v>
      </c>
    </row>
    <row r="296" spans="1:17" x14ac:dyDescent="0.25">
      <c r="A296" s="245" t="str">
        <f>IFERROR(VLOOKUP($C296,Account_Mapping!$A:$C,2,0),"")</f>
        <v>T_Ancillary_Other</v>
      </c>
      <c r="B296" s="248">
        <f>IFERROR(VLOOKUP($C296,Account_Mapping!$A:$C,3,0),"")</f>
        <v>0</v>
      </c>
      <c r="C296" s="285" t="s">
        <v>1041</v>
      </c>
      <c r="D296" s="215"/>
      <c r="E296" s="215">
        <v>0</v>
      </c>
      <c r="F296" s="215">
        <v>0</v>
      </c>
      <c r="G296" s="215">
        <v>49.36</v>
      </c>
      <c r="H296" s="215">
        <v>0</v>
      </c>
      <c r="I296" s="215">
        <v>0</v>
      </c>
      <c r="J296" s="215">
        <v>0</v>
      </c>
      <c r="K296" s="215">
        <v>0</v>
      </c>
      <c r="L296" s="215">
        <v>0</v>
      </c>
      <c r="M296" s="215">
        <v>0</v>
      </c>
      <c r="N296" s="215">
        <v>0</v>
      </c>
      <c r="O296" s="215">
        <v>0</v>
      </c>
      <c r="P296" s="215">
        <v>0</v>
      </c>
      <c r="Q296" s="215">
        <v>49.36</v>
      </c>
    </row>
    <row r="297" spans="1:17" x14ac:dyDescent="0.25">
      <c r="A297" s="245" t="str">
        <f>IFERROR(VLOOKUP($C297,Account_Mapping!$A:$C,2,0),"")</f>
        <v>T_Ancillary_Other</v>
      </c>
      <c r="B297" s="248">
        <f>IFERROR(VLOOKUP($C297,Account_Mapping!$A:$C,3,0),"")</f>
        <v>0</v>
      </c>
      <c r="C297" s="285" t="s">
        <v>1042</v>
      </c>
      <c r="D297" s="215"/>
      <c r="E297" s="215">
        <v>0</v>
      </c>
      <c r="F297" s="215">
        <v>0</v>
      </c>
      <c r="G297" s="215">
        <v>0</v>
      </c>
      <c r="H297" s="215">
        <v>0</v>
      </c>
      <c r="I297" s="215">
        <v>0</v>
      </c>
      <c r="J297" s="215">
        <v>0</v>
      </c>
      <c r="K297" s="215">
        <v>0</v>
      </c>
      <c r="L297" s="215">
        <v>0</v>
      </c>
      <c r="M297" s="215">
        <v>0</v>
      </c>
      <c r="N297" s="215">
        <v>0</v>
      </c>
      <c r="O297" s="215">
        <v>0</v>
      </c>
      <c r="P297" s="215">
        <v>0</v>
      </c>
      <c r="Q297" s="215">
        <v>0</v>
      </c>
    </row>
    <row r="298" spans="1:17" x14ac:dyDescent="0.25">
      <c r="A298" s="245" t="str">
        <f>IFERROR(VLOOKUP($C298,Account_Mapping!$A:$C,2,0),"")</f>
        <v>T_Ancillary_Therapy</v>
      </c>
      <c r="B298" s="248">
        <f>IFERROR(VLOOKUP($C298,Account_Mapping!$A:$C,3,0),"")</f>
        <v>0</v>
      </c>
      <c r="C298" s="285" t="s">
        <v>1043</v>
      </c>
      <c r="D298" s="215"/>
      <c r="E298" s="215">
        <v>0</v>
      </c>
      <c r="F298" s="215">
        <v>0</v>
      </c>
      <c r="G298" s="215">
        <v>0</v>
      </c>
      <c r="H298" s="215">
        <v>0</v>
      </c>
      <c r="I298" s="215">
        <v>0</v>
      </c>
      <c r="J298" s="215">
        <v>0</v>
      </c>
      <c r="K298" s="215">
        <v>0</v>
      </c>
      <c r="L298" s="215">
        <v>0</v>
      </c>
      <c r="M298" s="215">
        <v>0</v>
      </c>
      <c r="N298" s="215">
        <v>0</v>
      </c>
      <c r="O298" s="215">
        <v>0</v>
      </c>
      <c r="P298" s="215">
        <v>0</v>
      </c>
      <c r="Q298" s="215">
        <v>0</v>
      </c>
    </row>
    <row r="299" spans="1:17" x14ac:dyDescent="0.25">
      <c r="A299" s="245" t="str">
        <f>IFERROR(VLOOKUP($C299,Account_Mapping!$A:$C,2,0),"")</f>
        <v>T_Ancillary_Therapy</v>
      </c>
      <c r="B299" s="248">
        <f>IFERROR(VLOOKUP($C299,Account_Mapping!$A:$C,3,0),"")</f>
        <v>0</v>
      </c>
      <c r="C299" s="285" t="s">
        <v>1044</v>
      </c>
      <c r="D299" s="215"/>
      <c r="E299" s="215">
        <v>0</v>
      </c>
      <c r="F299" s="215">
        <v>0</v>
      </c>
      <c r="G299" s="215">
        <v>0</v>
      </c>
      <c r="H299" s="215">
        <v>0</v>
      </c>
      <c r="I299" s="215">
        <v>0</v>
      </c>
      <c r="J299" s="215">
        <v>0</v>
      </c>
      <c r="K299" s="215">
        <v>0</v>
      </c>
      <c r="L299" s="215">
        <v>0</v>
      </c>
      <c r="M299" s="215">
        <v>0</v>
      </c>
      <c r="N299" s="215">
        <v>0</v>
      </c>
      <c r="O299" s="215">
        <v>0</v>
      </c>
      <c r="P299" s="215">
        <v>0</v>
      </c>
      <c r="Q299" s="215">
        <v>0</v>
      </c>
    </row>
    <row r="300" spans="1:17" x14ac:dyDescent="0.25">
      <c r="A300" s="245" t="str">
        <f>IFERROR(VLOOKUP($C300,Account_Mapping!$A:$C,2,0),"")</f>
        <v>T_Ancillary_Therapy</v>
      </c>
      <c r="B300" s="248">
        <f>IFERROR(VLOOKUP($C300,Account_Mapping!$A:$C,3,0),"")</f>
        <v>0</v>
      </c>
      <c r="C300" s="285" t="s">
        <v>1045</v>
      </c>
      <c r="D300" s="215"/>
      <c r="E300" s="215">
        <v>0</v>
      </c>
      <c r="F300" s="215">
        <v>0</v>
      </c>
      <c r="G300" s="215">
        <v>0</v>
      </c>
      <c r="H300" s="215">
        <v>0</v>
      </c>
      <c r="I300" s="215">
        <v>0</v>
      </c>
      <c r="J300" s="215">
        <v>0</v>
      </c>
      <c r="K300" s="215">
        <v>0</v>
      </c>
      <c r="L300" s="215">
        <v>0</v>
      </c>
      <c r="M300" s="215">
        <v>0</v>
      </c>
      <c r="N300" s="215">
        <v>0</v>
      </c>
      <c r="O300" s="215">
        <v>0</v>
      </c>
      <c r="P300" s="215">
        <v>0</v>
      </c>
      <c r="Q300" s="215">
        <v>0</v>
      </c>
    </row>
    <row r="301" spans="1:17" x14ac:dyDescent="0.25">
      <c r="A301" s="245" t="str">
        <f>IFERROR(VLOOKUP($C301,Account_Mapping!$A:$C,2,0),"")</f>
        <v>T_Ancillary_Therapy</v>
      </c>
      <c r="B301" s="248">
        <f>IFERROR(VLOOKUP($C301,Account_Mapping!$A:$C,3,0),"")</f>
        <v>0</v>
      </c>
      <c r="C301" s="285" t="s">
        <v>1046</v>
      </c>
      <c r="D301" s="215"/>
      <c r="E301" s="215">
        <v>4862.84</v>
      </c>
      <c r="F301" s="215">
        <v>1029.1099999999999</v>
      </c>
      <c r="G301" s="215">
        <v>2423.3000000000002</v>
      </c>
      <c r="H301" s="215">
        <v>2808.15</v>
      </c>
      <c r="I301" s="215">
        <v>2762.08</v>
      </c>
      <c r="J301" s="215">
        <v>1116.05</v>
      </c>
      <c r="K301" s="215">
        <v>0</v>
      </c>
      <c r="L301" s="215">
        <v>0</v>
      </c>
      <c r="M301" s="215">
        <v>0</v>
      </c>
      <c r="N301" s="215">
        <v>0</v>
      </c>
      <c r="O301" s="215">
        <v>0</v>
      </c>
      <c r="P301" s="215">
        <v>0</v>
      </c>
      <c r="Q301" s="215">
        <v>15001.529999999999</v>
      </c>
    </row>
    <row r="302" spans="1:17" x14ac:dyDescent="0.25">
      <c r="A302" s="245" t="str">
        <f>IFERROR(VLOOKUP($C302,Account_Mapping!$A:$C,2,0),"")</f>
        <v>T_Ancillary_Therapy</v>
      </c>
      <c r="B302" s="248">
        <f>IFERROR(VLOOKUP($C302,Account_Mapping!$A:$C,3,0),"")</f>
        <v>0</v>
      </c>
      <c r="C302" s="285" t="s">
        <v>1047</v>
      </c>
      <c r="D302" s="215"/>
      <c r="E302" s="215">
        <v>1005.84</v>
      </c>
      <c r="F302" s="215">
        <v>257.55</v>
      </c>
      <c r="G302" s="215">
        <v>102.86</v>
      </c>
      <c r="H302" s="215">
        <v>362.99</v>
      </c>
      <c r="I302" s="215">
        <v>784.57</v>
      </c>
      <c r="J302" s="215">
        <v>414.1</v>
      </c>
      <c r="K302" s="215">
        <v>0</v>
      </c>
      <c r="L302" s="215">
        <v>0</v>
      </c>
      <c r="M302" s="215">
        <v>0</v>
      </c>
      <c r="N302" s="215">
        <v>0</v>
      </c>
      <c r="O302" s="215">
        <v>0</v>
      </c>
      <c r="P302" s="215">
        <v>0</v>
      </c>
      <c r="Q302" s="215">
        <v>2927.91</v>
      </c>
    </row>
    <row r="303" spans="1:17" x14ac:dyDescent="0.25">
      <c r="A303" s="245" t="str">
        <f>IFERROR(VLOOKUP($C303,Account_Mapping!$A:$C,2,0),"")</f>
        <v>T_Ancillary_Therapy</v>
      </c>
      <c r="B303" s="248">
        <f>IFERROR(VLOOKUP($C303,Account_Mapping!$A:$C,3,0),"")</f>
        <v>0</v>
      </c>
      <c r="C303" s="285" t="s">
        <v>1048</v>
      </c>
      <c r="D303" s="215"/>
      <c r="E303" s="215">
        <v>5011.22</v>
      </c>
      <c r="F303" s="215">
        <v>1254.1400000000001</v>
      </c>
      <c r="G303" s="215">
        <v>2821.24</v>
      </c>
      <c r="H303" s="215">
        <v>2882.84</v>
      </c>
      <c r="I303" s="215">
        <v>3477.05</v>
      </c>
      <c r="J303" s="215">
        <v>1543.28</v>
      </c>
      <c r="K303" s="215">
        <v>0</v>
      </c>
      <c r="L303" s="215">
        <v>0</v>
      </c>
      <c r="M303" s="215">
        <v>0</v>
      </c>
      <c r="N303" s="215">
        <v>0</v>
      </c>
      <c r="O303" s="215">
        <v>0</v>
      </c>
      <c r="P303" s="215">
        <v>0</v>
      </c>
      <c r="Q303" s="215">
        <v>16989.77</v>
      </c>
    </row>
    <row r="304" spans="1:17" x14ac:dyDescent="0.25">
      <c r="A304" s="245" t="str">
        <f>IFERROR(VLOOKUP($C304,Account_Mapping!$A:$C,2,0),"")</f>
        <v>T_Ancillary_Therapy</v>
      </c>
      <c r="B304" s="248">
        <f>IFERROR(VLOOKUP($C304,Account_Mapping!$A:$C,3,0),"")</f>
        <v>0</v>
      </c>
      <c r="C304" s="285" t="s">
        <v>1274</v>
      </c>
      <c r="D304" s="215"/>
      <c r="E304" s="215">
        <v>0</v>
      </c>
      <c r="F304" s="215">
        <v>2900.72</v>
      </c>
      <c r="G304" s="215">
        <v>3091.61</v>
      </c>
      <c r="H304" s="215">
        <v>3552.17</v>
      </c>
      <c r="I304" s="215">
        <v>4435.92</v>
      </c>
      <c r="J304" s="215">
        <v>2438.14</v>
      </c>
      <c r="K304" s="215">
        <v>0</v>
      </c>
      <c r="L304" s="215">
        <v>0</v>
      </c>
      <c r="M304" s="215">
        <v>0</v>
      </c>
      <c r="N304" s="215">
        <v>0</v>
      </c>
      <c r="O304" s="215">
        <v>0</v>
      </c>
      <c r="P304" s="215">
        <v>0</v>
      </c>
      <c r="Q304" s="215">
        <v>16418.560000000001</v>
      </c>
    </row>
    <row r="305" spans="1:18" x14ac:dyDescent="0.25">
      <c r="A305" s="245" t="str">
        <f>IFERROR(VLOOKUP($C305,Account_Mapping!$A:$C,2,0),"")</f>
        <v>T_Ancillary_Therapy</v>
      </c>
      <c r="B305" s="248">
        <f>IFERROR(VLOOKUP($C305,Account_Mapping!$A:$C,3,0),"")</f>
        <v>0</v>
      </c>
      <c r="C305" s="285" t="s">
        <v>1275</v>
      </c>
      <c r="D305" s="215"/>
      <c r="E305" s="215">
        <v>0</v>
      </c>
      <c r="F305" s="215">
        <v>194.93</v>
      </c>
      <c r="G305" s="215">
        <v>614.08000000000004</v>
      </c>
      <c r="H305" s="215">
        <v>812.04</v>
      </c>
      <c r="I305" s="215">
        <v>871.63</v>
      </c>
      <c r="J305" s="215">
        <v>169.68</v>
      </c>
      <c r="K305" s="215">
        <v>0</v>
      </c>
      <c r="L305" s="215">
        <v>0</v>
      </c>
      <c r="M305" s="215">
        <v>0</v>
      </c>
      <c r="N305" s="215">
        <v>0</v>
      </c>
      <c r="O305" s="215">
        <v>0</v>
      </c>
      <c r="P305" s="215">
        <v>0</v>
      </c>
      <c r="Q305" s="215">
        <v>2662.3599999999997</v>
      </c>
    </row>
    <row r="306" spans="1:18" x14ac:dyDescent="0.25">
      <c r="A306" s="245" t="str">
        <f>IFERROR(VLOOKUP($C306,Account_Mapping!$A:$C,2,0),"")</f>
        <v>T_Ancillary_Therapy</v>
      </c>
      <c r="B306" s="248">
        <f>IFERROR(VLOOKUP($C306,Account_Mapping!$A:$C,3,0),"")</f>
        <v>0</v>
      </c>
      <c r="C306" s="285" t="s">
        <v>1276</v>
      </c>
      <c r="D306" s="215"/>
      <c r="E306" s="215">
        <v>0</v>
      </c>
      <c r="F306" s="215">
        <v>2988.59</v>
      </c>
      <c r="G306" s="215">
        <v>2705.79</v>
      </c>
      <c r="H306" s="215">
        <v>2699.73</v>
      </c>
      <c r="I306" s="215">
        <v>4679.33</v>
      </c>
      <c r="J306" s="215">
        <v>3264.32</v>
      </c>
      <c r="K306" s="215">
        <v>0</v>
      </c>
      <c r="L306" s="215">
        <v>0</v>
      </c>
      <c r="M306" s="215">
        <v>0</v>
      </c>
      <c r="N306" s="215">
        <v>0</v>
      </c>
      <c r="O306" s="215">
        <v>0</v>
      </c>
      <c r="P306" s="215">
        <v>0</v>
      </c>
      <c r="Q306" s="215">
        <v>16337.76</v>
      </c>
    </row>
    <row r="307" spans="1:18" x14ac:dyDescent="0.25">
      <c r="A307" s="245" t="str">
        <f>IFERROR(VLOOKUP($C307,Account_Mapping!$A:$C,2,0),"")</f>
        <v>T_gen_Admin_other</v>
      </c>
      <c r="B307" s="248">
        <f>IFERROR(VLOOKUP($C307,Account_Mapping!$A:$C,3,0),"")</f>
        <v>0</v>
      </c>
      <c r="C307" s="285" t="s">
        <v>1052</v>
      </c>
      <c r="D307" s="215"/>
      <c r="E307" s="215">
        <v>0</v>
      </c>
      <c r="F307" s="215">
        <v>0</v>
      </c>
      <c r="G307" s="215">
        <v>0</v>
      </c>
      <c r="H307" s="215">
        <v>0</v>
      </c>
      <c r="I307" s="215">
        <v>0</v>
      </c>
      <c r="J307" s="215">
        <v>0</v>
      </c>
      <c r="K307" s="215">
        <v>0</v>
      </c>
      <c r="L307" s="215">
        <v>0</v>
      </c>
      <c r="M307" s="215">
        <v>0</v>
      </c>
      <c r="N307" s="215">
        <v>0</v>
      </c>
      <c r="O307" s="215">
        <v>0</v>
      </c>
      <c r="P307" s="215">
        <v>0</v>
      </c>
      <c r="Q307" s="215">
        <v>0</v>
      </c>
    </row>
    <row r="308" spans="1:18" x14ac:dyDescent="0.25">
      <c r="A308" s="245" t="str">
        <f>IFERROR(VLOOKUP($C308,Account_Mapping!$A:$C,2,0),"")</f>
        <v>T_Ancillary_Pharmacy</v>
      </c>
      <c r="B308" s="248">
        <f>IFERROR(VLOOKUP($C308,Account_Mapping!$A:$C,3,0),"")</f>
        <v>0</v>
      </c>
      <c r="C308" s="285" t="s">
        <v>1053</v>
      </c>
      <c r="D308" s="215"/>
      <c r="E308" s="215">
        <v>0</v>
      </c>
      <c r="F308" s="215">
        <v>0</v>
      </c>
      <c r="G308" s="215">
        <v>0</v>
      </c>
      <c r="H308" s="215">
        <v>0</v>
      </c>
      <c r="I308" s="215">
        <v>0</v>
      </c>
      <c r="J308" s="215">
        <v>0</v>
      </c>
      <c r="K308" s="215">
        <v>0</v>
      </c>
      <c r="L308" s="215">
        <v>0</v>
      </c>
      <c r="M308" s="215">
        <v>0</v>
      </c>
      <c r="N308" s="215">
        <v>0</v>
      </c>
      <c r="O308" s="215">
        <v>0</v>
      </c>
      <c r="P308" s="215">
        <v>0</v>
      </c>
      <c r="Q308" s="215">
        <v>0</v>
      </c>
    </row>
    <row r="309" spans="1:18" x14ac:dyDescent="0.25">
      <c r="A309" s="245" t="str">
        <f>IFERROR(VLOOKUP($C309,Account_Mapping!$A:$C,2,0),"")</f>
        <v>T_EXPENSES</v>
      </c>
      <c r="B309" s="248">
        <f>IFERROR(VLOOKUP($C309,Account_Mapping!$A:$C,3,0),"")</f>
        <v>0</v>
      </c>
      <c r="C309" s="285" t="s">
        <v>1054</v>
      </c>
      <c r="D309" s="215"/>
      <c r="E309" s="215">
        <v>0</v>
      </c>
      <c r="F309" s="215">
        <v>0</v>
      </c>
      <c r="G309" s="215">
        <v>0</v>
      </c>
      <c r="H309" s="215">
        <v>0</v>
      </c>
      <c r="I309" s="215">
        <v>0</v>
      </c>
      <c r="J309" s="215">
        <v>0</v>
      </c>
      <c r="K309" s="215">
        <v>0</v>
      </c>
      <c r="L309" s="215">
        <v>0</v>
      </c>
      <c r="M309" s="215">
        <v>0</v>
      </c>
      <c r="N309" s="215">
        <v>0</v>
      </c>
      <c r="O309" s="215">
        <v>0</v>
      </c>
      <c r="P309" s="215">
        <v>0</v>
      </c>
      <c r="Q309" s="215">
        <v>0</v>
      </c>
    </row>
    <row r="310" spans="1:18" x14ac:dyDescent="0.25">
      <c r="A310" s="245" t="str">
        <f>IFERROR(VLOOKUP($C310,Account_Mapping!$A:$C,2,0),"")</f>
        <v>T_Ancillary_Therapy</v>
      </c>
      <c r="B310" s="248">
        <f>IFERROR(VLOOKUP($C310,Account_Mapping!$A:$C,3,0),"")</f>
        <v>0</v>
      </c>
      <c r="C310" s="285" t="s">
        <v>1055</v>
      </c>
      <c r="D310" s="215"/>
      <c r="E310" s="215">
        <v>0</v>
      </c>
      <c r="F310" s="215">
        <v>0</v>
      </c>
      <c r="G310" s="215">
        <v>0</v>
      </c>
      <c r="H310" s="215">
        <v>0</v>
      </c>
      <c r="I310" s="215">
        <v>663.57</v>
      </c>
      <c r="J310" s="215">
        <v>0</v>
      </c>
      <c r="K310" s="215">
        <v>0</v>
      </c>
      <c r="L310" s="215">
        <v>0</v>
      </c>
      <c r="M310" s="215">
        <v>0</v>
      </c>
      <c r="N310" s="215">
        <v>0</v>
      </c>
      <c r="O310" s="215">
        <v>0</v>
      </c>
      <c r="P310" s="215">
        <v>0</v>
      </c>
      <c r="Q310" s="215">
        <v>663.57</v>
      </c>
    </row>
    <row r="311" spans="1:18" x14ac:dyDescent="0.25">
      <c r="A311" s="245" t="str">
        <f>IFERROR(VLOOKUP($C311,Account_Mapping!$A:$C,2,0),"")</f>
        <v>T_Ancillary_Other</v>
      </c>
      <c r="B311" s="248">
        <f>IFERROR(VLOOKUP($C311,Account_Mapping!$A:$C,3,0),"")</f>
        <v>0</v>
      </c>
      <c r="C311" s="285" t="s">
        <v>1056</v>
      </c>
      <c r="D311" s="215"/>
      <c r="E311" s="215">
        <v>0</v>
      </c>
      <c r="F311" s="215">
        <v>0</v>
      </c>
      <c r="G311" s="215">
        <v>0</v>
      </c>
      <c r="H311" s="215">
        <v>0</v>
      </c>
      <c r="I311" s="215">
        <v>0</v>
      </c>
      <c r="J311" s="215">
        <v>0</v>
      </c>
      <c r="K311" s="215">
        <v>0</v>
      </c>
      <c r="L311" s="215">
        <v>0</v>
      </c>
      <c r="M311" s="215">
        <v>0</v>
      </c>
      <c r="N311" s="215">
        <v>0</v>
      </c>
      <c r="O311" s="215">
        <v>0</v>
      </c>
      <c r="P311" s="215">
        <v>0</v>
      </c>
      <c r="Q311" s="215">
        <v>0</v>
      </c>
    </row>
    <row r="312" spans="1:18" x14ac:dyDescent="0.25">
      <c r="A312" s="245" t="str">
        <f>IFERROR(VLOOKUP($C312,Account_Mapping!$A:$C,2,0),"")</f>
        <v>T_Ancillary_Other</v>
      </c>
      <c r="B312" s="248">
        <f>IFERROR(VLOOKUP($C312,Account_Mapping!$A:$C,3,0),"")</f>
        <v>0</v>
      </c>
      <c r="C312" s="285" t="s">
        <v>1057</v>
      </c>
      <c r="D312" s="215"/>
      <c r="E312" s="215">
        <v>0</v>
      </c>
      <c r="F312" s="215">
        <v>0</v>
      </c>
      <c r="G312" s="215">
        <v>0</v>
      </c>
      <c r="H312" s="215">
        <v>0</v>
      </c>
      <c r="I312" s="215">
        <v>0</v>
      </c>
      <c r="J312" s="215">
        <v>0</v>
      </c>
      <c r="K312" s="215">
        <v>0</v>
      </c>
      <c r="L312" s="215">
        <v>0</v>
      </c>
      <c r="M312" s="215">
        <v>0</v>
      </c>
      <c r="N312" s="215">
        <v>0</v>
      </c>
      <c r="O312" s="215">
        <v>0</v>
      </c>
      <c r="P312" s="215">
        <v>0</v>
      </c>
      <c r="Q312" s="215">
        <v>0</v>
      </c>
    </row>
    <row r="313" spans="1:18" x14ac:dyDescent="0.25">
      <c r="A313" s="245" t="str">
        <f>IFERROR(VLOOKUP($C313,Account_Mapping!$A:$C,2,0),"")</f>
        <v>T_Ancillary_Other</v>
      </c>
      <c r="B313" s="248">
        <f>IFERROR(VLOOKUP($C313,Account_Mapping!$A:$C,3,0),"")</f>
        <v>0</v>
      </c>
      <c r="C313" s="285" t="s">
        <v>1058</v>
      </c>
      <c r="D313" s="215"/>
      <c r="E313" s="215">
        <v>0</v>
      </c>
      <c r="F313" s="215">
        <v>0</v>
      </c>
      <c r="G313" s="215">
        <v>0</v>
      </c>
      <c r="H313" s="215">
        <v>0</v>
      </c>
      <c r="I313" s="215">
        <v>0</v>
      </c>
      <c r="J313" s="215">
        <v>0</v>
      </c>
      <c r="K313" s="215">
        <v>0</v>
      </c>
      <c r="L313" s="215">
        <v>0</v>
      </c>
      <c r="M313" s="215">
        <v>0</v>
      </c>
      <c r="N313" s="215">
        <v>0</v>
      </c>
      <c r="O313" s="215">
        <v>0</v>
      </c>
      <c r="P313" s="215">
        <v>0</v>
      </c>
      <c r="Q313" s="215">
        <v>0</v>
      </c>
    </row>
    <row r="314" spans="1:18" x14ac:dyDescent="0.25">
      <c r="A314" s="245" t="str">
        <f>IFERROR(VLOOKUP($C314,Account_Mapping!$A:$C,2,0),"")</f>
        <v>T_gen_Admin_other</v>
      </c>
      <c r="B314" s="248">
        <f>IFERROR(VLOOKUP($C314,Account_Mapping!$A:$C,3,0),"")</f>
        <v>0</v>
      </c>
      <c r="C314" s="285" t="s">
        <v>1059</v>
      </c>
      <c r="D314" s="215"/>
      <c r="E314" s="215">
        <v>0</v>
      </c>
      <c r="F314" s="215">
        <v>0</v>
      </c>
      <c r="G314" s="215">
        <v>0</v>
      </c>
      <c r="H314" s="215">
        <v>0</v>
      </c>
      <c r="I314" s="215">
        <v>0</v>
      </c>
      <c r="J314" s="215">
        <v>0</v>
      </c>
      <c r="K314" s="215">
        <v>0</v>
      </c>
      <c r="L314" s="215">
        <v>0</v>
      </c>
      <c r="M314" s="215">
        <v>0</v>
      </c>
      <c r="N314" s="215">
        <v>0</v>
      </c>
      <c r="O314" s="215">
        <v>0</v>
      </c>
      <c r="P314" s="215">
        <v>0</v>
      </c>
      <c r="Q314" s="215">
        <v>0</v>
      </c>
    </row>
    <row r="315" spans="1:18" x14ac:dyDescent="0.25">
      <c r="A315" s="245" t="str">
        <f>IFERROR(VLOOKUP($C315,Account_Mapping!$A:$C,2,0),"")</f>
        <v>T_gen_Admin_other</v>
      </c>
      <c r="B315" s="248">
        <f>IFERROR(VLOOKUP($C315,Account_Mapping!$A:$C,3,0),"")</f>
        <v>0</v>
      </c>
      <c r="C315" s="285" t="s">
        <v>1060</v>
      </c>
      <c r="D315" s="215"/>
      <c r="E315" s="215">
        <v>0</v>
      </c>
      <c r="F315" s="215">
        <v>0</v>
      </c>
      <c r="G315" s="215">
        <v>0</v>
      </c>
      <c r="H315" s="215">
        <v>0</v>
      </c>
      <c r="I315" s="215">
        <v>0</v>
      </c>
      <c r="J315" s="215">
        <v>0</v>
      </c>
      <c r="K315" s="215">
        <v>0</v>
      </c>
      <c r="L315" s="215">
        <v>0</v>
      </c>
      <c r="M315" s="215">
        <v>0</v>
      </c>
      <c r="N315" s="215">
        <v>0</v>
      </c>
      <c r="O315" s="215">
        <v>0</v>
      </c>
      <c r="P315" s="215">
        <v>0</v>
      </c>
      <c r="Q315" s="215">
        <v>0</v>
      </c>
    </row>
    <row r="316" spans="1:18" x14ac:dyDescent="0.25">
      <c r="A316" s="245" t="str">
        <f>IFERROR(VLOOKUP($C316,Account_Mapping!$A:$C,2,0),"")</f>
        <v>T_gen_Admin_other</v>
      </c>
      <c r="B316" s="248">
        <f>IFERROR(VLOOKUP($C316,Account_Mapping!$A:$C,3,0),"")</f>
        <v>0</v>
      </c>
      <c r="C316" s="285" t="s">
        <v>1061</v>
      </c>
      <c r="D316" s="215"/>
      <c r="E316" s="215">
        <v>0</v>
      </c>
      <c r="F316" s="215">
        <v>0</v>
      </c>
      <c r="G316" s="215">
        <v>0</v>
      </c>
      <c r="H316" s="215">
        <v>0</v>
      </c>
      <c r="I316" s="215">
        <v>0</v>
      </c>
      <c r="J316" s="215">
        <v>0</v>
      </c>
      <c r="K316" s="215">
        <v>0</v>
      </c>
      <c r="L316" s="215">
        <v>0</v>
      </c>
      <c r="M316" s="215">
        <v>0</v>
      </c>
      <c r="N316" s="215">
        <v>0</v>
      </c>
      <c r="O316" s="215">
        <v>0</v>
      </c>
      <c r="P316" s="215">
        <v>0</v>
      </c>
      <c r="Q316" s="215">
        <v>0</v>
      </c>
    </row>
    <row r="317" spans="1:18" x14ac:dyDescent="0.25">
      <c r="A317" s="245" t="str">
        <f>IFERROR(VLOOKUP($C317,Account_Mapping!$A:$C,2,0),"")</f>
        <v>T_gen_Admin_other</v>
      </c>
      <c r="B317" s="248">
        <f>IFERROR(VLOOKUP($C317,Account_Mapping!$A:$C,3,0),"")</f>
        <v>0</v>
      </c>
      <c r="C317" s="285" t="s">
        <v>1062</v>
      </c>
      <c r="D317" s="215"/>
      <c r="E317" s="215">
        <v>0</v>
      </c>
      <c r="F317" s="215">
        <v>0</v>
      </c>
      <c r="G317" s="215">
        <v>0</v>
      </c>
      <c r="H317" s="215">
        <v>0</v>
      </c>
      <c r="I317" s="215">
        <v>0</v>
      </c>
      <c r="J317" s="215">
        <v>0</v>
      </c>
      <c r="K317" s="215">
        <v>0</v>
      </c>
      <c r="L317" s="215">
        <v>0</v>
      </c>
      <c r="M317" s="215">
        <v>0</v>
      </c>
      <c r="N317" s="215">
        <v>0</v>
      </c>
      <c r="O317" s="215">
        <v>0</v>
      </c>
      <c r="P317" s="215">
        <v>0</v>
      </c>
      <c r="Q317" s="215">
        <v>0</v>
      </c>
    </row>
    <row r="318" spans="1:18" x14ac:dyDescent="0.25">
      <c r="A318" s="245" t="str">
        <f>IFERROR(VLOOKUP($C318,Account_Mapping!$A:$C,2,0),"")</f>
        <v>T_EXPENSES</v>
      </c>
      <c r="B318" s="248">
        <f>IFERROR(VLOOKUP($C318,Account_Mapping!$A:$C,3,0),"")</f>
        <v>0</v>
      </c>
      <c r="C318" s="285" t="s">
        <v>1063</v>
      </c>
      <c r="D318" s="215"/>
      <c r="E318" s="215">
        <v>0</v>
      </c>
      <c r="F318" s="215">
        <v>0</v>
      </c>
      <c r="G318" s="215">
        <v>0</v>
      </c>
      <c r="H318" s="215">
        <v>0</v>
      </c>
      <c r="I318" s="215">
        <v>0</v>
      </c>
      <c r="J318" s="215">
        <v>0</v>
      </c>
      <c r="K318" s="215">
        <v>0</v>
      </c>
      <c r="L318" s="215">
        <v>0</v>
      </c>
      <c r="M318" s="215">
        <v>0</v>
      </c>
      <c r="N318" s="215">
        <v>0</v>
      </c>
      <c r="O318" s="215">
        <v>0</v>
      </c>
      <c r="P318" s="215">
        <v>0</v>
      </c>
      <c r="Q318" s="215">
        <v>0</v>
      </c>
    </row>
    <row r="319" spans="1:18" x14ac:dyDescent="0.25">
      <c r="A319" s="245" t="str">
        <f>IFERROR(VLOOKUP($C319,Account_Mapping!$A:$C,2,0),"")</f>
        <v>T_gen_Admin_other</v>
      </c>
      <c r="B319" s="248">
        <f>IFERROR(VLOOKUP($C319,Account_Mapping!$A:$C,3,0),"")</f>
        <v>0</v>
      </c>
      <c r="C319" s="285" t="s">
        <v>1064</v>
      </c>
      <c r="E319" s="229">
        <v>0</v>
      </c>
      <c r="F319" s="229">
        <v>0</v>
      </c>
      <c r="G319" s="229">
        <v>0</v>
      </c>
      <c r="H319" s="229">
        <v>0</v>
      </c>
      <c r="I319" s="229">
        <v>0</v>
      </c>
      <c r="J319" s="229">
        <v>0</v>
      </c>
      <c r="K319" s="229">
        <v>0</v>
      </c>
      <c r="L319" s="229">
        <v>0</v>
      </c>
      <c r="M319" s="229">
        <v>0</v>
      </c>
      <c r="N319" s="229">
        <v>0</v>
      </c>
      <c r="O319" s="229">
        <v>0</v>
      </c>
      <c r="P319" s="229">
        <v>0</v>
      </c>
      <c r="Q319" s="229">
        <v>0</v>
      </c>
      <c r="R319" s="224"/>
    </row>
    <row r="320" spans="1:18" x14ac:dyDescent="0.25">
      <c r="A320" s="245" t="str">
        <f>IFERROR(VLOOKUP($C320,Account_Mapping!$A:$C,2,0),"")</f>
        <v>T_gen_Admin_other</v>
      </c>
      <c r="B320" s="248">
        <f>IFERROR(VLOOKUP($C320,Account_Mapping!$A:$C,3,0),"")</f>
        <v>0</v>
      </c>
      <c r="C320" s="285" t="s">
        <v>1065</v>
      </c>
      <c r="E320" s="221">
        <v>0</v>
      </c>
      <c r="F320" s="221">
        <v>0</v>
      </c>
      <c r="G320" s="221">
        <v>0</v>
      </c>
      <c r="H320" s="221">
        <v>0</v>
      </c>
      <c r="I320" s="221">
        <v>0</v>
      </c>
      <c r="J320" s="221">
        <v>0</v>
      </c>
      <c r="K320" s="221">
        <v>0</v>
      </c>
      <c r="L320" s="221">
        <v>0</v>
      </c>
      <c r="M320" s="221">
        <v>0</v>
      </c>
      <c r="N320" s="221">
        <v>0</v>
      </c>
      <c r="O320" s="221">
        <v>0</v>
      </c>
      <c r="P320" s="221">
        <v>0</v>
      </c>
      <c r="Q320" s="221">
        <v>0</v>
      </c>
    </row>
    <row r="321" spans="1:18" x14ac:dyDescent="0.25">
      <c r="A321" s="245" t="str">
        <f>IFERROR(VLOOKUP($C321,Account_Mapping!$A:$C,2,0),"")</f>
        <v/>
      </c>
      <c r="B321" s="248" t="str">
        <f>IFERROR(VLOOKUP($C321,Account_Mapping!$A:$C,3,0),"")</f>
        <v/>
      </c>
      <c r="C321" s="285" t="s">
        <v>889</v>
      </c>
      <c r="E321" s="215">
        <v>30604.820000000003</v>
      </c>
      <c r="F321" s="215">
        <v>26069.940000000002</v>
      </c>
      <c r="G321" s="215">
        <v>40025.69</v>
      </c>
      <c r="H321" s="215">
        <v>43603.289999999994</v>
      </c>
      <c r="I321" s="215">
        <v>38217.760000000002</v>
      </c>
      <c r="J321" s="215">
        <v>52480.5</v>
      </c>
      <c r="K321" s="215">
        <v>0</v>
      </c>
      <c r="L321" s="215">
        <v>0</v>
      </c>
      <c r="M321" s="215">
        <v>0</v>
      </c>
      <c r="N321" s="215">
        <v>0</v>
      </c>
      <c r="O321" s="215">
        <v>0</v>
      </c>
      <c r="P321" s="215">
        <v>0</v>
      </c>
      <c r="Q321" s="215">
        <v>231001.99999999997</v>
      </c>
    </row>
    <row r="322" spans="1:18" x14ac:dyDescent="0.25">
      <c r="A322" s="245" t="str">
        <f>IFERROR(VLOOKUP($C322,Account_Mapping!$A:$C,2,0),"")</f>
        <v/>
      </c>
      <c r="B322" s="248" t="str">
        <f>IFERROR(VLOOKUP($C322,Account_Mapping!$A:$C,3,0),"")</f>
        <v/>
      </c>
      <c r="D322" s="215"/>
      <c r="E322" s="215"/>
      <c r="F322" s="215"/>
      <c r="G322" s="215"/>
      <c r="H322" s="215"/>
      <c r="I322" s="215"/>
      <c r="J322" s="215"/>
      <c r="K322" s="215"/>
      <c r="L322" s="215"/>
      <c r="M322" s="215"/>
      <c r="N322" s="215"/>
      <c r="O322" s="215"/>
      <c r="P322" s="215"/>
      <c r="Q322" s="215"/>
    </row>
    <row r="323" spans="1:18" x14ac:dyDescent="0.25">
      <c r="A323" s="245" t="str">
        <f>IFERROR(VLOOKUP($C323,Account_Mapping!$A:$C,2,0),"")</f>
        <v/>
      </c>
      <c r="B323" s="248" t="str">
        <f>IFERROR(VLOOKUP($C323,Account_Mapping!$A:$C,3,0),"")</f>
        <v/>
      </c>
      <c r="C323" s="285" t="s">
        <v>1066</v>
      </c>
      <c r="D323" s="215"/>
      <c r="E323" s="215"/>
      <c r="F323" s="215"/>
      <c r="G323" s="215"/>
      <c r="H323" s="215"/>
      <c r="I323" s="215"/>
      <c r="J323" s="215"/>
      <c r="K323" s="215"/>
      <c r="L323" s="215"/>
      <c r="M323" s="215"/>
      <c r="N323" s="215"/>
      <c r="O323" s="215"/>
      <c r="P323" s="215"/>
      <c r="Q323" s="215"/>
    </row>
    <row r="324" spans="1:18" x14ac:dyDescent="0.25">
      <c r="A324" s="245" t="str">
        <f>IFERROR(VLOOKUP($C324,Account_Mapping!$A:$C,2,0),"")</f>
        <v>T_Houskeeping</v>
      </c>
      <c r="B324" s="248" t="str">
        <f>IFERROR(VLOOKUP($C324,Account_Mapping!$A:$C,3,0),"")</f>
        <v>T_Other_NN_Labor</v>
      </c>
      <c r="C324" s="285" t="s">
        <v>1067</v>
      </c>
      <c r="D324" s="215"/>
      <c r="E324" s="215">
        <v>5602.76</v>
      </c>
      <c r="F324" s="215">
        <v>4755.3</v>
      </c>
      <c r="G324" s="215">
        <v>5687.35</v>
      </c>
      <c r="H324" s="215">
        <v>5966.92</v>
      </c>
      <c r="I324" s="215">
        <v>5712.05</v>
      </c>
      <c r="J324" s="215">
        <v>5417.39</v>
      </c>
      <c r="K324" s="215">
        <v>0</v>
      </c>
      <c r="L324" s="215">
        <v>0</v>
      </c>
      <c r="M324" s="215">
        <v>0</v>
      </c>
      <c r="N324" s="215">
        <v>0</v>
      </c>
      <c r="O324" s="215">
        <v>0</v>
      </c>
      <c r="P324" s="215">
        <v>0</v>
      </c>
      <c r="Q324" s="215">
        <v>33141.770000000004</v>
      </c>
    </row>
    <row r="325" spans="1:18" x14ac:dyDescent="0.25">
      <c r="A325" s="245" t="str">
        <f>IFERROR(VLOOKUP($C325,Account_Mapping!$A:$C,2,0),"")</f>
        <v>T_Houskeeping</v>
      </c>
      <c r="B325" s="248">
        <f>IFERROR(VLOOKUP($C325,Account_Mapping!$A:$C,3,0),"")</f>
        <v>0</v>
      </c>
      <c r="C325" s="285" t="s">
        <v>1068</v>
      </c>
      <c r="D325" s="215"/>
      <c r="E325" s="215">
        <v>0</v>
      </c>
      <c r="F325" s="215">
        <v>0</v>
      </c>
      <c r="G325" s="215">
        <v>184.3</v>
      </c>
      <c r="H325" s="215">
        <v>314.58999999999997</v>
      </c>
      <c r="I325" s="215">
        <v>296.67</v>
      </c>
      <c r="J325" s="215">
        <v>0</v>
      </c>
      <c r="K325" s="215">
        <v>0</v>
      </c>
      <c r="L325" s="215">
        <v>0</v>
      </c>
      <c r="M325" s="215">
        <v>0</v>
      </c>
      <c r="N325" s="215">
        <v>0</v>
      </c>
      <c r="O325" s="215">
        <v>0</v>
      </c>
      <c r="P325" s="215">
        <v>0</v>
      </c>
      <c r="Q325" s="215">
        <v>795.56</v>
      </c>
    </row>
    <row r="326" spans="1:18" x14ac:dyDescent="0.25">
      <c r="A326" s="245" t="str">
        <f>IFERROR(VLOOKUP($C326,Account_Mapping!$A:$C,2,0),"")</f>
        <v>T_Houskeeping</v>
      </c>
      <c r="B326" s="248">
        <f>IFERROR(VLOOKUP($C326,Account_Mapping!$A:$C,3,0),"")</f>
        <v>0</v>
      </c>
      <c r="C326" s="285" t="s">
        <v>1069</v>
      </c>
      <c r="D326" s="215"/>
      <c r="E326" s="215">
        <v>566.44000000000005</v>
      </c>
      <c r="F326" s="215">
        <v>492.32</v>
      </c>
      <c r="G326" s="215">
        <v>513.01</v>
      </c>
      <c r="H326" s="215">
        <v>0</v>
      </c>
      <c r="I326" s="215">
        <v>1158.57</v>
      </c>
      <c r="J326" s="215">
        <v>589.54</v>
      </c>
      <c r="K326" s="215">
        <v>0</v>
      </c>
      <c r="L326" s="215">
        <v>0</v>
      </c>
      <c r="M326" s="215">
        <v>0</v>
      </c>
      <c r="N326" s="215">
        <v>0</v>
      </c>
      <c r="O326" s="215">
        <v>0</v>
      </c>
      <c r="P326" s="215">
        <v>0</v>
      </c>
      <c r="Q326" s="215">
        <v>3319.88</v>
      </c>
    </row>
    <row r="327" spans="1:18" x14ac:dyDescent="0.25">
      <c r="A327" s="245" t="str">
        <f>IFERROR(VLOOKUP($C327,Account_Mapping!$A:$C,2,0),"")</f>
        <v>T_Houskeeping</v>
      </c>
      <c r="B327" s="248">
        <f>IFERROR(VLOOKUP($C327,Account_Mapping!$A:$C,3,0),"")</f>
        <v>0</v>
      </c>
      <c r="C327" s="285" t="s">
        <v>1070</v>
      </c>
      <c r="D327" s="215"/>
      <c r="E327" s="215">
        <v>361.46</v>
      </c>
      <c r="F327" s="215">
        <v>314.16000000000003</v>
      </c>
      <c r="G327" s="215">
        <v>327.31</v>
      </c>
      <c r="H327" s="215">
        <v>0</v>
      </c>
      <c r="I327" s="215">
        <v>765.38</v>
      </c>
      <c r="J327" s="215">
        <v>376.2</v>
      </c>
      <c r="K327" s="215">
        <v>0</v>
      </c>
      <c r="L327" s="215">
        <v>0</v>
      </c>
      <c r="M327" s="215">
        <v>0</v>
      </c>
      <c r="N327" s="215">
        <v>0</v>
      </c>
      <c r="O327" s="215">
        <v>0</v>
      </c>
      <c r="P327" s="215">
        <v>0</v>
      </c>
      <c r="Q327" s="215">
        <v>2144.5099999999998</v>
      </c>
    </row>
    <row r="328" spans="1:18" x14ac:dyDescent="0.25">
      <c r="A328" s="245" t="str">
        <f>IFERROR(VLOOKUP($C328,Account_Mapping!$A:$C,2,0),"")</f>
        <v>T_Houskeeping</v>
      </c>
      <c r="B328" s="248">
        <f>IFERROR(VLOOKUP($C328,Account_Mapping!$A:$C,3,0),"")</f>
        <v>0</v>
      </c>
      <c r="C328" s="285" t="s">
        <v>1071</v>
      </c>
      <c r="D328" s="215"/>
      <c r="E328" s="215">
        <v>697.43</v>
      </c>
      <c r="F328" s="215">
        <v>437.22</v>
      </c>
      <c r="G328" s="215">
        <v>643.48</v>
      </c>
      <c r="H328" s="215">
        <v>298</v>
      </c>
      <c r="I328" s="215">
        <v>742.75</v>
      </c>
      <c r="J328" s="215">
        <v>210.71</v>
      </c>
      <c r="K328" s="215">
        <v>0</v>
      </c>
      <c r="L328" s="215">
        <v>0</v>
      </c>
      <c r="M328" s="215">
        <v>0</v>
      </c>
      <c r="N328" s="215">
        <v>0</v>
      </c>
      <c r="O328" s="215">
        <v>0</v>
      </c>
      <c r="P328" s="215">
        <v>0</v>
      </c>
      <c r="Q328" s="215">
        <v>3029.59</v>
      </c>
    </row>
    <row r="329" spans="1:18" x14ac:dyDescent="0.25">
      <c r="A329" s="245" t="str">
        <f>IFERROR(VLOOKUP($C329,Account_Mapping!$A:$C,2,0),"")</f>
        <v>T_Houskeeping</v>
      </c>
      <c r="B329" s="248">
        <f>IFERROR(VLOOKUP($C329,Account_Mapping!$A:$C,3,0),"")</f>
        <v>0</v>
      </c>
      <c r="C329" s="285" t="s">
        <v>1072</v>
      </c>
      <c r="D329" s="215"/>
      <c r="E329" s="215">
        <v>0</v>
      </c>
      <c r="F329" s="215">
        <v>0</v>
      </c>
      <c r="G329" s="215">
        <v>0</v>
      </c>
      <c r="H329" s="215">
        <v>0</v>
      </c>
      <c r="I329" s="215">
        <v>0</v>
      </c>
      <c r="J329" s="215">
        <v>0</v>
      </c>
      <c r="K329" s="215">
        <v>0</v>
      </c>
      <c r="L329" s="215">
        <v>0</v>
      </c>
      <c r="M329" s="215">
        <v>0</v>
      </c>
      <c r="N329" s="215">
        <v>0</v>
      </c>
      <c r="O329" s="215">
        <v>0</v>
      </c>
      <c r="P329" s="215">
        <v>0</v>
      </c>
      <c r="Q329" s="215">
        <v>0</v>
      </c>
    </row>
    <row r="330" spans="1:18" x14ac:dyDescent="0.25">
      <c r="A330" s="245" t="str">
        <f>IFERROR(VLOOKUP($C330,Account_Mapping!$A:$C,2,0),"")</f>
        <v>T_gen_Admin_other</v>
      </c>
      <c r="B330" s="248">
        <f>IFERROR(VLOOKUP($C330,Account_Mapping!$A:$C,3,0),"")</f>
        <v>0</v>
      </c>
      <c r="C330" s="285" t="s">
        <v>1073</v>
      </c>
      <c r="D330" s="215"/>
      <c r="E330" s="215">
        <v>0</v>
      </c>
      <c r="F330" s="215">
        <v>0</v>
      </c>
      <c r="G330" s="215">
        <v>0</v>
      </c>
      <c r="H330" s="215">
        <v>0</v>
      </c>
      <c r="I330" s="215">
        <v>0</v>
      </c>
      <c r="J330" s="215">
        <v>0</v>
      </c>
      <c r="K330" s="215">
        <v>0</v>
      </c>
      <c r="L330" s="215">
        <v>0</v>
      </c>
      <c r="M330" s="215">
        <v>0</v>
      </c>
      <c r="N330" s="215">
        <v>0</v>
      </c>
      <c r="O330" s="215">
        <v>0</v>
      </c>
      <c r="P330" s="215">
        <v>0</v>
      </c>
      <c r="Q330" s="215">
        <v>0</v>
      </c>
    </row>
    <row r="331" spans="1:18" x14ac:dyDescent="0.25">
      <c r="A331" s="245" t="str">
        <f>IFERROR(VLOOKUP($C331,Account_Mapping!$A:$C,2,0),"")</f>
        <v>T_gen_Admin_other</v>
      </c>
      <c r="B331" s="248">
        <f>IFERROR(VLOOKUP($C331,Account_Mapping!$A:$C,3,0),"")</f>
        <v>0</v>
      </c>
      <c r="C331" s="285" t="s">
        <v>1074</v>
      </c>
      <c r="D331" s="215"/>
      <c r="E331" s="215">
        <v>0</v>
      </c>
      <c r="F331" s="215">
        <v>0</v>
      </c>
      <c r="G331" s="215">
        <v>0</v>
      </c>
      <c r="H331" s="215">
        <v>0</v>
      </c>
      <c r="I331" s="215">
        <v>0</v>
      </c>
      <c r="J331" s="215">
        <v>0</v>
      </c>
      <c r="K331" s="215">
        <v>0</v>
      </c>
      <c r="L331" s="215">
        <v>0</v>
      </c>
      <c r="M331" s="215">
        <v>0</v>
      </c>
      <c r="N331" s="215">
        <v>0</v>
      </c>
      <c r="O331" s="215">
        <v>0</v>
      </c>
      <c r="P331" s="215">
        <v>0</v>
      </c>
      <c r="Q331" s="215">
        <v>0</v>
      </c>
    </row>
    <row r="332" spans="1:18" x14ac:dyDescent="0.25">
      <c r="A332" s="245" t="str">
        <f>IFERROR(VLOOKUP($C332,Account_Mapping!$A:$C,2,0),"")</f>
        <v>T_gen_Admin_other</v>
      </c>
      <c r="B332" s="248">
        <f>IFERROR(VLOOKUP($C332,Account_Mapping!$A:$C,3,0),"")</f>
        <v>0</v>
      </c>
      <c r="C332" s="285" t="s">
        <v>1075</v>
      </c>
      <c r="D332" s="215"/>
      <c r="E332" s="215">
        <v>0</v>
      </c>
      <c r="F332" s="215">
        <v>0</v>
      </c>
      <c r="G332" s="215">
        <v>0</v>
      </c>
      <c r="H332" s="215">
        <v>0</v>
      </c>
      <c r="I332" s="215">
        <v>0</v>
      </c>
      <c r="J332" s="215">
        <v>0</v>
      </c>
      <c r="K332" s="215">
        <v>0</v>
      </c>
      <c r="L332" s="215">
        <v>0</v>
      </c>
      <c r="M332" s="215">
        <v>0</v>
      </c>
      <c r="N332" s="215">
        <v>0</v>
      </c>
      <c r="O332" s="215">
        <v>0</v>
      </c>
      <c r="P332" s="215">
        <v>0</v>
      </c>
      <c r="Q332" s="215">
        <v>0</v>
      </c>
    </row>
    <row r="333" spans="1:18" x14ac:dyDescent="0.25">
      <c r="A333" s="245" t="str">
        <f>IFERROR(VLOOKUP($C333,Account_Mapping!$A:$C,2,0),"")</f>
        <v>T_gen_Admin_other</v>
      </c>
      <c r="B333" s="248">
        <f>IFERROR(VLOOKUP($C333,Account_Mapping!$A:$C,3,0),"")</f>
        <v>0</v>
      </c>
      <c r="C333" s="285" t="s">
        <v>1076</v>
      </c>
      <c r="D333" s="215"/>
      <c r="E333" s="215">
        <v>97.2</v>
      </c>
      <c r="F333" s="215">
        <v>194.4</v>
      </c>
      <c r="G333" s="215">
        <v>0</v>
      </c>
      <c r="H333" s="215">
        <v>97.2</v>
      </c>
      <c r="I333" s="215">
        <v>0</v>
      </c>
      <c r="J333" s="215">
        <v>0</v>
      </c>
      <c r="K333" s="215">
        <v>0</v>
      </c>
      <c r="L333" s="215">
        <v>0</v>
      </c>
      <c r="M333" s="215">
        <v>0</v>
      </c>
      <c r="N333" s="215">
        <v>0</v>
      </c>
      <c r="O333" s="215">
        <v>0</v>
      </c>
      <c r="P333" s="215">
        <v>0</v>
      </c>
      <c r="Q333" s="215">
        <v>388.8</v>
      </c>
    </row>
    <row r="334" spans="1:18" x14ac:dyDescent="0.25">
      <c r="A334" s="245" t="str">
        <f>IFERROR(VLOOKUP($C334,Account_Mapping!$A:$C,2,0),"")</f>
        <v>T_gen_Admin_other</v>
      </c>
      <c r="B334" s="248">
        <f>IFERROR(VLOOKUP($C334,Account_Mapping!$A:$C,3,0),"")</f>
        <v>0</v>
      </c>
      <c r="C334" s="285" t="s">
        <v>1077</v>
      </c>
      <c r="D334" s="215"/>
      <c r="E334" s="215">
        <v>0</v>
      </c>
      <c r="F334" s="215">
        <v>0</v>
      </c>
      <c r="G334" s="215">
        <v>0</v>
      </c>
      <c r="H334" s="215">
        <v>0</v>
      </c>
      <c r="I334" s="215">
        <v>0</v>
      </c>
      <c r="J334" s="215">
        <v>0</v>
      </c>
      <c r="K334" s="215">
        <v>0</v>
      </c>
      <c r="L334" s="215">
        <v>0</v>
      </c>
      <c r="M334" s="215">
        <v>0</v>
      </c>
      <c r="N334" s="215">
        <v>0</v>
      </c>
      <c r="O334" s="215">
        <v>0</v>
      </c>
      <c r="P334" s="215">
        <v>0</v>
      </c>
      <c r="Q334" s="215">
        <v>0</v>
      </c>
    </row>
    <row r="335" spans="1:18" x14ac:dyDescent="0.25">
      <c r="A335" s="245" t="str">
        <f>IFERROR(VLOOKUP($C335,Account_Mapping!$A:$C,2,0),"")</f>
        <v>T_gen_Admin_other</v>
      </c>
      <c r="B335" s="248">
        <f>IFERROR(VLOOKUP($C335,Account_Mapping!$A:$C,3,0),"")</f>
        <v>0</v>
      </c>
      <c r="C335" s="285" t="s">
        <v>1078</v>
      </c>
      <c r="D335" s="215"/>
      <c r="E335" s="215">
        <v>0</v>
      </c>
      <c r="F335" s="215">
        <v>0</v>
      </c>
      <c r="G335" s="215">
        <v>0</v>
      </c>
      <c r="H335" s="215">
        <v>0</v>
      </c>
      <c r="I335" s="215">
        <v>0</v>
      </c>
      <c r="J335" s="215">
        <v>388.8</v>
      </c>
      <c r="K335" s="215">
        <v>0</v>
      </c>
      <c r="L335" s="215">
        <v>0</v>
      </c>
      <c r="M335" s="215">
        <v>0</v>
      </c>
      <c r="N335" s="215">
        <v>0</v>
      </c>
      <c r="O335" s="215">
        <v>0</v>
      </c>
      <c r="P335" s="215">
        <v>0</v>
      </c>
      <c r="Q335" s="215">
        <v>388.8</v>
      </c>
    </row>
    <row r="336" spans="1:18" x14ac:dyDescent="0.25">
      <c r="A336" s="245" t="str">
        <f>IFERROR(VLOOKUP($C336,Account_Mapping!$A:$C,2,0),"")</f>
        <v>T_gen_Admin_other</v>
      </c>
      <c r="B336" s="248">
        <f>IFERROR(VLOOKUP($C336,Account_Mapping!$A:$C,3,0),"")</f>
        <v>0</v>
      </c>
      <c r="C336" s="285" t="s">
        <v>1079</v>
      </c>
      <c r="E336" s="229">
        <v>35.65</v>
      </c>
      <c r="F336" s="229">
        <v>35.65</v>
      </c>
      <c r="G336" s="229">
        <v>35.65</v>
      </c>
      <c r="H336" s="229">
        <v>35.65</v>
      </c>
      <c r="I336" s="229">
        <v>102.89</v>
      </c>
      <c r="J336" s="229">
        <v>35.65</v>
      </c>
      <c r="K336" s="229">
        <v>0</v>
      </c>
      <c r="L336" s="229">
        <v>0</v>
      </c>
      <c r="M336" s="229">
        <v>0</v>
      </c>
      <c r="N336" s="229">
        <v>0</v>
      </c>
      <c r="O336" s="229">
        <v>0</v>
      </c>
      <c r="P336" s="229">
        <v>0</v>
      </c>
      <c r="Q336" s="229">
        <v>281.14</v>
      </c>
      <c r="R336" s="224"/>
    </row>
    <row r="337" spans="1:18" x14ac:dyDescent="0.25">
      <c r="A337" s="245" t="str">
        <f>IFERROR(VLOOKUP($C337,Account_Mapping!$A:$C,2,0),"")</f>
        <v>T_gen_Admin_other</v>
      </c>
      <c r="B337" s="248">
        <f>IFERROR(VLOOKUP($C337,Account_Mapping!$A:$C,3,0),"")</f>
        <v>0</v>
      </c>
      <c r="C337" s="285" t="s">
        <v>1080</v>
      </c>
      <c r="E337" s="221">
        <v>0</v>
      </c>
      <c r="F337" s="221">
        <v>0</v>
      </c>
      <c r="G337" s="221">
        <v>0</v>
      </c>
      <c r="H337" s="221">
        <v>0</v>
      </c>
      <c r="I337" s="221">
        <v>0</v>
      </c>
      <c r="J337" s="221">
        <v>0</v>
      </c>
      <c r="K337" s="221">
        <v>0</v>
      </c>
      <c r="L337" s="221">
        <v>0</v>
      </c>
      <c r="M337" s="221">
        <v>0</v>
      </c>
      <c r="N337" s="221">
        <v>0</v>
      </c>
      <c r="O337" s="221">
        <v>0</v>
      </c>
      <c r="P337" s="221">
        <v>0</v>
      </c>
      <c r="Q337" s="221">
        <v>0</v>
      </c>
    </row>
    <row r="338" spans="1:18" x14ac:dyDescent="0.25">
      <c r="A338" s="245" t="str">
        <f>IFERROR(VLOOKUP($C338,Account_Mapping!$A:$C,2,0),"")</f>
        <v/>
      </c>
      <c r="B338" s="248" t="str">
        <f>IFERROR(VLOOKUP($C338,Account_Mapping!$A:$C,3,0),"")</f>
        <v/>
      </c>
      <c r="C338" s="285" t="s">
        <v>1081</v>
      </c>
      <c r="E338" s="215">
        <v>7360.9400000000005</v>
      </c>
      <c r="F338" s="215">
        <v>6229.0499999999993</v>
      </c>
      <c r="G338" s="215">
        <v>7391.1</v>
      </c>
      <c r="H338" s="215">
        <v>6712.36</v>
      </c>
      <c r="I338" s="215">
        <v>8778.31</v>
      </c>
      <c r="J338" s="215">
        <v>7018.29</v>
      </c>
      <c r="K338" s="215">
        <v>0</v>
      </c>
      <c r="L338" s="215">
        <v>0</v>
      </c>
      <c r="M338" s="215">
        <v>0</v>
      </c>
      <c r="N338" s="215">
        <v>0</v>
      </c>
      <c r="O338" s="215">
        <v>0</v>
      </c>
      <c r="P338" s="215">
        <v>0</v>
      </c>
      <c r="Q338" s="215">
        <v>43490.05</v>
      </c>
    </row>
    <row r="339" spans="1:18" x14ac:dyDescent="0.25">
      <c r="A339" s="245" t="str">
        <f>IFERROR(VLOOKUP($C339,Account_Mapping!$A:$C,2,0),"")</f>
        <v/>
      </c>
      <c r="B339" s="248" t="str">
        <f>IFERROR(VLOOKUP($C339,Account_Mapping!$A:$C,3,0),"")</f>
        <v/>
      </c>
      <c r="D339" s="215"/>
      <c r="E339" s="215"/>
      <c r="F339" s="215"/>
      <c r="G339" s="215"/>
      <c r="H339" s="215"/>
      <c r="I339" s="215"/>
      <c r="J339" s="215"/>
      <c r="K339" s="215"/>
      <c r="L339" s="215"/>
      <c r="M339" s="215"/>
      <c r="N339" s="215"/>
      <c r="O339" s="215"/>
      <c r="P339" s="215"/>
      <c r="Q339" s="215"/>
    </row>
    <row r="340" spans="1:18" x14ac:dyDescent="0.25">
      <c r="A340" s="245" t="str">
        <f>IFERROR(VLOOKUP($C340,Account_Mapping!$A:$C,2,0),"")</f>
        <v/>
      </c>
      <c r="B340" s="248" t="str">
        <f>IFERROR(VLOOKUP($C340,Account_Mapping!$A:$C,3,0),"")</f>
        <v/>
      </c>
      <c r="C340" s="285" t="s">
        <v>1082</v>
      </c>
      <c r="D340" s="215"/>
      <c r="E340" s="215"/>
      <c r="F340" s="215"/>
      <c r="G340" s="215"/>
      <c r="H340" s="215"/>
      <c r="I340" s="215"/>
      <c r="J340" s="215"/>
      <c r="K340" s="215"/>
      <c r="L340" s="215"/>
      <c r="M340" s="215"/>
      <c r="N340" s="215"/>
      <c r="O340" s="215"/>
      <c r="P340" s="215"/>
      <c r="Q340" s="215"/>
    </row>
    <row r="341" spans="1:18" x14ac:dyDescent="0.25">
      <c r="A341" s="245" t="str">
        <f>IFERROR(VLOOKUP($C341,Account_Mapping!$A:$C,2,0),"")</f>
        <v>T_Houskeeping</v>
      </c>
      <c r="B341" s="248" t="str">
        <f>IFERROR(VLOOKUP($C341,Account_Mapping!$A:$C,3,0),"")</f>
        <v>T_Other_NN_Labor</v>
      </c>
      <c r="C341" s="285" t="s">
        <v>1083</v>
      </c>
      <c r="D341" s="215"/>
      <c r="E341" s="215">
        <v>10140.4</v>
      </c>
      <c r="F341" s="215">
        <v>8273.52</v>
      </c>
      <c r="G341" s="215">
        <v>10598.47</v>
      </c>
      <c r="H341" s="215">
        <v>9182.65</v>
      </c>
      <c r="I341" s="215">
        <v>8810.92</v>
      </c>
      <c r="J341" s="215">
        <v>7884.32</v>
      </c>
      <c r="K341" s="215">
        <v>0</v>
      </c>
      <c r="L341" s="215">
        <v>0</v>
      </c>
      <c r="M341" s="215">
        <v>0</v>
      </c>
      <c r="N341" s="215">
        <v>0</v>
      </c>
      <c r="O341" s="215">
        <v>0</v>
      </c>
      <c r="P341" s="215">
        <v>0</v>
      </c>
      <c r="Q341" s="215">
        <v>54890.28</v>
      </c>
    </row>
    <row r="342" spans="1:18" x14ac:dyDescent="0.25">
      <c r="A342" s="245" t="str">
        <f>IFERROR(VLOOKUP($C342,Account_Mapping!$A:$C,2,0),"")</f>
        <v>T_Houskeeping</v>
      </c>
      <c r="B342" s="248">
        <f>IFERROR(VLOOKUP($C342,Account_Mapping!$A:$C,3,0),"")</f>
        <v>0</v>
      </c>
      <c r="C342" s="285" t="s">
        <v>1084</v>
      </c>
      <c r="D342" s="215"/>
      <c r="E342" s="215">
        <v>937.91</v>
      </c>
      <c r="F342" s="215">
        <v>758.53</v>
      </c>
      <c r="G342" s="215">
        <v>861.1</v>
      </c>
      <c r="H342" s="215">
        <v>375.14</v>
      </c>
      <c r="I342" s="215">
        <v>707.62</v>
      </c>
      <c r="J342" s="215">
        <v>897.96</v>
      </c>
      <c r="K342" s="215">
        <v>0</v>
      </c>
      <c r="L342" s="215">
        <v>0</v>
      </c>
      <c r="M342" s="215">
        <v>0</v>
      </c>
      <c r="N342" s="215">
        <v>0</v>
      </c>
      <c r="O342" s="215">
        <v>0</v>
      </c>
      <c r="P342" s="215">
        <v>0</v>
      </c>
      <c r="Q342" s="215">
        <v>4538.26</v>
      </c>
    </row>
    <row r="343" spans="1:18" x14ac:dyDescent="0.25">
      <c r="A343" s="245" t="str">
        <f>IFERROR(VLOOKUP($C343,Account_Mapping!$A:$C,2,0),"")</f>
        <v>T_Houskeeping</v>
      </c>
      <c r="B343" s="248">
        <f>IFERROR(VLOOKUP($C343,Account_Mapping!$A:$C,3,0),"")</f>
        <v>0</v>
      </c>
      <c r="C343" s="285" t="s">
        <v>1085</v>
      </c>
      <c r="D343" s="215"/>
      <c r="E343" s="215">
        <v>542.19000000000005</v>
      </c>
      <c r="F343" s="215">
        <v>471.24</v>
      </c>
      <c r="G343" s="215">
        <v>491.09</v>
      </c>
      <c r="H343" s="215">
        <v>0</v>
      </c>
      <c r="I343" s="215">
        <v>1188.93</v>
      </c>
      <c r="J343" s="215">
        <v>0</v>
      </c>
      <c r="K343" s="215">
        <v>0</v>
      </c>
      <c r="L343" s="215">
        <v>0</v>
      </c>
      <c r="M343" s="215">
        <v>0</v>
      </c>
      <c r="N343" s="215">
        <v>0</v>
      </c>
      <c r="O343" s="215">
        <v>0</v>
      </c>
      <c r="P343" s="215">
        <v>0</v>
      </c>
      <c r="Q343" s="215">
        <v>2693.45</v>
      </c>
    </row>
    <row r="344" spans="1:18" x14ac:dyDescent="0.25">
      <c r="A344" s="245" t="str">
        <f>IFERROR(VLOOKUP($C344,Account_Mapping!$A:$C,2,0),"")</f>
        <v>T_Houskeeping</v>
      </c>
      <c r="B344" s="248">
        <f>IFERROR(VLOOKUP($C344,Account_Mapping!$A:$C,3,0),"")</f>
        <v>0</v>
      </c>
      <c r="C344" s="285" t="s">
        <v>1086</v>
      </c>
      <c r="D344" s="215"/>
      <c r="E344" s="215">
        <v>60.73</v>
      </c>
      <c r="F344" s="215">
        <v>447.62</v>
      </c>
      <c r="G344" s="215">
        <v>449.73</v>
      </c>
      <c r="H344" s="215">
        <v>0</v>
      </c>
      <c r="I344" s="215">
        <v>570.66999999999996</v>
      </c>
      <c r="J344" s="215">
        <v>58.38</v>
      </c>
      <c r="K344" s="215">
        <v>0</v>
      </c>
      <c r="L344" s="215">
        <v>0</v>
      </c>
      <c r="M344" s="215">
        <v>0</v>
      </c>
      <c r="N344" s="215">
        <v>0</v>
      </c>
      <c r="O344" s="215">
        <v>0</v>
      </c>
      <c r="P344" s="215">
        <v>0</v>
      </c>
      <c r="Q344" s="215">
        <v>1587.13</v>
      </c>
    </row>
    <row r="345" spans="1:18" x14ac:dyDescent="0.25">
      <c r="A345" s="245" t="str">
        <f>IFERROR(VLOOKUP($C345,Account_Mapping!$A:$C,2,0),"")</f>
        <v>T_Houskeeping</v>
      </c>
      <c r="B345" s="248">
        <f>IFERROR(VLOOKUP($C345,Account_Mapping!$A:$C,3,0),"")</f>
        <v>0</v>
      </c>
      <c r="C345" s="285" t="s">
        <v>1087</v>
      </c>
      <c r="D345" s="215"/>
      <c r="E345" s="215">
        <v>0</v>
      </c>
      <c r="F345" s="215">
        <v>0</v>
      </c>
      <c r="G345" s="215">
        <v>0</v>
      </c>
      <c r="H345" s="215">
        <v>0</v>
      </c>
      <c r="I345" s="215">
        <v>0</v>
      </c>
      <c r="J345" s="215">
        <v>0</v>
      </c>
      <c r="K345" s="215">
        <v>0</v>
      </c>
      <c r="L345" s="215">
        <v>0</v>
      </c>
      <c r="M345" s="215">
        <v>0</v>
      </c>
      <c r="N345" s="215">
        <v>0</v>
      </c>
      <c r="O345" s="215">
        <v>0</v>
      </c>
      <c r="P345" s="215">
        <v>0</v>
      </c>
      <c r="Q345" s="215">
        <v>0</v>
      </c>
    </row>
    <row r="346" spans="1:18" x14ac:dyDescent="0.25">
      <c r="A346" s="245" t="str">
        <f>IFERROR(VLOOKUP($C346,Account_Mapping!$A:$C,2,0),"")</f>
        <v>T_gen_Admin_other</v>
      </c>
      <c r="B346" s="248">
        <f>IFERROR(VLOOKUP($C346,Account_Mapping!$A:$C,3,0),"")</f>
        <v>0</v>
      </c>
      <c r="C346" s="285" t="s">
        <v>1088</v>
      </c>
      <c r="D346" s="215"/>
      <c r="E346" s="215">
        <v>0</v>
      </c>
      <c r="F346" s="215">
        <v>0</v>
      </c>
      <c r="G346" s="215">
        <v>0</v>
      </c>
      <c r="H346" s="215">
        <v>0</v>
      </c>
      <c r="I346" s="215">
        <v>0</v>
      </c>
      <c r="J346" s="215">
        <v>0</v>
      </c>
      <c r="K346" s="215">
        <v>0</v>
      </c>
      <c r="L346" s="215">
        <v>0</v>
      </c>
      <c r="M346" s="215">
        <v>0</v>
      </c>
      <c r="N346" s="215">
        <v>0</v>
      </c>
      <c r="O346" s="215">
        <v>0</v>
      </c>
      <c r="P346" s="215">
        <v>0</v>
      </c>
      <c r="Q346" s="215">
        <v>0</v>
      </c>
    </row>
    <row r="347" spans="1:18" x14ac:dyDescent="0.25">
      <c r="A347" s="245" t="str">
        <f>IFERROR(VLOOKUP($C347,Account_Mapping!$A:$C,2,0),"")</f>
        <v>T_gen_Admin_other</v>
      </c>
      <c r="B347" s="248">
        <f>IFERROR(VLOOKUP($C347,Account_Mapping!$A:$C,3,0),"")</f>
        <v>0</v>
      </c>
      <c r="C347" s="285" t="s">
        <v>1089</v>
      </c>
      <c r="D347" s="215"/>
      <c r="E347" s="215">
        <v>0</v>
      </c>
      <c r="F347" s="215">
        <v>0</v>
      </c>
      <c r="G347" s="215">
        <v>0</v>
      </c>
      <c r="H347" s="215">
        <v>0</v>
      </c>
      <c r="I347" s="215">
        <v>0</v>
      </c>
      <c r="J347" s="215">
        <v>0</v>
      </c>
      <c r="K347" s="215">
        <v>0</v>
      </c>
      <c r="L347" s="215">
        <v>0</v>
      </c>
      <c r="M347" s="215">
        <v>0</v>
      </c>
      <c r="N347" s="215">
        <v>0</v>
      </c>
      <c r="O347" s="215">
        <v>0</v>
      </c>
      <c r="P347" s="215">
        <v>0</v>
      </c>
      <c r="Q347" s="215">
        <v>0</v>
      </c>
    </row>
    <row r="348" spans="1:18" x14ac:dyDescent="0.25">
      <c r="A348" s="245" t="str">
        <f>IFERROR(VLOOKUP($C348,Account_Mapping!$A:$C,2,0),"")</f>
        <v>T_gen_Admin_other</v>
      </c>
      <c r="B348" s="248">
        <f>IFERROR(VLOOKUP($C348,Account_Mapping!$A:$C,3,0),"")</f>
        <v>0</v>
      </c>
      <c r="C348" s="285" t="s">
        <v>1090</v>
      </c>
      <c r="D348" s="215"/>
      <c r="E348" s="215">
        <v>0</v>
      </c>
      <c r="F348" s="215">
        <v>0</v>
      </c>
      <c r="G348" s="215">
        <v>0</v>
      </c>
      <c r="H348" s="215">
        <v>0</v>
      </c>
      <c r="I348" s="215">
        <v>0</v>
      </c>
      <c r="J348" s="215">
        <v>0</v>
      </c>
      <c r="K348" s="215">
        <v>0</v>
      </c>
      <c r="L348" s="215">
        <v>0</v>
      </c>
      <c r="M348" s="215">
        <v>0</v>
      </c>
      <c r="N348" s="215">
        <v>0</v>
      </c>
      <c r="O348" s="215">
        <v>0</v>
      </c>
      <c r="P348" s="215">
        <v>0</v>
      </c>
      <c r="Q348" s="215">
        <v>0</v>
      </c>
    </row>
    <row r="349" spans="1:18" x14ac:dyDescent="0.25">
      <c r="A349" s="245" t="str">
        <f>IFERROR(VLOOKUP($C349,Account_Mapping!$A:$C,2,0),"")</f>
        <v>T_gen_Admin_other</v>
      </c>
      <c r="B349" s="248">
        <f>IFERROR(VLOOKUP($C349,Account_Mapping!$A:$C,3,0),"")</f>
        <v>0</v>
      </c>
      <c r="C349" s="285" t="s">
        <v>1091</v>
      </c>
      <c r="D349" s="215"/>
      <c r="E349" s="215">
        <v>0</v>
      </c>
      <c r="F349" s="215">
        <v>0</v>
      </c>
      <c r="G349" s="215">
        <v>297.60000000000002</v>
      </c>
      <c r="H349" s="215">
        <v>966.4</v>
      </c>
      <c r="I349" s="215">
        <v>291.60000000000002</v>
      </c>
      <c r="J349" s="215">
        <v>0</v>
      </c>
      <c r="K349" s="215">
        <v>0</v>
      </c>
      <c r="L349" s="215">
        <v>0</v>
      </c>
      <c r="M349" s="215">
        <v>0</v>
      </c>
      <c r="N349" s="215">
        <v>0</v>
      </c>
      <c r="O349" s="215">
        <v>0</v>
      </c>
      <c r="P349" s="215">
        <v>0</v>
      </c>
      <c r="Q349" s="215">
        <v>1555.6</v>
      </c>
    </row>
    <row r="350" spans="1:18" x14ac:dyDescent="0.25">
      <c r="A350" s="245" t="str">
        <f>IFERROR(VLOOKUP($C350,Account_Mapping!$A:$C,2,0),"")</f>
        <v>T_gen_Admin_other</v>
      </c>
      <c r="B350" s="248">
        <f>IFERROR(VLOOKUP($C350,Account_Mapping!$A:$C,3,0),"")</f>
        <v>0</v>
      </c>
      <c r="C350" s="285" t="s">
        <v>1092</v>
      </c>
      <c r="D350" s="215"/>
      <c r="E350" s="215">
        <v>0</v>
      </c>
      <c r="F350" s="215">
        <v>0</v>
      </c>
      <c r="G350" s="215">
        <v>0</v>
      </c>
      <c r="H350" s="215">
        <v>0</v>
      </c>
      <c r="I350" s="215">
        <v>0</v>
      </c>
      <c r="J350" s="215">
        <v>0</v>
      </c>
      <c r="K350" s="215">
        <v>0</v>
      </c>
      <c r="L350" s="215">
        <v>0</v>
      </c>
      <c r="M350" s="215">
        <v>0</v>
      </c>
      <c r="N350" s="215">
        <v>0</v>
      </c>
      <c r="O350" s="215">
        <v>0</v>
      </c>
      <c r="P350" s="215">
        <v>0</v>
      </c>
      <c r="Q350" s="215">
        <v>0</v>
      </c>
    </row>
    <row r="351" spans="1:18" x14ac:dyDescent="0.25">
      <c r="A351" s="245" t="str">
        <f>IFERROR(VLOOKUP($C351,Account_Mapping!$A:$C,2,0),"")</f>
        <v>T_gen_Admin_other</v>
      </c>
      <c r="B351" s="248">
        <f>IFERROR(VLOOKUP($C351,Account_Mapping!$A:$C,3,0),"")</f>
        <v>0</v>
      </c>
      <c r="C351" s="285" t="s">
        <v>1093</v>
      </c>
      <c r="D351" s="215"/>
      <c r="E351" s="215">
        <v>450.4</v>
      </c>
      <c r="F351" s="215">
        <v>0</v>
      </c>
      <c r="G351" s="215">
        <v>0</v>
      </c>
      <c r="H351" s="215">
        <v>0</v>
      </c>
      <c r="I351" s="215">
        <v>0</v>
      </c>
      <c r="J351" s="215">
        <v>0</v>
      </c>
      <c r="K351" s="215">
        <v>0</v>
      </c>
      <c r="L351" s="215">
        <v>0</v>
      </c>
      <c r="M351" s="215">
        <v>0</v>
      </c>
      <c r="N351" s="215">
        <v>0</v>
      </c>
      <c r="O351" s="215">
        <v>0</v>
      </c>
      <c r="P351" s="215">
        <v>0</v>
      </c>
      <c r="Q351" s="215">
        <v>450.4</v>
      </c>
    </row>
    <row r="352" spans="1:18" x14ac:dyDescent="0.25">
      <c r="A352" s="245" t="str">
        <f>IFERROR(VLOOKUP($C352,Account_Mapping!$A:$C,2,0),"")</f>
        <v>T_gen_Admin_other</v>
      </c>
      <c r="B352" s="248">
        <f>IFERROR(VLOOKUP($C352,Account_Mapping!$A:$C,3,0),"")</f>
        <v>0</v>
      </c>
      <c r="C352" s="285" t="s">
        <v>1094</v>
      </c>
      <c r="E352" s="229">
        <v>-121.17</v>
      </c>
      <c r="F352" s="229">
        <v>-121.17</v>
      </c>
      <c r="G352" s="229">
        <v>-152.19999999999999</v>
      </c>
      <c r="H352" s="229">
        <v>94.31</v>
      </c>
      <c r="I352" s="229">
        <v>131.15</v>
      </c>
      <c r="J352" s="229">
        <v>29.09</v>
      </c>
      <c r="K352" s="229">
        <v>0</v>
      </c>
      <c r="L352" s="229">
        <v>0</v>
      </c>
      <c r="M352" s="229">
        <v>0</v>
      </c>
      <c r="N352" s="229">
        <v>0</v>
      </c>
      <c r="O352" s="229">
        <v>0</v>
      </c>
      <c r="P352" s="229">
        <v>0</v>
      </c>
      <c r="Q352" s="229">
        <v>-139.98999999999995</v>
      </c>
      <c r="R352" s="224"/>
    </row>
    <row r="353" spans="1:17" x14ac:dyDescent="0.25">
      <c r="A353" s="245" t="str">
        <f>IFERROR(VLOOKUP($C353,Account_Mapping!$A:$C,2,0),"")</f>
        <v>T_gen_Admin_other</v>
      </c>
      <c r="B353" s="248">
        <f>IFERROR(VLOOKUP($C353,Account_Mapping!$A:$C,3,0),"")</f>
        <v>0</v>
      </c>
      <c r="C353" s="285" t="s">
        <v>1095</v>
      </c>
      <c r="E353" s="215">
        <v>0</v>
      </c>
      <c r="F353" s="215">
        <v>0</v>
      </c>
      <c r="G353" s="215">
        <v>0</v>
      </c>
      <c r="H353" s="215">
        <v>0</v>
      </c>
      <c r="I353" s="215">
        <v>0</v>
      </c>
      <c r="J353" s="215">
        <v>0</v>
      </c>
      <c r="K353" s="215">
        <v>0</v>
      </c>
      <c r="L353" s="215">
        <v>0</v>
      </c>
      <c r="M353" s="215">
        <v>0</v>
      </c>
      <c r="N353" s="215">
        <v>0</v>
      </c>
      <c r="O353" s="215">
        <v>0</v>
      </c>
      <c r="P353" s="215">
        <v>0</v>
      </c>
      <c r="Q353" s="215">
        <v>0</v>
      </c>
    </row>
    <row r="354" spans="1:17" x14ac:dyDescent="0.25">
      <c r="A354" s="245" t="str">
        <f>IFERROR(VLOOKUP($C354,Account_Mapping!$A:$C,2,0),"")</f>
        <v/>
      </c>
      <c r="B354" s="248" t="str">
        <f>IFERROR(VLOOKUP($C354,Account_Mapping!$A:$C,3,0),"")</f>
        <v/>
      </c>
      <c r="C354" s="285" t="s">
        <v>1096</v>
      </c>
      <c r="E354" s="215">
        <v>12010.46</v>
      </c>
      <c r="F354" s="215">
        <v>9829.7400000000016</v>
      </c>
      <c r="G354" s="215">
        <v>12545.789999999999</v>
      </c>
      <c r="H354" s="215">
        <v>10618.499999999998</v>
      </c>
      <c r="I354" s="215">
        <v>11700.890000000001</v>
      </c>
      <c r="J354" s="215">
        <v>8869.7499999999982</v>
      </c>
      <c r="K354" s="215">
        <v>0</v>
      </c>
      <c r="L354" s="215">
        <v>0</v>
      </c>
      <c r="M354" s="215">
        <v>0</v>
      </c>
      <c r="N354" s="215">
        <v>0</v>
      </c>
      <c r="O354" s="215">
        <v>0</v>
      </c>
      <c r="P354" s="215">
        <v>0</v>
      </c>
      <c r="Q354" s="215">
        <v>65575.12999999999</v>
      </c>
    </row>
    <row r="355" spans="1:17" x14ac:dyDescent="0.25">
      <c r="A355" s="245" t="str">
        <f>IFERROR(VLOOKUP($C355,Account_Mapping!$A:$C,2,0),"")</f>
        <v/>
      </c>
      <c r="B355" s="248" t="str">
        <f>IFERROR(VLOOKUP($C355,Account_Mapping!$A:$C,3,0),"")</f>
        <v/>
      </c>
      <c r="C355" s="285" t="s">
        <v>789</v>
      </c>
      <c r="E355" s="215"/>
      <c r="F355" s="215"/>
      <c r="G355" s="215"/>
      <c r="H355" s="215"/>
      <c r="I355" s="215"/>
      <c r="J355" s="215"/>
      <c r="K355" s="215"/>
      <c r="L355" s="215"/>
      <c r="M355" s="215"/>
      <c r="N355" s="215"/>
      <c r="O355" s="215"/>
      <c r="P355" s="215"/>
      <c r="Q355" s="215"/>
    </row>
    <row r="356" spans="1:17" x14ac:dyDescent="0.25">
      <c r="A356" s="245" t="str">
        <f>IFERROR(VLOOKUP($C356,Account_Mapping!$A:$C,2,0),"")</f>
        <v/>
      </c>
      <c r="B356" s="248" t="str">
        <f>IFERROR(VLOOKUP($C356,Account_Mapping!$A:$C,3,0),"")</f>
        <v/>
      </c>
      <c r="C356" s="285" t="s">
        <v>789</v>
      </c>
      <c r="D356" s="215"/>
      <c r="E356" s="215"/>
      <c r="F356" s="215"/>
      <c r="G356" s="215"/>
      <c r="H356" s="215"/>
      <c r="I356" s="215"/>
      <c r="J356" s="215"/>
      <c r="K356" s="215"/>
      <c r="L356" s="215"/>
      <c r="M356" s="215"/>
      <c r="N356" s="215"/>
      <c r="O356" s="215"/>
      <c r="P356" s="215"/>
      <c r="Q356" s="215"/>
    </row>
    <row r="357" spans="1:17" x14ac:dyDescent="0.25">
      <c r="A357" s="245" t="str">
        <f>IFERROR(VLOOKUP($C357,Account_Mapping!$A:$C,2,0),"")</f>
        <v/>
      </c>
      <c r="B357" s="248" t="str">
        <f>IFERROR(VLOOKUP($C357,Account_Mapping!$A:$C,3,0),"")</f>
        <v/>
      </c>
      <c r="C357" s="285" t="s">
        <v>1097</v>
      </c>
      <c r="D357" s="215"/>
      <c r="E357" s="215"/>
      <c r="F357" s="215"/>
      <c r="G357" s="215"/>
      <c r="H357" s="215"/>
      <c r="I357" s="215"/>
      <c r="J357" s="215"/>
      <c r="K357" s="215"/>
      <c r="L357" s="215"/>
      <c r="M357" s="215"/>
      <c r="N357" s="215"/>
      <c r="O357" s="215"/>
      <c r="P357" s="215"/>
      <c r="Q357" s="215"/>
    </row>
    <row r="358" spans="1:17" x14ac:dyDescent="0.25">
      <c r="A358" s="245" t="str">
        <f>IFERROR(VLOOKUP($C358,Account_Mapping!$A:$C,2,0),"")</f>
        <v>T_Maintenance</v>
      </c>
      <c r="B358" s="248" t="str">
        <f>IFERROR(VLOOKUP($C358,Account_Mapping!$A:$C,3,0),"")</f>
        <v>T_Other_NN_Labor</v>
      </c>
      <c r="C358" s="285" t="s">
        <v>1098</v>
      </c>
      <c r="D358" s="215"/>
      <c r="E358" s="215">
        <v>2756.55</v>
      </c>
      <c r="F358" s="215">
        <v>3105.24</v>
      </c>
      <c r="G358" s="215">
        <v>3422.19</v>
      </c>
      <c r="H358" s="215">
        <v>2904.95</v>
      </c>
      <c r="I358" s="215">
        <v>4902.16</v>
      </c>
      <c r="J358" s="215">
        <v>5808.72</v>
      </c>
      <c r="K358" s="215">
        <v>0</v>
      </c>
      <c r="L358" s="215">
        <v>0</v>
      </c>
      <c r="M358" s="215">
        <v>0</v>
      </c>
      <c r="N358" s="215">
        <v>0</v>
      </c>
      <c r="O358" s="215">
        <v>0</v>
      </c>
      <c r="P358" s="215">
        <v>0</v>
      </c>
      <c r="Q358" s="215">
        <v>22899.81</v>
      </c>
    </row>
    <row r="359" spans="1:17" x14ac:dyDescent="0.25">
      <c r="A359" s="245" t="str">
        <f>IFERROR(VLOOKUP($C359,Account_Mapping!$A:$C,2,0),"")</f>
        <v>T_Maintenance</v>
      </c>
      <c r="B359" s="248">
        <f>IFERROR(VLOOKUP($C359,Account_Mapping!$A:$C,3,0),"")</f>
        <v>0</v>
      </c>
      <c r="C359" s="285" t="s">
        <v>1099</v>
      </c>
      <c r="D359" s="215"/>
      <c r="E359" s="215">
        <v>563.75</v>
      </c>
      <c r="F359" s="215">
        <v>462.51</v>
      </c>
      <c r="G359" s="215">
        <v>502.29</v>
      </c>
      <c r="H359" s="215">
        <v>678.3</v>
      </c>
      <c r="I359" s="215">
        <v>0</v>
      </c>
      <c r="J359" s="215">
        <v>377.24</v>
      </c>
      <c r="K359" s="215">
        <v>0</v>
      </c>
      <c r="L359" s="215">
        <v>0</v>
      </c>
      <c r="M359" s="215">
        <v>0</v>
      </c>
      <c r="N359" s="215">
        <v>0</v>
      </c>
      <c r="O359" s="215">
        <v>0</v>
      </c>
      <c r="P359" s="215">
        <v>0</v>
      </c>
      <c r="Q359" s="215">
        <v>2584.09</v>
      </c>
    </row>
    <row r="360" spans="1:17" x14ac:dyDescent="0.25">
      <c r="A360" s="245" t="str">
        <f>IFERROR(VLOOKUP($C360,Account_Mapping!$A:$C,2,0),"")</f>
        <v>T_Maintenance</v>
      </c>
      <c r="B360" s="248">
        <f>IFERROR(VLOOKUP($C360,Account_Mapping!$A:$C,3,0),"")</f>
        <v>0</v>
      </c>
      <c r="C360" s="285" t="s">
        <v>1100</v>
      </c>
      <c r="D360" s="215"/>
      <c r="E360" s="215">
        <v>2906.96</v>
      </c>
      <c r="F360" s="215">
        <v>1280.9100000000001</v>
      </c>
      <c r="G360" s="215">
        <v>597.52</v>
      </c>
      <c r="H360" s="215">
        <v>655.7</v>
      </c>
      <c r="I360" s="215">
        <v>2808.68</v>
      </c>
      <c r="J360" s="215">
        <v>0</v>
      </c>
      <c r="K360" s="215">
        <v>0</v>
      </c>
      <c r="L360" s="215">
        <v>0</v>
      </c>
      <c r="M360" s="215">
        <v>0</v>
      </c>
      <c r="N360" s="215">
        <v>0</v>
      </c>
      <c r="O360" s="215">
        <v>0</v>
      </c>
      <c r="P360" s="215">
        <v>0</v>
      </c>
      <c r="Q360" s="215">
        <v>8249.7699999999986</v>
      </c>
    </row>
    <row r="361" spans="1:17" x14ac:dyDescent="0.25">
      <c r="A361" s="245" t="str">
        <f>IFERROR(VLOOKUP($C361,Account_Mapping!$A:$C,2,0),"")</f>
        <v>T_Maintenance</v>
      </c>
      <c r="B361" s="248">
        <f>IFERROR(VLOOKUP($C361,Account_Mapping!$A:$C,3,0),"")</f>
        <v>0</v>
      </c>
      <c r="C361" s="285" t="s">
        <v>1101</v>
      </c>
      <c r="D361" s="215"/>
      <c r="E361" s="215">
        <v>0</v>
      </c>
      <c r="F361" s="215">
        <v>0</v>
      </c>
      <c r="G361" s="215">
        <v>0</v>
      </c>
      <c r="H361" s="215">
        <v>0</v>
      </c>
      <c r="I361" s="215">
        <v>0</v>
      </c>
      <c r="J361" s="215">
        <v>0</v>
      </c>
      <c r="K361" s="215">
        <v>0</v>
      </c>
      <c r="L361" s="215">
        <v>0</v>
      </c>
      <c r="M361" s="215">
        <v>0</v>
      </c>
      <c r="N361" s="215">
        <v>0</v>
      </c>
      <c r="O361" s="215">
        <v>0</v>
      </c>
      <c r="P361" s="215">
        <v>0</v>
      </c>
      <c r="Q361" s="215">
        <v>0</v>
      </c>
    </row>
    <row r="362" spans="1:17" x14ac:dyDescent="0.25">
      <c r="A362" s="245" t="str">
        <f>IFERROR(VLOOKUP($C362,Account_Mapping!$A:$C,2,0),"")</f>
        <v>T_Maintenance</v>
      </c>
      <c r="B362" s="248">
        <f>IFERROR(VLOOKUP($C362,Account_Mapping!$A:$C,3,0),"")</f>
        <v>0</v>
      </c>
      <c r="C362" s="285" t="s">
        <v>1102</v>
      </c>
      <c r="D362" s="215"/>
      <c r="E362" s="215">
        <v>255.04</v>
      </c>
      <c r="F362" s="215">
        <v>0</v>
      </c>
      <c r="G362" s="215">
        <v>255.04</v>
      </c>
      <c r="H362" s="215">
        <v>0</v>
      </c>
      <c r="I362" s="215">
        <v>869.12</v>
      </c>
      <c r="J362" s="215">
        <v>0</v>
      </c>
      <c r="K362" s="215">
        <v>0</v>
      </c>
      <c r="L362" s="215">
        <v>0</v>
      </c>
      <c r="M362" s="215">
        <v>0</v>
      </c>
      <c r="N362" s="215">
        <v>0</v>
      </c>
      <c r="O362" s="215">
        <v>0</v>
      </c>
      <c r="P362" s="215">
        <v>0</v>
      </c>
      <c r="Q362" s="215">
        <v>1379.2</v>
      </c>
    </row>
    <row r="363" spans="1:17" x14ac:dyDescent="0.25">
      <c r="A363" s="245" t="str">
        <f>IFERROR(VLOOKUP($C363,Account_Mapping!$A:$C,2,0),"")</f>
        <v>T_EXPENSES</v>
      </c>
      <c r="B363" s="248">
        <f>IFERROR(VLOOKUP($C363,Account_Mapping!$A:$C,3,0),"")</f>
        <v>0</v>
      </c>
      <c r="C363" s="285" t="s">
        <v>1103</v>
      </c>
      <c r="D363" s="215"/>
      <c r="E363" s="215">
        <v>486.99</v>
      </c>
      <c r="F363" s="215">
        <v>445.3</v>
      </c>
      <c r="G363" s="215">
        <v>294.95999999999998</v>
      </c>
      <c r="H363" s="215">
        <v>321.36</v>
      </c>
      <c r="I363" s="215">
        <v>349.96</v>
      </c>
      <c r="J363" s="215">
        <v>357.11</v>
      </c>
      <c r="K363" s="215">
        <v>0</v>
      </c>
      <c r="L363" s="215">
        <v>0</v>
      </c>
      <c r="M363" s="215">
        <v>0</v>
      </c>
      <c r="N363" s="215">
        <v>0</v>
      </c>
      <c r="O363" s="215">
        <v>0</v>
      </c>
      <c r="P363" s="215">
        <v>0</v>
      </c>
      <c r="Q363" s="215">
        <v>2255.6800000000003</v>
      </c>
    </row>
    <row r="364" spans="1:17" x14ac:dyDescent="0.25">
      <c r="A364" s="245" t="str">
        <f>IFERROR(VLOOKUP($C364,Account_Mapping!$A:$C,2,0),"")</f>
        <v>T_EXPENSES</v>
      </c>
      <c r="B364" s="248">
        <f>IFERROR(VLOOKUP($C364,Account_Mapping!$A:$C,3,0),"")</f>
        <v>0</v>
      </c>
      <c r="C364" s="285" t="s">
        <v>1104</v>
      </c>
      <c r="D364" s="215"/>
      <c r="E364" s="215">
        <v>0</v>
      </c>
      <c r="F364" s="215">
        <v>0</v>
      </c>
      <c r="G364" s="215">
        <v>0</v>
      </c>
      <c r="H364" s="215">
        <v>2054.62</v>
      </c>
      <c r="I364" s="215">
        <v>1027.31</v>
      </c>
      <c r="J364" s="215">
        <v>1027.31</v>
      </c>
      <c r="K364" s="215">
        <v>0</v>
      </c>
      <c r="L364" s="215">
        <v>0</v>
      </c>
      <c r="M364" s="215">
        <v>0</v>
      </c>
      <c r="N364" s="215">
        <v>0</v>
      </c>
      <c r="O364" s="215">
        <v>0</v>
      </c>
      <c r="P364" s="215">
        <v>0</v>
      </c>
      <c r="Q364" s="215">
        <v>4109.24</v>
      </c>
    </row>
    <row r="365" spans="1:17" x14ac:dyDescent="0.25">
      <c r="A365" s="245" t="str">
        <f>IFERROR(VLOOKUP($C365,Account_Mapping!$A:$C,2,0),"")</f>
        <v>T_Maintenance</v>
      </c>
      <c r="B365" s="248" t="str">
        <f>IFERROR(VLOOKUP($C365,Account_Mapping!$A:$C,3,0),"")</f>
        <v>T_Other_NN_Labor</v>
      </c>
      <c r="C365" s="285" t="s">
        <v>1105</v>
      </c>
      <c r="D365" s="215"/>
      <c r="E365" s="215">
        <v>1798.24</v>
      </c>
      <c r="F365" s="215">
        <v>2246.8000000000002</v>
      </c>
      <c r="G365" s="215">
        <v>614</v>
      </c>
      <c r="H365" s="215">
        <v>117.56</v>
      </c>
      <c r="I365" s="215">
        <v>1133.02</v>
      </c>
      <c r="J365" s="215">
        <v>1142.6500000000001</v>
      </c>
      <c r="K365" s="215">
        <v>0</v>
      </c>
      <c r="L365" s="215">
        <v>0</v>
      </c>
      <c r="M365" s="215">
        <v>0</v>
      </c>
      <c r="N365" s="215">
        <v>0</v>
      </c>
      <c r="O365" s="215">
        <v>0</v>
      </c>
      <c r="P365" s="215">
        <v>0</v>
      </c>
      <c r="Q365" s="215">
        <v>7052.27</v>
      </c>
    </row>
    <row r="366" spans="1:17" x14ac:dyDescent="0.25">
      <c r="A366" s="245" t="str">
        <f>IFERROR(VLOOKUP($C366,Account_Mapping!$A:$C,2,0),"")</f>
        <v>T_Maintenance</v>
      </c>
      <c r="B366" s="248">
        <f>IFERROR(VLOOKUP($C366,Account_Mapping!$A:$C,3,0),"")</f>
        <v>0</v>
      </c>
      <c r="C366" s="285" t="s">
        <v>1106</v>
      </c>
      <c r="D366" s="215"/>
      <c r="E366" s="215">
        <v>4069.03</v>
      </c>
      <c r="F366" s="215">
        <v>2858.82</v>
      </c>
      <c r="G366" s="215">
        <v>2922.5</v>
      </c>
      <c r="H366" s="215">
        <v>5464.07</v>
      </c>
      <c r="I366" s="215">
        <v>6487.95</v>
      </c>
      <c r="J366" s="215">
        <v>2974.87</v>
      </c>
      <c r="K366" s="215">
        <v>0</v>
      </c>
      <c r="L366" s="215">
        <v>0</v>
      </c>
      <c r="M366" s="215">
        <v>0</v>
      </c>
      <c r="N366" s="215">
        <v>0</v>
      </c>
      <c r="O366" s="215">
        <v>0</v>
      </c>
      <c r="P366" s="215">
        <v>0</v>
      </c>
      <c r="Q366" s="215">
        <v>24777.239999999998</v>
      </c>
    </row>
    <row r="367" spans="1:17" x14ac:dyDescent="0.25">
      <c r="A367" s="245" t="str">
        <f>IFERROR(VLOOKUP($C367,Account_Mapping!$A:$C,2,0),"")</f>
        <v>T_Maintenance</v>
      </c>
      <c r="B367" s="248">
        <f>IFERROR(VLOOKUP($C367,Account_Mapping!$A:$C,3,0),"")</f>
        <v>0</v>
      </c>
      <c r="C367" s="285" t="s">
        <v>1107</v>
      </c>
      <c r="D367" s="215"/>
      <c r="E367" s="215">
        <v>0</v>
      </c>
      <c r="F367" s="215">
        <v>0</v>
      </c>
      <c r="G367" s="215">
        <v>0</v>
      </c>
      <c r="H367" s="215">
        <v>0</v>
      </c>
      <c r="I367" s="215">
        <v>0</v>
      </c>
      <c r="J367" s="215">
        <v>0</v>
      </c>
      <c r="K367" s="215">
        <v>0</v>
      </c>
      <c r="L367" s="215">
        <v>0</v>
      </c>
      <c r="M367" s="215">
        <v>0</v>
      </c>
      <c r="N367" s="215">
        <v>0</v>
      </c>
      <c r="O367" s="215">
        <v>0</v>
      </c>
      <c r="P367" s="215">
        <v>0</v>
      </c>
      <c r="Q367" s="215">
        <v>0</v>
      </c>
    </row>
    <row r="368" spans="1:17" x14ac:dyDescent="0.25">
      <c r="A368" s="245" t="str">
        <f>IFERROR(VLOOKUP($C368,Account_Mapping!$A:$C,2,0),"")</f>
        <v>T_Maintenance</v>
      </c>
      <c r="B368" s="248">
        <f>IFERROR(VLOOKUP($C368,Account_Mapping!$A:$C,3,0),"")</f>
        <v>0</v>
      </c>
      <c r="C368" s="285" t="s">
        <v>1108</v>
      </c>
      <c r="D368" s="215"/>
      <c r="E368" s="215">
        <v>0</v>
      </c>
      <c r="F368" s="215">
        <v>0</v>
      </c>
      <c r="G368" s="215">
        <v>0</v>
      </c>
      <c r="H368" s="215">
        <v>0</v>
      </c>
      <c r="I368" s="215">
        <v>0</v>
      </c>
      <c r="J368" s="215">
        <v>0</v>
      </c>
      <c r="K368" s="215">
        <v>0</v>
      </c>
      <c r="L368" s="215">
        <v>0</v>
      </c>
      <c r="M368" s="215">
        <v>0</v>
      </c>
      <c r="N368" s="215">
        <v>0</v>
      </c>
      <c r="O368" s="215">
        <v>0</v>
      </c>
      <c r="P368" s="215">
        <v>0</v>
      </c>
      <c r="Q368" s="215">
        <v>0</v>
      </c>
    </row>
    <row r="369" spans="1:18" x14ac:dyDescent="0.25">
      <c r="A369" s="245" t="str">
        <f>IFERROR(VLOOKUP($C369,Account_Mapping!$A:$C,2,0),"")</f>
        <v>T_Maintenance</v>
      </c>
      <c r="B369" s="248">
        <f>IFERROR(VLOOKUP($C369,Account_Mapping!$A:$C,3,0),"")</f>
        <v>0</v>
      </c>
      <c r="C369" s="285" t="s">
        <v>1109</v>
      </c>
      <c r="D369" s="215"/>
      <c r="E369" s="215">
        <v>0</v>
      </c>
      <c r="F369" s="215">
        <v>0</v>
      </c>
      <c r="G369" s="215">
        <v>0</v>
      </c>
      <c r="H369" s="215">
        <v>0</v>
      </c>
      <c r="I369" s="215">
        <v>0</v>
      </c>
      <c r="J369" s="215">
        <v>0</v>
      </c>
      <c r="K369" s="215">
        <v>0</v>
      </c>
      <c r="L369" s="215">
        <v>0</v>
      </c>
      <c r="M369" s="215">
        <v>0</v>
      </c>
      <c r="N369" s="215">
        <v>0</v>
      </c>
      <c r="O369" s="215">
        <v>0</v>
      </c>
      <c r="P369" s="215">
        <v>0</v>
      </c>
      <c r="Q369" s="215">
        <v>0</v>
      </c>
    </row>
    <row r="370" spans="1:18" x14ac:dyDescent="0.25">
      <c r="A370" s="245" t="str">
        <f>IFERROR(VLOOKUP($C370,Account_Mapping!$A:$C,2,0),"")</f>
        <v>T_gen_Admin_other</v>
      </c>
      <c r="B370" s="248">
        <f>IFERROR(VLOOKUP($C370,Account_Mapping!$A:$C,3,0),"")</f>
        <v>0</v>
      </c>
      <c r="C370" s="285" t="s">
        <v>1110</v>
      </c>
      <c r="D370" s="215"/>
      <c r="E370" s="215">
        <v>152</v>
      </c>
      <c r="F370" s="215">
        <v>0</v>
      </c>
      <c r="G370" s="215">
        <v>0</v>
      </c>
      <c r="H370" s="215">
        <v>0</v>
      </c>
      <c r="I370" s="215">
        <v>0</v>
      </c>
      <c r="J370" s="215">
        <v>-115.84</v>
      </c>
      <c r="K370" s="215">
        <v>0</v>
      </c>
      <c r="L370" s="215">
        <v>0</v>
      </c>
      <c r="M370" s="215">
        <v>0</v>
      </c>
      <c r="N370" s="215">
        <v>0</v>
      </c>
      <c r="O370" s="215">
        <v>0</v>
      </c>
      <c r="P370" s="215">
        <v>0</v>
      </c>
      <c r="Q370" s="215">
        <v>36.159999999999997</v>
      </c>
    </row>
    <row r="371" spans="1:18" x14ac:dyDescent="0.25">
      <c r="A371" s="245" t="str">
        <f>IFERROR(VLOOKUP($C371,Account_Mapping!$A:$C,2,0),"")</f>
        <v>T_gen_Admin_other</v>
      </c>
      <c r="B371" s="248">
        <f>IFERROR(VLOOKUP($C371,Account_Mapping!$A:$C,3,0),"")</f>
        <v>0</v>
      </c>
      <c r="C371" s="285" t="s">
        <v>1111</v>
      </c>
      <c r="D371" s="215"/>
      <c r="E371" s="215">
        <v>0</v>
      </c>
      <c r="F371" s="215">
        <v>0</v>
      </c>
      <c r="G371" s="215">
        <v>0</v>
      </c>
      <c r="H371" s="215">
        <v>0</v>
      </c>
      <c r="I371" s="215">
        <v>0</v>
      </c>
      <c r="J371" s="215">
        <v>0</v>
      </c>
      <c r="K371" s="215">
        <v>0</v>
      </c>
      <c r="L371" s="215">
        <v>0</v>
      </c>
      <c r="M371" s="215">
        <v>0</v>
      </c>
      <c r="N371" s="215">
        <v>0</v>
      </c>
      <c r="O371" s="215">
        <v>0</v>
      </c>
      <c r="P371" s="215">
        <v>0</v>
      </c>
      <c r="Q371" s="215">
        <v>0</v>
      </c>
    </row>
    <row r="372" spans="1:18" x14ac:dyDescent="0.25">
      <c r="A372" s="245" t="str">
        <f>IFERROR(VLOOKUP($C372,Account_Mapping!$A:$C,2,0),"")</f>
        <v>T_gen_Admin_other</v>
      </c>
      <c r="B372" s="248">
        <f>IFERROR(VLOOKUP($C372,Account_Mapping!$A:$C,3,0),"")</f>
        <v>0</v>
      </c>
      <c r="C372" s="285" t="s">
        <v>1112</v>
      </c>
      <c r="D372" s="215"/>
      <c r="E372" s="215">
        <v>0</v>
      </c>
      <c r="F372" s="215">
        <v>0</v>
      </c>
      <c r="G372" s="215">
        <v>0</v>
      </c>
      <c r="H372" s="215">
        <v>0</v>
      </c>
      <c r="I372" s="215">
        <v>0</v>
      </c>
      <c r="J372" s="215">
        <v>0</v>
      </c>
      <c r="K372" s="215">
        <v>0</v>
      </c>
      <c r="L372" s="215">
        <v>0</v>
      </c>
      <c r="M372" s="215">
        <v>0</v>
      </c>
      <c r="N372" s="215">
        <v>0</v>
      </c>
      <c r="O372" s="215">
        <v>0</v>
      </c>
      <c r="P372" s="215">
        <v>0</v>
      </c>
      <c r="Q372" s="215">
        <v>0</v>
      </c>
    </row>
    <row r="373" spans="1:18" x14ac:dyDescent="0.25">
      <c r="A373" s="245" t="str">
        <f>IFERROR(VLOOKUP($C373,Account_Mapping!$A:$C,2,0),"")</f>
        <v>T_gen_Admin_other</v>
      </c>
      <c r="B373" s="248">
        <f>IFERROR(VLOOKUP($C373,Account_Mapping!$A:$C,3,0),"")</f>
        <v>0</v>
      </c>
      <c r="C373" s="285" t="s">
        <v>1113</v>
      </c>
      <c r="D373" s="215"/>
      <c r="E373" s="215">
        <v>156.80000000000001</v>
      </c>
      <c r="F373" s="215">
        <v>156.80000000000001</v>
      </c>
      <c r="G373" s="215">
        <v>156.80000000000001</v>
      </c>
      <c r="H373" s="215">
        <v>156.80000000000001</v>
      </c>
      <c r="I373" s="215">
        <v>161.80000000000001</v>
      </c>
      <c r="J373" s="215">
        <v>35.64</v>
      </c>
      <c r="K373" s="215">
        <v>0</v>
      </c>
      <c r="L373" s="215">
        <v>0</v>
      </c>
      <c r="M373" s="215">
        <v>0</v>
      </c>
      <c r="N373" s="215">
        <v>0</v>
      </c>
      <c r="O373" s="215">
        <v>0</v>
      </c>
      <c r="P373" s="215">
        <v>0</v>
      </c>
      <c r="Q373" s="215">
        <v>824.64</v>
      </c>
    </row>
    <row r="374" spans="1:18" x14ac:dyDescent="0.25">
      <c r="A374" s="245" t="str">
        <f>IFERROR(VLOOKUP($C374,Account_Mapping!$A:$C,2,0),"")</f>
        <v>T_Maintenance</v>
      </c>
      <c r="B374" s="248">
        <f>IFERROR(VLOOKUP($C374,Account_Mapping!$A:$C,3,0),"")</f>
        <v>0</v>
      </c>
      <c r="C374" s="285" t="s">
        <v>1114</v>
      </c>
      <c r="D374" s="215"/>
      <c r="E374" s="215">
        <v>0</v>
      </c>
      <c r="F374" s="215">
        <v>0</v>
      </c>
      <c r="G374" s="215">
        <v>0</v>
      </c>
      <c r="H374" s="215">
        <v>0</v>
      </c>
      <c r="I374" s="215">
        <v>0</v>
      </c>
      <c r="J374" s="215">
        <v>0</v>
      </c>
      <c r="K374" s="215">
        <v>0</v>
      </c>
      <c r="L374" s="215">
        <v>0</v>
      </c>
      <c r="M374" s="215">
        <v>0</v>
      </c>
      <c r="N374" s="215">
        <v>0</v>
      </c>
      <c r="O374" s="215">
        <v>0</v>
      </c>
      <c r="P374" s="215">
        <v>0</v>
      </c>
      <c r="Q374" s="215">
        <v>0</v>
      </c>
    </row>
    <row r="375" spans="1:18" x14ac:dyDescent="0.25">
      <c r="A375" s="245" t="str">
        <f>IFERROR(VLOOKUP($C375,Account_Mapping!$A:$C,2,0),"")</f>
        <v>T_gen_Admin_other</v>
      </c>
      <c r="B375" s="248">
        <f>IFERROR(VLOOKUP($C375,Account_Mapping!$A:$C,3,0),"")</f>
        <v>0</v>
      </c>
      <c r="C375" s="285" t="s">
        <v>1115</v>
      </c>
      <c r="D375" s="215"/>
      <c r="E375" s="215">
        <v>0</v>
      </c>
      <c r="F375" s="215">
        <v>0</v>
      </c>
      <c r="G375" s="215">
        <v>0</v>
      </c>
      <c r="H375" s="215">
        <v>0</v>
      </c>
      <c r="I375" s="215">
        <v>0</v>
      </c>
      <c r="J375" s="215">
        <v>0</v>
      </c>
      <c r="K375" s="215">
        <v>0</v>
      </c>
      <c r="L375" s="215">
        <v>0</v>
      </c>
      <c r="M375" s="215">
        <v>0</v>
      </c>
      <c r="N375" s="215">
        <v>0</v>
      </c>
      <c r="O375" s="215">
        <v>0</v>
      </c>
      <c r="P375" s="215">
        <v>0</v>
      </c>
      <c r="Q375" s="215">
        <v>0</v>
      </c>
    </row>
    <row r="376" spans="1:18" x14ac:dyDescent="0.25">
      <c r="A376" s="245" t="str">
        <f>IFERROR(VLOOKUP($C376,Account_Mapping!$A:$C,2,0),"")</f>
        <v>T_EXPENSES</v>
      </c>
      <c r="B376" s="248">
        <f>IFERROR(VLOOKUP($C376,Account_Mapping!$A:$C,3,0),"")</f>
        <v>0</v>
      </c>
      <c r="C376" s="285" t="s">
        <v>1116</v>
      </c>
      <c r="D376" s="215"/>
      <c r="E376" s="215">
        <v>4473.6099999999997</v>
      </c>
      <c r="F376" s="215">
        <v>5857.64</v>
      </c>
      <c r="G376" s="215">
        <v>5189.93</v>
      </c>
      <c r="H376" s="215">
        <v>4392.12</v>
      </c>
      <c r="I376" s="215">
        <v>3721.81</v>
      </c>
      <c r="J376" s="215">
        <v>4092.26</v>
      </c>
      <c r="K376" s="215">
        <v>0</v>
      </c>
      <c r="L376" s="215">
        <v>0</v>
      </c>
      <c r="M376" s="215">
        <v>0</v>
      </c>
      <c r="N376" s="215">
        <v>0</v>
      </c>
      <c r="O376" s="215">
        <v>0</v>
      </c>
      <c r="P376" s="215">
        <v>0</v>
      </c>
      <c r="Q376" s="215">
        <v>27727.370000000003</v>
      </c>
    </row>
    <row r="377" spans="1:18" x14ac:dyDescent="0.25">
      <c r="A377" s="245" t="str">
        <f>IFERROR(VLOOKUP($C377,Account_Mapping!$A:$C,2,0),"")</f>
        <v>T_EXPENSES</v>
      </c>
      <c r="B377" s="248">
        <f>IFERROR(VLOOKUP($C377,Account_Mapping!$A:$C,3,0),"")</f>
        <v>0</v>
      </c>
      <c r="C377" s="285" t="s">
        <v>1117</v>
      </c>
      <c r="E377" s="229">
        <v>2538.04</v>
      </c>
      <c r="F377" s="229">
        <v>2474.7399999999998</v>
      </c>
      <c r="G377" s="229">
        <v>2228.87</v>
      </c>
      <c r="H377" s="229">
        <v>2060.71</v>
      </c>
      <c r="I377" s="229">
        <v>1949.21</v>
      </c>
      <c r="J377" s="229">
        <v>1728.87</v>
      </c>
      <c r="K377" s="229">
        <v>0</v>
      </c>
      <c r="L377" s="229">
        <v>0</v>
      </c>
      <c r="M377" s="229">
        <v>0</v>
      </c>
      <c r="N377" s="229">
        <v>0</v>
      </c>
      <c r="O377" s="229">
        <v>0</v>
      </c>
      <c r="P377" s="229">
        <v>0</v>
      </c>
      <c r="Q377" s="229">
        <v>12980.439999999999</v>
      </c>
      <c r="R377" s="224"/>
    </row>
    <row r="378" spans="1:18" x14ac:dyDescent="0.25">
      <c r="A378" s="245" t="str">
        <f>IFERROR(VLOOKUP($C378,Account_Mapping!$A:$C,2,0),"")</f>
        <v>T_EXPENSES</v>
      </c>
      <c r="B378" s="248">
        <f>IFERROR(VLOOKUP($C378,Account_Mapping!$A:$C,3,0),"")</f>
        <v>0</v>
      </c>
      <c r="C378" s="285" t="s">
        <v>1118</v>
      </c>
      <c r="E378" s="221">
        <v>2658.27</v>
      </c>
      <c r="F378" s="221">
        <v>2801.95</v>
      </c>
      <c r="G378" s="221">
        <v>2249.37</v>
      </c>
      <c r="H378" s="221">
        <v>2774.31</v>
      </c>
      <c r="I378" s="221">
        <v>2398.56</v>
      </c>
      <c r="J378" s="221">
        <v>2346.92</v>
      </c>
      <c r="K378" s="221">
        <v>0</v>
      </c>
      <c r="L378" s="221">
        <v>0</v>
      </c>
      <c r="M378" s="221">
        <v>0</v>
      </c>
      <c r="N378" s="221">
        <v>0</v>
      </c>
      <c r="O378" s="221">
        <v>0</v>
      </c>
      <c r="P378" s="221">
        <v>0</v>
      </c>
      <c r="Q378" s="221">
        <v>15229.38</v>
      </c>
    </row>
    <row r="379" spans="1:18" x14ac:dyDescent="0.25">
      <c r="A379" s="245" t="str">
        <f>IFERROR(VLOOKUP($C379,Account_Mapping!$A:$C,2,0),"")</f>
        <v/>
      </c>
      <c r="B379" s="248" t="str">
        <f>IFERROR(VLOOKUP($C379,Account_Mapping!$A:$C,3,0),"")</f>
        <v/>
      </c>
      <c r="C379" s="285" t="s">
        <v>1119</v>
      </c>
      <c r="E379" s="215">
        <v>22815.280000000002</v>
      </c>
      <c r="F379" s="215">
        <v>21690.710000000003</v>
      </c>
      <c r="G379" s="215">
        <v>18433.469999999998</v>
      </c>
      <c r="H379" s="215">
        <v>21580.5</v>
      </c>
      <c r="I379" s="215">
        <v>25809.58</v>
      </c>
      <c r="J379" s="215">
        <v>19775.75</v>
      </c>
      <c r="K379" s="215">
        <v>0</v>
      </c>
      <c r="L379" s="215">
        <v>0</v>
      </c>
      <c r="M379" s="215">
        <v>0</v>
      </c>
      <c r="N379" s="215">
        <v>0</v>
      </c>
      <c r="O379" s="215">
        <v>0</v>
      </c>
      <c r="P379" s="215">
        <v>0</v>
      </c>
      <c r="Q379" s="215">
        <v>130105.29000000001</v>
      </c>
    </row>
    <row r="380" spans="1:18" x14ac:dyDescent="0.25">
      <c r="A380" s="245" t="str">
        <f>IFERROR(VLOOKUP($C380,Account_Mapping!$A:$C,2,0),"")</f>
        <v/>
      </c>
      <c r="B380" s="248" t="str">
        <f>IFERROR(VLOOKUP($C380,Account_Mapping!$A:$C,3,0),"")</f>
        <v/>
      </c>
      <c r="D380" s="215"/>
      <c r="E380" s="215"/>
      <c r="F380" s="215"/>
      <c r="G380" s="215"/>
      <c r="H380" s="215"/>
      <c r="I380" s="215"/>
      <c r="J380" s="215"/>
      <c r="K380" s="215"/>
      <c r="L380" s="215"/>
      <c r="M380" s="215"/>
      <c r="N380" s="215"/>
      <c r="O380" s="215"/>
      <c r="P380" s="215"/>
      <c r="Q380" s="215"/>
    </row>
    <row r="381" spans="1:18" x14ac:dyDescent="0.25">
      <c r="A381" s="245" t="str">
        <f>IFERROR(VLOOKUP($C381,Account_Mapping!$A:$C,2,0),"")</f>
        <v/>
      </c>
      <c r="B381" s="248" t="str">
        <f>IFERROR(VLOOKUP($C381,Account_Mapping!$A:$C,3,0),"")</f>
        <v/>
      </c>
      <c r="C381" s="285" t="s">
        <v>1120</v>
      </c>
      <c r="D381" s="215"/>
      <c r="E381" s="215"/>
      <c r="F381" s="215"/>
      <c r="G381" s="215"/>
      <c r="H381" s="215"/>
      <c r="I381" s="215"/>
      <c r="J381" s="215"/>
      <c r="K381" s="215"/>
      <c r="L381" s="215"/>
      <c r="M381" s="215"/>
      <c r="N381" s="215"/>
      <c r="O381" s="215"/>
      <c r="P381" s="215"/>
      <c r="Q381" s="215"/>
    </row>
    <row r="382" spans="1:18" x14ac:dyDescent="0.25">
      <c r="A382" s="245" t="str">
        <f>IFERROR(VLOOKUP($C382,Account_Mapping!$A:$C,2,0),"")</f>
        <v>T_gen_Admin_other</v>
      </c>
      <c r="B382" s="248" t="str">
        <f>IFERROR(VLOOKUP($C382,Account_Mapping!$A:$C,3,0),"")</f>
        <v>T_Other_NN_Labor</v>
      </c>
      <c r="C382" s="285" t="s">
        <v>1121</v>
      </c>
      <c r="D382" s="215"/>
      <c r="E382" s="215">
        <v>8460.08</v>
      </c>
      <c r="F382" s="215">
        <v>8460.08</v>
      </c>
      <c r="G382" s="215">
        <v>8460.08</v>
      </c>
      <c r="H382" s="215">
        <v>6507.99</v>
      </c>
      <c r="I382" s="215">
        <v>8460.08</v>
      </c>
      <c r="J382" s="215">
        <v>8460.08</v>
      </c>
      <c r="K382" s="215">
        <v>0</v>
      </c>
      <c r="L382" s="215">
        <v>0</v>
      </c>
      <c r="M382" s="215">
        <v>0</v>
      </c>
      <c r="N382" s="215">
        <v>0</v>
      </c>
      <c r="O382" s="215">
        <v>0</v>
      </c>
      <c r="P382" s="215">
        <v>0</v>
      </c>
      <c r="Q382" s="215">
        <v>48808.39</v>
      </c>
    </row>
    <row r="383" spans="1:18" x14ac:dyDescent="0.25">
      <c r="A383" s="245" t="str">
        <f>IFERROR(VLOOKUP($C383,Account_Mapping!$A:$C,2,0),"")</f>
        <v>T_gen_Admin_other</v>
      </c>
      <c r="B383" s="248" t="str">
        <f>IFERROR(VLOOKUP($C383,Account_Mapping!$A:$C,3,0),"")</f>
        <v>T_Other_NN_Labor</v>
      </c>
      <c r="C383" s="285" t="s">
        <v>1122</v>
      </c>
      <c r="D383" s="215"/>
      <c r="E383" s="215">
        <v>6160.37</v>
      </c>
      <c r="F383" s="215">
        <v>5402.82</v>
      </c>
      <c r="G383" s="215">
        <v>6589.28</v>
      </c>
      <c r="H383" s="215">
        <v>3228.32</v>
      </c>
      <c r="I383" s="215">
        <v>2952.39</v>
      </c>
      <c r="J383" s="215">
        <v>2534.7199999999998</v>
      </c>
      <c r="K383" s="215">
        <v>0</v>
      </c>
      <c r="L383" s="215">
        <v>0</v>
      </c>
      <c r="M383" s="215">
        <v>0</v>
      </c>
      <c r="N383" s="215">
        <v>0</v>
      </c>
      <c r="O383" s="215">
        <v>0</v>
      </c>
      <c r="P383" s="215">
        <v>0</v>
      </c>
      <c r="Q383" s="215">
        <v>26867.899999999998</v>
      </c>
    </row>
    <row r="384" spans="1:18" x14ac:dyDescent="0.25">
      <c r="A384" s="245" t="str">
        <f>IFERROR(VLOOKUP($C384,Account_Mapping!$A:$C,2,0),"")</f>
        <v>T_gen_Admin_other</v>
      </c>
      <c r="B384" s="248" t="str">
        <f>IFERROR(VLOOKUP($C384,Account_Mapping!$A:$C,3,0),"")</f>
        <v>T_Other_NN_Labor</v>
      </c>
      <c r="C384" s="285" t="s">
        <v>1123</v>
      </c>
      <c r="D384" s="215"/>
      <c r="E384" s="215">
        <v>988.39</v>
      </c>
      <c r="F384" s="215">
        <v>1007.03</v>
      </c>
      <c r="G384" s="215">
        <v>922.99</v>
      </c>
      <c r="H384" s="215">
        <v>953.76</v>
      </c>
      <c r="I384" s="215">
        <v>955.59</v>
      </c>
      <c r="J384" s="215">
        <v>956.8</v>
      </c>
      <c r="K384" s="215">
        <v>0</v>
      </c>
      <c r="L384" s="215">
        <v>0</v>
      </c>
      <c r="M384" s="215">
        <v>0</v>
      </c>
      <c r="N384" s="215">
        <v>0</v>
      </c>
      <c r="O384" s="215">
        <v>0</v>
      </c>
      <c r="P384" s="215">
        <v>0</v>
      </c>
      <c r="Q384" s="215">
        <v>5784.56</v>
      </c>
    </row>
    <row r="385" spans="1:17" x14ac:dyDescent="0.25">
      <c r="A385" s="245" t="str">
        <f>IFERROR(VLOOKUP($C385,Account_Mapping!$A:$C,2,0),"")</f>
        <v>T_gen_Admin_other</v>
      </c>
      <c r="B385" s="248">
        <f>IFERROR(VLOOKUP($C385,Account_Mapping!$A:$C,3,0),"")</f>
        <v>0</v>
      </c>
      <c r="C385" s="285" t="s">
        <v>1124</v>
      </c>
      <c r="D385" s="215"/>
      <c r="E385" s="215">
        <v>116.3</v>
      </c>
      <c r="F385" s="215">
        <v>0</v>
      </c>
      <c r="G385" s="215">
        <v>0</v>
      </c>
      <c r="H385" s="215">
        <v>0</v>
      </c>
      <c r="I385" s="215">
        <v>0</v>
      </c>
      <c r="J385" s="215">
        <v>0</v>
      </c>
      <c r="K385" s="215">
        <v>0</v>
      </c>
      <c r="L385" s="215">
        <v>0</v>
      </c>
      <c r="M385" s="215">
        <v>0</v>
      </c>
      <c r="N385" s="215">
        <v>0</v>
      </c>
      <c r="O385" s="215">
        <v>0</v>
      </c>
      <c r="P385" s="215">
        <v>0</v>
      </c>
      <c r="Q385" s="215">
        <v>116.3</v>
      </c>
    </row>
    <row r="386" spans="1:17" x14ac:dyDescent="0.25">
      <c r="A386" s="245" t="str">
        <f>IFERROR(VLOOKUP($C386,Account_Mapping!$A:$C,2,0),"")</f>
        <v>T_gen_Admin_other</v>
      </c>
      <c r="B386" s="248" t="str">
        <f>IFERROR(VLOOKUP($C386,Account_Mapping!$A:$C,3,0),"")</f>
        <v>T_Other_NN_Labor</v>
      </c>
      <c r="C386" s="285" t="s">
        <v>1125</v>
      </c>
      <c r="D386" s="215"/>
      <c r="E386" s="215">
        <v>0</v>
      </c>
      <c r="F386" s="215">
        <v>0</v>
      </c>
      <c r="G386" s="215">
        <v>0</v>
      </c>
      <c r="H386" s="215">
        <v>4162.66</v>
      </c>
      <c r="I386" s="215">
        <v>5155.7</v>
      </c>
      <c r="J386" s="215">
        <v>4384.01</v>
      </c>
      <c r="K386" s="215">
        <v>0</v>
      </c>
      <c r="L386" s="215">
        <v>0</v>
      </c>
      <c r="M386" s="215">
        <v>0</v>
      </c>
      <c r="N386" s="215">
        <v>0</v>
      </c>
      <c r="O386" s="215">
        <v>0</v>
      </c>
      <c r="P386" s="215">
        <v>0</v>
      </c>
      <c r="Q386" s="215">
        <v>13702.37</v>
      </c>
    </row>
    <row r="387" spans="1:17" x14ac:dyDescent="0.25">
      <c r="A387" s="245" t="str">
        <f>IFERROR(VLOOKUP($C387,Account_Mapping!$A:$C,2,0),"")</f>
        <v>T_gen_Admin_other</v>
      </c>
      <c r="B387" s="248" t="str">
        <f>IFERROR(VLOOKUP($C387,Account_Mapping!$A:$C,3,0),"")</f>
        <v>T_Other_NN_Labor</v>
      </c>
      <c r="C387" s="285" t="s">
        <v>1126</v>
      </c>
      <c r="D387" s="215"/>
      <c r="E387" s="215">
        <v>0</v>
      </c>
      <c r="F387" s="215">
        <v>0</v>
      </c>
      <c r="G387" s="215">
        <v>0</v>
      </c>
      <c r="H387" s="215">
        <v>0</v>
      </c>
      <c r="I387" s="215">
        <v>0</v>
      </c>
      <c r="J387" s="215">
        <v>0</v>
      </c>
      <c r="K387" s="215">
        <v>0</v>
      </c>
      <c r="L387" s="215">
        <v>0</v>
      </c>
      <c r="M387" s="215">
        <v>0</v>
      </c>
      <c r="N387" s="215">
        <v>0</v>
      </c>
      <c r="O387" s="215">
        <v>0</v>
      </c>
      <c r="P387" s="215">
        <v>0</v>
      </c>
      <c r="Q387" s="215">
        <v>0</v>
      </c>
    </row>
    <row r="388" spans="1:17" x14ac:dyDescent="0.25">
      <c r="A388" s="245" t="str">
        <f>IFERROR(VLOOKUP($C388,Account_Mapping!$A:$C,2,0),"")</f>
        <v>T_gen_Admin_other</v>
      </c>
      <c r="B388" s="248">
        <f>IFERROR(VLOOKUP($C388,Account_Mapping!$A:$C,3,0),"")</f>
        <v>0</v>
      </c>
      <c r="C388" s="285" t="s">
        <v>1127</v>
      </c>
      <c r="D388" s="215"/>
      <c r="E388" s="215">
        <v>0</v>
      </c>
      <c r="F388" s="215">
        <v>0</v>
      </c>
      <c r="G388" s="215">
        <v>0</v>
      </c>
      <c r="H388" s="215">
        <v>0</v>
      </c>
      <c r="I388" s="215">
        <v>0</v>
      </c>
      <c r="J388" s="215">
        <v>0</v>
      </c>
      <c r="K388" s="215">
        <v>0</v>
      </c>
      <c r="L388" s="215">
        <v>0</v>
      </c>
      <c r="M388" s="215">
        <v>0</v>
      </c>
      <c r="N388" s="215">
        <v>0</v>
      </c>
      <c r="O388" s="215">
        <v>0</v>
      </c>
      <c r="P388" s="215">
        <v>0</v>
      </c>
      <c r="Q388" s="215">
        <v>0</v>
      </c>
    </row>
    <row r="389" spans="1:17" x14ac:dyDescent="0.25">
      <c r="A389" s="245" t="str">
        <f>IFERROR(VLOOKUP($C389,Account_Mapping!$A:$C,2,0),"")</f>
        <v>T_gen_Admin_other</v>
      </c>
      <c r="B389" s="248" t="str">
        <f>IFERROR(VLOOKUP($C389,Account_Mapping!$A:$C,3,0),"")</f>
        <v>T_Other_NN_Labor</v>
      </c>
      <c r="C389" s="285" t="s">
        <v>1128</v>
      </c>
      <c r="D389" s="215"/>
      <c r="E389" s="215">
        <v>0</v>
      </c>
      <c r="F389" s="215">
        <v>0</v>
      </c>
      <c r="G389" s="215">
        <v>0</v>
      </c>
      <c r="H389" s="215">
        <v>0</v>
      </c>
      <c r="I389" s="215">
        <v>0</v>
      </c>
      <c r="J389" s="215">
        <v>0</v>
      </c>
      <c r="K389" s="215">
        <v>0</v>
      </c>
      <c r="L389" s="215">
        <v>0</v>
      </c>
      <c r="M389" s="215">
        <v>0</v>
      </c>
      <c r="N389" s="215">
        <v>0</v>
      </c>
      <c r="O389" s="215">
        <v>0</v>
      </c>
      <c r="P389" s="215">
        <v>0</v>
      </c>
      <c r="Q389" s="215">
        <v>0</v>
      </c>
    </row>
    <row r="390" spans="1:17" x14ac:dyDescent="0.25">
      <c r="A390" s="245" t="str">
        <f>IFERROR(VLOOKUP($C390,Account_Mapping!$A:$C,2,0),"")</f>
        <v>T_gen_Admin_other</v>
      </c>
      <c r="B390" s="248">
        <f>IFERROR(VLOOKUP($C390,Account_Mapping!$A:$C,3,0),"")</f>
        <v>0</v>
      </c>
      <c r="C390" s="285" t="s">
        <v>1129</v>
      </c>
      <c r="D390" s="215"/>
      <c r="E390" s="215">
        <v>0</v>
      </c>
      <c r="F390" s="215">
        <v>0</v>
      </c>
      <c r="G390" s="215">
        <v>0</v>
      </c>
      <c r="H390" s="215">
        <v>0</v>
      </c>
      <c r="I390" s="215">
        <v>0</v>
      </c>
      <c r="J390" s="215">
        <v>0</v>
      </c>
      <c r="K390" s="215">
        <v>0</v>
      </c>
      <c r="L390" s="215">
        <v>0</v>
      </c>
      <c r="M390" s="215">
        <v>0</v>
      </c>
      <c r="N390" s="215">
        <v>0</v>
      </c>
      <c r="O390" s="215">
        <v>0</v>
      </c>
      <c r="P390" s="215">
        <v>0</v>
      </c>
      <c r="Q390" s="215">
        <v>0</v>
      </c>
    </row>
    <row r="391" spans="1:17" x14ac:dyDescent="0.25">
      <c r="A391" s="245" t="str">
        <f>IFERROR(VLOOKUP($C391,Account_Mapping!$A:$C,2,0),"")</f>
        <v>T_gen_Admin_other</v>
      </c>
      <c r="B391" s="248">
        <f>IFERROR(VLOOKUP($C391,Account_Mapping!$A:$C,3,0),"")</f>
        <v>0</v>
      </c>
      <c r="C391" s="285" t="s">
        <v>1130</v>
      </c>
      <c r="D391" s="215"/>
      <c r="E391" s="215">
        <v>100</v>
      </c>
      <c r="F391" s="215">
        <v>100</v>
      </c>
      <c r="G391" s="215">
        <v>100</v>
      </c>
      <c r="H391" s="215">
        <v>100</v>
      </c>
      <c r="I391" s="215">
        <v>100</v>
      </c>
      <c r="J391" s="215">
        <v>100</v>
      </c>
      <c r="K391" s="215">
        <v>0</v>
      </c>
      <c r="L391" s="215">
        <v>0</v>
      </c>
      <c r="M391" s="215">
        <v>0</v>
      </c>
      <c r="N391" s="215">
        <v>0</v>
      </c>
      <c r="O391" s="215">
        <v>0</v>
      </c>
      <c r="P391" s="215">
        <v>0</v>
      </c>
      <c r="Q391" s="215">
        <v>600</v>
      </c>
    </row>
    <row r="392" spans="1:17" x14ac:dyDescent="0.25">
      <c r="A392" s="245" t="str">
        <f>IFERROR(VLOOKUP($C392,Account_Mapping!$A:$C,2,0),"")</f>
        <v>T_gen_Admin_other</v>
      </c>
      <c r="B392" s="248">
        <f>IFERROR(VLOOKUP($C392,Account_Mapping!$A:$C,3,0),"")</f>
        <v>0</v>
      </c>
      <c r="C392" s="285" t="s">
        <v>1131</v>
      </c>
      <c r="D392" s="215"/>
      <c r="E392" s="215">
        <v>0</v>
      </c>
      <c r="F392" s="215">
        <v>0</v>
      </c>
      <c r="G392" s="215">
        <v>0</v>
      </c>
      <c r="H392" s="215">
        <v>0</v>
      </c>
      <c r="I392" s="215">
        <v>0</v>
      </c>
      <c r="J392" s="215">
        <v>0</v>
      </c>
      <c r="K392" s="215">
        <v>0</v>
      </c>
      <c r="L392" s="215">
        <v>0</v>
      </c>
      <c r="M392" s="215">
        <v>0</v>
      </c>
      <c r="N392" s="215">
        <v>0</v>
      </c>
      <c r="O392" s="215">
        <v>0</v>
      </c>
      <c r="P392" s="215">
        <v>0</v>
      </c>
      <c r="Q392" s="215">
        <v>0</v>
      </c>
    </row>
    <row r="393" spans="1:17" x14ac:dyDescent="0.25">
      <c r="A393" s="245" t="str">
        <f>IFERROR(VLOOKUP($C393,Account_Mapping!$A:$C,2,0),"")</f>
        <v>T_gen_Admin_other</v>
      </c>
      <c r="B393" s="248">
        <f>IFERROR(VLOOKUP($C393,Account_Mapping!$A:$C,3,0),"")</f>
        <v>0</v>
      </c>
      <c r="C393" s="285" t="s">
        <v>1132</v>
      </c>
      <c r="D393" s="215"/>
      <c r="E393" s="215">
        <v>0</v>
      </c>
      <c r="F393" s="215">
        <v>0</v>
      </c>
      <c r="G393" s="215">
        <v>0</v>
      </c>
      <c r="H393" s="215">
        <v>2528.4</v>
      </c>
      <c r="I393" s="215">
        <v>0</v>
      </c>
      <c r="J393" s="215">
        <v>0</v>
      </c>
      <c r="K393" s="215">
        <v>0</v>
      </c>
      <c r="L393" s="215">
        <v>0</v>
      </c>
      <c r="M393" s="215">
        <v>0</v>
      </c>
      <c r="N393" s="215">
        <v>0</v>
      </c>
      <c r="O393" s="215">
        <v>0</v>
      </c>
      <c r="P393" s="215">
        <v>0</v>
      </c>
      <c r="Q393" s="215">
        <v>2528.4</v>
      </c>
    </row>
    <row r="394" spans="1:17" x14ac:dyDescent="0.25">
      <c r="A394" s="245" t="str">
        <f>IFERROR(VLOOKUP($C394,Account_Mapping!$A:$C,2,0),"")</f>
        <v>T_gen_Admin_other</v>
      </c>
      <c r="B394" s="248">
        <f>IFERROR(VLOOKUP($C394,Account_Mapping!$A:$C,3,0),"")</f>
        <v>0</v>
      </c>
      <c r="C394" s="285" t="s">
        <v>1133</v>
      </c>
      <c r="D394" s="215"/>
      <c r="E394" s="215">
        <v>0</v>
      </c>
      <c r="F394" s="215">
        <v>0</v>
      </c>
      <c r="G394" s="215">
        <v>0</v>
      </c>
      <c r="H394" s="215">
        <v>0</v>
      </c>
      <c r="I394" s="215">
        <v>0</v>
      </c>
      <c r="J394" s="215">
        <v>0</v>
      </c>
      <c r="K394" s="215">
        <v>0</v>
      </c>
      <c r="L394" s="215">
        <v>0</v>
      </c>
      <c r="M394" s="215">
        <v>0</v>
      </c>
      <c r="N394" s="215">
        <v>0</v>
      </c>
      <c r="O394" s="215">
        <v>0</v>
      </c>
      <c r="P394" s="215">
        <v>0</v>
      </c>
      <c r="Q394" s="215">
        <v>0</v>
      </c>
    </row>
    <row r="395" spans="1:17" x14ac:dyDescent="0.25">
      <c r="A395" s="245" t="str">
        <f>IFERROR(VLOOKUP($C395,Account_Mapping!$A:$C,2,0),"")</f>
        <v>T_gen_Admin_other</v>
      </c>
      <c r="B395" s="248">
        <f>IFERROR(VLOOKUP($C395,Account_Mapping!$A:$C,3,0),"")</f>
        <v>0</v>
      </c>
      <c r="C395" s="285" t="s">
        <v>1134</v>
      </c>
      <c r="D395" s="215"/>
      <c r="E395" s="215">
        <v>0</v>
      </c>
      <c r="F395" s="215">
        <v>0</v>
      </c>
      <c r="G395" s="215">
        <v>414</v>
      </c>
      <c r="H395" s="215">
        <v>90</v>
      </c>
      <c r="I395" s="215">
        <v>0</v>
      </c>
      <c r="J395" s="215">
        <v>108.75</v>
      </c>
      <c r="K395" s="215">
        <v>0</v>
      </c>
      <c r="L395" s="215">
        <v>0</v>
      </c>
      <c r="M395" s="215">
        <v>0</v>
      </c>
      <c r="N395" s="215">
        <v>0</v>
      </c>
      <c r="O395" s="215">
        <v>0</v>
      </c>
      <c r="P395" s="215">
        <v>0</v>
      </c>
      <c r="Q395" s="215">
        <v>612.75</v>
      </c>
    </row>
    <row r="396" spans="1:17" x14ac:dyDescent="0.25">
      <c r="A396" s="245" t="str">
        <f>IFERROR(VLOOKUP($C396,Account_Mapping!$A:$C,2,0),"")</f>
        <v>T_gen_Admin_other</v>
      </c>
      <c r="B396" s="248">
        <f>IFERROR(VLOOKUP($C396,Account_Mapping!$A:$C,3,0),"")</f>
        <v>0</v>
      </c>
      <c r="C396" s="285" t="s">
        <v>1135</v>
      </c>
      <c r="D396" s="215"/>
      <c r="E396" s="215">
        <v>399.07</v>
      </c>
      <c r="F396" s="215">
        <v>399.07</v>
      </c>
      <c r="G396" s="215">
        <v>269.64999999999998</v>
      </c>
      <c r="H396" s="215">
        <v>156.86000000000001</v>
      </c>
      <c r="I396" s="215">
        <v>152.34</v>
      </c>
      <c r="J396" s="215">
        <v>180.34</v>
      </c>
      <c r="K396" s="215">
        <v>0</v>
      </c>
      <c r="L396" s="215">
        <v>0</v>
      </c>
      <c r="M396" s="215">
        <v>0</v>
      </c>
      <c r="N396" s="215">
        <v>0</v>
      </c>
      <c r="O396" s="215">
        <v>0</v>
      </c>
      <c r="P396" s="215">
        <v>0</v>
      </c>
      <c r="Q396" s="215">
        <v>1557.33</v>
      </c>
    </row>
    <row r="397" spans="1:17" x14ac:dyDescent="0.25">
      <c r="A397" s="245" t="str">
        <f>IFERROR(VLOOKUP($C397,Account_Mapping!$A:$C,2,0),"")</f>
        <v>T_gen_Admin_other</v>
      </c>
      <c r="B397" s="248">
        <f>IFERROR(VLOOKUP($C397,Account_Mapping!$A:$C,3,0),"")</f>
        <v>0</v>
      </c>
      <c r="C397" s="285" t="s">
        <v>1136</v>
      </c>
      <c r="D397" s="215"/>
      <c r="E397" s="215">
        <v>0</v>
      </c>
      <c r="F397" s="215">
        <v>0</v>
      </c>
      <c r="G397" s="215">
        <v>0</v>
      </c>
      <c r="H397" s="215">
        <v>0</v>
      </c>
      <c r="I397" s="215">
        <v>0</v>
      </c>
      <c r="J397" s="215">
        <v>0</v>
      </c>
      <c r="K397" s="215">
        <v>0</v>
      </c>
      <c r="L397" s="215">
        <v>0</v>
      </c>
      <c r="M397" s="215">
        <v>0</v>
      </c>
      <c r="N397" s="215">
        <v>0</v>
      </c>
      <c r="O397" s="215">
        <v>0</v>
      </c>
      <c r="P397" s="215">
        <v>0</v>
      </c>
      <c r="Q397" s="215">
        <v>0</v>
      </c>
    </row>
    <row r="398" spans="1:17" x14ac:dyDescent="0.25">
      <c r="A398" s="245" t="str">
        <f>IFERROR(VLOOKUP($C398,Account_Mapping!$A:$C,2,0),"")</f>
        <v>T_gen_Admin_other</v>
      </c>
      <c r="B398" s="248">
        <f>IFERROR(VLOOKUP($C398,Account_Mapping!$A:$C,3,0),"")</f>
        <v>0</v>
      </c>
      <c r="C398" s="285" t="s">
        <v>1137</v>
      </c>
      <c r="D398" s="215"/>
      <c r="E398" s="215">
        <v>0</v>
      </c>
      <c r="F398" s="215">
        <v>0</v>
      </c>
      <c r="G398" s="215">
        <v>0</v>
      </c>
      <c r="H398" s="215">
        <v>0</v>
      </c>
      <c r="I398" s="215">
        <v>0</v>
      </c>
      <c r="J398" s="215">
        <v>0</v>
      </c>
      <c r="K398" s="215">
        <v>0</v>
      </c>
      <c r="L398" s="215">
        <v>0</v>
      </c>
      <c r="M398" s="215">
        <v>0</v>
      </c>
      <c r="N398" s="215">
        <v>0</v>
      </c>
      <c r="O398" s="215">
        <v>0</v>
      </c>
      <c r="P398" s="215">
        <v>0</v>
      </c>
      <c r="Q398" s="215">
        <v>0</v>
      </c>
    </row>
    <row r="399" spans="1:17" x14ac:dyDescent="0.25">
      <c r="A399" s="245" t="str">
        <f>IFERROR(VLOOKUP($C399,Account_Mapping!$A:$C,2,0),"")</f>
        <v>T_gen_Admin_other</v>
      </c>
      <c r="B399" s="248">
        <f>IFERROR(VLOOKUP($C399,Account_Mapping!$A:$C,3,0),"")</f>
        <v>0</v>
      </c>
      <c r="C399" s="285" t="s">
        <v>1138</v>
      </c>
      <c r="D399" s="215"/>
      <c r="E399" s="215">
        <v>0</v>
      </c>
      <c r="F399" s="215">
        <v>0</v>
      </c>
      <c r="G399" s="215">
        <v>0</v>
      </c>
      <c r="H399" s="215">
        <v>0</v>
      </c>
      <c r="I399" s="215">
        <v>0</v>
      </c>
      <c r="J399" s="215">
        <v>0</v>
      </c>
      <c r="K399" s="215">
        <v>0</v>
      </c>
      <c r="L399" s="215">
        <v>0</v>
      </c>
      <c r="M399" s="215">
        <v>0</v>
      </c>
      <c r="N399" s="215">
        <v>0</v>
      </c>
      <c r="O399" s="215">
        <v>0</v>
      </c>
      <c r="P399" s="215">
        <v>0</v>
      </c>
      <c r="Q399" s="215">
        <v>0</v>
      </c>
    </row>
    <row r="400" spans="1:17" x14ac:dyDescent="0.25">
      <c r="A400" s="245" t="str">
        <f>IFERROR(VLOOKUP($C400,Account_Mapping!$A:$C,2,0),"")</f>
        <v>T_gen_Admin_other</v>
      </c>
      <c r="B400" s="248">
        <f>IFERROR(VLOOKUP($C400,Account_Mapping!$A:$C,3,0),"")</f>
        <v>0</v>
      </c>
      <c r="C400" s="285" t="s">
        <v>1139</v>
      </c>
      <c r="D400" s="215"/>
      <c r="E400" s="215">
        <v>8178.54</v>
      </c>
      <c r="F400" s="215">
        <v>7980.96</v>
      </c>
      <c r="G400" s="215">
        <v>0</v>
      </c>
      <c r="H400" s="215">
        <v>241.45</v>
      </c>
      <c r="I400" s="215">
        <v>0</v>
      </c>
      <c r="J400" s="215">
        <v>0</v>
      </c>
      <c r="K400" s="215">
        <v>0</v>
      </c>
      <c r="L400" s="215">
        <v>0</v>
      </c>
      <c r="M400" s="215">
        <v>0</v>
      </c>
      <c r="N400" s="215">
        <v>0</v>
      </c>
      <c r="O400" s="215">
        <v>0</v>
      </c>
      <c r="P400" s="215">
        <v>0</v>
      </c>
      <c r="Q400" s="215">
        <v>16400.95</v>
      </c>
    </row>
    <row r="401" spans="1:17" x14ac:dyDescent="0.25">
      <c r="A401" s="245" t="str">
        <f>IFERROR(VLOOKUP($C401,Account_Mapping!$A:$C,2,0),"")</f>
        <v>T_gen_Admin_other</v>
      </c>
      <c r="B401" s="248">
        <f>IFERROR(VLOOKUP($C401,Account_Mapping!$A:$C,3,0),"")</f>
        <v>0</v>
      </c>
      <c r="C401" s="285" t="s">
        <v>1140</v>
      </c>
      <c r="D401" s="215"/>
      <c r="E401" s="215">
        <v>0</v>
      </c>
      <c r="F401" s="215">
        <v>0</v>
      </c>
      <c r="G401" s="215">
        <v>0</v>
      </c>
      <c r="H401" s="215">
        <v>0</v>
      </c>
      <c r="I401" s="215">
        <v>0</v>
      </c>
      <c r="J401" s="215">
        <v>0</v>
      </c>
      <c r="K401" s="215">
        <v>0</v>
      </c>
      <c r="L401" s="215">
        <v>0</v>
      </c>
      <c r="M401" s="215">
        <v>0</v>
      </c>
      <c r="N401" s="215">
        <v>0</v>
      </c>
      <c r="O401" s="215">
        <v>0</v>
      </c>
      <c r="P401" s="215">
        <v>0</v>
      </c>
      <c r="Q401" s="215">
        <v>0</v>
      </c>
    </row>
    <row r="402" spans="1:17" x14ac:dyDescent="0.25">
      <c r="A402" s="245" t="str">
        <f>IFERROR(VLOOKUP($C402,Account_Mapping!$A:$C,2,0),"")</f>
        <v>T_EXPENSES</v>
      </c>
      <c r="B402" s="248">
        <f>IFERROR(VLOOKUP($C402,Account_Mapping!$A:$C,3,0),"")</f>
        <v>0</v>
      </c>
      <c r="C402" s="285" t="s">
        <v>1141</v>
      </c>
      <c r="D402" s="215"/>
      <c r="E402" s="215">
        <v>60</v>
      </c>
      <c r="F402" s="215">
        <v>60</v>
      </c>
      <c r="G402" s="215">
        <v>60</v>
      </c>
      <c r="H402" s="215">
        <v>60</v>
      </c>
      <c r="I402" s="215">
        <v>60</v>
      </c>
      <c r="J402" s="215">
        <v>60</v>
      </c>
      <c r="K402" s="215">
        <v>0</v>
      </c>
      <c r="L402" s="215">
        <v>0</v>
      </c>
      <c r="M402" s="215">
        <v>0</v>
      </c>
      <c r="N402" s="215">
        <v>0</v>
      </c>
      <c r="O402" s="215">
        <v>0</v>
      </c>
      <c r="P402" s="215">
        <v>0</v>
      </c>
      <c r="Q402" s="215">
        <v>360</v>
      </c>
    </row>
    <row r="403" spans="1:17" x14ac:dyDescent="0.25">
      <c r="A403" s="245" t="str">
        <f>IFERROR(VLOOKUP($C403,Account_Mapping!$A:$C,2,0),"")</f>
        <v>T_EXPENSES</v>
      </c>
      <c r="B403" s="248">
        <f>IFERROR(VLOOKUP($C403,Account_Mapping!$A:$C,3,0),"")</f>
        <v>0</v>
      </c>
      <c r="C403" s="285" t="s">
        <v>1142</v>
      </c>
      <c r="D403" s="215"/>
      <c r="E403" s="215">
        <v>0</v>
      </c>
      <c r="F403" s="215">
        <v>0</v>
      </c>
      <c r="G403" s="215">
        <v>0</v>
      </c>
      <c r="H403" s="215">
        <v>0</v>
      </c>
      <c r="I403" s="215">
        <v>0</v>
      </c>
      <c r="J403" s="215">
        <v>0</v>
      </c>
      <c r="K403" s="215">
        <v>0</v>
      </c>
      <c r="L403" s="215">
        <v>0</v>
      </c>
      <c r="M403" s="215">
        <v>0</v>
      </c>
      <c r="N403" s="215">
        <v>0</v>
      </c>
      <c r="O403" s="215">
        <v>0</v>
      </c>
      <c r="P403" s="215">
        <v>0</v>
      </c>
      <c r="Q403" s="215">
        <v>0</v>
      </c>
    </row>
    <row r="404" spans="1:17" x14ac:dyDescent="0.25">
      <c r="A404" s="245" t="str">
        <f>IFERROR(VLOOKUP($C404,Account_Mapping!$A:$C,2,0),"")</f>
        <v>T_Legal</v>
      </c>
      <c r="B404" s="248">
        <f>IFERROR(VLOOKUP($C404,Account_Mapping!$A:$C,3,0),"")</f>
        <v>0</v>
      </c>
      <c r="C404" s="285" t="s">
        <v>1143</v>
      </c>
      <c r="D404" s="215"/>
      <c r="E404" s="215">
        <v>0</v>
      </c>
      <c r="F404" s="215">
        <v>0</v>
      </c>
      <c r="G404" s="215">
        <v>0</v>
      </c>
      <c r="H404" s="215">
        <v>0</v>
      </c>
      <c r="I404" s="215">
        <v>0</v>
      </c>
      <c r="J404" s="215">
        <v>0</v>
      </c>
      <c r="K404" s="215">
        <v>0</v>
      </c>
      <c r="L404" s="215">
        <v>0</v>
      </c>
      <c r="M404" s="215">
        <v>0</v>
      </c>
      <c r="N404" s="215">
        <v>0</v>
      </c>
      <c r="O404" s="215">
        <v>0</v>
      </c>
      <c r="P404" s="215">
        <v>0</v>
      </c>
      <c r="Q404" s="215">
        <v>0</v>
      </c>
    </row>
    <row r="405" spans="1:17" x14ac:dyDescent="0.25">
      <c r="A405" s="245" t="str">
        <f>IFERROR(VLOOKUP($C405,Account_Mapping!$A:$C,2,0),"")</f>
        <v>T_Ancillary_Therapy</v>
      </c>
      <c r="B405" s="248">
        <f>IFERROR(VLOOKUP($C405,Account_Mapping!$A:$C,3,0),"")</f>
        <v>0</v>
      </c>
      <c r="C405" s="285" t="s">
        <v>1144</v>
      </c>
      <c r="D405" s="215"/>
      <c r="E405" s="215">
        <v>0</v>
      </c>
      <c r="F405" s="215">
        <v>0</v>
      </c>
      <c r="G405" s="215">
        <v>0</v>
      </c>
      <c r="H405" s="215">
        <v>0</v>
      </c>
      <c r="I405" s="215">
        <v>0</v>
      </c>
      <c r="J405" s="215">
        <v>0</v>
      </c>
      <c r="K405" s="215">
        <v>0</v>
      </c>
      <c r="L405" s="215">
        <v>0</v>
      </c>
      <c r="M405" s="215">
        <v>0</v>
      </c>
      <c r="N405" s="215">
        <v>0</v>
      </c>
      <c r="O405" s="215">
        <v>0</v>
      </c>
      <c r="P405" s="215">
        <v>0</v>
      </c>
      <c r="Q405" s="215">
        <v>0</v>
      </c>
    </row>
    <row r="406" spans="1:17" x14ac:dyDescent="0.25">
      <c r="A406" s="245" t="str">
        <f>IFERROR(VLOOKUP($C406,Account_Mapping!$A:$C,2,0),"")</f>
        <v>T_gen_Admin_other</v>
      </c>
      <c r="B406" s="248">
        <f>IFERROR(VLOOKUP($C406,Account_Mapping!$A:$C,3,0),"")</f>
        <v>0</v>
      </c>
      <c r="C406" s="285" t="s">
        <v>1145</v>
      </c>
      <c r="D406" s="215"/>
      <c r="E406" s="215">
        <v>455</v>
      </c>
      <c r="F406" s="215">
        <v>455</v>
      </c>
      <c r="G406" s="215">
        <v>1505</v>
      </c>
      <c r="H406" s="215">
        <v>455</v>
      </c>
      <c r="I406" s="215">
        <v>455</v>
      </c>
      <c r="J406" s="215">
        <v>455</v>
      </c>
      <c r="K406" s="215">
        <v>0</v>
      </c>
      <c r="L406" s="215">
        <v>0</v>
      </c>
      <c r="M406" s="215">
        <v>0</v>
      </c>
      <c r="N406" s="215">
        <v>0</v>
      </c>
      <c r="O406" s="215">
        <v>0</v>
      </c>
      <c r="P406" s="215">
        <v>0</v>
      </c>
      <c r="Q406" s="215">
        <v>3780</v>
      </c>
    </row>
    <row r="407" spans="1:17" x14ac:dyDescent="0.25">
      <c r="A407" s="245" t="str">
        <f>IFERROR(VLOOKUP($C407,Account_Mapping!$A:$C,2,0),"")</f>
        <v>T_Marketing</v>
      </c>
      <c r="B407" s="248">
        <f>IFERROR(VLOOKUP($C407,Account_Mapping!$A:$C,3,0),"")</f>
        <v>0</v>
      </c>
      <c r="C407" s="285" t="s">
        <v>1146</v>
      </c>
      <c r="D407" s="215"/>
      <c r="E407" s="215">
        <v>0</v>
      </c>
      <c r="F407" s="215">
        <v>0</v>
      </c>
      <c r="G407" s="215">
        <v>0</v>
      </c>
      <c r="H407" s="215">
        <v>0</v>
      </c>
      <c r="I407" s="215">
        <v>133.49</v>
      </c>
      <c r="J407" s="215">
        <v>0</v>
      </c>
      <c r="K407" s="215">
        <v>0</v>
      </c>
      <c r="L407" s="215">
        <v>0</v>
      </c>
      <c r="M407" s="215">
        <v>0</v>
      </c>
      <c r="N407" s="215">
        <v>0</v>
      </c>
      <c r="O407" s="215">
        <v>0</v>
      </c>
      <c r="P407" s="215">
        <v>0</v>
      </c>
      <c r="Q407" s="215">
        <v>133.49</v>
      </c>
    </row>
    <row r="408" spans="1:17" x14ac:dyDescent="0.25">
      <c r="A408" s="245" t="str">
        <f>IFERROR(VLOOKUP($C408,Account_Mapping!$A:$C,2,0),"")</f>
        <v>T_EXPENSES</v>
      </c>
      <c r="B408" s="248">
        <f>IFERROR(VLOOKUP($C408,Account_Mapping!$A:$C,3,0),"")</f>
        <v>0</v>
      </c>
      <c r="C408" s="285" t="s">
        <v>1147</v>
      </c>
      <c r="D408" s="215"/>
      <c r="E408" s="215">
        <v>243.29</v>
      </c>
      <c r="F408" s="215">
        <v>257.60000000000002</v>
      </c>
      <c r="G408" s="215">
        <v>261.3</v>
      </c>
      <c r="H408" s="215">
        <v>284.85000000000002</v>
      </c>
      <c r="I408" s="215">
        <v>0</v>
      </c>
      <c r="J408" s="215">
        <v>621.22</v>
      </c>
      <c r="K408" s="215">
        <v>0</v>
      </c>
      <c r="L408" s="215">
        <v>0</v>
      </c>
      <c r="M408" s="215">
        <v>0</v>
      </c>
      <c r="N408" s="215">
        <v>0</v>
      </c>
      <c r="O408" s="215">
        <v>0</v>
      </c>
      <c r="P408" s="215">
        <v>0</v>
      </c>
      <c r="Q408" s="215">
        <v>1668.26</v>
      </c>
    </row>
    <row r="409" spans="1:17" x14ac:dyDescent="0.25">
      <c r="A409" s="245" t="str">
        <f>IFERROR(VLOOKUP($C409,Account_Mapping!$A:$C,2,0),"")</f>
        <v>T_gen_Admin_other</v>
      </c>
      <c r="B409" s="248">
        <f>IFERROR(VLOOKUP($C409,Account_Mapping!$A:$C,3,0),"")</f>
        <v>0</v>
      </c>
      <c r="C409" s="285" t="s">
        <v>1148</v>
      </c>
      <c r="D409" s="215"/>
      <c r="E409" s="215">
        <v>558.70000000000005</v>
      </c>
      <c r="F409" s="215">
        <v>551.26</v>
      </c>
      <c r="G409" s="215">
        <v>540.65</v>
      </c>
      <c r="H409" s="215">
        <v>572.54</v>
      </c>
      <c r="I409" s="215">
        <v>664.07</v>
      </c>
      <c r="J409" s="215">
        <v>580.54999999999995</v>
      </c>
      <c r="K409" s="215">
        <v>0</v>
      </c>
      <c r="L409" s="215">
        <v>0</v>
      </c>
      <c r="M409" s="215">
        <v>0</v>
      </c>
      <c r="N409" s="215">
        <v>0</v>
      </c>
      <c r="O409" s="215">
        <v>0</v>
      </c>
      <c r="P409" s="215">
        <v>0</v>
      </c>
      <c r="Q409" s="215">
        <v>3467.7700000000004</v>
      </c>
    </row>
    <row r="410" spans="1:17" x14ac:dyDescent="0.25">
      <c r="A410" s="245" t="str">
        <f>IFERROR(VLOOKUP($C410,Account_Mapping!$A:$C,2,0),"")</f>
        <v>T_gen_Admin_other</v>
      </c>
      <c r="B410" s="248">
        <f>IFERROR(VLOOKUP($C410,Account_Mapping!$A:$C,3,0),"")</f>
        <v>0</v>
      </c>
      <c r="C410" s="285" t="s">
        <v>1149</v>
      </c>
      <c r="D410" s="215"/>
      <c r="E410" s="215">
        <v>12.89</v>
      </c>
      <c r="F410" s="215">
        <v>801.77</v>
      </c>
      <c r="G410" s="215">
        <v>158.66</v>
      </c>
      <c r="H410" s="215">
        <v>348.28</v>
      </c>
      <c r="I410" s="215">
        <v>212.41</v>
      </c>
      <c r="J410" s="215">
        <v>120.41</v>
      </c>
      <c r="K410" s="215">
        <v>0</v>
      </c>
      <c r="L410" s="215">
        <v>0</v>
      </c>
      <c r="M410" s="215">
        <v>0</v>
      </c>
      <c r="N410" s="215">
        <v>0</v>
      </c>
      <c r="O410" s="215">
        <v>0</v>
      </c>
      <c r="P410" s="215">
        <v>0</v>
      </c>
      <c r="Q410" s="215">
        <v>1654.42</v>
      </c>
    </row>
    <row r="411" spans="1:17" x14ac:dyDescent="0.25">
      <c r="A411" s="245" t="str">
        <f>IFERROR(VLOOKUP($C411,Account_Mapping!$A:$C,2,0),"")</f>
        <v>T_gen_Admin_other</v>
      </c>
      <c r="B411" s="248">
        <f>IFERROR(VLOOKUP($C411,Account_Mapping!$A:$C,3,0),"")</f>
        <v>0</v>
      </c>
      <c r="C411" s="285" t="s">
        <v>1150</v>
      </c>
      <c r="D411" s="215"/>
      <c r="E411" s="215">
        <v>0</v>
      </c>
      <c r="F411" s="215">
        <v>0</v>
      </c>
      <c r="G411" s="215">
        <v>0</v>
      </c>
      <c r="H411" s="215">
        <v>0</v>
      </c>
      <c r="I411" s="215">
        <v>0</v>
      </c>
      <c r="J411" s="215">
        <v>0</v>
      </c>
      <c r="K411" s="215">
        <v>0</v>
      </c>
      <c r="L411" s="215">
        <v>0</v>
      </c>
      <c r="M411" s="215">
        <v>0</v>
      </c>
      <c r="N411" s="215">
        <v>0</v>
      </c>
      <c r="O411" s="215">
        <v>0</v>
      </c>
      <c r="P411" s="215">
        <v>0</v>
      </c>
      <c r="Q411" s="215">
        <v>0</v>
      </c>
    </row>
    <row r="412" spans="1:17" x14ac:dyDescent="0.25">
      <c r="A412" s="245" t="str">
        <f>IFERROR(VLOOKUP($C412,Account_Mapping!$A:$C,2,0),"")</f>
        <v>T_EXPENSES</v>
      </c>
      <c r="B412" s="248">
        <f>IFERROR(VLOOKUP($C412,Account_Mapping!$A:$C,3,0),"")</f>
        <v>0</v>
      </c>
      <c r="C412" s="285" t="s">
        <v>1151</v>
      </c>
      <c r="D412" s="215"/>
      <c r="E412" s="215">
        <v>225.29</v>
      </c>
      <c r="F412" s="215">
        <v>67.94</v>
      </c>
      <c r="G412" s="215">
        <v>240</v>
      </c>
      <c r="H412" s="215">
        <v>80</v>
      </c>
      <c r="I412" s="215">
        <v>2123.04</v>
      </c>
      <c r="J412" s="215">
        <v>1142.76</v>
      </c>
      <c r="K412" s="215">
        <v>0</v>
      </c>
      <c r="L412" s="215">
        <v>0</v>
      </c>
      <c r="M412" s="215">
        <v>0</v>
      </c>
      <c r="N412" s="215">
        <v>0</v>
      </c>
      <c r="O412" s="215">
        <v>0</v>
      </c>
      <c r="P412" s="215">
        <v>0</v>
      </c>
      <c r="Q412" s="215">
        <v>3879.0299999999997</v>
      </c>
    </row>
    <row r="413" spans="1:17" x14ac:dyDescent="0.25">
      <c r="A413" s="245" t="str">
        <f>IFERROR(VLOOKUP($C413,Account_Mapping!$A:$C,2,0),"")</f>
        <v>T_DEPR_AMORT</v>
      </c>
      <c r="B413" s="248">
        <f>IFERROR(VLOOKUP($C413,Account_Mapping!$A:$C,3,0),"")</f>
        <v>0</v>
      </c>
      <c r="C413" s="285" t="s">
        <v>1152</v>
      </c>
      <c r="D413" s="215"/>
      <c r="E413" s="215">
        <v>0</v>
      </c>
      <c r="F413" s="215">
        <v>0</v>
      </c>
      <c r="G413" s="215">
        <v>0</v>
      </c>
      <c r="H413" s="215">
        <v>0</v>
      </c>
      <c r="I413" s="215">
        <v>0</v>
      </c>
      <c r="J413" s="215">
        <v>0</v>
      </c>
      <c r="K413" s="215">
        <v>0</v>
      </c>
      <c r="L413" s="215">
        <v>0</v>
      </c>
      <c r="M413" s="215">
        <v>0</v>
      </c>
      <c r="N413" s="215">
        <v>0</v>
      </c>
      <c r="O413" s="215">
        <v>0</v>
      </c>
      <c r="P413" s="215">
        <v>0</v>
      </c>
      <c r="Q413" s="215">
        <v>0</v>
      </c>
    </row>
    <row r="414" spans="1:17" x14ac:dyDescent="0.25">
      <c r="A414" s="245" t="str">
        <f>IFERROR(VLOOKUP($C414,Account_Mapping!$A:$C,2,0),"")</f>
        <v>T_INT_INC_EXP</v>
      </c>
      <c r="B414" s="248">
        <f>IFERROR(VLOOKUP($C414,Account_Mapping!$A:$C,3,0),"")</f>
        <v>0</v>
      </c>
      <c r="C414" s="285" t="s">
        <v>1153</v>
      </c>
      <c r="D414" s="215"/>
      <c r="E414" s="215">
        <v>0</v>
      </c>
      <c r="F414" s="215">
        <v>0</v>
      </c>
      <c r="G414" s="215">
        <v>0</v>
      </c>
      <c r="H414" s="215">
        <v>0</v>
      </c>
      <c r="I414" s="215">
        <v>0</v>
      </c>
      <c r="J414" s="215">
        <v>0</v>
      </c>
      <c r="K414" s="215">
        <v>0</v>
      </c>
      <c r="L414" s="215">
        <v>0</v>
      </c>
      <c r="M414" s="215">
        <v>0</v>
      </c>
      <c r="N414" s="215">
        <v>0</v>
      </c>
      <c r="O414" s="215">
        <v>0</v>
      </c>
      <c r="P414" s="215">
        <v>0</v>
      </c>
      <c r="Q414" s="215">
        <v>0</v>
      </c>
    </row>
    <row r="415" spans="1:17" x14ac:dyDescent="0.25">
      <c r="A415" s="245" t="str">
        <f>IFERROR(VLOOKUP($C415,Account_Mapping!$A:$C,2,0),"")</f>
        <v>T_Insurance</v>
      </c>
      <c r="B415" s="248">
        <f>IFERROR(VLOOKUP($C415,Account_Mapping!$A:$C,3,0),"")</f>
        <v>0</v>
      </c>
      <c r="C415" s="285" t="s">
        <v>1154</v>
      </c>
      <c r="D415" s="215"/>
      <c r="E415" s="215">
        <v>1323.16</v>
      </c>
      <c r="F415" s="215">
        <v>1323.16</v>
      </c>
      <c r="G415" s="215">
        <v>1323.16</v>
      </c>
      <c r="H415" s="215">
        <v>1323.16</v>
      </c>
      <c r="I415" s="215">
        <v>1323.16</v>
      </c>
      <c r="J415" s="215">
        <v>1323.16</v>
      </c>
      <c r="K415" s="215">
        <v>0</v>
      </c>
      <c r="L415" s="215">
        <v>0</v>
      </c>
      <c r="M415" s="215">
        <v>0</v>
      </c>
      <c r="N415" s="215">
        <v>0</v>
      </c>
      <c r="O415" s="215">
        <v>0</v>
      </c>
      <c r="P415" s="215">
        <v>0</v>
      </c>
      <c r="Q415" s="215">
        <v>7938.96</v>
      </c>
    </row>
    <row r="416" spans="1:17" x14ac:dyDescent="0.25">
      <c r="A416" s="245" t="str">
        <f>IFERROR(VLOOKUP($C416,Account_Mapping!$A:$C,2,0),"")</f>
        <v>T_Insurance</v>
      </c>
      <c r="B416" s="248">
        <f>IFERROR(VLOOKUP($C416,Account_Mapping!$A:$C,3,0),"")</f>
        <v>0</v>
      </c>
      <c r="C416" s="285" t="s">
        <v>1155</v>
      </c>
      <c r="D416" s="215"/>
      <c r="E416" s="215">
        <v>759.66</v>
      </c>
      <c r="F416" s="215">
        <v>759.66</v>
      </c>
      <c r="G416" s="215">
        <v>759.66</v>
      </c>
      <c r="H416" s="215">
        <v>759.66</v>
      </c>
      <c r="I416" s="215">
        <v>759.66</v>
      </c>
      <c r="J416" s="215">
        <v>759.66</v>
      </c>
      <c r="K416" s="215">
        <v>0</v>
      </c>
      <c r="L416" s="215">
        <v>0</v>
      </c>
      <c r="M416" s="215">
        <v>0</v>
      </c>
      <c r="N416" s="215">
        <v>0</v>
      </c>
      <c r="O416" s="215">
        <v>0</v>
      </c>
      <c r="P416" s="215">
        <v>0</v>
      </c>
      <c r="Q416" s="215">
        <v>4557.96</v>
      </c>
    </row>
    <row r="417" spans="1:17" x14ac:dyDescent="0.25">
      <c r="A417" s="245" t="str">
        <f>IFERROR(VLOOKUP($C417,Account_Mapping!$A:$C,2,0),"")</f>
        <v>T_Insurance</v>
      </c>
      <c r="B417" s="248">
        <f>IFERROR(VLOOKUP($C417,Account_Mapping!$A:$C,3,0),"")</f>
        <v>0</v>
      </c>
      <c r="C417" s="285" t="s">
        <v>1156</v>
      </c>
      <c r="D417" s="215"/>
      <c r="E417" s="215">
        <v>287.77999999999997</v>
      </c>
      <c r="F417" s="215">
        <v>287.77999999999997</v>
      </c>
      <c r="G417" s="215">
        <v>287.77999999999997</v>
      </c>
      <c r="H417" s="215">
        <v>287.77999999999997</v>
      </c>
      <c r="I417" s="215">
        <v>287.77999999999997</v>
      </c>
      <c r="J417" s="215">
        <v>287.77999999999997</v>
      </c>
      <c r="K417" s="215">
        <v>0</v>
      </c>
      <c r="L417" s="215">
        <v>0</v>
      </c>
      <c r="M417" s="215">
        <v>0</v>
      </c>
      <c r="N417" s="215">
        <v>0</v>
      </c>
      <c r="O417" s="215">
        <v>0</v>
      </c>
      <c r="P417" s="215">
        <v>0</v>
      </c>
      <c r="Q417" s="215">
        <v>1726.6799999999998</v>
      </c>
    </row>
    <row r="418" spans="1:17" x14ac:dyDescent="0.25">
      <c r="A418" s="245" t="str">
        <f>IFERROR(VLOOKUP($C418,Account_Mapping!$A:$C,2,0),"")</f>
        <v>T_EXPENSES</v>
      </c>
      <c r="B418" s="248">
        <f>IFERROR(VLOOKUP($C418,Account_Mapping!$A:$C,3,0),"")</f>
        <v>0</v>
      </c>
      <c r="C418" s="285" t="s">
        <v>1157</v>
      </c>
      <c r="D418" s="215"/>
      <c r="E418" s="215">
        <v>0</v>
      </c>
      <c r="F418" s="215">
        <v>0</v>
      </c>
      <c r="G418" s="215">
        <v>0</v>
      </c>
      <c r="H418" s="215">
        <v>0</v>
      </c>
      <c r="I418" s="215">
        <v>0</v>
      </c>
      <c r="J418" s="215">
        <v>0</v>
      </c>
      <c r="K418" s="215">
        <v>0</v>
      </c>
      <c r="L418" s="215">
        <v>0</v>
      </c>
      <c r="M418" s="215">
        <v>0</v>
      </c>
      <c r="N418" s="215">
        <v>0</v>
      </c>
      <c r="O418" s="215">
        <v>0</v>
      </c>
      <c r="P418" s="215">
        <v>0</v>
      </c>
      <c r="Q418" s="215">
        <v>0</v>
      </c>
    </row>
    <row r="419" spans="1:17" x14ac:dyDescent="0.25">
      <c r="A419" s="245" t="str">
        <f>IFERROR(VLOOKUP($C419,Account_Mapping!$A:$C,2,0),"")</f>
        <v>T_Insurance</v>
      </c>
      <c r="B419" s="248">
        <f>IFERROR(VLOOKUP($C419,Account_Mapping!$A:$C,3,0),"")</f>
        <v>0</v>
      </c>
      <c r="C419" s="285" t="s">
        <v>1158</v>
      </c>
      <c r="D419" s="215"/>
      <c r="E419" s="215">
        <v>5728.39</v>
      </c>
      <c r="F419" s="215">
        <v>4984.34</v>
      </c>
      <c r="G419" s="215">
        <v>5387.23</v>
      </c>
      <c r="H419" s="215">
        <v>5986.17</v>
      </c>
      <c r="I419" s="215">
        <v>6236.57</v>
      </c>
      <c r="J419" s="215">
        <v>5958.1</v>
      </c>
      <c r="K419" s="215">
        <v>0</v>
      </c>
      <c r="L419" s="215">
        <v>0</v>
      </c>
      <c r="M419" s="215">
        <v>0</v>
      </c>
      <c r="N419" s="215">
        <v>0</v>
      </c>
      <c r="O419" s="215">
        <v>0</v>
      </c>
      <c r="P419" s="215">
        <v>0</v>
      </c>
      <c r="Q419" s="215">
        <v>34280.799999999996</v>
      </c>
    </row>
    <row r="420" spans="1:17" x14ac:dyDescent="0.25">
      <c r="A420" s="245" t="str">
        <f>IFERROR(VLOOKUP($C420,Account_Mapping!$A:$C,2,0),"")</f>
        <v>T_gen_Admin_other</v>
      </c>
      <c r="B420" s="248">
        <f>IFERROR(VLOOKUP($C420,Account_Mapping!$A:$C,3,0),"")</f>
        <v>0</v>
      </c>
      <c r="C420" s="285" t="s">
        <v>1159</v>
      </c>
      <c r="D420" s="215"/>
      <c r="E420" s="215">
        <v>179.57</v>
      </c>
      <c r="F420" s="215">
        <v>242.2</v>
      </c>
      <c r="G420" s="215">
        <v>202.52</v>
      </c>
      <c r="H420" s="215">
        <v>289.14</v>
      </c>
      <c r="I420" s="215">
        <v>186.39</v>
      </c>
      <c r="J420" s="215">
        <v>229.74</v>
      </c>
      <c r="K420" s="215">
        <v>0</v>
      </c>
      <c r="L420" s="215">
        <v>0</v>
      </c>
      <c r="M420" s="215">
        <v>0</v>
      </c>
      <c r="N420" s="215">
        <v>0</v>
      </c>
      <c r="O420" s="215">
        <v>0</v>
      </c>
      <c r="P420" s="215">
        <v>0</v>
      </c>
      <c r="Q420" s="215">
        <v>1329.56</v>
      </c>
    </row>
    <row r="421" spans="1:17" x14ac:dyDescent="0.25">
      <c r="A421" s="245" t="str">
        <f>IFERROR(VLOOKUP($C421,Account_Mapping!$A:$C,2,0),"")</f>
        <v>T_gen_Admin_other</v>
      </c>
      <c r="B421" s="248">
        <f>IFERROR(VLOOKUP($C421,Account_Mapping!$A:$C,3,0),"")</f>
        <v>0</v>
      </c>
      <c r="C421" s="285" t="s">
        <v>1160</v>
      </c>
      <c r="D421" s="215"/>
      <c r="E421" s="215">
        <v>668.51</v>
      </c>
      <c r="F421" s="215">
        <v>1223.9000000000001</v>
      </c>
      <c r="G421" s="215">
        <v>2275.2399999999998</v>
      </c>
      <c r="H421" s="215">
        <v>1132.0899999999999</v>
      </c>
      <c r="I421" s="215">
        <v>683.94</v>
      </c>
      <c r="J421" s="215">
        <v>1490.2</v>
      </c>
      <c r="K421" s="215">
        <v>0</v>
      </c>
      <c r="L421" s="215">
        <v>0</v>
      </c>
      <c r="M421" s="215">
        <v>0</v>
      </c>
      <c r="N421" s="215">
        <v>0</v>
      </c>
      <c r="O421" s="215">
        <v>0</v>
      </c>
      <c r="P421" s="215">
        <v>0</v>
      </c>
      <c r="Q421" s="215">
        <v>7473.88</v>
      </c>
    </row>
    <row r="422" spans="1:17" x14ac:dyDescent="0.25">
      <c r="A422" s="245" t="str">
        <f>IFERROR(VLOOKUP($C422,Account_Mapping!$A:$C,2,0),"")</f>
        <v>T_MGMT_Fee</v>
      </c>
      <c r="B422" s="248">
        <f>IFERROR(VLOOKUP($C422,Account_Mapping!$A:$C,3,0),"")</f>
        <v>0</v>
      </c>
      <c r="C422" s="285" t="s">
        <v>1161</v>
      </c>
      <c r="D422" s="215"/>
      <c r="E422" s="215">
        <v>16373.4</v>
      </c>
      <c r="F422" s="215">
        <v>13732.67</v>
      </c>
      <c r="G422" s="215">
        <v>17476.150000000001</v>
      </c>
      <c r="H422" s="215">
        <v>18518.32</v>
      </c>
      <c r="I422" s="215">
        <v>18196.310000000001</v>
      </c>
      <c r="J422" s="215">
        <v>21299.87</v>
      </c>
      <c r="K422" s="215">
        <v>0</v>
      </c>
      <c r="L422" s="215">
        <v>0</v>
      </c>
      <c r="M422" s="215">
        <v>0</v>
      </c>
      <c r="N422" s="215">
        <v>0</v>
      </c>
      <c r="O422" s="215">
        <v>0</v>
      </c>
      <c r="P422" s="215">
        <v>0</v>
      </c>
      <c r="Q422" s="215">
        <v>105596.72</v>
      </c>
    </row>
    <row r="423" spans="1:17" x14ac:dyDescent="0.25">
      <c r="A423" s="245" t="str">
        <f>IFERROR(VLOOKUP($C423,Account_Mapping!$A:$C,2,0),"")</f>
        <v>T_gen_Admin_other</v>
      </c>
      <c r="B423" s="248">
        <f>IFERROR(VLOOKUP($C423,Account_Mapping!$A:$C,3,0),"")</f>
        <v>0</v>
      </c>
      <c r="C423" s="285" t="s">
        <v>1162</v>
      </c>
      <c r="D423" s="215"/>
      <c r="E423" s="215">
        <v>0</v>
      </c>
      <c r="F423" s="215">
        <v>0</v>
      </c>
      <c r="G423" s="215">
        <v>0</v>
      </c>
      <c r="H423" s="215">
        <v>0</v>
      </c>
      <c r="I423" s="215">
        <v>0</v>
      </c>
      <c r="J423" s="215">
        <v>0</v>
      </c>
      <c r="K423" s="215">
        <v>0</v>
      </c>
      <c r="L423" s="215">
        <v>0</v>
      </c>
      <c r="M423" s="215">
        <v>0</v>
      </c>
      <c r="N423" s="215">
        <v>0</v>
      </c>
      <c r="O423" s="215">
        <v>0</v>
      </c>
      <c r="P423" s="215">
        <v>0</v>
      </c>
      <c r="Q423" s="215">
        <v>0</v>
      </c>
    </row>
    <row r="424" spans="1:17" x14ac:dyDescent="0.25">
      <c r="A424" s="245" t="str">
        <f>IFERROR(VLOOKUP($C424,Account_Mapping!$A:$C,2,0),"")</f>
        <v>T_Legal</v>
      </c>
      <c r="B424" s="248">
        <f>IFERROR(VLOOKUP($C424,Account_Mapping!$A:$C,3,0),"")</f>
        <v>0</v>
      </c>
      <c r="C424" s="285" t="s">
        <v>1163</v>
      </c>
      <c r="D424" s="215"/>
      <c r="E424" s="215">
        <v>0</v>
      </c>
      <c r="F424" s="215">
        <v>0</v>
      </c>
      <c r="G424" s="215">
        <v>0</v>
      </c>
      <c r="H424" s="215">
        <v>0</v>
      </c>
      <c r="I424" s="215">
        <v>0</v>
      </c>
      <c r="J424" s="215">
        <v>0</v>
      </c>
      <c r="K424" s="215">
        <v>0</v>
      </c>
      <c r="L424" s="215">
        <v>0</v>
      </c>
      <c r="M424" s="215">
        <v>0</v>
      </c>
      <c r="N424" s="215">
        <v>0</v>
      </c>
      <c r="O424" s="215">
        <v>0</v>
      </c>
      <c r="P424" s="215">
        <v>0</v>
      </c>
      <c r="Q424" s="215">
        <v>0</v>
      </c>
    </row>
    <row r="425" spans="1:17" x14ac:dyDescent="0.25">
      <c r="A425" s="245" t="str">
        <f>IFERROR(VLOOKUP($C425,Account_Mapping!$A:$C,2,0),"")</f>
        <v>T_gen_Admin_other</v>
      </c>
      <c r="B425" s="248">
        <f>IFERROR(VLOOKUP($C425,Account_Mapping!$A:$C,3,0),"")</f>
        <v>0</v>
      </c>
      <c r="C425" s="285" t="s">
        <v>1164</v>
      </c>
      <c r="D425" s="215"/>
      <c r="E425" s="215">
        <v>300.5</v>
      </c>
      <c r="F425" s="215">
        <v>0</v>
      </c>
      <c r="G425" s="215">
        <v>180</v>
      </c>
      <c r="H425" s="215">
        <v>0</v>
      </c>
      <c r="I425" s="215">
        <v>0</v>
      </c>
      <c r="J425" s="215">
        <v>1320</v>
      </c>
      <c r="K425" s="215">
        <v>0</v>
      </c>
      <c r="L425" s="215">
        <v>0</v>
      </c>
      <c r="M425" s="215">
        <v>0</v>
      </c>
      <c r="N425" s="215">
        <v>0</v>
      </c>
      <c r="O425" s="215">
        <v>0</v>
      </c>
      <c r="P425" s="215">
        <v>0</v>
      </c>
      <c r="Q425" s="215">
        <v>1800.5</v>
      </c>
    </row>
    <row r="426" spans="1:17" x14ac:dyDescent="0.25">
      <c r="A426" s="245" t="str">
        <f>IFERROR(VLOOKUP($C426,Account_Mapping!$A:$C,2,0),"")</f>
        <v>T_gen_Admin_other</v>
      </c>
      <c r="B426" s="248">
        <f>IFERROR(VLOOKUP($C426,Account_Mapping!$A:$C,3,0),"")</f>
        <v>0</v>
      </c>
      <c r="C426" s="285" t="s">
        <v>1165</v>
      </c>
      <c r="D426" s="215"/>
      <c r="E426" s="215">
        <v>14369.12</v>
      </c>
      <c r="F426" s="215">
        <v>12141.12</v>
      </c>
      <c r="G426" s="215">
        <v>14602.01</v>
      </c>
      <c r="H426" s="215">
        <v>15530.92</v>
      </c>
      <c r="I426" s="215">
        <v>15807.43</v>
      </c>
      <c r="J426" s="215">
        <v>15019.75</v>
      </c>
      <c r="K426" s="215">
        <v>0</v>
      </c>
      <c r="L426" s="215">
        <v>0</v>
      </c>
      <c r="M426" s="215">
        <v>0</v>
      </c>
      <c r="N426" s="215">
        <v>0</v>
      </c>
      <c r="O426" s="215">
        <v>0</v>
      </c>
      <c r="P426" s="215">
        <v>0</v>
      </c>
      <c r="Q426" s="215">
        <v>87470.35</v>
      </c>
    </row>
    <row r="427" spans="1:17" x14ac:dyDescent="0.25">
      <c r="A427" s="245" t="str">
        <f>IFERROR(VLOOKUP($C427,Account_Mapping!$A:$C,2,0),"")</f>
        <v>T_gen_Admin_other</v>
      </c>
      <c r="B427" s="248">
        <f>IFERROR(VLOOKUP($C427,Account_Mapping!$A:$C,3,0),"")</f>
        <v>0</v>
      </c>
      <c r="C427" s="285" t="s">
        <v>1166</v>
      </c>
      <c r="D427" s="215"/>
      <c r="E427" s="215">
        <v>0</v>
      </c>
      <c r="F427" s="215">
        <v>0</v>
      </c>
      <c r="G427" s="215">
        <v>0</v>
      </c>
      <c r="H427" s="215">
        <v>0</v>
      </c>
      <c r="I427" s="215">
        <v>0</v>
      </c>
      <c r="J427" s="215">
        <v>0</v>
      </c>
      <c r="K427" s="215">
        <v>0</v>
      </c>
      <c r="L427" s="215">
        <v>0</v>
      </c>
      <c r="M427" s="215">
        <v>0</v>
      </c>
      <c r="N427" s="215">
        <v>0</v>
      </c>
      <c r="O427" s="215">
        <v>0</v>
      </c>
      <c r="P427" s="215">
        <v>0</v>
      </c>
      <c r="Q427" s="215">
        <v>0</v>
      </c>
    </row>
    <row r="428" spans="1:17" x14ac:dyDescent="0.25">
      <c r="A428" s="245" t="str">
        <f>IFERROR(VLOOKUP($C428,Account_Mapping!$A:$C,2,0),"")</f>
        <v>T_gen_Admin_other</v>
      </c>
      <c r="B428" s="248">
        <f>IFERROR(VLOOKUP($C428,Account_Mapping!$A:$C,3,0),"")</f>
        <v>0</v>
      </c>
      <c r="C428" s="285" t="s">
        <v>1167</v>
      </c>
      <c r="D428" s="215"/>
      <c r="E428" s="215">
        <v>0</v>
      </c>
      <c r="F428" s="215">
        <v>0</v>
      </c>
      <c r="G428" s="215">
        <v>0</v>
      </c>
      <c r="H428" s="215">
        <v>0</v>
      </c>
      <c r="I428" s="215">
        <v>0</v>
      </c>
      <c r="J428" s="215">
        <v>0</v>
      </c>
      <c r="K428" s="215">
        <v>0</v>
      </c>
      <c r="L428" s="215">
        <v>0</v>
      </c>
      <c r="M428" s="215">
        <v>0</v>
      </c>
      <c r="N428" s="215">
        <v>0</v>
      </c>
      <c r="O428" s="215">
        <v>0</v>
      </c>
      <c r="P428" s="215">
        <v>0</v>
      </c>
      <c r="Q428" s="215">
        <v>0</v>
      </c>
    </row>
    <row r="429" spans="1:17" x14ac:dyDescent="0.25">
      <c r="A429" s="245" t="str">
        <f>IFERROR(VLOOKUP($C429,Account_Mapping!$A:$C,2,0),"")</f>
        <v>T_EXPENSES</v>
      </c>
      <c r="B429" s="248">
        <f>IFERROR(VLOOKUP($C429,Account_Mapping!$A:$C,3,0),"")</f>
        <v>0</v>
      </c>
      <c r="C429" s="285" t="s">
        <v>1168</v>
      </c>
      <c r="D429" s="215"/>
      <c r="E429" s="215">
        <v>0</v>
      </c>
      <c r="F429" s="215">
        <v>0</v>
      </c>
      <c r="G429" s="215">
        <v>0</v>
      </c>
      <c r="H429" s="215">
        <v>0</v>
      </c>
      <c r="I429" s="215">
        <v>0</v>
      </c>
      <c r="J429" s="215">
        <v>0</v>
      </c>
      <c r="K429" s="215">
        <v>0</v>
      </c>
      <c r="L429" s="215">
        <v>0</v>
      </c>
      <c r="M429" s="215">
        <v>0</v>
      </c>
      <c r="N429" s="215">
        <v>0</v>
      </c>
      <c r="O429" s="215">
        <v>0</v>
      </c>
      <c r="P429" s="215">
        <v>0</v>
      </c>
      <c r="Q429" s="215">
        <v>0</v>
      </c>
    </row>
    <row r="430" spans="1:17" x14ac:dyDescent="0.25">
      <c r="A430" s="245" t="str">
        <f>IFERROR(VLOOKUP($C430,Account_Mapping!$A:$C,2,0),"")</f>
        <v>T_EXPENSES</v>
      </c>
      <c r="B430" s="248">
        <f>IFERROR(VLOOKUP($C430,Account_Mapping!$A:$C,3,0),"")</f>
        <v>0</v>
      </c>
      <c r="C430" s="285" t="s">
        <v>1169</v>
      </c>
      <c r="D430" s="215"/>
      <c r="E430" s="215">
        <v>0</v>
      </c>
      <c r="F430" s="215">
        <v>0</v>
      </c>
      <c r="G430" s="215">
        <v>0</v>
      </c>
      <c r="H430" s="215">
        <v>0</v>
      </c>
      <c r="I430" s="215">
        <v>0</v>
      </c>
      <c r="J430" s="215">
        <v>19.52</v>
      </c>
      <c r="K430" s="215">
        <v>0</v>
      </c>
      <c r="L430" s="215">
        <v>0</v>
      </c>
      <c r="M430" s="215">
        <v>0</v>
      </c>
      <c r="N430" s="215">
        <v>0</v>
      </c>
      <c r="O430" s="215">
        <v>0</v>
      </c>
      <c r="P430" s="215">
        <v>0</v>
      </c>
      <c r="Q430" s="215">
        <v>19.52</v>
      </c>
    </row>
    <row r="431" spans="1:17" x14ac:dyDescent="0.25">
      <c r="A431" s="245" t="str">
        <f>IFERROR(VLOOKUP($C431,Account_Mapping!$A:$C,2,0),"")</f>
        <v>T_gen_Admin_other</v>
      </c>
      <c r="B431" s="248">
        <f>IFERROR(VLOOKUP($C431,Account_Mapping!$A:$C,3,0),"")</f>
        <v>0</v>
      </c>
      <c r="C431" s="285" t="s">
        <v>1170</v>
      </c>
      <c r="D431" s="215"/>
      <c r="E431" s="215">
        <v>0</v>
      </c>
      <c r="F431" s="215">
        <v>0</v>
      </c>
      <c r="G431" s="215">
        <v>0</v>
      </c>
      <c r="H431" s="215">
        <v>0</v>
      </c>
      <c r="I431" s="215">
        <v>0</v>
      </c>
      <c r="J431" s="215">
        <v>0</v>
      </c>
      <c r="K431" s="215">
        <v>0</v>
      </c>
      <c r="L431" s="215">
        <v>0</v>
      </c>
      <c r="M431" s="215">
        <v>0</v>
      </c>
      <c r="N431" s="215">
        <v>0</v>
      </c>
      <c r="O431" s="215">
        <v>0</v>
      </c>
      <c r="P431" s="215">
        <v>0</v>
      </c>
      <c r="Q431" s="215">
        <v>0</v>
      </c>
    </row>
    <row r="432" spans="1:17" x14ac:dyDescent="0.25">
      <c r="A432" s="245" t="str">
        <f>IFERROR(VLOOKUP($C432,Account_Mapping!$A:$C,2,0),"")</f>
        <v>T_EXPENSES</v>
      </c>
      <c r="B432" s="248">
        <f>IFERROR(VLOOKUP($C432,Account_Mapping!$A:$C,3,0),"")</f>
        <v>0</v>
      </c>
      <c r="C432" s="285" t="s">
        <v>1171</v>
      </c>
      <c r="D432" s="215"/>
      <c r="E432" s="215">
        <v>3117.86</v>
      </c>
      <c r="F432" s="215">
        <v>4622.8100000000004</v>
      </c>
      <c r="G432" s="215">
        <v>1969.78</v>
      </c>
      <c r="H432" s="215">
        <v>1773.09</v>
      </c>
      <c r="I432" s="215">
        <v>1355.39</v>
      </c>
      <c r="J432" s="215">
        <v>1512.62</v>
      </c>
      <c r="K432" s="215">
        <v>0</v>
      </c>
      <c r="L432" s="215">
        <v>0</v>
      </c>
      <c r="M432" s="215">
        <v>0</v>
      </c>
      <c r="N432" s="215">
        <v>0</v>
      </c>
      <c r="O432" s="215">
        <v>0</v>
      </c>
      <c r="P432" s="215">
        <v>0</v>
      </c>
      <c r="Q432" s="215">
        <v>14351.55</v>
      </c>
    </row>
    <row r="433" spans="1:18" x14ac:dyDescent="0.25">
      <c r="A433" s="245" t="str">
        <f>IFERROR(VLOOKUP($C433,Account_Mapping!$A:$C,2,0),"")</f>
        <v>T_gen_Admin_other</v>
      </c>
      <c r="B433" s="248">
        <f>IFERROR(VLOOKUP($C433,Account_Mapping!$A:$C,3,0),"")</f>
        <v>0</v>
      </c>
      <c r="C433" s="285" t="s">
        <v>1172</v>
      </c>
      <c r="D433" s="215"/>
      <c r="E433" s="215">
        <v>22619</v>
      </c>
      <c r="F433" s="215">
        <v>22619</v>
      </c>
      <c r="G433" s="215">
        <v>22619</v>
      </c>
      <c r="H433" s="215">
        <v>22619</v>
      </c>
      <c r="I433" s="215">
        <v>22619</v>
      </c>
      <c r="J433" s="215">
        <v>22619</v>
      </c>
      <c r="K433" s="215">
        <v>0</v>
      </c>
      <c r="L433" s="215">
        <v>0</v>
      </c>
      <c r="M433" s="215">
        <v>0</v>
      </c>
      <c r="N433" s="215">
        <v>0</v>
      </c>
      <c r="O433" s="215">
        <v>0</v>
      </c>
      <c r="P433" s="215">
        <v>0</v>
      </c>
      <c r="Q433" s="215">
        <v>135714</v>
      </c>
    </row>
    <row r="434" spans="1:18" x14ac:dyDescent="0.25">
      <c r="A434" s="245" t="str">
        <f>IFERROR(VLOOKUP($C434,Account_Mapping!$A:$C,2,0),"")</f>
        <v>T_gen_Admin_other</v>
      </c>
      <c r="B434" s="248">
        <f>IFERROR(VLOOKUP($C434,Account_Mapping!$A:$C,3,0),"")</f>
        <v>0</v>
      </c>
      <c r="C434" s="285" t="s">
        <v>1173</v>
      </c>
      <c r="D434" s="215"/>
      <c r="E434" s="215">
        <v>1944.98</v>
      </c>
      <c r="F434" s="215">
        <v>1617.53</v>
      </c>
      <c r="G434" s="215">
        <v>1496.51</v>
      </c>
      <c r="H434" s="215">
        <v>1726.67</v>
      </c>
      <c r="I434" s="215">
        <v>1869.04</v>
      </c>
      <c r="J434" s="215">
        <v>1876.17</v>
      </c>
      <c r="K434" s="215">
        <v>0</v>
      </c>
      <c r="L434" s="215">
        <v>0</v>
      </c>
      <c r="M434" s="215">
        <v>0</v>
      </c>
      <c r="N434" s="215">
        <v>0</v>
      </c>
      <c r="O434" s="215">
        <v>0</v>
      </c>
      <c r="P434" s="215">
        <v>0</v>
      </c>
      <c r="Q434" s="215">
        <v>10530.9</v>
      </c>
    </row>
    <row r="435" spans="1:18" x14ac:dyDescent="0.25">
      <c r="A435" s="245" t="str">
        <f>IFERROR(VLOOKUP($C435,Account_Mapping!$A:$C,2,0),"")</f>
        <v>T_gen_Admin_other</v>
      </c>
      <c r="B435" s="248">
        <f>IFERROR(VLOOKUP($C435,Account_Mapping!$A:$C,3,0),"")</f>
        <v>0</v>
      </c>
      <c r="C435" s="285" t="s">
        <v>1174</v>
      </c>
      <c r="D435" s="215"/>
      <c r="E435" s="215">
        <v>0</v>
      </c>
      <c r="F435" s="215">
        <v>0</v>
      </c>
      <c r="G435" s="215">
        <v>0</v>
      </c>
      <c r="H435" s="215">
        <v>0</v>
      </c>
      <c r="I435" s="215">
        <v>0</v>
      </c>
      <c r="J435" s="215">
        <v>0</v>
      </c>
      <c r="K435" s="215">
        <v>0</v>
      </c>
      <c r="L435" s="215">
        <v>0</v>
      </c>
      <c r="M435" s="215">
        <v>0</v>
      </c>
      <c r="N435" s="215">
        <v>0</v>
      </c>
      <c r="O435" s="215">
        <v>0</v>
      </c>
      <c r="P435" s="215">
        <v>0</v>
      </c>
      <c r="Q435" s="215">
        <v>0</v>
      </c>
    </row>
    <row r="436" spans="1:18" x14ac:dyDescent="0.25">
      <c r="A436" s="245" t="str">
        <f>IFERROR(VLOOKUP($C436,Account_Mapping!$A:$C,2,0),"")</f>
        <v>T_EXPENSES</v>
      </c>
      <c r="B436" s="248">
        <f>IFERROR(VLOOKUP($C436,Account_Mapping!$A:$C,3,0),"")</f>
        <v>0</v>
      </c>
      <c r="C436" s="285" t="s">
        <v>1175</v>
      </c>
      <c r="D436" s="215"/>
      <c r="E436" s="215">
        <v>249.98</v>
      </c>
      <c r="F436" s="215">
        <v>254.98</v>
      </c>
      <c r="G436" s="215">
        <v>254.98</v>
      </c>
      <c r="H436" s="215">
        <v>254.98</v>
      </c>
      <c r="I436" s="215">
        <v>254.98</v>
      </c>
      <c r="J436" s="215">
        <v>254.98</v>
      </c>
      <c r="K436" s="215">
        <v>0</v>
      </c>
      <c r="L436" s="215">
        <v>0</v>
      </c>
      <c r="M436" s="215">
        <v>0</v>
      </c>
      <c r="N436" s="215">
        <v>0</v>
      </c>
      <c r="O436" s="215">
        <v>0</v>
      </c>
      <c r="P436" s="215">
        <v>0</v>
      </c>
      <c r="Q436" s="215">
        <v>1524.8799999999999</v>
      </c>
    </row>
    <row r="437" spans="1:18" x14ac:dyDescent="0.25">
      <c r="A437" s="245" t="str">
        <f>IFERROR(VLOOKUP($C437,Account_Mapping!$A:$C,2,0),"")</f>
        <v>T_Legal</v>
      </c>
      <c r="B437" s="248">
        <f>IFERROR(VLOOKUP($C437,Account_Mapping!$A:$C,3,0),"")</f>
        <v>0</v>
      </c>
      <c r="C437" s="285" t="s">
        <v>1176</v>
      </c>
      <c r="D437" s="215"/>
      <c r="E437" s="215">
        <v>0</v>
      </c>
      <c r="F437" s="215">
        <v>0</v>
      </c>
      <c r="G437" s="215">
        <v>0</v>
      </c>
      <c r="H437" s="215">
        <v>0</v>
      </c>
      <c r="I437" s="215">
        <v>0</v>
      </c>
      <c r="J437" s="215">
        <v>0</v>
      </c>
      <c r="K437" s="215">
        <v>0</v>
      </c>
      <c r="L437" s="215">
        <v>0</v>
      </c>
      <c r="M437" s="215">
        <v>0</v>
      </c>
      <c r="N437" s="215">
        <v>0</v>
      </c>
      <c r="O437" s="215">
        <v>0</v>
      </c>
      <c r="P437" s="215">
        <v>0</v>
      </c>
      <c r="Q437" s="215">
        <v>0</v>
      </c>
    </row>
    <row r="438" spans="1:18" x14ac:dyDescent="0.25">
      <c r="A438" s="245" t="str">
        <f>IFERROR(VLOOKUP($C438,Account_Mapping!$A:$C,2,0),"")</f>
        <v>T_OTHER_OP_EXO</v>
      </c>
      <c r="B438" s="248">
        <f>IFERROR(VLOOKUP($C438,Account_Mapping!$A:$C,3,0),"")</f>
        <v>0</v>
      </c>
      <c r="C438" s="285" t="s">
        <v>1177</v>
      </c>
      <c r="E438" s="229">
        <v>0</v>
      </c>
      <c r="F438" s="229">
        <v>0</v>
      </c>
      <c r="G438" s="229">
        <v>0</v>
      </c>
      <c r="H438" s="229">
        <v>0</v>
      </c>
      <c r="I438" s="229">
        <v>0</v>
      </c>
      <c r="J438" s="229">
        <v>0</v>
      </c>
      <c r="K438" s="229">
        <v>0</v>
      </c>
      <c r="L438" s="229">
        <v>0</v>
      </c>
      <c r="M438" s="229">
        <v>0</v>
      </c>
      <c r="N438" s="229">
        <v>0</v>
      </c>
      <c r="O438" s="229">
        <v>0</v>
      </c>
      <c r="P438" s="229">
        <v>0</v>
      </c>
      <c r="Q438" s="229">
        <v>0</v>
      </c>
      <c r="R438" s="224"/>
    </row>
    <row r="439" spans="1:18" x14ac:dyDescent="0.25">
      <c r="A439" s="245" t="str">
        <f>IFERROR(VLOOKUP($C439,Account_Mapping!$A:$C,2,0),"")</f>
        <v>T_EXPENSES</v>
      </c>
      <c r="B439" s="248">
        <f>IFERROR(VLOOKUP($C439,Account_Mapping!$A:$C,3,0),"")</f>
        <v>0</v>
      </c>
      <c r="C439" s="285" t="s">
        <v>1178</v>
      </c>
      <c r="E439" s="230">
        <v>0</v>
      </c>
      <c r="F439" s="230">
        <v>0</v>
      </c>
      <c r="G439" s="230">
        <v>0</v>
      </c>
      <c r="H439" s="230">
        <v>0</v>
      </c>
      <c r="I439" s="230">
        <v>65387</v>
      </c>
      <c r="J439" s="230">
        <v>0</v>
      </c>
      <c r="K439" s="230">
        <v>0</v>
      </c>
      <c r="L439" s="230">
        <v>0</v>
      </c>
      <c r="M439" s="230">
        <v>0</v>
      </c>
      <c r="N439" s="230">
        <v>0</v>
      </c>
      <c r="O439" s="230">
        <v>0</v>
      </c>
      <c r="P439" s="230">
        <v>0</v>
      </c>
      <c r="Q439" s="230">
        <v>65387</v>
      </c>
    </row>
    <row r="440" spans="1:18" x14ac:dyDescent="0.25">
      <c r="A440" s="245" t="str">
        <f>IFERROR(VLOOKUP($C440,Account_Mapping!$A:$C,2,0),"")</f>
        <v/>
      </c>
      <c r="B440" s="248" t="str">
        <f>IFERROR(VLOOKUP($C440,Account_Mapping!$A:$C,3,0),"")</f>
        <v/>
      </c>
      <c r="C440" s="285" t="s">
        <v>1179</v>
      </c>
      <c r="E440" s="215">
        <v>93879.83</v>
      </c>
      <c r="F440" s="215">
        <v>89352.679999999978</v>
      </c>
      <c r="G440" s="215">
        <v>88355.62999999999</v>
      </c>
      <c r="H440" s="215">
        <v>89971.089999999982</v>
      </c>
      <c r="I440" s="215">
        <v>156390.76</v>
      </c>
      <c r="J440" s="215">
        <v>93675.189999999988</v>
      </c>
      <c r="K440" s="215">
        <v>0</v>
      </c>
      <c r="L440" s="215">
        <v>0</v>
      </c>
      <c r="M440" s="215">
        <v>0</v>
      </c>
      <c r="N440" s="215">
        <v>0</v>
      </c>
      <c r="O440" s="215">
        <v>0</v>
      </c>
      <c r="P440" s="215">
        <v>0</v>
      </c>
      <c r="Q440" s="215">
        <v>611625.17999999993</v>
      </c>
    </row>
    <row r="441" spans="1:18" x14ac:dyDescent="0.25">
      <c r="A441" s="245" t="str">
        <f>IFERROR(VLOOKUP($C441,Account_Mapping!$A:$C,2,0),"")</f>
        <v/>
      </c>
      <c r="B441" s="248" t="str">
        <f>IFERROR(VLOOKUP($C441,Account_Mapping!$A:$C,3,0),"")</f>
        <v/>
      </c>
      <c r="D441" s="215"/>
      <c r="E441" s="215"/>
      <c r="F441" s="215"/>
      <c r="G441" s="215"/>
      <c r="H441" s="215"/>
      <c r="I441" s="215"/>
      <c r="J441" s="215"/>
      <c r="K441" s="215"/>
      <c r="L441" s="215"/>
      <c r="M441" s="215"/>
      <c r="N441" s="215"/>
      <c r="O441" s="215"/>
      <c r="P441" s="215"/>
      <c r="Q441" s="215"/>
    </row>
    <row r="442" spans="1:18" x14ac:dyDescent="0.25">
      <c r="A442" s="245" t="str">
        <f>IFERROR(VLOOKUP($C442,Account_Mapping!$A:$C,2,0),"")</f>
        <v/>
      </c>
      <c r="B442" s="248" t="str">
        <f>IFERROR(VLOOKUP($C442,Account_Mapping!$A:$C,3,0),"")</f>
        <v/>
      </c>
      <c r="C442" s="285" t="s">
        <v>1180</v>
      </c>
      <c r="D442" s="215"/>
      <c r="E442" s="215"/>
      <c r="F442" s="215"/>
      <c r="G442" s="215"/>
      <c r="H442" s="215"/>
      <c r="I442" s="215"/>
      <c r="J442" s="215"/>
      <c r="K442" s="215"/>
      <c r="L442" s="215"/>
      <c r="M442" s="215"/>
      <c r="N442" s="215"/>
      <c r="O442" s="215"/>
      <c r="P442" s="215"/>
      <c r="Q442" s="215"/>
    </row>
    <row r="443" spans="1:18" x14ac:dyDescent="0.25">
      <c r="A443" s="245" t="str">
        <f>IFERROR(VLOOKUP($C443,Account_Mapping!$A:$C,2,0),"")</f>
        <v>T_MGMT_Fee</v>
      </c>
      <c r="B443" s="248">
        <f>IFERROR(VLOOKUP($C443,Account_Mapping!$A:$C,3,0),"")</f>
        <v>0</v>
      </c>
      <c r="C443" s="285" t="s">
        <v>1279</v>
      </c>
      <c r="D443" s="215"/>
      <c r="E443" s="215">
        <v>8957.4500000000007</v>
      </c>
      <c r="F443" s="215">
        <v>7490.37</v>
      </c>
      <c r="G443" s="215">
        <v>9570.08</v>
      </c>
      <c r="H443" s="215">
        <v>10149.07</v>
      </c>
      <c r="I443" s="215">
        <v>9970.17</v>
      </c>
      <c r="J443" s="215">
        <v>11694.37</v>
      </c>
      <c r="K443" s="215">
        <v>0</v>
      </c>
      <c r="L443" s="215">
        <v>0</v>
      </c>
      <c r="M443" s="215">
        <v>0</v>
      </c>
      <c r="N443" s="215">
        <v>0</v>
      </c>
      <c r="O443" s="215">
        <v>0</v>
      </c>
      <c r="P443" s="215">
        <v>0</v>
      </c>
      <c r="Q443" s="215">
        <v>57831.51</v>
      </c>
    </row>
    <row r="444" spans="1:18" x14ac:dyDescent="0.25">
      <c r="A444" s="245" t="str">
        <f>IFERROR(VLOOKUP($C444,Account_Mapping!$A:$C,2,0),"")</f>
        <v>T_DEPR_AMORT</v>
      </c>
      <c r="B444" s="248">
        <f>IFERROR(VLOOKUP($C444,Account_Mapping!$A:$C,3,0),"")</f>
        <v>0</v>
      </c>
      <c r="C444" s="285" t="s">
        <v>1182</v>
      </c>
      <c r="D444" s="215"/>
      <c r="E444" s="215">
        <v>0</v>
      </c>
      <c r="F444" s="215">
        <v>0</v>
      </c>
      <c r="G444" s="215">
        <v>0</v>
      </c>
      <c r="H444" s="215">
        <v>0</v>
      </c>
      <c r="I444" s="215">
        <v>0</v>
      </c>
      <c r="J444" s="215">
        <v>0</v>
      </c>
      <c r="K444" s="215">
        <v>0</v>
      </c>
      <c r="L444" s="215">
        <v>0</v>
      </c>
      <c r="M444" s="215">
        <v>0</v>
      </c>
      <c r="N444" s="215">
        <v>0</v>
      </c>
      <c r="O444" s="215">
        <v>0</v>
      </c>
      <c r="P444" s="215">
        <v>0</v>
      </c>
      <c r="Q444" s="215">
        <v>0</v>
      </c>
    </row>
    <row r="445" spans="1:18" x14ac:dyDescent="0.25">
      <c r="A445" s="245" t="str">
        <f>IFERROR(VLOOKUP($C445,Account_Mapping!$A:$C,2,0),"")</f>
        <v>T_DEPR_AMORT</v>
      </c>
      <c r="B445" s="248">
        <f>IFERROR(VLOOKUP($C445,Account_Mapping!$A:$C,3,0),"")</f>
        <v>0</v>
      </c>
      <c r="C445" s="285" t="s">
        <v>1183</v>
      </c>
      <c r="D445" s="215"/>
      <c r="E445" s="215">
        <v>3049.44</v>
      </c>
      <c r="F445" s="215">
        <v>3049.44</v>
      </c>
      <c r="G445" s="215">
        <v>3049.44</v>
      </c>
      <c r="H445" s="215">
        <v>3049.44</v>
      </c>
      <c r="I445" s="215">
        <v>3049.44</v>
      </c>
      <c r="J445" s="215">
        <v>3049.44</v>
      </c>
      <c r="K445" s="215">
        <v>0</v>
      </c>
      <c r="L445" s="215">
        <v>0</v>
      </c>
      <c r="M445" s="215">
        <v>0</v>
      </c>
      <c r="N445" s="215">
        <v>0</v>
      </c>
      <c r="O445" s="215">
        <v>0</v>
      </c>
      <c r="P445" s="215">
        <v>0</v>
      </c>
      <c r="Q445" s="215">
        <v>18296.64</v>
      </c>
    </row>
    <row r="446" spans="1:18" x14ac:dyDescent="0.25">
      <c r="A446" s="245" t="str">
        <f>IFERROR(VLOOKUP($C446,Account_Mapping!$A:$C,2,0),"")</f>
        <v>T_RENT_EXP</v>
      </c>
      <c r="B446" s="248">
        <f>IFERROR(VLOOKUP($C446,Account_Mapping!$A:$C,3,0),"")</f>
        <v>0</v>
      </c>
      <c r="C446" s="285" t="s">
        <v>1184</v>
      </c>
      <c r="D446" s="215"/>
      <c r="E446" s="215">
        <v>53114.73</v>
      </c>
      <c r="F446" s="215">
        <v>50704.05</v>
      </c>
      <c r="G446" s="215">
        <v>55525.41</v>
      </c>
      <c r="H446" s="215">
        <v>53114.73</v>
      </c>
      <c r="I446" s="215">
        <v>53114.73</v>
      </c>
      <c r="J446" s="215">
        <v>53114.73</v>
      </c>
      <c r="K446" s="215">
        <v>0</v>
      </c>
      <c r="L446" s="215">
        <v>0</v>
      </c>
      <c r="M446" s="215">
        <v>0</v>
      </c>
      <c r="N446" s="215">
        <v>0</v>
      </c>
      <c r="O446" s="215">
        <v>0</v>
      </c>
      <c r="P446" s="215">
        <v>0</v>
      </c>
      <c r="Q446" s="215">
        <v>318688.38</v>
      </c>
    </row>
    <row r="447" spans="1:18" x14ac:dyDescent="0.25">
      <c r="A447" s="245" t="str">
        <f>IFERROR(VLOOKUP($C447,Account_Mapping!$A:$C,2,0),"")</f>
        <v>T_EXPENSES</v>
      </c>
      <c r="B447" s="248">
        <f>IFERROR(VLOOKUP($C447,Account_Mapping!$A:$C,3,0),"")</f>
        <v>0</v>
      </c>
      <c r="C447" s="285" t="s">
        <v>1185</v>
      </c>
      <c r="D447" s="215"/>
      <c r="E447" s="215">
        <v>10537.54</v>
      </c>
      <c r="F447" s="215">
        <v>9868.91</v>
      </c>
      <c r="G447" s="215">
        <v>10685.19</v>
      </c>
      <c r="H447" s="215">
        <v>8870.41</v>
      </c>
      <c r="I447" s="215">
        <v>10889.23</v>
      </c>
      <c r="J447" s="215">
        <v>9865.6299999999992</v>
      </c>
      <c r="K447" s="215">
        <v>0</v>
      </c>
      <c r="L447" s="215">
        <v>0</v>
      </c>
      <c r="M447" s="215">
        <v>0</v>
      </c>
      <c r="N447" s="215">
        <v>0</v>
      </c>
      <c r="O447" s="215">
        <v>0</v>
      </c>
      <c r="P447" s="215">
        <v>0</v>
      </c>
      <c r="Q447" s="215">
        <v>60716.909999999996</v>
      </c>
    </row>
    <row r="448" spans="1:18" x14ac:dyDescent="0.25">
      <c r="A448" s="245" t="str">
        <f>IFERROR(VLOOKUP($C448,Account_Mapping!$A:$C,2,0),"")</f>
        <v>T_INT_INC_EXP</v>
      </c>
      <c r="B448" s="248">
        <f>IFERROR(VLOOKUP($C448,Account_Mapping!$A:$C,3,0),"")</f>
        <v>0</v>
      </c>
      <c r="C448" s="285" t="s">
        <v>1186</v>
      </c>
      <c r="D448" s="215"/>
      <c r="E448" s="215">
        <v>0</v>
      </c>
      <c r="F448" s="215">
        <v>0</v>
      </c>
      <c r="G448" s="215">
        <v>0</v>
      </c>
      <c r="H448" s="215">
        <v>0</v>
      </c>
      <c r="I448" s="215">
        <v>0</v>
      </c>
      <c r="J448" s="215">
        <v>0</v>
      </c>
      <c r="K448" s="215">
        <v>0</v>
      </c>
      <c r="L448" s="215">
        <v>0</v>
      </c>
      <c r="M448" s="215">
        <v>0</v>
      </c>
      <c r="N448" s="215">
        <v>0</v>
      </c>
      <c r="O448" s="215">
        <v>0</v>
      </c>
      <c r="P448" s="215">
        <v>0</v>
      </c>
      <c r="Q448" s="215">
        <v>0</v>
      </c>
    </row>
    <row r="449" spans="1:18" x14ac:dyDescent="0.25">
      <c r="A449" s="245" t="str">
        <f>IFERROR(VLOOKUP($C449,Account_Mapping!$A:$C,2,0),"")</f>
        <v>T_INT_INC_EXP</v>
      </c>
      <c r="B449" s="248">
        <f>IFERROR(VLOOKUP($C449,Account_Mapping!$A:$C,3,0),"")</f>
        <v>0</v>
      </c>
      <c r="C449" s="285" t="s">
        <v>1187</v>
      </c>
      <c r="D449" s="215"/>
      <c r="E449" s="215">
        <v>0</v>
      </c>
      <c r="F449" s="215">
        <v>0</v>
      </c>
      <c r="G449" s="215">
        <v>0</v>
      </c>
      <c r="H449" s="215">
        <v>0</v>
      </c>
      <c r="I449" s="215">
        <v>0</v>
      </c>
      <c r="J449" s="215">
        <v>0</v>
      </c>
      <c r="K449" s="215">
        <v>0</v>
      </c>
      <c r="L449" s="215">
        <v>0</v>
      </c>
      <c r="M449" s="215">
        <v>0</v>
      </c>
      <c r="N449" s="215">
        <v>0</v>
      </c>
      <c r="O449" s="215">
        <v>0</v>
      </c>
      <c r="P449" s="215">
        <v>0</v>
      </c>
      <c r="Q449" s="215">
        <v>0</v>
      </c>
    </row>
    <row r="450" spans="1:18" x14ac:dyDescent="0.25">
      <c r="A450" s="245" t="str">
        <f>IFERROR(VLOOKUP($C450,Account_Mapping!$A:$C,2,0),"")</f>
        <v>T_INT_INC_EXP</v>
      </c>
      <c r="B450" s="248">
        <f>IFERROR(VLOOKUP($C450,Account_Mapping!$A:$C,3,0),"")</f>
        <v>0</v>
      </c>
      <c r="C450" s="285" t="s">
        <v>1188</v>
      </c>
      <c r="D450" s="215"/>
      <c r="E450" s="215">
        <v>0</v>
      </c>
      <c r="F450" s="215">
        <v>0</v>
      </c>
      <c r="G450" s="215">
        <v>0</v>
      </c>
      <c r="H450" s="215">
        <v>0</v>
      </c>
      <c r="I450" s="215">
        <v>0</v>
      </c>
      <c r="J450" s="215">
        <v>0</v>
      </c>
      <c r="K450" s="215">
        <v>0</v>
      </c>
      <c r="L450" s="215">
        <v>0</v>
      </c>
      <c r="M450" s="215">
        <v>0</v>
      </c>
      <c r="N450" s="215">
        <v>0</v>
      </c>
      <c r="O450" s="215">
        <v>0</v>
      </c>
      <c r="P450" s="215">
        <v>0</v>
      </c>
      <c r="Q450" s="215">
        <v>0</v>
      </c>
    </row>
    <row r="451" spans="1:18" x14ac:dyDescent="0.25">
      <c r="A451" s="245" t="str">
        <f>IFERROR(VLOOKUP($C451,Account_Mapping!$A:$C,2,0),"")</f>
        <v>T_RE_Tax</v>
      </c>
      <c r="B451" s="248">
        <f>IFERROR(VLOOKUP($C451,Account_Mapping!$A:$C,3,0),"")</f>
        <v>0</v>
      </c>
      <c r="C451" s="285" t="s">
        <v>1189</v>
      </c>
      <c r="E451" s="229">
        <v>3375</v>
      </c>
      <c r="F451" s="229">
        <v>3375</v>
      </c>
      <c r="G451" s="229">
        <v>3375</v>
      </c>
      <c r="H451" s="229">
        <v>3375</v>
      </c>
      <c r="I451" s="229">
        <v>3375</v>
      </c>
      <c r="J451" s="229">
        <v>3375</v>
      </c>
      <c r="K451" s="229">
        <v>0</v>
      </c>
      <c r="L451" s="229">
        <v>0</v>
      </c>
      <c r="M451" s="229">
        <v>0</v>
      </c>
      <c r="N451" s="229">
        <v>0</v>
      </c>
      <c r="O451" s="229">
        <v>0</v>
      </c>
      <c r="P451" s="229">
        <v>0</v>
      </c>
      <c r="Q451" s="229">
        <v>20250</v>
      </c>
      <c r="R451" s="224"/>
    </row>
    <row r="452" spans="1:18" x14ac:dyDescent="0.25">
      <c r="A452" s="245" t="str">
        <f>IFERROR(VLOOKUP($C452,Account_Mapping!$A:$C,2,0),"")</f>
        <v>T_RE_Tax</v>
      </c>
      <c r="B452" s="248">
        <f>IFERROR(VLOOKUP($C452,Account_Mapping!$A:$C,3,0),"")</f>
        <v>0</v>
      </c>
      <c r="C452" s="285" t="s">
        <v>1190</v>
      </c>
      <c r="E452" s="215">
        <v>88.48</v>
      </c>
      <c r="F452" s="215">
        <v>88.48</v>
      </c>
      <c r="G452" s="215">
        <v>88.48</v>
      </c>
      <c r="H452" s="215">
        <v>88.48</v>
      </c>
      <c r="I452" s="215">
        <v>88.48</v>
      </c>
      <c r="J452" s="215">
        <v>88.48</v>
      </c>
      <c r="K452" s="215">
        <v>0</v>
      </c>
      <c r="L452" s="215">
        <v>0</v>
      </c>
      <c r="M452" s="215">
        <v>0</v>
      </c>
      <c r="N452" s="215">
        <v>0</v>
      </c>
      <c r="O452" s="215">
        <v>0</v>
      </c>
      <c r="P452" s="215">
        <v>0</v>
      </c>
      <c r="Q452" s="215">
        <v>530.88</v>
      </c>
    </row>
    <row r="453" spans="1:18" ht="18.75" thickBot="1" x14ac:dyDescent="0.3">
      <c r="A453" s="245" t="str">
        <f>IFERROR(VLOOKUP($C453,Account_Mapping!$A:$C,2,0),"")</f>
        <v/>
      </c>
      <c r="B453" s="248" t="str">
        <f>IFERROR(VLOOKUP($C453,Account_Mapping!$A:$C,3,0),"")</f>
        <v/>
      </c>
      <c r="C453" s="287" t="s">
        <v>1191</v>
      </c>
      <c r="D453" s="287"/>
      <c r="E453" s="227">
        <v>79122.64</v>
      </c>
      <c r="F453" s="227">
        <v>74576.25</v>
      </c>
      <c r="G453" s="227">
        <v>82293.600000000006</v>
      </c>
      <c r="H453" s="227">
        <v>78647.13</v>
      </c>
      <c r="I453" s="227">
        <v>80487.049999999988</v>
      </c>
      <c r="J453" s="227">
        <v>81187.650000000009</v>
      </c>
      <c r="K453" s="227">
        <v>0</v>
      </c>
      <c r="L453" s="227">
        <v>0</v>
      </c>
      <c r="M453" s="227">
        <v>0</v>
      </c>
      <c r="N453" s="227">
        <v>0</v>
      </c>
      <c r="O453" s="227">
        <v>0</v>
      </c>
      <c r="P453" s="227">
        <v>0</v>
      </c>
      <c r="Q453" s="227">
        <v>476314.32</v>
      </c>
      <c r="R453" s="226"/>
    </row>
    <row r="454" spans="1:18" ht="18.75" thickTop="1" x14ac:dyDescent="0.25">
      <c r="C454" s="285" t="s">
        <v>789</v>
      </c>
    </row>
    <row r="455" spans="1:18" x14ac:dyDescent="0.25">
      <c r="C455" s="285" t="s">
        <v>803</v>
      </c>
      <c r="E455" s="285">
        <v>418084.41</v>
      </c>
      <c r="F455" s="285">
        <v>380506.04</v>
      </c>
      <c r="G455" s="285">
        <v>431723.83999999997</v>
      </c>
      <c r="H455" s="285">
        <v>445730.75</v>
      </c>
      <c r="I455" s="285">
        <v>527427.64</v>
      </c>
      <c r="J455" s="285">
        <v>446730.92000000004</v>
      </c>
      <c r="K455" s="285">
        <v>0</v>
      </c>
      <c r="L455" s="285">
        <v>0</v>
      </c>
      <c r="M455" s="285">
        <v>0</v>
      </c>
      <c r="N455" s="285">
        <v>0</v>
      </c>
      <c r="O455" s="285">
        <v>0</v>
      </c>
      <c r="P455" s="285">
        <v>0</v>
      </c>
      <c r="Q455" s="285">
        <v>2650203.6</v>
      </c>
    </row>
  </sheetData>
  <printOptions horizontalCentered="1"/>
  <pageMargins left="0" right="0" top="0.25" bottom="0" header="0" footer="0"/>
  <pageSetup scale="38" orientation="landscape" r:id="rId1"/>
  <headerFooter alignWithMargins="0"/>
  <rowBreaks count="5" manualBreakCount="5">
    <brk id="41" min="2" max="16" man="1"/>
    <brk id="109" min="2" max="16" man="1"/>
    <brk id="148" min="2" max="16" man="1"/>
    <brk id="319" min="2" max="16" man="1"/>
    <brk id="377" min="2" max="16" man="1"/>
  </rowBreaks>
  <customProperties>
    <customPr name="EpmWorksheetKeyString_GUID" r:id="rId2"/>
  </customPropertie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 tint="0.79998168889431442"/>
  </sheetPr>
  <dimension ref="A1:T455"/>
  <sheetViews>
    <sheetView zoomScale="60" zoomScaleNormal="60" workbookViewId="0"/>
  </sheetViews>
  <sheetFormatPr defaultColWidth="8.85546875" defaultRowHeight="18" x14ac:dyDescent="0.25"/>
  <cols>
    <col min="1" max="1" width="43.42578125" style="245" customWidth="1"/>
    <col min="2" max="2" width="43.42578125" style="248" customWidth="1"/>
    <col min="3" max="3" width="57.28515625" style="285" customWidth="1"/>
    <col min="4" max="4" width="2.7109375" style="285" customWidth="1"/>
    <col min="5" max="17" width="21.7109375" style="285" customWidth="1"/>
    <col min="18" max="18" width="15.5703125" style="214" bestFit="1" customWidth="1"/>
    <col min="19" max="19" width="8.85546875" style="214"/>
    <col min="20" max="20" width="16.5703125" style="214" bestFit="1" customWidth="1"/>
    <col min="21" max="16384" width="8.85546875" style="214"/>
  </cols>
  <sheetData>
    <row r="1" spans="1:17" x14ac:dyDescent="0.25">
      <c r="E1" s="215"/>
      <c r="F1" s="215"/>
      <c r="G1" s="215"/>
      <c r="H1" s="215"/>
      <c r="I1" s="215"/>
      <c r="J1" s="216" t="s">
        <v>1201</v>
      </c>
      <c r="K1" s="215"/>
      <c r="L1" s="215"/>
      <c r="M1" s="215"/>
      <c r="N1" s="215"/>
      <c r="O1" s="215"/>
      <c r="P1" s="215"/>
      <c r="Q1" s="215"/>
    </row>
    <row r="2" spans="1:17" x14ac:dyDescent="0.25">
      <c r="E2" s="215"/>
      <c r="F2" s="215"/>
      <c r="G2" s="215"/>
      <c r="H2" s="215"/>
      <c r="I2" s="215"/>
      <c r="J2" s="217" t="s">
        <v>760</v>
      </c>
      <c r="K2" s="215"/>
      <c r="L2" s="215"/>
      <c r="M2" s="215"/>
      <c r="N2" s="215"/>
      <c r="O2" s="215"/>
      <c r="P2" s="215"/>
      <c r="Q2" s="215"/>
    </row>
    <row r="3" spans="1:17" x14ac:dyDescent="0.25">
      <c r="D3" s="286"/>
      <c r="E3" s="215"/>
      <c r="F3" s="215"/>
      <c r="G3" s="215"/>
      <c r="H3" s="215"/>
      <c r="I3" s="215"/>
      <c r="J3" s="218">
        <v>2022</v>
      </c>
      <c r="K3" s="215"/>
      <c r="L3" s="215"/>
      <c r="M3" s="215"/>
      <c r="N3" s="215"/>
      <c r="O3" s="215"/>
      <c r="P3" s="215"/>
      <c r="Q3" s="215"/>
    </row>
    <row r="4" spans="1:17" x14ac:dyDescent="0.25">
      <c r="D4" s="286"/>
      <c r="E4" s="215"/>
      <c r="F4" s="215"/>
      <c r="G4" s="215"/>
      <c r="H4" s="215"/>
      <c r="I4" s="215"/>
      <c r="J4" s="216"/>
      <c r="K4" s="215"/>
      <c r="L4" s="215"/>
      <c r="M4" s="215"/>
      <c r="N4" s="215"/>
      <c r="O4" s="215"/>
      <c r="P4" s="215"/>
      <c r="Q4" s="215"/>
    </row>
    <row r="5" spans="1:17" ht="18.75" x14ac:dyDescent="0.3">
      <c r="A5" s="246" t="s">
        <v>1259</v>
      </c>
      <c r="B5" s="249" t="s">
        <v>1260</v>
      </c>
      <c r="E5" s="219" t="s">
        <v>761</v>
      </c>
      <c r="F5" s="219" t="s">
        <v>762</v>
      </c>
      <c r="G5" s="219" t="s">
        <v>763</v>
      </c>
      <c r="H5" s="219" t="s">
        <v>764</v>
      </c>
      <c r="I5" s="219" t="s">
        <v>185</v>
      </c>
      <c r="J5" s="219" t="s">
        <v>765</v>
      </c>
      <c r="K5" s="219" t="s">
        <v>766</v>
      </c>
      <c r="L5" s="219" t="s">
        <v>767</v>
      </c>
      <c r="M5" s="219" t="s">
        <v>768</v>
      </c>
      <c r="N5" s="219" t="s">
        <v>769</v>
      </c>
      <c r="O5" s="219" t="s">
        <v>770</v>
      </c>
      <c r="P5" s="219" t="s">
        <v>771</v>
      </c>
      <c r="Q5" s="219" t="s">
        <v>772</v>
      </c>
    </row>
    <row r="6" spans="1:17" x14ac:dyDescent="0.25">
      <c r="A6" s="245" t="str">
        <f>IFERROR(VLOOKUP($C6,Account_Mapping!$A:$C,2,0),"")</f>
        <v/>
      </c>
      <c r="B6" s="248" t="str">
        <f>IFERROR(VLOOKUP($C6,Account_Mapping!$A:$C,3,0),"")</f>
        <v/>
      </c>
      <c r="C6" s="285" t="s">
        <v>193</v>
      </c>
      <c r="E6" s="215">
        <v>31</v>
      </c>
      <c r="F6" s="215">
        <v>28</v>
      </c>
      <c r="G6" s="215">
        <v>31</v>
      </c>
      <c r="H6" s="215">
        <v>30</v>
      </c>
      <c r="I6" s="215">
        <v>31</v>
      </c>
      <c r="J6" s="215">
        <v>30</v>
      </c>
      <c r="K6" s="215">
        <v>0</v>
      </c>
      <c r="L6" s="215">
        <v>0</v>
      </c>
      <c r="M6" s="215">
        <v>0</v>
      </c>
      <c r="N6" s="215">
        <v>0</v>
      </c>
      <c r="O6" s="215">
        <v>0</v>
      </c>
      <c r="P6" s="215">
        <v>0</v>
      </c>
      <c r="Q6" s="215">
        <v>181</v>
      </c>
    </row>
    <row r="7" spans="1:17" x14ac:dyDescent="0.25">
      <c r="A7" s="245" t="str">
        <f>IFERROR(VLOOKUP($C7,Account_Mapping!$A:$C,2,0),"")</f>
        <v/>
      </c>
      <c r="B7" s="248" t="str">
        <f>IFERROR(VLOOKUP($C7,Account_Mapping!$A:$C,3,0),"")</f>
        <v/>
      </c>
      <c r="E7" s="215"/>
      <c r="F7" s="215"/>
      <c r="G7" s="215"/>
      <c r="H7" s="215"/>
      <c r="I7" s="215"/>
      <c r="J7" s="215"/>
      <c r="K7" s="215"/>
      <c r="L7" s="215"/>
      <c r="M7" s="215"/>
      <c r="N7" s="215"/>
      <c r="O7" s="215"/>
      <c r="P7" s="215"/>
      <c r="Q7" s="215"/>
    </row>
    <row r="8" spans="1:17" x14ac:dyDescent="0.25">
      <c r="A8" s="245" t="str">
        <f>IFERROR(VLOOKUP($C8,Account_Mapping!$A:$C,2,0),"")</f>
        <v/>
      </c>
      <c r="B8" s="248" t="str">
        <f>IFERROR(VLOOKUP($C8,Account_Mapping!$A:$C,3,0),"")</f>
        <v/>
      </c>
      <c r="C8" s="287" t="s">
        <v>773</v>
      </c>
      <c r="D8" s="287"/>
      <c r="E8" s="220">
        <v>57.645161290322584</v>
      </c>
      <c r="F8" s="220">
        <v>57.178571428571431</v>
      </c>
      <c r="G8" s="220">
        <v>60.032258064516128</v>
      </c>
      <c r="H8" s="220">
        <v>66.400000000000006</v>
      </c>
      <c r="I8" s="220">
        <v>67.58064516129032</v>
      </c>
      <c r="J8" s="220">
        <v>66.966666666666669</v>
      </c>
      <c r="K8" s="220" t="e">
        <v>#DIV/0!</v>
      </c>
      <c r="L8" s="220" t="e">
        <v>#DIV/0!</v>
      </c>
      <c r="M8" s="220" t="e">
        <v>#DIV/0!</v>
      </c>
      <c r="N8" s="220" t="e">
        <v>#DIV/0!</v>
      </c>
      <c r="O8" s="220" t="e">
        <v>#DIV/0!</v>
      </c>
      <c r="P8" s="220" t="e">
        <v>#DIV/0!</v>
      </c>
      <c r="Q8" s="221" t="s">
        <v>774</v>
      </c>
    </row>
    <row r="9" spans="1:17" x14ac:dyDescent="0.25">
      <c r="A9" s="245" t="str">
        <f>IFERROR(VLOOKUP($C9,Account_Mapping!$A:$C,2,0),"")</f>
        <v/>
      </c>
      <c r="B9" s="248" t="str">
        <f>IFERROR(VLOOKUP($C9,Account_Mapping!$A:$C,3,0),"")</f>
        <v/>
      </c>
      <c r="E9" s="222"/>
      <c r="F9" s="222"/>
      <c r="G9" s="222"/>
      <c r="H9" s="222"/>
      <c r="I9" s="222"/>
      <c r="J9" s="222"/>
      <c r="K9" s="222"/>
      <c r="L9" s="222"/>
      <c r="M9" s="222"/>
      <c r="N9" s="222"/>
      <c r="O9" s="222"/>
      <c r="P9" s="222"/>
      <c r="Q9" s="221"/>
    </row>
    <row r="10" spans="1:17" x14ac:dyDescent="0.25">
      <c r="A10" s="245" t="str">
        <f>IFERROR(VLOOKUP($C10,Account_Mapping!$A:$C,2,0),"")</f>
        <v/>
      </c>
      <c r="B10" s="248" t="str">
        <f>IFERROR(VLOOKUP($C10,Account_Mapping!$A:$C,3,0),"")</f>
        <v/>
      </c>
      <c r="C10" s="287" t="s">
        <v>775</v>
      </c>
      <c r="E10" s="222"/>
      <c r="F10" s="222"/>
      <c r="G10" s="222"/>
      <c r="H10" s="222"/>
      <c r="I10" s="222"/>
      <c r="J10" s="222"/>
      <c r="K10" s="222"/>
      <c r="L10" s="222"/>
      <c r="M10" s="222"/>
      <c r="N10" s="222"/>
      <c r="O10" s="222"/>
      <c r="P10" s="222"/>
      <c r="Q10" s="221"/>
    </row>
    <row r="11" spans="1:17" x14ac:dyDescent="0.25">
      <c r="A11" s="245" t="str">
        <f>IFERROR(VLOOKUP($C11,Account_Mapping!$A:$C,2,0),"")</f>
        <v>PD_Private</v>
      </c>
      <c r="B11" s="248">
        <f>IFERROR(VLOOKUP($C11,Account_Mapping!$A:$C,3,0),"")</f>
        <v>0</v>
      </c>
      <c r="C11" s="285" t="s">
        <v>776</v>
      </c>
      <c r="E11" s="215">
        <v>486</v>
      </c>
      <c r="F11" s="215">
        <v>354</v>
      </c>
      <c r="G11" s="215">
        <v>440</v>
      </c>
      <c r="H11" s="215">
        <v>492</v>
      </c>
      <c r="I11" s="215">
        <v>550</v>
      </c>
      <c r="J11" s="215">
        <v>562</v>
      </c>
      <c r="K11" s="215">
        <v>0</v>
      </c>
      <c r="L11" s="215">
        <v>0</v>
      </c>
      <c r="M11" s="215">
        <v>0</v>
      </c>
      <c r="N11" s="215">
        <v>0</v>
      </c>
      <c r="O11" s="215">
        <v>0</v>
      </c>
      <c r="P11" s="215">
        <v>0</v>
      </c>
      <c r="Q11" s="215">
        <v>2884</v>
      </c>
    </row>
    <row r="12" spans="1:17" x14ac:dyDescent="0.25">
      <c r="A12" s="245" t="str">
        <f>IFERROR(VLOOKUP($C12,Account_Mapping!$A:$C,2,0),"")</f>
        <v>PD_Comm_Ins</v>
      </c>
      <c r="B12" s="248">
        <f>IFERROR(VLOOKUP($C12,Account_Mapping!$A:$C,3,0),"")</f>
        <v>0</v>
      </c>
      <c r="C12" s="285" t="s">
        <v>777</v>
      </c>
      <c r="E12" s="215">
        <v>27</v>
      </c>
      <c r="F12" s="215">
        <v>0</v>
      </c>
      <c r="G12" s="215">
        <v>0</v>
      </c>
      <c r="H12" s="215">
        <v>30</v>
      </c>
      <c r="I12" s="215">
        <v>8</v>
      </c>
      <c r="J12" s="215">
        <v>0</v>
      </c>
      <c r="K12" s="215">
        <v>0</v>
      </c>
      <c r="L12" s="215">
        <v>0</v>
      </c>
      <c r="M12" s="215">
        <v>0</v>
      </c>
      <c r="N12" s="215">
        <v>0</v>
      </c>
      <c r="O12" s="215">
        <v>0</v>
      </c>
      <c r="P12" s="215">
        <v>0</v>
      </c>
      <c r="Q12" s="215">
        <v>65</v>
      </c>
    </row>
    <row r="13" spans="1:17" x14ac:dyDescent="0.25">
      <c r="A13" s="245" t="str">
        <f>IFERROR(VLOOKUP($C13,Account_Mapping!$A:$C,2,0),"")</f>
        <v>PD_Medicaid</v>
      </c>
      <c r="B13" s="248">
        <f>IFERROR(VLOOKUP($C13,Account_Mapping!$A:$C,3,0),"")</f>
        <v>0</v>
      </c>
      <c r="C13" s="285" t="s">
        <v>778</v>
      </c>
      <c r="E13" s="215">
        <v>857</v>
      </c>
      <c r="F13" s="215">
        <v>953</v>
      </c>
      <c r="G13" s="215">
        <v>848</v>
      </c>
      <c r="H13" s="215">
        <v>822</v>
      </c>
      <c r="I13" s="215">
        <v>827</v>
      </c>
      <c r="J13" s="215">
        <v>1255</v>
      </c>
      <c r="K13" s="215">
        <v>0</v>
      </c>
      <c r="L13" s="215">
        <v>0</v>
      </c>
      <c r="M13" s="215">
        <v>0</v>
      </c>
      <c r="N13" s="215">
        <v>0</v>
      </c>
      <c r="O13" s="215">
        <v>0</v>
      </c>
      <c r="P13" s="215">
        <v>0</v>
      </c>
      <c r="Q13" s="215">
        <v>5562</v>
      </c>
    </row>
    <row r="14" spans="1:17" x14ac:dyDescent="0.25">
      <c r="A14" s="245" t="str">
        <f>IFERROR(VLOOKUP($C14,Account_Mapping!$A:$C,2,0),"")</f>
        <v>PD_Medicaid</v>
      </c>
      <c r="B14" s="248">
        <f>IFERROR(VLOOKUP($C14,Account_Mapping!$A:$C,3,0),"")</f>
        <v>0</v>
      </c>
      <c r="C14" s="285" t="s">
        <v>779</v>
      </c>
      <c r="E14" s="215">
        <v>49</v>
      </c>
      <c r="F14" s="215">
        <v>-11</v>
      </c>
      <c r="G14" s="215">
        <v>93</v>
      </c>
      <c r="H14" s="215">
        <v>64</v>
      </c>
      <c r="I14" s="215">
        <v>157</v>
      </c>
      <c r="J14" s="215">
        <v>-284</v>
      </c>
      <c r="K14" s="215">
        <v>0</v>
      </c>
      <c r="L14" s="215">
        <v>0</v>
      </c>
      <c r="M14" s="215">
        <v>0</v>
      </c>
      <c r="N14" s="215">
        <v>0</v>
      </c>
      <c r="O14" s="215">
        <v>0</v>
      </c>
      <c r="P14" s="215">
        <v>0</v>
      </c>
      <c r="Q14" s="215">
        <v>68</v>
      </c>
    </row>
    <row r="15" spans="1:17" x14ac:dyDescent="0.25">
      <c r="A15" s="245" t="str">
        <f>IFERROR(VLOOKUP($C15,Account_Mapping!$A:$C,2,0),"")</f>
        <v>PD_Medicaid</v>
      </c>
      <c r="B15" s="248">
        <f>IFERROR(VLOOKUP($C15,Account_Mapping!$A:$C,3,0),"")</f>
        <v>0</v>
      </c>
      <c r="C15" s="285" t="s">
        <v>780</v>
      </c>
      <c r="E15" s="215">
        <v>0</v>
      </c>
      <c r="F15" s="215">
        <v>0</v>
      </c>
      <c r="G15" s="215">
        <v>0</v>
      </c>
      <c r="H15" s="215">
        <v>0</v>
      </c>
      <c r="I15" s="215">
        <v>0</v>
      </c>
      <c r="J15" s="215">
        <v>0</v>
      </c>
      <c r="K15" s="215">
        <v>0</v>
      </c>
      <c r="L15" s="215">
        <v>0</v>
      </c>
      <c r="M15" s="215">
        <v>0</v>
      </c>
      <c r="N15" s="215">
        <v>0</v>
      </c>
      <c r="O15" s="215">
        <v>0</v>
      </c>
      <c r="P15" s="215">
        <v>0</v>
      </c>
      <c r="Q15" s="215">
        <v>0</v>
      </c>
    </row>
    <row r="16" spans="1:17" x14ac:dyDescent="0.25">
      <c r="A16" s="245" t="str">
        <f>IFERROR(VLOOKUP($C16,Account_Mapping!$A:$C,2,0),"")</f>
        <v>PD_Medicare</v>
      </c>
      <c r="B16" s="248">
        <f>IFERROR(VLOOKUP($C16,Account_Mapping!$A:$C,3,0),"")</f>
        <v>0</v>
      </c>
      <c r="C16" s="285" t="s">
        <v>781</v>
      </c>
      <c r="E16" s="215">
        <v>24</v>
      </c>
      <c r="F16" s="215">
        <v>15</v>
      </c>
      <c r="G16" s="215">
        <v>11</v>
      </c>
      <c r="H16" s="215">
        <v>67</v>
      </c>
      <c r="I16" s="215">
        <v>133</v>
      </c>
      <c r="J16" s="215">
        <v>93</v>
      </c>
      <c r="K16" s="215">
        <v>0</v>
      </c>
      <c r="L16" s="215">
        <v>0</v>
      </c>
      <c r="M16" s="215">
        <v>0</v>
      </c>
      <c r="N16" s="215">
        <v>0</v>
      </c>
      <c r="O16" s="215">
        <v>0</v>
      </c>
      <c r="P16" s="215">
        <v>0</v>
      </c>
      <c r="Q16" s="215">
        <v>343</v>
      </c>
    </row>
    <row r="17" spans="1:20" x14ac:dyDescent="0.25">
      <c r="A17" s="245" t="str">
        <f>IFERROR(VLOOKUP($C17,Account_Mapping!$A:$C,2,0),"")</f>
        <v>PD_Other</v>
      </c>
      <c r="B17" s="248">
        <f>IFERROR(VLOOKUP($C17,Account_Mapping!$A:$C,3,0),"")</f>
        <v>0</v>
      </c>
      <c r="C17" s="285" t="s">
        <v>782</v>
      </c>
      <c r="E17" s="215">
        <v>344</v>
      </c>
      <c r="F17" s="215">
        <v>290</v>
      </c>
      <c r="G17" s="215">
        <v>469</v>
      </c>
      <c r="H17" s="215">
        <v>517</v>
      </c>
      <c r="I17" s="215">
        <v>420</v>
      </c>
      <c r="J17" s="215">
        <v>383</v>
      </c>
      <c r="K17" s="215">
        <v>0</v>
      </c>
      <c r="L17" s="215">
        <v>0</v>
      </c>
      <c r="M17" s="215">
        <v>0</v>
      </c>
      <c r="N17" s="215">
        <v>0</v>
      </c>
      <c r="O17" s="215">
        <v>0</v>
      </c>
      <c r="P17" s="215">
        <v>0</v>
      </c>
      <c r="Q17" s="215">
        <v>2423</v>
      </c>
    </row>
    <row r="18" spans="1:20" x14ac:dyDescent="0.25">
      <c r="A18" s="245" t="str">
        <f>IFERROR(VLOOKUP($C18,Account_Mapping!$A:$C,2,0),"")</f>
        <v>PD_Other</v>
      </c>
      <c r="B18" s="248">
        <f>IFERROR(VLOOKUP($C18,Account_Mapping!$A:$C,3,0),"")</f>
        <v>0</v>
      </c>
      <c r="C18" s="285" t="s">
        <v>783</v>
      </c>
      <c r="E18" s="215">
        <v>0</v>
      </c>
      <c r="F18" s="215">
        <v>0</v>
      </c>
      <c r="G18" s="215">
        <v>0</v>
      </c>
      <c r="H18" s="215">
        <v>0</v>
      </c>
      <c r="I18" s="215">
        <v>0</v>
      </c>
      <c r="J18" s="215">
        <v>0</v>
      </c>
      <c r="K18" s="215">
        <v>0</v>
      </c>
      <c r="L18" s="215">
        <v>0</v>
      </c>
      <c r="M18" s="215">
        <v>0</v>
      </c>
      <c r="N18" s="215">
        <v>0</v>
      </c>
      <c r="O18" s="215">
        <v>0</v>
      </c>
      <c r="P18" s="215">
        <v>0</v>
      </c>
      <c r="Q18" s="215">
        <v>0</v>
      </c>
    </row>
    <row r="19" spans="1:20" x14ac:dyDescent="0.25">
      <c r="A19" s="245" t="str">
        <f>IFERROR(VLOOKUP($C19,Account_Mapping!$A:$C,2,0),"")</f>
        <v>PD_Other</v>
      </c>
      <c r="B19" s="248">
        <f>IFERROR(VLOOKUP($C19,Account_Mapping!$A:$C,3,0),"")</f>
        <v>0</v>
      </c>
      <c r="C19" s="285" t="s">
        <v>784</v>
      </c>
      <c r="E19" s="215">
        <v>0</v>
      </c>
      <c r="F19" s="215">
        <v>0</v>
      </c>
      <c r="G19" s="215">
        <v>0</v>
      </c>
      <c r="H19" s="215">
        <v>0</v>
      </c>
      <c r="I19" s="215">
        <v>0</v>
      </c>
      <c r="J19" s="215">
        <v>0</v>
      </c>
      <c r="K19" s="215">
        <v>0</v>
      </c>
      <c r="L19" s="215">
        <v>0</v>
      </c>
      <c r="M19" s="215">
        <v>0</v>
      </c>
      <c r="N19" s="215">
        <v>0</v>
      </c>
      <c r="O19" s="215">
        <v>0</v>
      </c>
      <c r="P19" s="215">
        <v>0</v>
      </c>
      <c r="Q19" s="215">
        <v>0</v>
      </c>
    </row>
    <row r="20" spans="1:20" x14ac:dyDescent="0.25">
      <c r="A20" s="245" t="str">
        <f>IFERROR(VLOOKUP($C20,Account_Mapping!$A:$C,2,0),"")</f>
        <v>PD_Other</v>
      </c>
      <c r="B20" s="248">
        <f>IFERROR(VLOOKUP($C20,Account_Mapping!$A:$C,3,0),"")</f>
        <v>0</v>
      </c>
      <c r="C20" s="285" t="s">
        <v>785</v>
      </c>
      <c r="E20" s="215">
        <v>0</v>
      </c>
      <c r="F20" s="215">
        <v>0</v>
      </c>
      <c r="G20" s="215">
        <v>0</v>
      </c>
      <c r="H20" s="215">
        <v>0</v>
      </c>
      <c r="I20" s="215">
        <v>0</v>
      </c>
      <c r="J20" s="215">
        <v>0</v>
      </c>
      <c r="K20" s="215">
        <v>0</v>
      </c>
      <c r="L20" s="215">
        <v>0</v>
      </c>
      <c r="M20" s="215">
        <v>0</v>
      </c>
      <c r="N20" s="215">
        <v>0</v>
      </c>
      <c r="O20" s="215">
        <v>0</v>
      </c>
      <c r="P20" s="215">
        <v>0</v>
      </c>
      <c r="Q20" s="215">
        <v>0</v>
      </c>
    </row>
    <row r="21" spans="1:20" x14ac:dyDescent="0.25">
      <c r="A21" s="245" t="str">
        <f>IFERROR(VLOOKUP($C21,Account_Mapping!$A:$C,2,0),"")</f>
        <v>PD_Veterans</v>
      </c>
      <c r="B21" s="248">
        <f>IFERROR(VLOOKUP($C21,Account_Mapping!$A:$C,3,0),"")</f>
        <v>0</v>
      </c>
      <c r="C21" s="285" t="s">
        <v>786</v>
      </c>
      <c r="E21" s="215">
        <v>0</v>
      </c>
      <c r="F21" s="215">
        <v>0</v>
      </c>
      <c r="G21" s="215">
        <v>0</v>
      </c>
      <c r="H21" s="215">
        <v>0</v>
      </c>
      <c r="I21" s="215">
        <v>0</v>
      </c>
      <c r="J21" s="215">
        <v>0</v>
      </c>
      <c r="K21" s="215">
        <v>0</v>
      </c>
      <c r="L21" s="215">
        <v>0</v>
      </c>
      <c r="M21" s="215">
        <v>0</v>
      </c>
      <c r="N21" s="215">
        <v>0</v>
      </c>
      <c r="O21" s="215">
        <v>0</v>
      </c>
      <c r="P21" s="215">
        <v>0</v>
      </c>
      <c r="Q21" s="215">
        <v>0</v>
      </c>
    </row>
    <row r="22" spans="1:20" x14ac:dyDescent="0.25">
      <c r="A22" s="245" t="str">
        <f>IFERROR(VLOOKUP($C22,Account_Mapping!$A:$C,2,0),"")</f>
        <v>PD_Other</v>
      </c>
      <c r="B22" s="248">
        <f>IFERROR(VLOOKUP($C22,Account_Mapping!$A:$C,3,0),"")</f>
        <v>0</v>
      </c>
      <c r="C22" s="285" t="s">
        <v>787</v>
      </c>
      <c r="E22" s="215">
        <v>0</v>
      </c>
      <c r="F22" s="215">
        <v>0</v>
      </c>
      <c r="G22" s="215">
        <v>0</v>
      </c>
      <c r="H22" s="215">
        <v>0</v>
      </c>
      <c r="I22" s="215">
        <v>0</v>
      </c>
      <c r="J22" s="215">
        <v>0</v>
      </c>
      <c r="K22" s="215">
        <v>0</v>
      </c>
      <c r="L22" s="215">
        <v>0</v>
      </c>
      <c r="M22" s="215">
        <v>0</v>
      </c>
      <c r="N22" s="215">
        <v>0</v>
      </c>
      <c r="O22" s="215">
        <v>0</v>
      </c>
      <c r="P22" s="215">
        <v>0</v>
      </c>
      <c r="Q22" s="215">
        <v>0</v>
      </c>
    </row>
    <row r="23" spans="1:20" ht="18.75" thickBot="1" x14ac:dyDescent="0.3">
      <c r="A23" s="245" t="str">
        <f>IFERROR(VLOOKUP($C23,Account_Mapping!$A:$C,2,0),"")</f>
        <v/>
      </c>
      <c r="B23" s="248" t="str">
        <f>IFERROR(VLOOKUP($C23,Account_Mapping!$A:$C,3,0),"")</f>
        <v/>
      </c>
      <c r="C23" s="285" t="s">
        <v>788</v>
      </c>
      <c r="E23" s="223">
        <v>1787</v>
      </c>
      <c r="F23" s="223">
        <v>1601</v>
      </c>
      <c r="G23" s="223">
        <v>1861</v>
      </c>
      <c r="H23" s="223">
        <v>1992</v>
      </c>
      <c r="I23" s="223">
        <v>2095</v>
      </c>
      <c r="J23" s="223">
        <v>2009</v>
      </c>
      <c r="K23" s="223">
        <v>0</v>
      </c>
      <c r="L23" s="223">
        <v>0</v>
      </c>
      <c r="M23" s="223">
        <v>0</v>
      </c>
      <c r="N23" s="223">
        <v>0</v>
      </c>
      <c r="O23" s="223">
        <v>0</v>
      </c>
      <c r="P23" s="223">
        <v>0</v>
      </c>
      <c r="Q23" s="223">
        <v>11345</v>
      </c>
      <c r="R23" s="224"/>
      <c r="S23" s="224"/>
    </row>
    <row r="24" spans="1:20" ht="18.75" thickTop="1" x14ac:dyDescent="0.25">
      <c r="A24" s="245" t="str">
        <f>IFERROR(VLOOKUP($C24,Account_Mapping!$A:$C,2,0),"")</f>
        <v/>
      </c>
      <c r="B24" s="248" t="str">
        <f>IFERROR(VLOOKUP($C24,Account_Mapping!$A:$C,3,0),"")</f>
        <v/>
      </c>
      <c r="C24" s="285" t="s">
        <v>789</v>
      </c>
      <c r="E24" s="215"/>
      <c r="F24" s="215"/>
      <c r="G24" s="215"/>
      <c r="H24" s="215"/>
      <c r="I24" s="215"/>
      <c r="J24" s="215"/>
      <c r="K24" s="215"/>
      <c r="L24" s="215"/>
      <c r="M24" s="215"/>
      <c r="N24" s="215"/>
      <c r="O24" s="215"/>
      <c r="P24" s="215"/>
      <c r="Q24" s="215"/>
    </row>
    <row r="25" spans="1:20" x14ac:dyDescent="0.25">
      <c r="A25" s="245" t="str">
        <f>IFERROR(VLOOKUP($C25,Account_Mapping!$A:$C,2,0),"")</f>
        <v/>
      </c>
      <c r="B25" s="248" t="str">
        <f>IFERROR(VLOOKUP($C25,Account_Mapping!$A:$C,3,0),"")</f>
        <v/>
      </c>
      <c r="C25" s="287" t="s">
        <v>790</v>
      </c>
      <c r="E25" s="215"/>
      <c r="F25" s="215"/>
      <c r="G25" s="215"/>
      <c r="H25" s="215"/>
      <c r="I25" s="215"/>
      <c r="J25" s="215"/>
      <c r="K25" s="215"/>
      <c r="L25" s="215"/>
      <c r="M25" s="215"/>
      <c r="N25" s="215"/>
      <c r="O25" s="215"/>
      <c r="P25" s="215"/>
      <c r="Q25" s="215"/>
    </row>
    <row r="26" spans="1:20" x14ac:dyDescent="0.25">
      <c r="A26" s="245" t="str">
        <f>IFERROR(VLOOKUP($C26,Account_Mapping!$A:$C,2,0),"")</f>
        <v/>
      </c>
      <c r="B26" s="248" t="str">
        <f>IFERROR(VLOOKUP($C26,Account_Mapping!$A:$C,3,0),"")</f>
        <v/>
      </c>
      <c r="C26" s="285" t="s">
        <v>791</v>
      </c>
      <c r="E26" s="215">
        <v>336630.35</v>
      </c>
      <c r="F26" s="215">
        <v>295929.5</v>
      </c>
      <c r="G26" s="215">
        <v>319657</v>
      </c>
      <c r="H26" s="215">
        <v>374122.26</v>
      </c>
      <c r="I26" s="215">
        <v>398494.48999999987</v>
      </c>
      <c r="J26" s="215">
        <v>372179.33</v>
      </c>
      <c r="K26" s="215">
        <v>0</v>
      </c>
      <c r="L26" s="215">
        <v>0</v>
      </c>
      <c r="M26" s="215">
        <v>0</v>
      </c>
      <c r="N26" s="215">
        <v>0</v>
      </c>
      <c r="O26" s="215">
        <v>0</v>
      </c>
      <c r="P26" s="215">
        <v>0</v>
      </c>
      <c r="Q26" s="215">
        <v>2097012.9299999997</v>
      </c>
      <c r="R26" s="224"/>
    </row>
    <row r="27" spans="1:20" x14ac:dyDescent="0.25">
      <c r="A27" s="245" t="str">
        <f>IFERROR(VLOOKUP($C27,Account_Mapping!$A:$C,2,0),"")</f>
        <v/>
      </c>
      <c r="B27" s="248" t="str">
        <f>IFERROR(VLOOKUP($C27,Account_Mapping!$A:$C,3,0),"")</f>
        <v/>
      </c>
      <c r="C27" s="285" t="s">
        <v>792</v>
      </c>
      <c r="E27" s="215">
        <v>14574.619999999999</v>
      </c>
      <c r="F27" s="215">
        <v>22608.639999999999</v>
      </c>
      <c r="G27" s="215">
        <v>28065.1</v>
      </c>
      <c r="H27" s="215">
        <v>35600.480000000003</v>
      </c>
      <c r="I27" s="215">
        <v>35128.369999999995</v>
      </c>
      <c r="J27" s="215">
        <v>37922.71</v>
      </c>
      <c r="K27" s="215">
        <v>0</v>
      </c>
      <c r="L27" s="215">
        <v>0</v>
      </c>
      <c r="M27" s="215">
        <v>0</v>
      </c>
      <c r="N27" s="215">
        <v>0</v>
      </c>
      <c r="O27" s="215">
        <v>0</v>
      </c>
      <c r="P27" s="215">
        <v>0</v>
      </c>
      <c r="Q27" s="215">
        <v>173899.91999999998</v>
      </c>
      <c r="R27" s="224"/>
    </row>
    <row r="28" spans="1:20" x14ac:dyDescent="0.25">
      <c r="A28" s="245" t="str">
        <f>IFERROR(VLOOKUP($C28,Account_Mapping!$A:$C,2,0),"")</f>
        <v/>
      </c>
      <c r="B28" s="248" t="str">
        <f>IFERROR(VLOOKUP($C28,Account_Mapping!$A:$C,3,0),"")</f>
        <v/>
      </c>
      <c r="C28" s="285" t="s">
        <v>793</v>
      </c>
      <c r="E28" s="215">
        <v>-1871.58</v>
      </c>
      <c r="F28" s="215">
        <v>-1707.58</v>
      </c>
      <c r="G28" s="215">
        <v>-1963.58</v>
      </c>
      <c r="H28" s="215">
        <v>656.48</v>
      </c>
      <c r="I28" s="215">
        <v>-2027.58</v>
      </c>
      <c r="J28" s="215">
        <v>-1875.58</v>
      </c>
      <c r="K28" s="215">
        <v>0</v>
      </c>
      <c r="L28" s="215">
        <v>0</v>
      </c>
      <c r="M28" s="215">
        <v>0</v>
      </c>
      <c r="N28" s="215">
        <v>0</v>
      </c>
      <c r="O28" s="215">
        <v>0</v>
      </c>
      <c r="P28" s="215">
        <v>0</v>
      </c>
      <c r="Q28" s="215">
        <v>-8789.42</v>
      </c>
      <c r="R28" s="224"/>
    </row>
    <row r="29" spans="1:20" ht="18.75" thickBot="1" x14ac:dyDescent="0.3">
      <c r="A29" s="245" t="str">
        <f>IFERROR(VLOOKUP($C29,Account_Mapping!$A:$C,2,0),"")</f>
        <v/>
      </c>
      <c r="B29" s="248" t="str">
        <f>IFERROR(VLOOKUP($C29,Account_Mapping!$A:$C,3,0),"")</f>
        <v/>
      </c>
      <c r="C29" s="285" t="s">
        <v>794</v>
      </c>
      <c r="E29" s="225">
        <v>349333.38999999996</v>
      </c>
      <c r="F29" s="225">
        <v>316830.56</v>
      </c>
      <c r="G29" s="225">
        <v>345758.51999999996</v>
      </c>
      <c r="H29" s="225">
        <v>410379.22</v>
      </c>
      <c r="I29" s="225">
        <v>431595.27999999985</v>
      </c>
      <c r="J29" s="225">
        <v>408226.46</v>
      </c>
      <c r="K29" s="225">
        <v>0</v>
      </c>
      <c r="L29" s="225">
        <v>0</v>
      </c>
      <c r="M29" s="225">
        <v>0</v>
      </c>
      <c r="N29" s="225">
        <v>0</v>
      </c>
      <c r="O29" s="225">
        <v>0</v>
      </c>
      <c r="P29" s="225">
        <v>0</v>
      </c>
      <c r="Q29" s="225">
        <v>2262123.4299999997</v>
      </c>
      <c r="R29" s="224"/>
      <c r="S29" s="224"/>
      <c r="T29" s="226"/>
    </row>
    <row r="30" spans="1:20" ht="18.75" thickTop="1" x14ac:dyDescent="0.25">
      <c r="A30" s="245" t="str">
        <f>IFERROR(VLOOKUP($C30,Account_Mapping!$A:$C,2,0),"")</f>
        <v/>
      </c>
      <c r="B30" s="248" t="str">
        <f>IFERROR(VLOOKUP($C30,Account_Mapping!$A:$C,3,0),"")</f>
        <v/>
      </c>
      <c r="E30" s="221"/>
      <c r="F30" s="221"/>
      <c r="G30" s="221"/>
      <c r="H30" s="221"/>
      <c r="I30" s="221"/>
      <c r="J30" s="221"/>
      <c r="K30" s="221"/>
      <c r="L30" s="221"/>
      <c r="M30" s="221"/>
      <c r="N30" s="221"/>
      <c r="O30" s="221"/>
      <c r="P30" s="221"/>
      <c r="Q30" s="221"/>
    </row>
    <row r="31" spans="1:20" x14ac:dyDescent="0.25">
      <c r="A31" s="245" t="str">
        <f>IFERROR(VLOOKUP($C31,Account_Mapping!$A:$C,2,0),"")</f>
        <v/>
      </c>
      <c r="B31" s="248" t="str">
        <f>IFERROR(VLOOKUP($C31,Account_Mapping!$A:$C,3,0),"")</f>
        <v/>
      </c>
      <c r="C31" s="287" t="s">
        <v>795</v>
      </c>
      <c r="E31" s="215"/>
      <c r="F31" s="215"/>
      <c r="G31" s="215"/>
      <c r="H31" s="215"/>
      <c r="I31" s="215"/>
      <c r="J31" s="215"/>
      <c r="K31" s="215"/>
      <c r="L31" s="215"/>
      <c r="M31" s="215"/>
      <c r="N31" s="215"/>
      <c r="O31" s="215"/>
      <c r="P31" s="215"/>
      <c r="Q31" s="215"/>
    </row>
    <row r="32" spans="1:20" x14ac:dyDescent="0.25">
      <c r="A32" s="245" t="str">
        <f>IFERROR(VLOOKUP($C32,Account_Mapping!$A:$C,2,0),"")</f>
        <v/>
      </c>
      <c r="B32" s="248" t="str">
        <f>IFERROR(VLOOKUP($C32,Account_Mapping!$A:$C,3,0),"")</f>
        <v/>
      </c>
      <c r="C32" s="285" t="s">
        <v>796</v>
      </c>
      <c r="E32" s="215">
        <v>153275.77000000002</v>
      </c>
      <c r="F32" s="215">
        <v>128215.16000000002</v>
      </c>
      <c r="G32" s="215">
        <v>135925</v>
      </c>
      <c r="H32" s="215">
        <v>148334.63</v>
      </c>
      <c r="I32" s="215">
        <v>172990.05000000005</v>
      </c>
      <c r="J32" s="215">
        <v>169299.91</v>
      </c>
      <c r="K32" s="215">
        <v>0</v>
      </c>
      <c r="L32" s="215">
        <v>0</v>
      </c>
      <c r="M32" s="215">
        <v>0</v>
      </c>
      <c r="N32" s="215">
        <v>0</v>
      </c>
      <c r="O32" s="215">
        <v>0</v>
      </c>
      <c r="P32" s="215">
        <v>0</v>
      </c>
      <c r="Q32" s="215">
        <v>908040.52000000014</v>
      </c>
      <c r="R32" s="224"/>
    </row>
    <row r="33" spans="1:20" x14ac:dyDescent="0.25">
      <c r="A33" s="245" t="str">
        <f>IFERROR(VLOOKUP($C33,Account_Mapping!$A:$C,2,0),"")</f>
        <v/>
      </c>
      <c r="B33" s="248" t="str">
        <f>IFERROR(VLOOKUP($C33,Account_Mapping!$A:$C,3,0),"")</f>
        <v/>
      </c>
      <c r="C33" s="285" t="s">
        <v>797</v>
      </c>
      <c r="E33" s="215">
        <v>35677.24</v>
      </c>
      <c r="F33" s="215">
        <v>33464.150000000009</v>
      </c>
      <c r="G33" s="215">
        <v>43601.240000000005</v>
      </c>
      <c r="H33" s="215">
        <v>39269.610000000008</v>
      </c>
      <c r="I33" s="215">
        <v>45922.829999999994</v>
      </c>
      <c r="J33" s="215">
        <v>47948.17</v>
      </c>
      <c r="K33" s="215">
        <v>0</v>
      </c>
      <c r="L33" s="215">
        <v>0</v>
      </c>
      <c r="M33" s="215">
        <v>0</v>
      </c>
      <c r="N33" s="215">
        <v>0</v>
      </c>
      <c r="O33" s="215">
        <v>0</v>
      </c>
      <c r="P33" s="215">
        <v>0</v>
      </c>
      <c r="Q33" s="215">
        <v>245883.24</v>
      </c>
      <c r="R33" s="224"/>
    </row>
    <row r="34" spans="1:20" x14ac:dyDescent="0.25">
      <c r="A34" s="245" t="str">
        <f>IFERROR(VLOOKUP($C34,Account_Mapping!$A:$C,2,0),"")</f>
        <v/>
      </c>
      <c r="B34" s="248" t="str">
        <f>IFERROR(VLOOKUP($C34,Account_Mapping!$A:$C,3,0),"")</f>
        <v/>
      </c>
      <c r="C34" s="285" t="s">
        <v>792</v>
      </c>
      <c r="E34" s="215">
        <v>13477.66</v>
      </c>
      <c r="F34" s="215">
        <v>15677.300000000001</v>
      </c>
      <c r="G34" s="215">
        <v>24708.430000000004</v>
      </c>
      <c r="H34" s="215">
        <v>28366.010000000002</v>
      </c>
      <c r="I34" s="215">
        <v>36443.560000000005</v>
      </c>
      <c r="J34" s="215">
        <v>30120.039999999994</v>
      </c>
      <c r="K34" s="215">
        <v>0</v>
      </c>
      <c r="L34" s="215">
        <v>0</v>
      </c>
      <c r="M34" s="215">
        <v>0</v>
      </c>
      <c r="N34" s="215">
        <v>0</v>
      </c>
      <c r="O34" s="215">
        <v>0</v>
      </c>
      <c r="P34" s="215">
        <v>0</v>
      </c>
      <c r="Q34" s="215">
        <v>148793</v>
      </c>
      <c r="R34" s="224"/>
    </row>
    <row r="35" spans="1:20" x14ac:dyDescent="0.25">
      <c r="A35" s="245" t="str">
        <f>IFERROR(VLOOKUP($C35,Account_Mapping!$A:$C,2,0),"")</f>
        <v/>
      </c>
      <c r="B35" s="248" t="str">
        <f>IFERROR(VLOOKUP($C35,Account_Mapping!$A:$C,3,0),"")</f>
        <v/>
      </c>
      <c r="C35" s="285" t="s">
        <v>798</v>
      </c>
      <c r="E35" s="215">
        <v>3534.39</v>
      </c>
      <c r="F35" s="215">
        <v>3586.47</v>
      </c>
      <c r="G35" s="215">
        <v>10702.119999999999</v>
      </c>
      <c r="H35" s="215">
        <v>9987.35</v>
      </c>
      <c r="I35" s="215">
        <v>5388.59</v>
      </c>
      <c r="J35" s="215">
        <v>7172.99</v>
      </c>
      <c r="K35" s="215">
        <v>0</v>
      </c>
      <c r="L35" s="215">
        <v>0</v>
      </c>
      <c r="M35" s="215">
        <v>0</v>
      </c>
      <c r="N35" s="215">
        <v>0</v>
      </c>
      <c r="O35" s="215">
        <v>0</v>
      </c>
      <c r="P35" s="215">
        <v>0</v>
      </c>
      <c r="Q35" s="215">
        <v>40371.909999999996</v>
      </c>
      <c r="R35" s="224"/>
    </row>
    <row r="36" spans="1:20" x14ac:dyDescent="0.25">
      <c r="A36" s="245" t="str">
        <f>IFERROR(VLOOKUP($C36,Account_Mapping!$A:$C,2,0),"")</f>
        <v/>
      </c>
      <c r="B36" s="248" t="str">
        <f>IFERROR(VLOOKUP($C36,Account_Mapping!$A:$C,3,0),"")</f>
        <v/>
      </c>
      <c r="C36" s="285" t="s">
        <v>799</v>
      </c>
      <c r="E36" s="215">
        <v>13896.35</v>
      </c>
      <c r="F36" s="215">
        <v>14666.95</v>
      </c>
      <c r="G36" s="215">
        <v>19399.730000000003</v>
      </c>
      <c r="H36" s="215">
        <v>19304.350000000002</v>
      </c>
      <c r="I36" s="215">
        <v>19819.02</v>
      </c>
      <c r="J36" s="215">
        <v>17926.72</v>
      </c>
      <c r="K36" s="215">
        <v>0</v>
      </c>
      <c r="L36" s="215">
        <v>0</v>
      </c>
      <c r="M36" s="215">
        <v>0</v>
      </c>
      <c r="N36" s="215">
        <v>0</v>
      </c>
      <c r="O36" s="215">
        <v>0</v>
      </c>
      <c r="P36" s="215">
        <v>0</v>
      </c>
      <c r="Q36" s="215">
        <v>105013.12000000001</v>
      </c>
      <c r="R36" s="224"/>
    </row>
    <row r="37" spans="1:20" x14ac:dyDescent="0.25">
      <c r="A37" s="245" t="str">
        <f>IFERROR(VLOOKUP($C37,Account_Mapping!$A:$C,2,0),"")</f>
        <v/>
      </c>
      <c r="B37" s="248" t="str">
        <f>IFERROR(VLOOKUP($C37,Account_Mapping!$A:$C,3,0),"")</f>
        <v/>
      </c>
      <c r="C37" s="285" t="s">
        <v>800</v>
      </c>
      <c r="E37" s="215">
        <v>22196.05</v>
      </c>
      <c r="F37" s="215">
        <v>31114.89</v>
      </c>
      <c r="G37" s="215">
        <v>30249.23</v>
      </c>
      <c r="H37" s="215">
        <v>21069.01</v>
      </c>
      <c r="I37" s="215">
        <v>30132.489999999998</v>
      </c>
      <c r="J37" s="215">
        <v>20376.57</v>
      </c>
      <c r="K37" s="215">
        <v>0</v>
      </c>
      <c r="L37" s="215">
        <v>0</v>
      </c>
      <c r="M37" s="215">
        <v>0</v>
      </c>
      <c r="N37" s="215">
        <v>0</v>
      </c>
      <c r="O37" s="215">
        <v>0</v>
      </c>
      <c r="P37" s="215">
        <v>0</v>
      </c>
      <c r="Q37" s="215">
        <v>155138.23999999999</v>
      </c>
      <c r="R37" s="224"/>
    </row>
    <row r="38" spans="1:20" x14ac:dyDescent="0.25">
      <c r="A38" s="245" t="str">
        <f>IFERROR(VLOOKUP($C38,Account_Mapping!$A:$C,2,0),"")</f>
        <v/>
      </c>
      <c r="B38" s="248" t="str">
        <f>IFERROR(VLOOKUP($C38,Account_Mapping!$A:$C,3,0),"")</f>
        <v/>
      </c>
      <c r="C38" s="285" t="s">
        <v>801</v>
      </c>
      <c r="E38" s="215">
        <v>81345.819999999992</v>
      </c>
      <c r="F38" s="215">
        <v>76434.61</v>
      </c>
      <c r="G38" s="215">
        <v>82571.31</v>
      </c>
      <c r="H38" s="215">
        <v>83251.3</v>
      </c>
      <c r="I38" s="215">
        <v>88042.890000000014</v>
      </c>
      <c r="J38" s="215">
        <v>95081.37</v>
      </c>
      <c r="K38" s="215">
        <v>0</v>
      </c>
      <c r="L38" s="215">
        <v>0</v>
      </c>
      <c r="M38" s="215">
        <v>0</v>
      </c>
      <c r="N38" s="215">
        <v>0</v>
      </c>
      <c r="O38" s="215">
        <v>0</v>
      </c>
      <c r="P38" s="215">
        <v>0</v>
      </c>
      <c r="Q38" s="215">
        <v>506727.3</v>
      </c>
      <c r="R38" s="224"/>
    </row>
    <row r="39" spans="1:20" x14ac:dyDescent="0.25">
      <c r="A39" s="245" t="str">
        <f>IFERROR(VLOOKUP($C39,Account_Mapping!$A:$C,2,0),"")</f>
        <v/>
      </c>
      <c r="B39" s="248" t="str">
        <f>IFERROR(VLOOKUP($C39,Account_Mapping!$A:$C,3,0),"")</f>
        <v/>
      </c>
      <c r="C39" s="285" t="s">
        <v>802</v>
      </c>
      <c r="E39" s="215">
        <v>59648.549999999996</v>
      </c>
      <c r="F39" s="215">
        <v>62266.529999999992</v>
      </c>
      <c r="G39" s="215">
        <v>63117.119999999995</v>
      </c>
      <c r="H39" s="215">
        <v>63578.279999999992</v>
      </c>
      <c r="I39" s="215">
        <v>68022.87</v>
      </c>
      <c r="J39" s="215">
        <v>63417.909999999996</v>
      </c>
      <c r="K39" s="215">
        <v>0</v>
      </c>
      <c r="L39" s="215">
        <v>0</v>
      </c>
      <c r="M39" s="215">
        <v>0</v>
      </c>
      <c r="N39" s="215">
        <v>0</v>
      </c>
      <c r="O39" s="215">
        <v>0</v>
      </c>
      <c r="P39" s="215">
        <v>0</v>
      </c>
      <c r="Q39" s="215">
        <v>380051.25999999995</v>
      </c>
      <c r="R39" s="224"/>
    </row>
    <row r="40" spans="1:20" ht="18.75" thickBot="1" x14ac:dyDescent="0.3">
      <c r="A40" s="245" t="str">
        <f>IFERROR(VLOOKUP($C40,Account_Mapping!$A:$C,2,0),"")</f>
        <v/>
      </c>
      <c r="B40" s="248" t="str">
        <f>IFERROR(VLOOKUP($C40,Account_Mapping!$A:$C,3,0),"")</f>
        <v/>
      </c>
      <c r="C40" s="285" t="s">
        <v>803</v>
      </c>
      <c r="E40" s="225">
        <v>383051.83</v>
      </c>
      <c r="F40" s="225">
        <v>365426.06</v>
      </c>
      <c r="G40" s="225">
        <v>410274.18</v>
      </c>
      <c r="H40" s="225">
        <v>413160.54</v>
      </c>
      <c r="I40" s="225">
        <v>466762.30000000005</v>
      </c>
      <c r="J40" s="225">
        <v>451343.67999999993</v>
      </c>
      <c r="K40" s="225">
        <v>0</v>
      </c>
      <c r="L40" s="225">
        <v>0</v>
      </c>
      <c r="M40" s="225">
        <v>0</v>
      </c>
      <c r="N40" s="225">
        <v>0</v>
      </c>
      <c r="O40" s="225">
        <v>0</v>
      </c>
      <c r="P40" s="225">
        <v>0</v>
      </c>
      <c r="Q40" s="225">
        <v>2490018.59</v>
      </c>
      <c r="R40" s="224"/>
      <c r="S40" s="224"/>
    </row>
    <row r="41" spans="1:20" ht="19.5" thickTop="1" thickBot="1" x14ac:dyDescent="0.3">
      <c r="A41" s="245" t="str">
        <f>IFERROR(VLOOKUP($C41,Account_Mapping!$A:$C,2,0),"")</f>
        <v/>
      </c>
      <c r="B41" s="248" t="str">
        <f>IFERROR(VLOOKUP($C41,Account_Mapping!$A:$C,3,0),"")</f>
        <v/>
      </c>
      <c r="C41" s="287" t="s">
        <v>804</v>
      </c>
      <c r="D41" s="287"/>
      <c r="E41" s="227">
        <v>-33718.440000000061</v>
      </c>
      <c r="F41" s="227">
        <v>-48595.5</v>
      </c>
      <c r="G41" s="227">
        <v>-64515.660000000033</v>
      </c>
      <c r="H41" s="227">
        <v>-2781.320000000007</v>
      </c>
      <c r="I41" s="227">
        <v>-35167.020000000193</v>
      </c>
      <c r="J41" s="227">
        <v>-43117.219999999914</v>
      </c>
      <c r="K41" s="227">
        <v>0</v>
      </c>
      <c r="L41" s="227">
        <v>0</v>
      </c>
      <c r="M41" s="227">
        <v>0</v>
      </c>
      <c r="N41" s="227">
        <v>0</v>
      </c>
      <c r="O41" s="227">
        <v>0</v>
      </c>
      <c r="P41" s="227">
        <v>0</v>
      </c>
      <c r="Q41" s="227">
        <v>-227895.16000000015</v>
      </c>
      <c r="R41" s="224"/>
      <c r="S41" s="224"/>
      <c r="T41" s="226"/>
    </row>
    <row r="42" spans="1:20" ht="18.75" thickTop="1" x14ac:dyDescent="0.25">
      <c r="A42" s="245" t="str">
        <f>IFERROR(VLOOKUP($C42,Account_Mapping!$A:$C,2,0),"")</f>
        <v/>
      </c>
      <c r="B42" s="248" t="str">
        <f>IFERROR(VLOOKUP($C42,Account_Mapping!$A:$C,3,0),"")</f>
        <v/>
      </c>
      <c r="E42" s="215"/>
      <c r="F42" s="215"/>
      <c r="G42" s="215"/>
      <c r="H42" s="215"/>
      <c r="I42" s="215"/>
      <c r="J42" s="216"/>
      <c r="K42" s="215"/>
      <c r="L42" s="215"/>
      <c r="M42" s="215"/>
      <c r="N42" s="215"/>
      <c r="O42" s="215"/>
      <c r="P42" s="215"/>
      <c r="Q42" s="215"/>
    </row>
    <row r="43" spans="1:20" x14ac:dyDescent="0.25">
      <c r="A43" s="245" t="str">
        <f>IFERROR(VLOOKUP($C43,Account_Mapping!$A:$C,2,0),"")</f>
        <v/>
      </c>
      <c r="B43" s="248" t="str">
        <f>IFERROR(VLOOKUP($C43,Account_Mapping!$A:$C,3,0),"")</f>
        <v/>
      </c>
      <c r="C43" s="285" t="s">
        <v>109</v>
      </c>
      <c r="E43" s="215">
        <v>40481.529999999933</v>
      </c>
      <c r="F43" s="215">
        <v>23041.67</v>
      </c>
      <c r="G43" s="215">
        <v>14788.459999999965</v>
      </c>
      <c r="H43" s="215">
        <v>77508.50999999998</v>
      </c>
      <c r="I43" s="215">
        <v>47314.229999999807</v>
      </c>
      <c r="J43" s="217">
        <v>37327.43000000008</v>
      </c>
      <c r="K43" s="215">
        <v>0</v>
      </c>
      <c r="L43" s="215">
        <v>0</v>
      </c>
      <c r="M43" s="215">
        <v>0</v>
      </c>
      <c r="N43" s="215">
        <v>0</v>
      </c>
      <c r="O43" s="215">
        <v>0</v>
      </c>
      <c r="P43" s="215">
        <v>0</v>
      </c>
      <c r="Q43" s="215">
        <v>240461.82999999984</v>
      </c>
    </row>
    <row r="44" spans="1:20" x14ac:dyDescent="0.25">
      <c r="A44" s="245" t="str">
        <f>IFERROR(VLOOKUP($C44,Account_Mapping!$A:$C,2,0),"")</f>
        <v/>
      </c>
      <c r="B44" s="248" t="str">
        <f>IFERROR(VLOOKUP($C44,Account_Mapping!$A:$C,3,0),"")</f>
        <v/>
      </c>
      <c r="D44" s="286"/>
      <c r="E44" s="215"/>
      <c r="F44" s="215"/>
      <c r="G44" s="215"/>
      <c r="H44" s="215"/>
      <c r="I44" s="215"/>
      <c r="J44" s="218" t="s">
        <v>1201</v>
      </c>
      <c r="K44" s="215"/>
      <c r="L44" s="215"/>
      <c r="M44" s="215"/>
      <c r="N44" s="215"/>
      <c r="O44" s="215"/>
      <c r="P44" s="215"/>
      <c r="Q44" s="215"/>
    </row>
    <row r="45" spans="1:20" x14ac:dyDescent="0.25">
      <c r="A45" s="245" t="str">
        <f>IFERROR(VLOOKUP($C45,Account_Mapping!$A:$C,2,0),"")</f>
        <v/>
      </c>
      <c r="B45" s="248" t="str">
        <f>IFERROR(VLOOKUP($C45,Account_Mapping!$A:$C,3,0),"")</f>
        <v/>
      </c>
      <c r="D45" s="286"/>
      <c r="E45" s="215"/>
      <c r="F45" s="215"/>
      <c r="G45" s="215"/>
      <c r="H45" s="215"/>
      <c r="I45" s="215"/>
      <c r="J45" s="216" t="s">
        <v>805</v>
      </c>
      <c r="K45" s="215"/>
      <c r="L45" s="215"/>
      <c r="M45" s="215"/>
      <c r="N45" s="215"/>
      <c r="O45" s="215"/>
      <c r="P45" s="215"/>
      <c r="Q45" s="215"/>
    </row>
    <row r="46" spans="1:20" x14ac:dyDescent="0.25">
      <c r="A46" s="245" t="str">
        <f>IFERROR(VLOOKUP($C46,Account_Mapping!$A:$C,2,0),"")</f>
        <v/>
      </c>
      <c r="B46" s="248" t="str">
        <f>IFERROR(VLOOKUP($C46,Account_Mapping!$A:$C,3,0),"")</f>
        <v/>
      </c>
      <c r="E46" s="219"/>
      <c r="F46" s="219"/>
      <c r="G46" s="219"/>
      <c r="H46" s="219"/>
      <c r="I46" s="219"/>
      <c r="J46" s="219">
        <v>2022</v>
      </c>
      <c r="K46" s="219"/>
      <c r="L46" s="219"/>
      <c r="M46" s="219"/>
      <c r="N46" s="219"/>
      <c r="O46" s="219"/>
      <c r="P46" s="219"/>
      <c r="Q46" s="219"/>
    </row>
    <row r="47" spans="1:20" x14ac:dyDescent="0.25">
      <c r="A47" s="245" t="str">
        <f>IFERROR(VLOOKUP($C47,Account_Mapping!$A:$C,2,0),"")</f>
        <v/>
      </c>
      <c r="B47" s="248" t="str">
        <f>IFERROR(VLOOKUP($C47,Account_Mapping!$A:$C,3,0),"")</f>
        <v/>
      </c>
      <c r="E47" s="215"/>
      <c r="F47" s="215"/>
      <c r="G47" s="215"/>
      <c r="H47" s="215"/>
      <c r="I47" s="215"/>
      <c r="J47" s="215"/>
      <c r="K47" s="215"/>
      <c r="L47" s="215"/>
      <c r="M47" s="215"/>
      <c r="N47" s="215"/>
      <c r="O47" s="215"/>
      <c r="P47" s="215"/>
      <c r="Q47" s="215"/>
    </row>
    <row r="48" spans="1:20" x14ac:dyDescent="0.25">
      <c r="A48" s="245" t="str">
        <f>IFERROR(VLOOKUP($C48,Account_Mapping!$A:$C,2,0),"")</f>
        <v/>
      </c>
      <c r="B48" s="248" t="str">
        <f>IFERROR(VLOOKUP($C48,Account_Mapping!$A:$C,3,0),"")</f>
        <v/>
      </c>
      <c r="D48" s="228"/>
      <c r="E48" s="215" t="s">
        <v>761</v>
      </c>
      <c r="F48" s="215" t="s">
        <v>762</v>
      </c>
      <c r="G48" s="215" t="s">
        <v>763</v>
      </c>
      <c r="H48" s="215" t="s">
        <v>764</v>
      </c>
      <c r="I48" s="215" t="s">
        <v>185</v>
      </c>
      <c r="J48" s="215" t="s">
        <v>765</v>
      </c>
      <c r="K48" s="215" t="s">
        <v>766</v>
      </c>
      <c r="L48" s="215" t="s">
        <v>767</v>
      </c>
      <c r="M48" s="215" t="s">
        <v>768</v>
      </c>
      <c r="N48" s="215" t="s">
        <v>769</v>
      </c>
      <c r="O48" s="215" t="s">
        <v>770</v>
      </c>
      <c r="P48" s="215" t="s">
        <v>771</v>
      </c>
      <c r="Q48" s="215" t="s">
        <v>772</v>
      </c>
    </row>
    <row r="49" spans="1:17" x14ac:dyDescent="0.25">
      <c r="A49" s="245" t="str">
        <f>IFERROR(VLOOKUP($C49,Account_Mapping!$A:$C,2,0),"")</f>
        <v/>
      </c>
      <c r="B49" s="248" t="str">
        <f>IFERROR(VLOOKUP($C49,Account_Mapping!$A:$C,3,0),"")</f>
        <v/>
      </c>
      <c r="C49" s="285" t="s">
        <v>806</v>
      </c>
      <c r="D49" s="228"/>
      <c r="E49" s="215"/>
      <c r="F49" s="215"/>
      <c r="G49" s="215"/>
      <c r="H49" s="215"/>
      <c r="I49" s="215"/>
      <c r="J49" s="215"/>
      <c r="K49" s="215"/>
      <c r="L49" s="215"/>
      <c r="M49" s="215"/>
      <c r="N49" s="215"/>
      <c r="O49" s="215"/>
      <c r="P49" s="215"/>
      <c r="Q49" s="215"/>
    </row>
    <row r="50" spans="1:17" x14ac:dyDescent="0.25">
      <c r="A50" s="245" t="str">
        <f>IFERROR(VLOOKUP($C50,Account_Mapping!$A:$C,2,0),"")</f>
        <v>REV_Medicaid</v>
      </c>
      <c r="B50" s="248">
        <f>IFERROR(VLOOKUP($C50,Account_Mapping!$A:$C,3,0),"")</f>
        <v>0</v>
      </c>
      <c r="C50" s="285" t="s">
        <v>807</v>
      </c>
      <c r="D50" s="228"/>
      <c r="E50" s="215">
        <v>155142.71</v>
      </c>
      <c r="F50" s="215">
        <v>172521.59</v>
      </c>
      <c r="G50" s="215">
        <v>153513.44</v>
      </c>
      <c r="H50" s="215">
        <v>148806.66</v>
      </c>
      <c r="I50" s="215">
        <v>149711.81</v>
      </c>
      <c r="J50" s="215">
        <v>227192.65</v>
      </c>
      <c r="K50" s="215">
        <v>0</v>
      </c>
      <c r="L50" s="215">
        <v>0</v>
      </c>
      <c r="M50" s="215">
        <v>0</v>
      </c>
      <c r="N50" s="215">
        <v>0</v>
      </c>
      <c r="O50" s="215">
        <v>0</v>
      </c>
      <c r="P50" s="215">
        <v>0</v>
      </c>
      <c r="Q50" s="215">
        <v>1006888.86</v>
      </c>
    </row>
    <row r="51" spans="1:17" x14ac:dyDescent="0.25">
      <c r="A51" s="245" t="str">
        <f>IFERROR(VLOOKUP($C51,Account_Mapping!$A:$C,2,0),"")</f>
        <v>REV_Medicaid</v>
      </c>
      <c r="B51" s="248">
        <f>IFERROR(VLOOKUP($C51,Account_Mapping!$A:$C,3,0),"")</f>
        <v>0</v>
      </c>
      <c r="C51" s="285" t="s">
        <v>808</v>
      </c>
      <c r="D51" s="228"/>
      <c r="E51" s="215">
        <v>8870.4699999999993</v>
      </c>
      <c r="F51" s="215">
        <v>-1991.33</v>
      </c>
      <c r="G51" s="215">
        <v>18306.900000000001</v>
      </c>
      <c r="H51" s="215">
        <v>12324.92</v>
      </c>
      <c r="I51" s="215">
        <v>28964.11</v>
      </c>
      <c r="J51" s="215">
        <v>-50852.52</v>
      </c>
      <c r="K51" s="215">
        <v>0</v>
      </c>
      <c r="L51" s="215">
        <v>0</v>
      </c>
      <c r="M51" s="215">
        <v>0</v>
      </c>
      <c r="N51" s="215">
        <v>0</v>
      </c>
      <c r="O51" s="215">
        <v>0</v>
      </c>
      <c r="P51" s="215">
        <v>0</v>
      </c>
      <c r="Q51" s="215">
        <v>15622.55000000001</v>
      </c>
    </row>
    <row r="52" spans="1:17" x14ac:dyDescent="0.25">
      <c r="A52" s="245" t="str">
        <f>IFERROR(VLOOKUP($C52,Account_Mapping!$A:$C,2,0),"")</f>
        <v>REV_MCA_Mgd_Care</v>
      </c>
      <c r="B52" s="248">
        <f>IFERROR(VLOOKUP($C52,Account_Mapping!$A:$C,3,0),"")</f>
        <v>0</v>
      </c>
      <c r="C52" s="285" t="s">
        <v>809</v>
      </c>
      <c r="D52" s="228"/>
      <c r="E52" s="215">
        <v>0</v>
      </c>
      <c r="F52" s="215">
        <v>0</v>
      </c>
      <c r="G52" s="215">
        <v>0</v>
      </c>
      <c r="H52" s="215">
        <v>0</v>
      </c>
      <c r="I52" s="215">
        <v>0</v>
      </c>
      <c r="J52" s="215">
        <v>0</v>
      </c>
      <c r="K52" s="215">
        <v>0</v>
      </c>
      <c r="L52" s="215">
        <v>0</v>
      </c>
      <c r="M52" s="215">
        <v>0</v>
      </c>
      <c r="N52" s="215">
        <v>0</v>
      </c>
      <c r="O52" s="215">
        <v>0</v>
      </c>
      <c r="P52" s="215">
        <v>0</v>
      </c>
      <c r="Q52" s="215">
        <v>0</v>
      </c>
    </row>
    <row r="53" spans="1:17" x14ac:dyDescent="0.25">
      <c r="A53" s="245" t="str">
        <f>IFERROR(VLOOKUP($C53,Account_Mapping!$A:$C,2,0),"")</f>
        <v>REV_MCA_Mgd_Care</v>
      </c>
      <c r="B53" s="248">
        <f>IFERROR(VLOOKUP($C53,Account_Mapping!$A:$C,3,0),"")</f>
        <v>0</v>
      </c>
      <c r="C53" s="285" t="s">
        <v>810</v>
      </c>
      <c r="D53" s="228"/>
      <c r="E53" s="215">
        <v>0</v>
      </c>
      <c r="F53" s="215">
        <v>0</v>
      </c>
      <c r="G53" s="215">
        <v>0</v>
      </c>
      <c r="H53" s="215">
        <v>0</v>
      </c>
      <c r="I53" s="215">
        <v>0</v>
      </c>
      <c r="J53" s="215">
        <v>0</v>
      </c>
      <c r="K53" s="215">
        <v>0</v>
      </c>
      <c r="L53" s="215">
        <v>0</v>
      </c>
      <c r="M53" s="215">
        <v>0</v>
      </c>
      <c r="N53" s="215">
        <v>0</v>
      </c>
      <c r="O53" s="215">
        <v>0</v>
      </c>
      <c r="P53" s="215">
        <v>0</v>
      </c>
      <c r="Q53" s="215">
        <v>0</v>
      </c>
    </row>
    <row r="54" spans="1:17" x14ac:dyDescent="0.25">
      <c r="A54" s="245" t="str">
        <f>IFERROR(VLOOKUP($C54,Account_Mapping!$A:$C,2,0),"")</f>
        <v>REV_MCA_Mgd_Care</v>
      </c>
      <c r="B54" s="248">
        <f>IFERROR(VLOOKUP($C54,Account_Mapping!$A:$C,3,0),"")</f>
        <v>0</v>
      </c>
      <c r="C54" s="285" t="s">
        <v>811</v>
      </c>
      <c r="D54" s="228"/>
      <c r="E54" s="215">
        <v>0</v>
      </c>
      <c r="F54" s="215">
        <v>0</v>
      </c>
      <c r="G54" s="215">
        <v>0</v>
      </c>
      <c r="H54" s="215">
        <v>0</v>
      </c>
      <c r="I54" s="215">
        <v>0</v>
      </c>
      <c r="J54" s="215">
        <v>0</v>
      </c>
      <c r="K54" s="215">
        <v>0</v>
      </c>
      <c r="L54" s="215">
        <v>0</v>
      </c>
      <c r="M54" s="215">
        <v>0</v>
      </c>
      <c r="N54" s="215">
        <v>0</v>
      </c>
      <c r="O54" s="215">
        <v>0</v>
      </c>
      <c r="P54" s="215">
        <v>0</v>
      </c>
      <c r="Q54" s="215">
        <v>0</v>
      </c>
    </row>
    <row r="55" spans="1:17" x14ac:dyDescent="0.25">
      <c r="A55" s="245" t="str">
        <f>IFERROR(VLOOKUP($C55,Account_Mapping!$A:$C,2,0),"")</f>
        <v>REV_Medicaid</v>
      </c>
      <c r="B55" s="248" t="str">
        <f>IFERROR(VLOOKUP($C55,Account_Mapping!$A:$C,3,0),"")</f>
        <v>REV_Ancillary</v>
      </c>
      <c r="C55" s="285" t="s">
        <v>812</v>
      </c>
      <c r="D55" s="228"/>
      <c r="E55" s="215">
        <v>0</v>
      </c>
      <c r="F55" s="215">
        <v>0</v>
      </c>
      <c r="G55" s="215">
        <v>0</v>
      </c>
      <c r="H55" s="215">
        <v>0</v>
      </c>
      <c r="I55" s="215">
        <v>0</v>
      </c>
      <c r="J55" s="215">
        <v>0</v>
      </c>
      <c r="K55" s="215">
        <v>0</v>
      </c>
      <c r="L55" s="215">
        <v>0</v>
      </c>
      <c r="M55" s="215">
        <v>0</v>
      </c>
      <c r="N55" s="215">
        <v>0</v>
      </c>
      <c r="O55" s="215">
        <v>0</v>
      </c>
      <c r="P55" s="215">
        <v>0</v>
      </c>
      <c r="Q55" s="215">
        <v>0</v>
      </c>
    </row>
    <row r="56" spans="1:17" x14ac:dyDescent="0.25">
      <c r="A56" s="245" t="str">
        <f>IFERROR(VLOOKUP($C56,Account_Mapping!$A:$C,2,0),"")</f>
        <v>REV_Medicaid</v>
      </c>
      <c r="B56" s="248" t="str">
        <f>IFERROR(VLOOKUP($C56,Account_Mapping!$A:$C,3,0),"")</f>
        <v>REV_Cont_Allow</v>
      </c>
      <c r="C56" s="285" t="s">
        <v>813</v>
      </c>
      <c r="D56" s="228"/>
      <c r="E56" s="215">
        <v>0</v>
      </c>
      <c r="F56" s="215">
        <v>0</v>
      </c>
      <c r="G56" s="215">
        <v>0</v>
      </c>
      <c r="H56" s="215">
        <v>0</v>
      </c>
      <c r="I56" s="215">
        <v>0</v>
      </c>
      <c r="J56" s="215">
        <v>0</v>
      </c>
      <c r="K56" s="215">
        <v>0</v>
      </c>
      <c r="L56" s="215">
        <v>0</v>
      </c>
      <c r="M56" s="215">
        <v>0</v>
      </c>
      <c r="N56" s="215">
        <v>0</v>
      </c>
      <c r="O56" s="215">
        <v>0</v>
      </c>
      <c r="P56" s="215">
        <v>0</v>
      </c>
      <c r="Q56" s="215">
        <v>0</v>
      </c>
    </row>
    <row r="57" spans="1:17" x14ac:dyDescent="0.25">
      <c r="A57" s="245" t="str">
        <f>IFERROR(VLOOKUP($C57,Account_Mapping!$A:$C,2,0),"")</f>
        <v>REV_Medicaid</v>
      </c>
      <c r="B57" s="248">
        <f>IFERROR(VLOOKUP($C57,Account_Mapping!$A:$C,3,0),"")</f>
        <v>0</v>
      </c>
      <c r="C57" s="285" t="s">
        <v>814</v>
      </c>
      <c r="D57" s="228"/>
      <c r="E57" s="215">
        <v>0</v>
      </c>
      <c r="F57" s="215">
        <v>0</v>
      </c>
      <c r="G57" s="215">
        <v>0</v>
      </c>
      <c r="H57" s="215">
        <v>0</v>
      </c>
      <c r="I57" s="215">
        <v>0</v>
      </c>
      <c r="J57" s="215">
        <v>0</v>
      </c>
      <c r="K57" s="215">
        <v>0</v>
      </c>
      <c r="L57" s="215">
        <v>0</v>
      </c>
      <c r="M57" s="215">
        <v>0</v>
      </c>
      <c r="N57" s="215">
        <v>0</v>
      </c>
      <c r="O57" s="215">
        <v>0</v>
      </c>
      <c r="P57" s="215">
        <v>0</v>
      </c>
      <c r="Q57" s="215">
        <v>0</v>
      </c>
    </row>
    <row r="58" spans="1:17" x14ac:dyDescent="0.25">
      <c r="A58" s="245" t="str">
        <f>IFERROR(VLOOKUP($C58,Account_Mapping!$A:$C,2,0),"")</f>
        <v>REV_Medicaid</v>
      </c>
      <c r="B58" s="248">
        <f>IFERROR(VLOOKUP($C58,Account_Mapping!$A:$C,3,0),"")</f>
        <v>0</v>
      </c>
      <c r="C58" s="285" t="s">
        <v>815</v>
      </c>
      <c r="D58" s="228"/>
      <c r="E58" s="215">
        <v>0</v>
      </c>
      <c r="F58" s="215">
        <v>0</v>
      </c>
      <c r="G58" s="215">
        <v>0</v>
      </c>
      <c r="H58" s="215">
        <v>0</v>
      </c>
      <c r="I58" s="215">
        <v>0</v>
      </c>
      <c r="J58" s="215">
        <v>0</v>
      </c>
      <c r="K58" s="215">
        <v>0</v>
      </c>
      <c r="L58" s="215">
        <v>0</v>
      </c>
      <c r="M58" s="215">
        <v>0</v>
      </c>
      <c r="N58" s="215">
        <v>0</v>
      </c>
      <c r="O58" s="215">
        <v>0</v>
      </c>
      <c r="P58" s="215">
        <v>0</v>
      </c>
      <c r="Q58" s="215">
        <v>0</v>
      </c>
    </row>
    <row r="59" spans="1:17" x14ac:dyDescent="0.25">
      <c r="A59" s="245" t="str">
        <f>IFERROR(VLOOKUP($C59,Account_Mapping!$A:$C,2,0),"")</f>
        <v>REV_Medicaid</v>
      </c>
      <c r="B59" s="248">
        <f>IFERROR(VLOOKUP($C59,Account_Mapping!$A:$C,3,0),"")</f>
        <v>0</v>
      </c>
      <c r="C59" s="285" t="s">
        <v>816</v>
      </c>
      <c r="D59" s="228"/>
      <c r="E59" s="215">
        <v>0</v>
      </c>
      <c r="F59" s="215">
        <v>0</v>
      </c>
      <c r="G59" s="215">
        <v>0</v>
      </c>
      <c r="H59" s="215">
        <v>0</v>
      </c>
      <c r="I59" s="215">
        <v>0</v>
      </c>
      <c r="J59" s="215">
        <v>0</v>
      </c>
      <c r="K59" s="215">
        <v>0</v>
      </c>
      <c r="L59" s="215">
        <v>0</v>
      </c>
      <c r="M59" s="215">
        <v>0</v>
      </c>
      <c r="N59" s="215">
        <v>0</v>
      </c>
      <c r="O59" s="215">
        <v>0</v>
      </c>
      <c r="P59" s="215">
        <v>0</v>
      </c>
      <c r="Q59" s="215">
        <v>0</v>
      </c>
    </row>
    <row r="60" spans="1:17" x14ac:dyDescent="0.25">
      <c r="A60" s="245" t="str">
        <f>IFERROR(VLOOKUP($C60,Account_Mapping!$A:$C,2,0),"")</f>
        <v>REV_Medicaid</v>
      </c>
      <c r="B60" s="248">
        <f>IFERROR(VLOOKUP($C60,Account_Mapping!$A:$C,3,0),"")</f>
        <v>0</v>
      </c>
      <c r="C60" s="285" t="s">
        <v>817</v>
      </c>
      <c r="D60" s="228"/>
      <c r="E60" s="215">
        <v>0</v>
      </c>
      <c r="F60" s="215">
        <v>0</v>
      </c>
      <c r="G60" s="215">
        <v>0</v>
      </c>
      <c r="H60" s="215">
        <v>0</v>
      </c>
      <c r="I60" s="215">
        <v>0</v>
      </c>
      <c r="J60" s="215">
        <v>0</v>
      </c>
      <c r="K60" s="215">
        <v>0</v>
      </c>
      <c r="L60" s="215">
        <v>0</v>
      </c>
      <c r="M60" s="215">
        <v>0</v>
      </c>
      <c r="N60" s="215">
        <v>0</v>
      </c>
      <c r="O60" s="215">
        <v>0</v>
      </c>
      <c r="P60" s="215">
        <v>0</v>
      </c>
      <c r="Q60" s="215">
        <v>0</v>
      </c>
    </row>
    <row r="61" spans="1:17" x14ac:dyDescent="0.25">
      <c r="A61" s="245" t="str">
        <f>IFERROR(VLOOKUP($C61,Account_Mapping!$A:$C,2,0),"")</f>
        <v>REV_Medicaid</v>
      </c>
      <c r="B61" s="248">
        <f>IFERROR(VLOOKUP($C61,Account_Mapping!$A:$C,3,0),"")</f>
        <v>0</v>
      </c>
      <c r="C61" s="285" t="s">
        <v>818</v>
      </c>
      <c r="D61" s="228"/>
      <c r="E61" s="215">
        <v>0</v>
      </c>
      <c r="F61" s="215">
        <v>0</v>
      </c>
      <c r="G61" s="215">
        <v>0</v>
      </c>
      <c r="H61" s="215">
        <v>0</v>
      </c>
      <c r="I61" s="215">
        <v>0</v>
      </c>
      <c r="J61" s="215">
        <v>0</v>
      </c>
      <c r="K61" s="215">
        <v>0</v>
      </c>
      <c r="L61" s="215">
        <v>0</v>
      </c>
      <c r="M61" s="215">
        <v>0</v>
      </c>
      <c r="N61" s="215">
        <v>0</v>
      </c>
      <c r="O61" s="215">
        <v>0</v>
      </c>
      <c r="P61" s="215">
        <v>0</v>
      </c>
      <c r="Q61" s="215">
        <v>0</v>
      </c>
    </row>
    <row r="62" spans="1:17" x14ac:dyDescent="0.25">
      <c r="A62" s="245" t="str">
        <f>IFERROR(VLOOKUP($C62,Account_Mapping!$A:$C,2,0),"")</f>
        <v>T_OTHER_OP_EXO</v>
      </c>
      <c r="B62" s="248">
        <f>IFERROR(VLOOKUP($C62,Account_Mapping!$A:$C,3,0),"")</f>
        <v>0</v>
      </c>
      <c r="C62" s="285" t="s">
        <v>819</v>
      </c>
      <c r="D62" s="228"/>
      <c r="E62" s="215">
        <v>0</v>
      </c>
      <c r="F62" s="215">
        <v>0</v>
      </c>
      <c r="G62" s="215">
        <v>0</v>
      </c>
      <c r="H62" s="215">
        <v>0</v>
      </c>
      <c r="I62" s="215">
        <v>0</v>
      </c>
      <c r="J62" s="215">
        <v>0</v>
      </c>
      <c r="K62" s="215">
        <v>0</v>
      </c>
      <c r="L62" s="215">
        <v>0</v>
      </c>
      <c r="M62" s="215">
        <v>0</v>
      </c>
      <c r="N62" s="215">
        <v>0</v>
      </c>
      <c r="O62" s="215">
        <v>0</v>
      </c>
      <c r="P62" s="215">
        <v>0</v>
      </c>
      <c r="Q62" s="215">
        <v>0</v>
      </c>
    </row>
    <row r="63" spans="1:17" x14ac:dyDescent="0.25">
      <c r="A63" s="245" t="str">
        <f>IFERROR(VLOOKUP($C63,Account_Mapping!$A:$C,2,0),"")</f>
        <v>REV_Medicare</v>
      </c>
      <c r="B63" s="248">
        <f>IFERROR(VLOOKUP($C63,Account_Mapping!$A:$C,3,0),"")</f>
        <v>0</v>
      </c>
      <c r="C63" s="285" t="s">
        <v>820</v>
      </c>
      <c r="D63" s="228"/>
      <c r="E63" s="215">
        <v>9600</v>
      </c>
      <c r="F63" s="215">
        <v>6000</v>
      </c>
      <c r="G63" s="215">
        <v>4400</v>
      </c>
      <c r="H63" s="215">
        <v>26800</v>
      </c>
      <c r="I63" s="215">
        <v>53200</v>
      </c>
      <c r="J63" s="215">
        <v>37200</v>
      </c>
      <c r="K63" s="215">
        <v>0</v>
      </c>
      <c r="L63" s="215">
        <v>0</v>
      </c>
      <c r="M63" s="215">
        <v>0</v>
      </c>
      <c r="N63" s="215">
        <v>0</v>
      </c>
      <c r="O63" s="215">
        <v>0</v>
      </c>
      <c r="P63" s="215">
        <v>0</v>
      </c>
      <c r="Q63" s="215">
        <v>137200</v>
      </c>
    </row>
    <row r="64" spans="1:17" x14ac:dyDescent="0.25">
      <c r="A64" s="245" t="str">
        <f>IFERROR(VLOOKUP($C64,Account_Mapping!$A:$C,2,0),"")</f>
        <v>REV_Medicare</v>
      </c>
      <c r="B64" s="248">
        <f>IFERROR(VLOOKUP($C64,Account_Mapping!$A:$C,3,0),"")</f>
        <v>0</v>
      </c>
      <c r="C64" s="285" t="s">
        <v>821</v>
      </c>
      <c r="D64" s="228"/>
      <c r="E64" s="215">
        <v>2848.76</v>
      </c>
      <c r="F64" s="215">
        <v>1853.3</v>
      </c>
      <c r="G64" s="215">
        <v>-77.36</v>
      </c>
      <c r="H64" s="215">
        <v>178.73</v>
      </c>
      <c r="I64" s="215">
        <v>6591.06</v>
      </c>
      <c r="J64" s="215">
        <v>2588.85</v>
      </c>
      <c r="K64" s="215">
        <v>0</v>
      </c>
      <c r="L64" s="215">
        <v>0</v>
      </c>
      <c r="M64" s="215">
        <v>0</v>
      </c>
      <c r="N64" s="215">
        <v>0</v>
      </c>
      <c r="O64" s="215">
        <v>0</v>
      </c>
      <c r="P64" s="215">
        <v>0</v>
      </c>
      <c r="Q64" s="215">
        <v>13983.340000000002</v>
      </c>
    </row>
    <row r="65" spans="1:17" x14ac:dyDescent="0.25">
      <c r="A65" s="245" t="str">
        <f>IFERROR(VLOOKUP($C65,Account_Mapping!$A:$C,2,0),"")</f>
        <v>REV_Medicare</v>
      </c>
      <c r="B65" s="248" t="str">
        <f>IFERROR(VLOOKUP($C65,Account_Mapping!$A:$C,3,0),"")</f>
        <v>REV_Ancillary</v>
      </c>
      <c r="C65" s="285" t="s">
        <v>822</v>
      </c>
      <c r="D65" s="228"/>
      <c r="E65" s="215">
        <v>2610.85</v>
      </c>
      <c r="F65" s="215">
        <v>1814.29</v>
      </c>
      <c r="G65" s="215">
        <v>1117.97</v>
      </c>
      <c r="H65" s="215">
        <v>6285.43</v>
      </c>
      <c r="I65" s="215">
        <v>12446.05</v>
      </c>
      <c r="J65" s="215">
        <v>8535.91</v>
      </c>
      <c r="K65" s="215">
        <v>0</v>
      </c>
      <c r="L65" s="215">
        <v>0</v>
      </c>
      <c r="M65" s="215">
        <v>0</v>
      </c>
      <c r="N65" s="215">
        <v>0</v>
      </c>
      <c r="O65" s="215">
        <v>0</v>
      </c>
      <c r="P65" s="215">
        <v>0</v>
      </c>
      <c r="Q65" s="215">
        <v>32810.5</v>
      </c>
    </row>
    <row r="66" spans="1:17" x14ac:dyDescent="0.25">
      <c r="A66" s="245" t="str">
        <f>IFERROR(VLOOKUP($C66,Account_Mapping!$A:$C,2,0),"")</f>
        <v>REV_Medicare</v>
      </c>
      <c r="B66" s="248" t="str">
        <f>IFERROR(VLOOKUP($C66,Account_Mapping!$A:$C,3,0),"")</f>
        <v>REV_Ancillary</v>
      </c>
      <c r="C66" s="285" t="s">
        <v>823</v>
      </c>
      <c r="D66" s="228"/>
      <c r="E66" s="215">
        <v>2507.46</v>
      </c>
      <c r="F66" s="215">
        <v>1626.06</v>
      </c>
      <c r="G66" s="215">
        <v>1372.43</v>
      </c>
      <c r="H66" s="215">
        <v>7011.78</v>
      </c>
      <c r="I66" s="215">
        <v>14111.1</v>
      </c>
      <c r="J66" s="215">
        <v>9963.2800000000007</v>
      </c>
      <c r="K66" s="215">
        <v>0</v>
      </c>
      <c r="L66" s="215">
        <v>0</v>
      </c>
      <c r="M66" s="215">
        <v>0</v>
      </c>
      <c r="N66" s="215">
        <v>0</v>
      </c>
      <c r="O66" s="215">
        <v>0</v>
      </c>
      <c r="P66" s="215">
        <v>0</v>
      </c>
      <c r="Q66" s="215">
        <v>36592.11</v>
      </c>
    </row>
    <row r="67" spans="1:17" x14ac:dyDescent="0.25">
      <c r="A67" s="245" t="str">
        <f>IFERROR(VLOOKUP($C67,Account_Mapping!$A:$C,2,0),"")</f>
        <v>REV_Medicare</v>
      </c>
      <c r="B67" s="248" t="str">
        <f>IFERROR(VLOOKUP($C67,Account_Mapping!$A:$C,3,0),"")</f>
        <v>REV_Ancillary</v>
      </c>
      <c r="C67" s="285" t="s">
        <v>824</v>
      </c>
      <c r="D67" s="228"/>
      <c r="E67" s="215">
        <v>242.6</v>
      </c>
      <c r="F67" s="215">
        <v>0</v>
      </c>
      <c r="G67" s="215">
        <v>654.87</v>
      </c>
      <c r="H67" s="215">
        <v>2867.86</v>
      </c>
      <c r="I67" s="215">
        <v>4799.43</v>
      </c>
      <c r="J67" s="215">
        <v>659.28</v>
      </c>
      <c r="K67" s="215">
        <v>0</v>
      </c>
      <c r="L67" s="215">
        <v>0</v>
      </c>
      <c r="M67" s="215">
        <v>0</v>
      </c>
      <c r="N67" s="215">
        <v>0</v>
      </c>
      <c r="O67" s="215">
        <v>0</v>
      </c>
      <c r="P67" s="215">
        <v>0</v>
      </c>
      <c r="Q67" s="215">
        <v>9224.0400000000009</v>
      </c>
    </row>
    <row r="68" spans="1:17" x14ac:dyDescent="0.25">
      <c r="A68" s="245" t="str">
        <f>IFERROR(VLOOKUP($C68,Account_Mapping!$A:$C,2,0),"")</f>
        <v>REV_Medicare</v>
      </c>
      <c r="B68" s="248" t="str">
        <f>IFERROR(VLOOKUP($C68,Account_Mapping!$A:$C,3,0),"")</f>
        <v>REV_Ancillary</v>
      </c>
      <c r="C68" s="285" t="s">
        <v>825</v>
      </c>
      <c r="D68" s="228"/>
      <c r="E68" s="215">
        <v>0</v>
      </c>
      <c r="F68" s="215">
        <v>0</v>
      </c>
      <c r="G68" s="215">
        <v>0</v>
      </c>
      <c r="H68" s="215">
        <v>0</v>
      </c>
      <c r="I68" s="215">
        <v>0</v>
      </c>
      <c r="J68" s="215">
        <v>0</v>
      </c>
      <c r="K68" s="215">
        <v>0</v>
      </c>
      <c r="L68" s="215">
        <v>0</v>
      </c>
      <c r="M68" s="215">
        <v>0</v>
      </c>
      <c r="N68" s="215">
        <v>0</v>
      </c>
      <c r="O68" s="215">
        <v>0</v>
      </c>
      <c r="P68" s="215">
        <v>0</v>
      </c>
      <c r="Q68" s="215">
        <v>0</v>
      </c>
    </row>
    <row r="69" spans="1:17" x14ac:dyDescent="0.25">
      <c r="A69" s="245" t="str">
        <f>IFERROR(VLOOKUP($C69,Account_Mapping!$A:$C,2,0),"")</f>
        <v>REV_Medicare</v>
      </c>
      <c r="B69" s="248" t="str">
        <f>IFERROR(VLOOKUP($C69,Account_Mapping!$A:$C,3,0),"")</f>
        <v>REV_Ancillary</v>
      </c>
      <c r="C69" s="285" t="s">
        <v>826</v>
      </c>
      <c r="D69" s="228"/>
      <c r="E69" s="215">
        <v>1553.79</v>
      </c>
      <c r="F69" s="215">
        <v>579.83000000000004</v>
      </c>
      <c r="G69" s="215">
        <v>969.11</v>
      </c>
      <c r="H69" s="215">
        <v>2764.19</v>
      </c>
      <c r="I69" s="215">
        <v>7090.25</v>
      </c>
      <c r="J69" s="215">
        <v>4304.49</v>
      </c>
      <c r="K69" s="215">
        <v>0</v>
      </c>
      <c r="L69" s="215">
        <v>0</v>
      </c>
      <c r="M69" s="215">
        <v>0</v>
      </c>
      <c r="N69" s="215">
        <v>0</v>
      </c>
      <c r="O69" s="215">
        <v>0</v>
      </c>
      <c r="P69" s="215">
        <v>0</v>
      </c>
      <c r="Q69" s="215">
        <v>17261.66</v>
      </c>
    </row>
    <row r="70" spans="1:17" x14ac:dyDescent="0.25">
      <c r="A70" s="245" t="str">
        <f>IFERROR(VLOOKUP($C70,Account_Mapping!$A:$C,2,0),"")</f>
        <v>REV_Medicare</v>
      </c>
      <c r="B70" s="248" t="str">
        <f>IFERROR(VLOOKUP($C70,Account_Mapping!$A:$C,3,0),"")</f>
        <v>REV_Ancillary</v>
      </c>
      <c r="C70" s="285" t="s">
        <v>827</v>
      </c>
      <c r="D70" s="228"/>
      <c r="E70" s="215">
        <v>0</v>
      </c>
      <c r="F70" s="215">
        <v>0</v>
      </c>
      <c r="G70" s="215">
        <v>0</v>
      </c>
      <c r="H70" s="215">
        <v>0</v>
      </c>
      <c r="I70" s="215">
        <v>0</v>
      </c>
      <c r="J70" s="215">
        <v>0</v>
      </c>
      <c r="K70" s="215">
        <v>0</v>
      </c>
      <c r="L70" s="215">
        <v>0</v>
      </c>
      <c r="M70" s="215">
        <v>0</v>
      </c>
      <c r="N70" s="215">
        <v>0</v>
      </c>
      <c r="O70" s="215">
        <v>0</v>
      </c>
      <c r="P70" s="215">
        <v>0</v>
      </c>
      <c r="Q70" s="215">
        <v>0</v>
      </c>
    </row>
    <row r="71" spans="1:17" x14ac:dyDescent="0.25">
      <c r="A71" s="245" t="str">
        <f>IFERROR(VLOOKUP($C71,Account_Mapping!$A:$C,2,0),"")</f>
        <v>REV_Medicare</v>
      </c>
      <c r="B71" s="248" t="str">
        <f>IFERROR(VLOOKUP($C71,Account_Mapping!$A:$C,3,0),"")</f>
        <v>REV_Ancillary</v>
      </c>
      <c r="C71" s="285" t="s">
        <v>828</v>
      </c>
      <c r="D71" s="228"/>
      <c r="E71" s="215">
        <v>0</v>
      </c>
      <c r="F71" s="215">
        <v>0</v>
      </c>
      <c r="G71" s="215">
        <v>0</v>
      </c>
      <c r="H71" s="215">
        <v>0</v>
      </c>
      <c r="I71" s="215">
        <v>0</v>
      </c>
      <c r="J71" s="215">
        <v>0</v>
      </c>
      <c r="K71" s="215">
        <v>0</v>
      </c>
      <c r="L71" s="215">
        <v>0</v>
      </c>
      <c r="M71" s="215">
        <v>0</v>
      </c>
      <c r="N71" s="215">
        <v>0</v>
      </c>
      <c r="O71" s="215">
        <v>0</v>
      </c>
      <c r="P71" s="215">
        <v>0</v>
      </c>
      <c r="Q71" s="215">
        <v>0</v>
      </c>
    </row>
    <row r="72" spans="1:17" x14ac:dyDescent="0.25">
      <c r="A72" s="245" t="str">
        <f>IFERROR(VLOOKUP($C72,Account_Mapping!$A:$C,2,0),"")</f>
        <v>REV_Medicare</v>
      </c>
      <c r="B72" s="248" t="str">
        <f>IFERROR(VLOOKUP($C72,Account_Mapping!$A:$C,3,0),"")</f>
        <v>REV_Ancillary</v>
      </c>
      <c r="C72" s="285" t="s">
        <v>829</v>
      </c>
      <c r="D72" s="228"/>
      <c r="E72" s="215">
        <v>73.44</v>
      </c>
      <c r="F72" s="215">
        <v>16.05</v>
      </c>
      <c r="G72" s="215">
        <v>0</v>
      </c>
      <c r="H72" s="215">
        <v>237.29</v>
      </c>
      <c r="I72" s="215">
        <v>156.30000000000001</v>
      </c>
      <c r="J72" s="215">
        <v>520.51</v>
      </c>
      <c r="K72" s="215">
        <v>0</v>
      </c>
      <c r="L72" s="215">
        <v>0</v>
      </c>
      <c r="M72" s="215">
        <v>0</v>
      </c>
      <c r="N72" s="215">
        <v>0</v>
      </c>
      <c r="O72" s="215">
        <v>0</v>
      </c>
      <c r="P72" s="215">
        <v>0</v>
      </c>
      <c r="Q72" s="215">
        <v>1003.5899999999999</v>
      </c>
    </row>
    <row r="73" spans="1:17" x14ac:dyDescent="0.25">
      <c r="A73" s="245" t="str">
        <f>IFERROR(VLOOKUP($C73,Account_Mapping!$A:$C,2,0),"")</f>
        <v>REV_Medicare</v>
      </c>
      <c r="B73" s="248" t="str">
        <f>IFERROR(VLOOKUP($C73,Account_Mapping!$A:$C,3,0),"")</f>
        <v>REV_Ancillary</v>
      </c>
      <c r="C73" s="285" t="s">
        <v>830</v>
      </c>
      <c r="D73" s="228"/>
      <c r="E73" s="215">
        <v>0</v>
      </c>
      <c r="F73" s="215">
        <v>303.75</v>
      </c>
      <c r="G73" s="215">
        <v>0</v>
      </c>
      <c r="H73" s="215">
        <v>0</v>
      </c>
      <c r="I73" s="215">
        <v>411.75</v>
      </c>
      <c r="J73" s="215">
        <v>452.25</v>
      </c>
      <c r="K73" s="215">
        <v>0</v>
      </c>
      <c r="L73" s="215">
        <v>0</v>
      </c>
      <c r="M73" s="215">
        <v>0</v>
      </c>
      <c r="N73" s="215">
        <v>0</v>
      </c>
      <c r="O73" s="215">
        <v>0</v>
      </c>
      <c r="P73" s="215">
        <v>0</v>
      </c>
      <c r="Q73" s="215">
        <v>1167.75</v>
      </c>
    </row>
    <row r="74" spans="1:17" x14ac:dyDescent="0.25">
      <c r="A74" s="245" t="str">
        <f>IFERROR(VLOOKUP($C74,Account_Mapping!$A:$C,2,0),"")</f>
        <v>REV_Medicare</v>
      </c>
      <c r="B74" s="248" t="str">
        <f>IFERROR(VLOOKUP($C74,Account_Mapping!$A:$C,3,0),"")</f>
        <v>REV_Ancillary</v>
      </c>
      <c r="C74" s="285" t="s">
        <v>831</v>
      </c>
      <c r="D74" s="228"/>
      <c r="E74" s="215">
        <v>0</v>
      </c>
      <c r="F74" s="215">
        <v>0</v>
      </c>
      <c r="G74" s="215">
        <v>0</v>
      </c>
      <c r="H74" s="215">
        <v>0</v>
      </c>
      <c r="I74" s="215">
        <v>0</v>
      </c>
      <c r="J74" s="215">
        <v>0</v>
      </c>
      <c r="K74" s="215">
        <v>0</v>
      </c>
      <c r="L74" s="215">
        <v>0</v>
      </c>
      <c r="M74" s="215">
        <v>0</v>
      </c>
      <c r="N74" s="215">
        <v>0</v>
      </c>
      <c r="O74" s="215">
        <v>0</v>
      </c>
      <c r="P74" s="215">
        <v>0</v>
      </c>
      <c r="Q74" s="215">
        <v>0</v>
      </c>
    </row>
    <row r="75" spans="1:17" x14ac:dyDescent="0.25">
      <c r="A75" s="245" t="str">
        <f>IFERROR(VLOOKUP($C75,Account_Mapping!$A:$C,2,0),"")</f>
        <v>REV_Medicare</v>
      </c>
      <c r="B75" s="248" t="str">
        <f>IFERROR(VLOOKUP($C75,Account_Mapping!$A:$C,3,0),"")</f>
        <v>REV_Ancillary</v>
      </c>
      <c r="C75" s="285" t="s">
        <v>832</v>
      </c>
      <c r="D75" s="228"/>
      <c r="E75" s="215">
        <v>0</v>
      </c>
      <c r="F75" s="215">
        <v>0</v>
      </c>
      <c r="G75" s="215">
        <v>0</v>
      </c>
      <c r="H75" s="215">
        <v>0</v>
      </c>
      <c r="I75" s="215">
        <v>0</v>
      </c>
      <c r="J75" s="215">
        <v>258.75</v>
      </c>
      <c r="K75" s="215">
        <v>0</v>
      </c>
      <c r="L75" s="215">
        <v>0</v>
      </c>
      <c r="M75" s="215">
        <v>0</v>
      </c>
      <c r="N75" s="215">
        <v>0</v>
      </c>
      <c r="O75" s="215">
        <v>0</v>
      </c>
      <c r="P75" s="215">
        <v>0</v>
      </c>
      <c r="Q75" s="215">
        <v>258.75</v>
      </c>
    </row>
    <row r="76" spans="1:17" x14ac:dyDescent="0.25">
      <c r="A76" s="245" t="str">
        <f>IFERROR(VLOOKUP($C76,Account_Mapping!$A:$C,2,0),"")</f>
        <v>REV_Medicare</v>
      </c>
      <c r="B76" s="248" t="str">
        <f>IFERROR(VLOOKUP($C76,Account_Mapping!$A:$C,3,0),"")</f>
        <v>REV_Ancillary</v>
      </c>
      <c r="C76" s="285" t="s">
        <v>833</v>
      </c>
      <c r="D76" s="228"/>
      <c r="E76" s="215">
        <v>0</v>
      </c>
      <c r="F76" s="215">
        <v>0</v>
      </c>
      <c r="G76" s="215">
        <v>0</v>
      </c>
      <c r="H76" s="215">
        <v>0</v>
      </c>
      <c r="I76" s="215">
        <v>0</v>
      </c>
      <c r="J76" s="215">
        <v>0</v>
      </c>
      <c r="K76" s="215">
        <v>0</v>
      </c>
      <c r="L76" s="215">
        <v>0</v>
      </c>
      <c r="M76" s="215">
        <v>0</v>
      </c>
      <c r="N76" s="215">
        <v>0</v>
      </c>
      <c r="O76" s="215">
        <v>0</v>
      </c>
      <c r="P76" s="215">
        <v>0</v>
      </c>
      <c r="Q76" s="215">
        <v>0</v>
      </c>
    </row>
    <row r="77" spans="1:17" x14ac:dyDescent="0.25">
      <c r="A77" s="245" t="str">
        <f>IFERROR(VLOOKUP($C77,Account_Mapping!$A:$C,2,0),"")</f>
        <v>REV_Medicare</v>
      </c>
      <c r="B77" s="248" t="str">
        <f>IFERROR(VLOOKUP($C77,Account_Mapping!$A:$C,3,0),"")</f>
        <v>REV_Ancillary</v>
      </c>
      <c r="C77" s="285" t="s">
        <v>1277</v>
      </c>
      <c r="D77" s="228"/>
      <c r="E77" s="215">
        <v>0</v>
      </c>
      <c r="F77" s="215">
        <v>0</v>
      </c>
      <c r="G77" s="215">
        <v>0</v>
      </c>
      <c r="H77" s="215">
        <v>0</v>
      </c>
      <c r="I77" s="215">
        <v>0</v>
      </c>
      <c r="J77" s="215">
        <v>0</v>
      </c>
      <c r="K77" s="215">
        <v>0</v>
      </c>
      <c r="L77" s="215">
        <v>0</v>
      </c>
      <c r="M77" s="215">
        <v>0</v>
      </c>
      <c r="N77" s="215">
        <v>0</v>
      </c>
      <c r="O77" s="215">
        <v>0</v>
      </c>
      <c r="P77" s="215">
        <v>0</v>
      </c>
      <c r="Q77" s="215">
        <v>0</v>
      </c>
    </row>
    <row r="78" spans="1:17" x14ac:dyDescent="0.25">
      <c r="A78" s="245" t="str">
        <f>IFERROR(VLOOKUP($C78,Account_Mapping!$A:$C,2,0),"")</f>
        <v>REV_Medicare</v>
      </c>
      <c r="B78" s="248" t="str">
        <f>IFERROR(VLOOKUP($C78,Account_Mapping!$A:$C,3,0),"")</f>
        <v>REV_Cont_Allow</v>
      </c>
      <c r="C78" s="285" t="s">
        <v>835</v>
      </c>
      <c r="D78" s="228"/>
      <c r="E78" s="215">
        <v>-6988.14</v>
      </c>
      <c r="F78" s="215">
        <v>-4339.9799999999996</v>
      </c>
      <c r="G78" s="215">
        <v>-4114.38</v>
      </c>
      <c r="H78" s="215">
        <v>-19166.55</v>
      </c>
      <c r="I78" s="215">
        <v>-39014.879999999997</v>
      </c>
      <c r="J78" s="215">
        <v>-24694.47</v>
      </c>
      <c r="K78" s="215">
        <v>0</v>
      </c>
      <c r="L78" s="215">
        <v>0</v>
      </c>
      <c r="M78" s="215">
        <v>0</v>
      </c>
      <c r="N78" s="215">
        <v>0</v>
      </c>
      <c r="O78" s="215">
        <v>0</v>
      </c>
      <c r="P78" s="215">
        <v>0</v>
      </c>
      <c r="Q78" s="215">
        <v>-98318.399999999994</v>
      </c>
    </row>
    <row r="79" spans="1:17" x14ac:dyDescent="0.25">
      <c r="A79" s="245" t="str">
        <f>IFERROR(VLOOKUP($C79,Account_Mapping!$A:$C,2,0),"")</f>
        <v>REV_Medicare</v>
      </c>
      <c r="B79" s="248" t="str">
        <f>IFERROR(VLOOKUP($C79,Account_Mapping!$A:$C,3,0),"")</f>
        <v>REV_Cont_Allow</v>
      </c>
      <c r="C79" s="285" t="s">
        <v>836</v>
      </c>
      <c r="D79" s="228"/>
      <c r="E79" s="215">
        <v>0.27</v>
      </c>
      <c r="F79" s="215">
        <v>0.15</v>
      </c>
      <c r="G79" s="215">
        <v>0.05</v>
      </c>
      <c r="H79" s="215">
        <v>7.0000000000000007E-2</v>
      </c>
      <c r="I79" s="215">
        <v>0.47</v>
      </c>
      <c r="J79" s="215">
        <v>1.58</v>
      </c>
      <c r="K79" s="215">
        <v>0</v>
      </c>
      <c r="L79" s="215">
        <v>0</v>
      </c>
      <c r="M79" s="215">
        <v>0</v>
      </c>
      <c r="N79" s="215">
        <v>0</v>
      </c>
      <c r="O79" s="215">
        <v>0</v>
      </c>
      <c r="P79" s="215">
        <v>0</v>
      </c>
      <c r="Q79" s="215">
        <v>2.59</v>
      </c>
    </row>
    <row r="80" spans="1:17" x14ac:dyDescent="0.25">
      <c r="A80" s="245" t="str">
        <f>IFERROR(VLOOKUP($C80,Account_Mapping!$A:$C,2,0),"")</f>
        <v>REV_Medicare</v>
      </c>
      <c r="B80" s="248">
        <f>IFERROR(VLOOKUP($C80,Account_Mapping!$A:$C,3,0),"")</f>
        <v>0</v>
      </c>
      <c r="C80" s="285" t="s">
        <v>837</v>
      </c>
      <c r="D80" s="228"/>
      <c r="E80" s="215">
        <v>0</v>
      </c>
      <c r="F80" s="215">
        <v>0</v>
      </c>
      <c r="G80" s="215">
        <v>0</v>
      </c>
      <c r="H80" s="215">
        <v>0</v>
      </c>
      <c r="I80" s="215">
        <v>-234.79</v>
      </c>
      <c r="J80" s="215">
        <v>-413.35</v>
      </c>
      <c r="K80" s="215">
        <v>0</v>
      </c>
      <c r="L80" s="215">
        <v>0</v>
      </c>
      <c r="M80" s="215">
        <v>0</v>
      </c>
      <c r="N80" s="215">
        <v>0</v>
      </c>
      <c r="O80" s="215">
        <v>0</v>
      </c>
      <c r="P80" s="215">
        <v>0</v>
      </c>
      <c r="Q80" s="215">
        <v>-648.14</v>
      </c>
    </row>
    <row r="81" spans="1:17" x14ac:dyDescent="0.25">
      <c r="A81" s="245" t="str">
        <f>IFERROR(VLOOKUP($C81,Account_Mapping!$A:$C,2,0),"")</f>
        <v>REV_Medicare</v>
      </c>
      <c r="B81" s="248">
        <f>IFERROR(VLOOKUP($C81,Account_Mapping!$A:$C,3,0),"")</f>
        <v>0</v>
      </c>
      <c r="C81" s="285" t="s">
        <v>1281</v>
      </c>
      <c r="D81" s="228"/>
      <c r="E81" s="215">
        <v>0</v>
      </c>
      <c r="F81" s="215">
        <v>0</v>
      </c>
      <c r="G81" s="215">
        <v>0</v>
      </c>
      <c r="H81" s="215">
        <v>0</v>
      </c>
      <c r="I81" s="215">
        <v>0</v>
      </c>
      <c r="J81" s="215">
        <v>0</v>
      </c>
      <c r="K81" s="215">
        <v>0</v>
      </c>
      <c r="L81" s="215">
        <v>0</v>
      </c>
      <c r="M81" s="215">
        <v>0</v>
      </c>
      <c r="N81" s="215">
        <v>0</v>
      </c>
      <c r="O81" s="215">
        <v>0</v>
      </c>
      <c r="P81" s="215">
        <v>0</v>
      </c>
      <c r="Q81" s="215">
        <v>0</v>
      </c>
    </row>
    <row r="82" spans="1:17" x14ac:dyDescent="0.25">
      <c r="A82" s="245" t="str">
        <f>IFERROR(VLOOKUP($C82,Account_Mapping!$A:$C,2,0),"")</f>
        <v>REV_Private</v>
      </c>
      <c r="B82" s="248">
        <f>IFERROR(VLOOKUP($C82,Account_Mapping!$A:$C,3,0),"")</f>
        <v>0</v>
      </c>
      <c r="C82" s="285" t="s">
        <v>839</v>
      </c>
      <c r="D82" s="228"/>
      <c r="E82" s="215">
        <v>84111</v>
      </c>
      <c r="F82" s="215">
        <v>65468</v>
      </c>
      <c r="G82" s="215">
        <v>78569</v>
      </c>
      <c r="H82" s="215">
        <v>92974</v>
      </c>
      <c r="I82" s="215">
        <v>96333</v>
      </c>
      <c r="J82" s="215">
        <v>101682</v>
      </c>
      <c r="K82" s="215">
        <v>0</v>
      </c>
      <c r="L82" s="215">
        <v>0</v>
      </c>
      <c r="M82" s="215">
        <v>0</v>
      </c>
      <c r="N82" s="215">
        <v>0</v>
      </c>
      <c r="O82" s="215">
        <v>0</v>
      </c>
      <c r="P82" s="215">
        <v>0</v>
      </c>
      <c r="Q82" s="215">
        <v>519137</v>
      </c>
    </row>
    <row r="83" spans="1:17" x14ac:dyDescent="0.25">
      <c r="A83" s="245" t="str">
        <f>IFERROR(VLOOKUP($C83,Account_Mapping!$A:$C,2,0),"")</f>
        <v>REV_Comm_Ins</v>
      </c>
      <c r="B83" s="248">
        <f>IFERROR(VLOOKUP($C83,Account_Mapping!$A:$C,3,0),"")</f>
        <v>0</v>
      </c>
      <c r="C83" s="285" t="s">
        <v>840</v>
      </c>
      <c r="D83" s="228"/>
      <c r="E83" s="215">
        <v>15049.37</v>
      </c>
      <c r="F83" s="215">
        <v>0</v>
      </c>
      <c r="G83" s="215">
        <v>0</v>
      </c>
      <c r="H83" s="215">
        <v>13295.75</v>
      </c>
      <c r="I83" s="215">
        <v>3441.21</v>
      </c>
      <c r="J83" s="215">
        <v>0</v>
      </c>
      <c r="K83" s="215">
        <v>0</v>
      </c>
      <c r="L83" s="215">
        <v>0</v>
      </c>
      <c r="M83" s="215">
        <v>0</v>
      </c>
      <c r="N83" s="215">
        <v>0</v>
      </c>
      <c r="O83" s="215">
        <v>0</v>
      </c>
      <c r="P83" s="215">
        <v>0</v>
      </c>
      <c r="Q83" s="215">
        <v>31786.33</v>
      </c>
    </row>
    <row r="84" spans="1:17" x14ac:dyDescent="0.25">
      <c r="A84" s="245" t="str">
        <f>IFERROR(VLOOKUP($C84,Account_Mapping!$A:$C,2,0),"")</f>
        <v>REV_Comm_Ins</v>
      </c>
      <c r="B84" s="248">
        <f>IFERROR(VLOOKUP($C84,Account_Mapping!$A:$C,3,0),"")</f>
        <v>0</v>
      </c>
      <c r="C84" s="285" t="s">
        <v>841</v>
      </c>
      <c r="D84" s="228"/>
      <c r="E84" s="215">
        <v>-10429.07</v>
      </c>
      <c r="F84" s="215">
        <v>-11734.42</v>
      </c>
      <c r="G84" s="215">
        <v>-26735.21</v>
      </c>
      <c r="H84" s="215">
        <v>-20689.52</v>
      </c>
      <c r="I84" s="215">
        <v>-20097.86</v>
      </c>
      <c r="J84" s="215">
        <v>-21362.89</v>
      </c>
      <c r="K84" s="215">
        <v>0</v>
      </c>
      <c r="L84" s="215">
        <v>0</v>
      </c>
      <c r="M84" s="215">
        <v>0</v>
      </c>
      <c r="N84" s="215">
        <v>0</v>
      </c>
      <c r="O84" s="215">
        <v>0</v>
      </c>
      <c r="P84" s="215">
        <v>0</v>
      </c>
      <c r="Q84" s="215">
        <v>-111048.97</v>
      </c>
    </row>
    <row r="85" spans="1:17" x14ac:dyDescent="0.25">
      <c r="A85" s="245" t="str">
        <f>IFERROR(VLOOKUP($C85,Account_Mapping!$A:$C,2,0),"")</f>
        <v>REV_Private</v>
      </c>
      <c r="B85" s="248" t="str">
        <f>IFERROR(VLOOKUP($C85,Account_Mapping!$A:$C,3,0),"")</f>
        <v>REV_Ancillary</v>
      </c>
      <c r="C85" s="285" t="s">
        <v>842</v>
      </c>
      <c r="D85" s="228"/>
      <c r="E85" s="215">
        <v>2023.11</v>
      </c>
      <c r="F85" s="215">
        <v>3590.17</v>
      </c>
      <c r="G85" s="215">
        <v>879.06</v>
      </c>
      <c r="H85" s="215">
        <v>1997.74</v>
      </c>
      <c r="I85" s="215">
        <v>-2382.4299999999998</v>
      </c>
      <c r="J85" s="215">
        <v>829.31</v>
      </c>
      <c r="K85" s="215">
        <v>0</v>
      </c>
      <c r="L85" s="215">
        <v>0</v>
      </c>
      <c r="M85" s="215">
        <v>0</v>
      </c>
      <c r="N85" s="215">
        <v>0</v>
      </c>
      <c r="O85" s="215">
        <v>0</v>
      </c>
      <c r="P85" s="215">
        <v>0</v>
      </c>
      <c r="Q85" s="215">
        <v>6936.9599999999991</v>
      </c>
    </row>
    <row r="86" spans="1:17" x14ac:dyDescent="0.25">
      <c r="A86" s="245" t="str">
        <f>IFERROR(VLOOKUP($C86,Account_Mapping!$A:$C,2,0),"")</f>
        <v>REV_Private</v>
      </c>
      <c r="B86" s="248" t="str">
        <f>IFERROR(VLOOKUP($C86,Account_Mapping!$A:$C,3,0),"")</f>
        <v>REV_Ancillary</v>
      </c>
      <c r="C86" s="285" t="s">
        <v>1283</v>
      </c>
      <c r="D86" s="228"/>
      <c r="E86" s="215">
        <v>8100</v>
      </c>
      <c r="F86" s="215">
        <v>6890</v>
      </c>
      <c r="G86" s="215">
        <v>7570</v>
      </c>
      <c r="H86" s="215">
        <v>7400</v>
      </c>
      <c r="I86" s="215">
        <v>8270</v>
      </c>
      <c r="J86" s="215">
        <v>7400</v>
      </c>
      <c r="K86" s="215">
        <v>0</v>
      </c>
      <c r="L86" s="215">
        <v>0</v>
      </c>
      <c r="M86" s="215">
        <v>0</v>
      </c>
      <c r="N86" s="215">
        <v>0</v>
      </c>
      <c r="O86" s="215">
        <v>0</v>
      </c>
      <c r="P86" s="215">
        <v>0</v>
      </c>
      <c r="Q86" s="215">
        <v>45630</v>
      </c>
    </row>
    <row r="87" spans="1:17" x14ac:dyDescent="0.25">
      <c r="A87" s="245" t="str">
        <f>IFERROR(VLOOKUP($C87,Account_Mapping!$A:$C,2,0),"")</f>
        <v>REV_Private</v>
      </c>
      <c r="B87" s="248" t="str">
        <f>IFERROR(VLOOKUP($C87,Account_Mapping!$A:$C,3,0),"")</f>
        <v>REV_Ancillary</v>
      </c>
      <c r="C87" s="285" t="s">
        <v>844</v>
      </c>
      <c r="D87" s="228"/>
      <c r="E87" s="215">
        <v>0</v>
      </c>
      <c r="F87" s="215">
        <v>0</v>
      </c>
      <c r="G87" s="215">
        <v>0</v>
      </c>
      <c r="H87" s="215">
        <v>0</v>
      </c>
      <c r="I87" s="215">
        <v>0</v>
      </c>
      <c r="J87" s="215">
        <v>0</v>
      </c>
      <c r="K87" s="215">
        <v>0</v>
      </c>
      <c r="L87" s="215">
        <v>0</v>
      </c>
      <c r="M87" s="215">
        <v>0</v>
      </c>
      <c r="N87" s="215">
        <v>0</v>
      </c>
      <c r="O87" s="215">
        <v>0</v>
      </c>
      <c r="P87" s="215">
        <v>0</v>
      </c>
      <c r="Q87" s="215">
        <v>0</v>
      </c>
    </row>
    <row r="88" spans="1:17" x14ac:dyDescent="0.25">
      <c r="A88" s="245" t="str">
        <f>IFERROR(VLOOKUP($C88,Account_Mapping!$A:$C,2,0),"")</f>
        <v>REV_Private</v>
      </c>
      <c r="B88" s="248">
        <f>IFERROR(VLOOKUP($C88,Account_Mapping!$A:$C,3,0),"")</f>
        <v>0</v>
      </c>
      <c r="C88" s="285" t="s">
        <v>1268</v>
      </c>
      <c r="D88" s="228"/>
      <c r="E88" s="215">
        <v>127.2</v>
      </c>
      <c r="F88" s="215">
        <v>0</v>
      </c>
      <c r="G88" s="215">
        <v>0</v>
      </c>
      <c r="H88" s="215">
        <v>72.150000000000006</v>
      </c>
      <c r="I88" s="215">
        <v>61.53</v>
      </c>
      <c r="J88" s="215">
        <v>31.8</v>
      </c>
      <c r="K88" s="215">
        <v>0</v>
      </c>
      <c r="L88" s="215">
        <v>0</v>
      </c>
      <c r="M88" s="215">
        <v>0</v>
      </c>
      <c r="N88" s="215">
        <v>0</v>
      </c>
      <c r="O88" s="215">
        <v>0</v>
      </c>
      <c r="P88" s="215">
        <v>0</v>
      </c>
      <c r="Q88" s="215">
        <v>292.68</v>
      </c>
    </row>
    <row r="89" spans="1:17" x14ac:dyDescent="0.25">
      <c r="A89" s="245" t="str">
        <f>IFERROR(VLOOKUP($C89,Account_Mapping!$A:$C,2,0),"")</f>
        <v>REV_Private</v>
      </c>
      <c r="B89" s="248">
        <f>IFERROR(VLOOKUP($C89,Account_Mapping!$A:$C,3,0),"")</f>
        <v>0</v>
      </c>
      <c r="C89" s="285" t="s">
        <v>1269</v>
      </c>
      <c r="D89" s="228"/>
      <c r="E89" s="215">
        <v>0</v>
      </c>
      <c r="F89" s="215">
        <v>0</v>
      </c>
      <c r="G89" s="215">
        <v>0</v>
      </c>
      <c r="H89" s="215">
        <v>0</v>
      </c>
      <c r="I89" s="215">
        <v>0</v>
      </c>
      <c r="J89" s="215">
        <v>0</v>
      </c>
      <c r="K89" s="215">
        <v>0</v>
      </c>
      <c r="L89" s="215">
        <v>0</v>
      </c>
      <c r="M89" s="215">
        <v>0</v>
      </c>
      <c r="N89" s="215">
        <v>0</v>
      </c>
      <c r="O89" s="215">
        <v>0</v>
      </c>
      <c r="P89" s="215">
        <v>0</v>
      </c>
      <c r="Q89" s="215">
        <v>0</v>
      </c>
    </row>
    <row r="90" spans="1:17" x14ac:dyDescent="0.25">
      <c r="A90" s="245" t="str">
        <f>IFERROR(VLOOKUP($C90,Account_Mapping!$A:$C,2,0),"")</f>
        <v>REV_Other</v>
      </c>
      <c r="B90" s="248">
        <f>IFERROR(VLOOKUP($C90,Account_Mapping!$A:$C,3,0),"")</f>
        <v>0</v>
      </c>
      <c r="C90" s="285" t="s">
        <v>847</v>
      </c>
      <c r="D90" s="228"/>
      <c r="E90" s="215">
        <v>0</v>
      </c>
      <c r="F90" s="215">
        <v>0</v>
      </c>
      <c r="G90" s="215">
        <v>0</v>
      </c>
      <c r="H90" s="215">
        <v>0</v>
      </c>
      <c r="I90" s="215">
        <v>0</v>
      </c>
      <c r="J90" s="215">
        <v>0</v>
      </c>
      <c r="K90" s="215">
        <v>0</v>
      </c>
      <c r="L90" s="215">
        <v>0</v>
      </c>
      <c r="M90" s="215">
        <v>0</v>
      </c>
      <c r="N90" s="215">
        <v>0</v>
      </c>
      <c r="O90" s="215">
        <v>0</v>
      </c>
      <c r="P90" s="215">
        <v>0</v>
      </c>
      <c r="Q90" s="215">
        <v>0</v>
      </c>
    </row>
    <row r="91" spans="1:17" x14ac:dyDescent="0.25">
      <c r="A91" s="245" t="str">
        <f>IFERROR(VLOOKUP($C91,Account_Mapping!$A:$C,2,0),"")</f>
        <v>REV_Other</v>
      </c>
      <c r="B91" s="248">
        <f>IFERROR(VLOOKUP($C91,Account_Mapping!$A:$C,3,0),"")</f>
        <v>0</v>
      </c>
      <c r="C91" s="285" t="s">
        <v>848</v>
      </c>
      <c r="D91" s="228"/>
      <c r="E91" s="215">
        <v>0</v>
      </c>
      <c r="F91" s="215">
        <v>0</v>
      </c>
      <c r="G91" s="215">
        <v>0</v>
      </c>
      <c r="H91" s="215">
        <v>0</v>
      </c>
      <c r="I91" s="215">
        <v>0</v>
      </c>
      <c r="J91" s="215">
        <v>0</v>
      </c>
      <c r="K91" s="215">
        <v>0</v>
      </c>
      <c r="L91" s="215">
        <v>0</v>
      </c>
      <c r="M91" s="215">
        <v>0</v>
      </c>
      <c r="N91" s="215">
        <v>0</v>
      </c>
      <c r="O91" s="215">
        <v>0</v>
      </c>
      <c r="P91" s="215">
        <v>0</v>
      </c>
      <c r="Q91" s="215">
        <v>0</v>
      </c>
    </row>
    <row r="92" spans="1:17" x14ac:dyDescent="0.25">
      <c r="A92" s="245" t="str">
        <f>IFERROR(VLOOKUP($C92,Account_Mapping!$A:$C,2,0),"")</f>
        <v>REV_Other</v>
      </c>
      <c r="B92" s="248">
        <f>IFERROR(VLOOKUP($C92,Account_Mapping!$A:$C,3,0),"")</f>
        <v>0</v>
      </c>
      <c r="C92" s="285" t="s">
        <v>849</v>
      </c>
      <c r="D92" s="228"/>
      <c r="E92" s="215">
        <v>0</v>
      </c>
      <c r="F92" s="215">
        <v>0</v>
      </c>
      <c r="G92" s="215">
        <v>0</v>
      </c>
      <c r="H92" s="215">
        <v>0</v>
      </c>
      <c r="I92" s="215">
        <v>0</v>
      </c>
      <c r="J92" s="215">
        <v>0</v>
      </c>
      <c r="K92" s="215">
        <v>0</v>
      </c>
      <c r="L92" s="215">
        <v>0</v>
      </c>
      <c r="M92" s="215">
        <v>0</v>
      </c>
      <c r="N92" s="215">
        <v>0</v>
      </c>
      <c r="O92" s="215">
        <v>0</v>
      </c>
      <c r="P92" s="215">
        <v>0</v>
      </c>
      <c r="Q92" s="215">
        <v>0</v>
      </c>
    </row>
    <row r="93" spans="1:17" x14ac:dyDescent="0.25">
      <c r="A93" s="245" t="str">
        <f>IFERROR(VLOOKUP($C93,Account_Mapping!$A:$C,2,0),"")</f>
        <v>REV_Other</v>
      </c>
      <c r="B93" s="248">
        <f>IFERROR(VLOOKUP($C93,Account_Mapping!$A:$C,3,0),"")</f>
        <v>0</v>
      </c>
      <c r="C93" s="285" t="s">
        <v>850</v>
      </c>
      <c r="D93" s="228"/>
      <c r="E93" s="215">
        <v>0</v>
      </c>
      <c r="F93" s="215">
        <v>0</v>
      </c>
      <c r="G93" s="215">
        <v>0</v>
      </c>
      <c r="H93" s="215">
        <v>0</v>
      </c>
      <c r="I93" s="215">
        <v>0</v>
      </c>
      <c r="J93" s="215">
        <v>0</v>
      </c>
      <c r="K93" s="215">
        <v>0</v>
      </c>
      <c r="L93" s="215">
        <v>0</v>
      </c>
      <c r="M93" s="215">
        <v>0</v>
      </c>
      <c r="N93" s="215">
        <v>0</v>
      </c>
      <c r="O93" s="215">
        <v>0</v>
      </c>
      <c r="P93" s="215">
        <v>0</v>
      </c>
      <c r="Q93" s="215">
        <v>0</v>
      </c>
    </row>
    <row r="94" spans="1:17" x14ac:dyDescent="0.25">
      <c r="A94" s="245" t="str">
        <f>IFERROR(VLOOKUP($C94,Account_Mapping!$A:$C,2,0),"")</f>
        <v>REV_Private</v>
      </c>
      <c r="B94" s="248">
        <f>IFERROR(VLOOKUP($C94,Account_Mapping!$A:$C,3,0),"")</f>
        <v>0</v>
      </c>
      <c r="C94" s="285" t="s">
        <v>851</v>
      </c>
      <c r="D94" s="228"/>
      <c r="E94" s="215">
        <v>0</v>
      </c>
      <c r="F94" s="215">
        <v>900</v>
      </c>
      <c r="G94" s="215">
        <v>-900</v>
      </c>
      <c r="H94" s="215">
        <v>0</v>
      </c>
      <c r="I94" s="215">
        <v>900</v>
      </c>
      <c r="J94" s="215">
        <v>-900</v>
      </c>
      <c r="K94" s="215">
        <v>0</v>
      </c>
      <c r="L94" s="215">
        <v>0</v>
      </c>
      <c r="M94" s="215">
        <v>0</v>
      </c>
      <c r="N94" s="215">
        <v>0</v>
      </c>
      <c r="O94" s="215">
        <v>0</v>
      </c>
      <c r="P94" s="215">
        <v>0</v>
      </c>
      <c r="Q94" s="215">
        <v>0</v>
      </c>
    </row>
    <row r="95" spans="1:17" x14ac:dyDescent="0.25">
      <c r="A95" s="245" t="str">
        <f>IFERROR(VLOOKUP($C95,Account_Mapping!$A:$C,2,0),"")</f>
        <v>REV_Other</v>
      </c>
      <c r="B95" s="248">
        <f>IFERROR(VLOOKUP($C95,Account_Mapping!$A:$C,3,0),"")</f>
        <v>0</v>
      </c>
      <c r="C95" s="285" t="s">
        <v>852</v>
      </c>
      <c r="D95" s="228"/>
      <c r="E95" s="215">
        <v>61186.53</v>
      </c>
      <c r="F95" s="215">
        <v>52432.04</v>
      </c>
      <c r="G95" s="215">
        <v>84131.12</v>
      </c>
      <c r="H95" s="215">
        <v>90961.76</v>
      </c>
      <c r="I95" s="215">
        <v>73736.38</v>
      </c>
      <c r="J95" s="215">
        <v>68781.899999999994</v>
      </c>
      <c r="K95" s="215">
        <v>0</v>
      </c>
      <c r="L95" s="215">
        <v>0</v>
      </c>
      <c r="M95" s="215">
        <v>0</v>
      </c>
      <c r="N95" s="215">
        <v>0</v>
      </c>
      <c r="O95" s="215">
        <v>0</v>
      </c>
      <c r="P95" s="215">
        <v>0</v>
      </c>
      <c r="Q95" s="215">
        <v>431229.73</v>
      </c>
    </row>
    <row r="96" spans="1:17" x14ac:dyDescent="0.25">
      <c r="A96" s="245" t="str">
        <f>IFERROR(VLOOKUP($C96,Account_Mapping!$A:$C,2,0),"")</f>
        <v>REV_Other</v>
      </c>
      <c r="B96" s="248">
        <f>IFERROR(VLOOKUP($C96,Account_Mapping!$A:$C,3,0),"")</f>
        <v>0</v>
      </c>
      <c r="C96" s="285" t="s">
        <v>853</v>
      </c>
      <c r="D96" s="228"/>
      <c r="E96" s="215">
        <v>0</v>
      </c>
      <c r="F96" s="215">
        <v>0</v>
      </c>
      <c r="G96" s="215">
        <v>0</v>
      </c>
      <c r="H96" s="215">
        <v>0</v>
      </c>
      <c r="I96" s="215">
        <v>0</v>
      </c>
      <c r="J96" s="215">
        <v>0</v>
      </c>
      <c r="K96" s="215">
        <v>0</v>
      </c>
      <c r="L96" s="215">
        <v>0</v>
      </c>
      <c r="M96" s="215">
        <v>0</v>
      </c>
      <c r="N96" s="215">
        <v>0</v>
      </c>
      <c r="O96" s="215">
        <v>0</v>
      </c>
      <c r="P96" s="215">
        <v>0</v>
      </c>
      <c r="Q96" s="215">
        <v>0</v>
      </c>
    </row>
    <row r="97" spans="1:18" x14ac:dyDescent="0.25">
      <c r="A97" s="245" t="str">
        <f>IFERROR(VLOOKUP($C97,Account_Mapping!$A:$C,2,0),"")</f>
        <v>REV_Other</v>
      </c>
      <c r="B97" s="248">
        <f>IFERROR(VLOOKUP($C97,Account_Mapping!$A:$C,3,0),"")</f>
        <v>0</v>
      </c>
      <c r="C97" s="285" t="s">
        <v>854</v>
      </c>
      <c r="D97" s="228"/>
      <c r="E97" s="215">
        <v>0</v>
      </c>
      <c r="F97" s="215">
        <v>0</v>
      </c>
      <c r="G97" s="215">
        <v>0</v>
      </c>
      <c r="H97" s="215">
        <v>0</v>
      </c>
      <c r="I97" s="215">
        <v>0</v>
      </c>
      <c r="J97" s="215">
        <v>0</v>
      </c>
      <c r="K97" s="215">
        <v>0</v>
      </c>
      <c r="L97" s="215">
        <v>0</v>
      </c>
      <c r="M97" s="215">
        <v>0</v>
      </c>
      <c r="N97" s="215">
        <v>0</v>
      </c>
      <c r="O97" s="215">
        <v>0</v>
      </c>
      <c r="P97" s="215">
        <v>0</v>
      </c>
      <c r="Q97" s="215">
        <v>0</v>
      </c>
    </row>
    <row r="98" spans="1:18" x14ac:dyDescent="0.25">
      <c r="A98" s="245" t="str">
        <f>IFERROR(VLOOKUP($C98,Account_Mapping!$A:$C,2,0),"")</f>
        <v>REV_Other</v>
      </c>
      <c r="B98" s="248">
        <f>IFERROR(VLOOKUP($C98,Account_Mapping!$A:$C,3,0),"")</f>
        <v>0</v>
      </c>
      <c r="C98" s="285" t="s">
        <v>855</v>
      </c>
      <c r="D98" s="228"/>
      <c r="E98" s="215">
        <v>0</v>
      </c>
      <c r="F98" s="215">
        <v>0</v>
      </c>
      <c r="G98" s="215">
        <v>0</v>
      </c>
      <c r="H98" s="215">
        <v>0</v>
      </c>
      <c r="I98" s="215">
        <v>0</v>
      </c>
      <c r="J98" s="215">
        <v>0</v>
      </c>
      <c r="K98" s="215">
        <v>0</v>
      </c>
      <c r="L98" s="215">
        <v>0</v>
      </c>
      <c r="M98" s="215">
        <v>0</v>
      </c>
      <c r="N98" s="215">
        <v>0</v>
      </c>
      <c r="O98" s="215">
        <v>0</v>
      </c>
      <c r="P98" s="215">
        <v>0</v>
      </c>
      <c r="Q98" s="215">
        <v>0</v>
      </c>
    </row>
    <row r="99" spans="1:18" x14ac:dyDescent="0.25">
      <c r="A99" s="245" t="str">
        <f>IFERROR(VLOOKUP($C99,Account_Mapping!$A:$C,2,0),"")</f>
        <v>REV_Other</v>
      </c>
      <c r="B99" s="248">
        <f>IFERROR(VLOOKUP($C99,Account_Mapping!$A:$C,3,0),"")</f>
        <v>0</v>
      </c>
      <c r="C99" s="285" t="s">
        <v>856</v>
      </c>
      <c r="D99" s="228"/>
      <c r="E99" s="215">
        <v>0</v>
      </c>
      <c r="F99" s="215">
        <v>0</v>
      </c>
      <c r="G99" s="215">
        <v>0</v>
      </c>
      <c r="H99" s="215">
        <v>0</v>
      </c>
      <c r="I99" s="215">
        <v>0</v>
      </c>
      <c r="J99" s="215">
        <v>0</v>
      </c>
      <c r="K99" s="215">
        <v>0</v>
      </c>
      <c r="L99" s="215">
        <v>0</v>
      </c>
      <c r="M99" s="215">
        <v>0</v>
      </c>
      <c r="N99" s="215">
        <v>0</v>
      </c>
      <c r="O99" s="215">
        <v>0</v>
      </c>
      <c r="P99" s="215">
        <v>0</v>
      </c>
      <c r="Q99" s="215">
        <v>0</v>
      </c>
    </row>
    <row r="100" spans="1:18" x14ac:dyDescent="0.25">
      <c r="A100" s="245" t="str">
        <f>IFERROR(VLOOKUP($C100,Account_Mapping!$A:$C,2,0),"")</f>
        <v>REV_Other</v>
      </c>
      <c r="B100" s="248" t="str">
        <f>IFERROR(VLOOKUP($C100,Account_Mapping!$A:$C,3,0),"")</f>
        <v>REV_Cont_Allow</v>
      </c>
      <c r="C100" s="285" t="s">
        <v>857</v>
      </c>
      <c r="D100" s="228"/>
      <c r="E100" s="215">
        <v>0</v>
      </c>
      <c r="F100" s="215">
        <v>0</v>
      </c>
      <c r="G100" s="215">
        <v>0</v>
      </c>
      <c r="H100" s="215">
        <v>0</v>
      </c>
      <c r="I100" s="215">
        <v>0</v>
      </c>
      <c r="J100" s="215">
        <v>0</v>
      </c>
      <c r="K100" s="215">
        <v>0</v>
      </c>
      <c r="L100" s="215">
        <v>0</v>
      </c>
      <c r="M100" s="215">
        <v>0</v>
      </c>
      <c r="N100" s="215">
        <v>0</v>
      </c>
      <c r="O100" s="215">
        <v>0</v>
      </c>
      <c r="P100" s="215">
        <v>0</v>
      </c>
      <c r="Q100" s="215">
        <v>0</v>
      </c>
    </row>
    <row r="101" spans="1:18" x14ac:dyDescent="0.25">
      <c r="A101" s="245" t="str">
        <f>IFERROR(VLOOKUP($C101,Account_Mapping!$A:$C,2,0),"")</f>
        <v>REV_Other</v>
      </c>
      <c r="B101" s="248" t="str">
        <f>IFERROR(VLOOKUP($C101,Account_Mapping!$A:$C,3,0),"")</f>
        <v>REV_Ancillary</v>
      </c>
      <c r="C101" s="285" t="s">
        <v>858</v>
      </c>
      <c r="D101" s="228"/>
      <c r="E101" s="215">
        <v>0</v>
      </c>
      <c r="F101" s="215">
        <v>0</v>
      </c>
      <c r="G101" s="215">
        <v>0</v>
      </c>
      <c r="H101" s="215">
        <v>0</v>
      </c>
      <c r="I101" s="215">
        <v>0</v>
      </c>
      <c r="J101" s="215">
        <v>0</v>
      </c>
      <c r="K101" s="215">
        <v>0</v>
      </c>
      <c r="L101" s="215">
        <v>0</v>
      </c>
      <c r="M101" s="215">
        <v>0</v>
      </c>
      <c r="N101" s="215">
        <v>0</v>
      </c>
      <c r="O101" s="215">
        <v>0</v>
      </c>
      <c r="P101" s="215">
        <v>0</v>
      </c>
      <c r="Q101" s="215">
        <v>0</v>
      </c>
    </row>
    <row r="102" spans="1:18" x14ac:dyDescent="0.25">
      <c r="A102" s="245" t="str">
        <f>IFERROR(VLOOKUP($C102,Account_Mapping!$A:$C,2,0),"")</f>
        <v>REV_Other</v>
      </c>
      <c r="B102" s="248">
        <f>IFERROR(VLOOKUP($C102,Account_Mapping!$A:$C,3,0),"")</f>
        <v>0</v>
      </c>
      <c r="C102" s="285" t="s">
        <v>859</v>
      </c>
      <c r="D102" s="228"/>
      <c r="E102" s="215">
        <v>0</v>
      </c>
      <c r="F102" s="215">
        <v>0</v>
      </c>
      <c r="G102" s="215">
        <v>0</v>
      </c>
      <c r="H102" s="215">
        <v>0</v>
      </c>
      <c r="I102" s="215">
        <v>0</v>
      </c>
      <c r="J102" s="215">
        <v>0</v>
      </c>
      <c r="K102" s="215">
        <v>0</v>
      </c>
      <c r="L102" s="215">
        <v>0</v>
      </c>
      <c r="M102" s="215">
        <v>0</v>
      </c>
      <c r="N102" s="215">
        <v>0</v>
      </c>
      <c r="O102" s="215">
        <v>0</v>
      </c>
      <c r="P102" s="215">
        <v>0</v>
      </c>
      <c r="Q102" s="215">
        <v>0</v>
      </c>
    </row>
    <row r="103" spans="1:18" x14ac:dyDescent="0.25">
      <c r="A103" s="245" t="str">
        <f>IFERROR(VLOOKUP($C103,Account_Mapping!$A:$C,2,0),"")</f>
        <v>REV_Other</v>
      </c>
      <c r="B103" s="248">
        <f>IFERROR(VLOOKUP($C103,Account_Mapping!$A:$C,3,0),"")</f>
        <v>0</v>
      </c>
      <c r="C103" s="285" t="s">
        <v>860</v>
      </c>
      <c r="D103" s="228"/>
      <c r="E103" s="215">
        <v>0</v>
      </c>
      <c r="F103" s="215">
        <v>0</v>
      </c>
      <c r="G103" s="215">
        <v>0</v>
      </c>
      <c r="H103" s="215">
        <v>0</v>
      </c>
      <c r="I103" s="215">
        <v>0</v>
      </c>
      <c r="J103" s="215">
        <v>0</v>
      </c>
      <c r="K103" s="215">
        <v>0</v>
      </c>
      <c r="L103" s="215">
        <v>0</v>
      </c>
      <c r="M103" s="215">
        <v>0</v>
      </c>
      <c r="N103" s="215">
        <v>0</v>
      </c>
      <c r="O103" s="215">
        <v>0</v>
      </c>
      <c r="P103" s="215">
        <v>0</v>
      </c>
      <c r="Q103" s="215">
        <v>0</v>
      </c>
    </row>
    <row r="104" spans="1:18" x14ac:dyDescent="0.25">
      <c r="A104" s="245" t="str">
        <f>IFERROR(VLOOKUP($C104,Account_Mapping!$A:$C,2,0),"")</f>
        <v>REV_Other</v>
      </c>
      <c r="B104" s="248">
        <f>IFERROR(VLOOKUP($C104,Account_Mapping!$A:$C,3,0),"")</f>
        <v>0</v>
      </c>
      <c r="C104" s="285" t="s">
        <v>861</v>
      </c>
      <c r="D104" s="228"/>
      <c r="E104" s="215">
        <v>0</v>
      </c>
      <c r="F104" s="215">
        <v>0</v>
      </c>
      <c r="G104" s="215">
        <v>0</v>
      </c>
      <c r="H104" s="215">
        <v>0</v>
      </c>
      <c r="I104" s="215">
        <v>0</v>
      </c>
      <c r="J104" s="215">
        <v>0</v>
      </c>
      <c r="K104" s="215">
        <v>0</v>
      </c>
      <c r="L104" s="215">
        <v>0</v>
      </c>
      <c r="M104" s="215">
        <v>0</v>
      </c>
      <c r="N104" s="215">
        <v>0</v>
      </c>
      <c r="O104" s="215">
        <v>0</v>
      </c>
      <c r="P104" s="215">
        <v>0</v>
      </c>
      <c r="Q104" s="215">
        <v>0</v>
      </c>
    </row>
    <row r="105" spans="1:18" x14ac:dyDescent="0.25">
      <c r="A105" s="245" t="str">
        <f>IFERROR(VLOOKUP($C105,Account_Mapping!$A:$C,2,0),"")</f>
        <v>REV_Other</v>
      </c>
      <c r="B105" s="248">
        <f>IFERROR(VLOOKUP($C105,Account_Mapping!$A:$C,3,0),"")</f>
        <v>0</v>
      </c>
      <c r="C105" s="285" t="s">
        <v>862</v>
      </c>
      <c r="D105" s="228"/>
      <c r="E105" s="215">
        <v>0</v>
      </c>
      <c r="F105" s="215">
        <v>0</v>
      </c>
      <c r="G105" s="215">
        <v>0</v>
      </c>
      <c r="H105" s="215">
        <v>0</v>
      </c>
      <c r="I105" s="215">
        <v>0</v>
      </c>
      <c r="J105" s="215">
        <v>0</v>
      </c>
      <c r="K105" s="215">
        <v>0</v>
      </c>
      <c r="L105" s="215">
        <v>0</v>
      </c>
      <c r="M105" s="215">
        <v>0</v>
      </c>
      <c r="N105" s="215">
        <v>0</v>
      </c>
      <c r="O105" s="215">
        <v>0</v>
      </c>
      <c r="P105" s="215">
        <v>0</v>
      </c>
      <c r="Q105" s="215">
        <v>0</v>
      </c>
    </row>
    <row r="106" spans="1:18" x14ac:dyDescent="0.25">
      <c r="A106" s="245" t="str">
        <f>IFERROR(VLOOKUP($C106,Account_Mapping!$A:$C,2,0),"")</f>
        <v>REV_Veterans</v>
      </c>
      <c r="B106" s="248">
        <f>IFERROR(VLOOKUP($C106,Account_Mapping!$A:$C,3,0),"")</f>
        <v>0</v>
      </c>
      <c r="C106" s="285" t="s">
        <v>863</v>
      </c>
      <c r="D106" s="228"/>
      <c r="E106" s="215">
        <v>0</v>
      </c>
      <c r="F106" s="215">
        <v>0</v>
      </c>
      <c r="G106" s="215">
        <v>0</v>
      </c>
      <c r="H106" s="215">
        <v>0</v>
      </c>
      <c r="I106" s="215">
        <v>0</v>
      </c>
      <c r="J106" s="215">
        <v>0</v>
      </c>
      <c r="K106" s="215">
        <v>0</v>
      </c>
      <c r="L106" s="215">
        <v>0</v>
      </c>
      <c r="M106" s="215">
        <v>0</v>
      </c>
      <c r="N106" s="215">
        <v>0</v>
      </c>
      <c r="O106" s="215">
        <v>0</v>
      </c>
      <c r="P106" s="215">
        <v>0</v>
      </c>
      <c r="Q106" s="215">
        <v>0</v>
      </c>
    </row>
    <row r="107" spans="1:18" x14ac:dyDescent="0.25">
      <c r="A107" s="245" t="str">
        <f>IFERROR(VLOOKUP($C107,Account_Mapping!$A:$C,2,0),"")</f>
        <v>REV_Veterans</v>
      </c>
      <c r="B107" s="248">
        <f>IFERROR(VLOOKUP($C107,Account_Mapping!$A:$C,3,0),"")</f>
        <v>0</v>
      </c>
      <c r="C107" s="285" t="s">
        <v>864</v>
      </c>
      <c r="D107" s="228"/>
      <c r="E107" s="215">
        <v>0</v>
      </c>
      <c r="F107" s="215">
        <v>0</v>
      </c>
      <c r="G107" s="215">
        <v>0</v>
      </c>
      <c r="H107" s="215">
        <v>0</v>
      </c>
      <c r="I107" s="215">
        <v>0</v>
      </c>
      <c r="J107" s="215">
        <v>0</v>
      </c>
      <c r="K107" s="215">
        <v>0</v>
      </c>
      <c r="L107" s="215">
        <v>0</v>
      </c>
      <c r="M107" s="215">
        <v>0</v>
      </c>
      <c r="N107" s="215">
        <v>0</v>
      </c>
      <c r="O107" s="215">
        <v>0</v>
      </c>
      <c r="P107" s="215">
        <v>0</v>
      </c>
      <c r="Q107" s="215">
        <v>0</v>
      </c>
    </row>
    <row r="108" spans="1:18" x14ac:dyDescent="0.25">
      <c r="A108" s="245" t="str">
        <f>IFERROR(VLOOKUP($C108,Account_Mapping!$A:$C,2,0),"")</f>
        <v>REV_Veterans</v>
      </c>
      <c r="B108" s="248">
        <f>IFERROR(VLOOKUP($C108,Account_Mapping!$A:$C,3,0),"")</f>
        <v>0</v>
      </c>
      <c r="C108" s="285" t="s">
        <v>865</v>
      </c>
      <c r="D108" s="228"/>
      <c r="E108" s="215">
        <v>0</v>
      </c>
      <c r="F108" s="215">
        <v>0</v>
      </c>
      <c r="G108" s="215">
        <v>0</v>
      </c>
      <c r="H108" s="215">
        <v>0</v>
      </c>
      <c r="I108" s="215">
        <v>0</v>
      </c>
      <c r="J108" s="215">
        <v>0</v>
      </c>
      <c r="K108" s="215">
        <v>0</v>
      </c>
      <c r="L108" s="215">
        <v>0</v>
      </c>
      <c r="M108" s="215">
        <v>0</v>
      </c>
      <c r="N108" s="215">
        <v>0</v>
      </c>
      <c r="O108" s="215">
        <v>0</v>
      </c>
      <c r="P108" s="215">
        <v>0</v>
      </c>
      <c r="Q108" s="215">
        <v>0</v>
      </c>
    </row>
    <row r="109" spans="1:18" x14ac:dyDescent="0.25">
      <c r="A109" s="245" t="str">
        <f>IFERROR(VLOOKUP($C109,Account_Mapping!$A:$C,2,0),"")</f>
        <v>REV_Veterans</v>
      </c>
      <c r="B109" s="248">
        <f>IFERROR(VLOOKUP($C109,Account_Mapping!$A:$C,3,0),"")</f>
        <v>0</v>
      </c>
      <c r="C109" s="285" t="s">
        <v>866</v>
      </c>
      <c r="D109" s="228"/>
      <c r="E109" s="229">
        <v>0</v>
      </c>
      <c r="F109" s="229">
        <v>0</v>
      </c>
      <c r="G109" s="229">
        <v>0</v>
      </c>
      <c r="H109" s="229">
        <v>0</v>
      </c>
      <c r="I109" s="229">
        <v>0</v>
      </c>
      <c r="J109" s="229">
        <v>0</v>
      </c>
      <c r="K109" s="229">
        <v>0</v>
      </c>
      <c r="L109" s="229">
        <v>0</v>
      </c>
      <c r="M109" s="229">
        <v>0</v>
      </c>
      <c r="N109" s="229">
        <v>0</v>
      </c>
      <c r="O109" s="229">
        <v>0</v>
      </c>
      <c r="P109" s="229">
        <v>0</v>
      </c>
      <c r="Q109" s="229">
        <v>0</v>
      </c>
      <c r="R109" s="224"/>
    </row>
    <row r="110" spans="1:18" x14ac:dyDescent="0.25">
      <c r="A110" s="245" t="str">
        <f>IFERROR(VLOOKUP($C110,Account_Mapping!$A:$C,2,0),"")</f>
        <v>REV_Other</v>
      </c>
      <c r="B110" s="248">
        <f>IFERROR(VLOOKUP($C110,Account_Mapping!$A:$C,3,0),"")</f>
        <v>0</v>
      </c>
      <c r="C110" s="285" t="s">
        <v>867</v>
      </c>
      <c r="E110" s="215">
        <v>0</v>
      </c>
      <c r="F110" s="215">
        <v>0</v>
      </c>
      <c r="G110" s="215">
        <v>0</v>
      </c>
      <c r="H110" s="215">
        <v>0</v>
      </c>
      <c r="I110" s="215">
        <v>0</v>
      </c>
      <c r="J110" s="215">
        <v>0</v>
      </c>
      <c r="K110" s="215">
        <v>0</v>
      </c>
      <c r="L110" s="215">
        <v>0</v>
      </c>
      <c r="M110" s="215">
        <v>0</v>
      </c>
      <c r="N110" s="215">
        <v>0</v>
      </c>
      <c r="O110" s="215">
        <v>0</v>
      </c>
      <c r="P110" s="215">
        <v>0</v>
      </c>
      <c r="Q110" s="215">
        <v>0</v>
      </c>
    </row>
    <row r="111" spans="1:18" x14ac:dyDescent="0.25">
      <c r="A111" s="245" t="str">
        <f>IFERROR(VLOOKUP($C111,Account_Mapping!$A:$C,2,0),"")</f>
        <v/>
      </c>
      <c r="B111" s="248" t="str">
        <f>IFERROR(VLOOKUP($C111,Account_Mapping!$A:$C,3,0),"")</f>
        <v/>
      </c>
      <c r="C111" s="285" t="s">
        <v>868</v>
      </c>
      <c r="E111" s="215">
        <v>336630.35</v>
      </c>
      <c r="F111" s="215">
        <v>295929.49999999994</v>
      </c>
      <c r="G111" s="215">
        <v>319657</v>
      </c>
      <c r="H111" s="215">
        <v>374122.26</v>
      </c>
      <c r="I111" s="215">
        <v>398494.49</v>
      </c>
      <c r="J111" s="215">
        <v>372179.32999999996</v>
      </c>
      <c r="K111" s="215">
        <v>0</v>
      </c>
      <c r="L111" s="215">
        <v>0</v>
      </c>
      <c r="M111" s="215">
        <v>0</v>
      </c>
      <c r="N111" s="215">
        <v>0</v>
      </c>
      <c r="O111" s="215">
        <v>0</v>
      </c>
      <c r="P111" s="215">
        <v>0</v>
      </c>
      <c r="Q111" s="215">
        <v>2097012.9300000006</v>
      </c>
    </row>
    <row r="112" spans="1:18" x14ac:dyDescent="0.25">
      <c r="A112" s="245" t="str">
        <f>IFERROR(VLOOKUP($C112,Account_Mapping!$A:$C,2,0),"")</f>
        <v/>
      </c>
      <c r="B112" s="248" t="str">
        <f>IFERROR(VLOOKUP($C112,Account_Mapping!$A:$C,3,0),"")</f>
        <v/>
      </c>
      <c r="C112" s="285" t="s">
        <v>789</v>
      </c>
      <c r="D112" s="215"/>
      <c r="E112" s="215"/>
      <c r="F112" s="215"/>
      <c r="G112" s="215"/>
      <c r="H112" s="215"/>
      <c r="I112" s="215"/>
      <c r="J112" s="215"/>
      <c r="K112" s="215"/>
      <c r="L112" s="215"/>
      <c r="M112" s="215"/>
      <c r="N112" s="215"/>
      <c r="O112" s="215"/>
      <c r="P112" s="215"/>
      <c r="Q112" s="215"/>
    </row>
    <row r="113" spans="1:17" x14ac:dyDescent="0.25">
      <c r="A113" s="245" t="str">
        <f>IFERROR(VLOOKUP($C113,Account_Mapping!$A:$C,2,0),"")</f>
        <v/>
      </c>
      <c r="B113" s="248" t="str">
        <f>IFERROR(VLOOKUP($C113,Account_Mapping!$A:$C,3,0),"")</f>
        <v/>
      </c>
      <c r="C113" s="285" t="s">
        <v>869</v>
      </c>
      <c r="D113" s="215"/>
      <c r="E113" s="215"/>
      <c r="F113" s="215"/>
      <c r="G113" s="215"/>
      <c r="H113" s="215"/>
      <c r="I113" s="215"/>
      <c r="J113" s="215"/>
      <c r="K113" s="215"/>
      <c r="L113" s="215"/>
      <c r="M113" s="215"/>
      <c r="N113" s="215"/>
      <c r="O113" s="215"/>
      <c r="P113" s="215"/>
      <c r="Q113" s="215"/>
    </row>
    <row r="114" spans="1:17" x14ac:dyDescent="0.25">
      <c r="A114" s="245" t="str">
        <f>IFERROR(VLOOKUP($C114,Account_Mapping!$A:$C,2,0),"")</f>
        <v>Rev_Medicare_B</v>
      </c>
      <c r="B114" s="248" t="str">
        <f>IFERROR(VLOOKUP($C114,Account_Mapping!$A:$C,3,0),"")</f>
        <v>REV_Ancillary</v>
      </c>
      <c r="C114" s="285" t="s">
        <v>870</v>
      </c>
      <c r="D114" s="215"/>
      <c r="E114" s="215">
        <v>0</v>
      </c>
      <c r="F114" s="215">
        <v>0</v>
      </c>
      <c r="G114" s="215">
        <v>5737.58</v>
      </c>
      <c r="H114" s="215">
        <v>6177.32</v>
      </c>
      <c r="I114" s="215">
        <v>6230.62</v>
      </c>
      <c r="J114" s="215">
        <v>2840.86</v>
      </c>
      <c r="K114" s="215">
        <v>0</v>
      </c>
      <c r="L114" s="215">
        <v>0</v>
      </c>
      <c r="M114" s="215">
        <v>0</v>
      </c>
      <c r="N114" s="215">
        <v>0</v>
      </c>
      <c r="O114" s="215">
        <v>0</v>
      </c>
      <c r="P114" s="215">
        <v>0</v>
      </c>
      <c r="Q114" s="215">
        <v>20986.38</v>
      </c>
    </row>
    <row r="115" spans="1:17" x14ac:dyDescent="0.25">
      <c r="A115" s="245" t="str">
        <f>IFERROR(VLOOKUP($C115,Account_Mapping!$A:$C,2,0),"")</f>
        <v>Rev_Medicare_B</v>
      </c>
      <c r="B115" s="248" t="str">
        <f>IFERROR(VLOOKUP($C115,Account_Mapping!$A:$C,3,0),"")</f>
        <v>REV_Ancillary</v>
      </c>
      <c r="C115" s="285" t="s">
        <v>871</v>
      </c>
      <c r="D115" s="215"/>
      <c r="E115" s="215">
        <v>0</v>
      </c>
      <c r="F115" s="215">
        <v>0</v>
      </c>
      <c r="G115" s="215">
        <v>7752.94</v>
      </c>
      <c r="H115" s="215">
        <v>7856.25</v>
      </c>
      <c r="I115" s="215">
        <v>10286.700000000001</v>
      </c>
      <c r="J115" s="215">
        <v>4531.49</v>
      </c>
      <c r="K115" s="215">
        <v>0</v>
      </c>
      <c r="L115" s="215">
        <v>0</v>
      </c>
      <c r="M115" s="215">
        <v>0</v>
      </c>
      <c r="N115" s="215">
        <v>0</v>
      </c>
      <c r="O115" s="215">
        <v>0</v>
      </c>
      <c r="P115" s="215">
        <v>0</v>
      </c>
      <c r="Q115" s="215">
        <v>30427.379999999997</v>
      </c>
    </row>
    <row r="116" spans="1:17" x14ac:dyDescent="0.25">
      <c r="A116" s="245" t="str">
        <f>IFERROR(VLOOKUP($C116,Account_Mapping!$A:$C,2,0),"")</f>
        <v>Rev_Medicare_B</v>
      </c>
      <c r="B116" s="248" t="str">
        <f>IFERROR(VLOOKUP($C116,Account_Mapping!$A:$C,3,0),"")</f>
        <v>REV_Ancillary</v>
      </c>
      <c r="C116" s="285" t="s">
        <v>872</v>
      </c>
      <c r="D116" s="215"/>
      <c r="E116" s="215">
        <v>0</v>
      </c>
      <c r="F116" s="215">
        <v>242.6</v>
      </c>
      <c r="G116" s="215">
        <v>0</v>
      </c>
      <c r="H116" s="215">
        <v>970.1</v>
      </c>
      <c r="I116" s="215">
        <v>1371.1</v>
      </c>
      <c r="J116" s="215">
        <v>1803.56</v>
      </c>
      <c r="K116" s="215">
        <v>0</v>
      </c>
      <c r="L116" s="215">
        <v>0</v>
      </c>
      <c r="M116" s="215">
        <v>0</v>
      </c>
      <c r="N116" s="215">
        <v>0</v>
      </c>
      <c r="O116" s="215">
        <v>0</v>
      </c>
      <c r="P116" s="215">
        <v>0</v>
      </c>
      <c r="Q116" s="215">
        <v>4387.3600000000006</v>
      </c>
    </row>
    <row r="117" spans="1:17" x14ac:dyDescent="0.25">
      <c r="A117" s="245" t="str">
        <f>IFERROR(VLOOKUP($C117,Account_Mapping!$A:$C,2,0),"")</f>
        <v>Rev_Medicare_B</v>
      </c>
      <c r="B117" s="248" t="str">
        <f>IFERROR(VLOOKUP($C117,Account_Mapping!$A:$C,3,0),"")</f>
        <v>REV_Ancillary</v>
      </c>
      <c r="C117" s="285" t="s">
        <v>1270</v>
      </c>
      <c r="D117" s="215"/>
      <c r="E117" s="215">
        <v>0</v>
      </c>
      <c r="F117" s="215">
        <v>0</v>
      </c>
      <c r="G117" s="215">
        <v>0</v>
      </c>
      <c r="H117" s="215">
        <v>0</v>
      </c>
      <c r="I117" s="215">
        <v>0</v>
      </c>
      <c r="J117" s="215">
        <v>0</v>
      </c>
      <c r="K117" s="215">
        <v>0</v>
      </c>
      <c r="L117" s="215">
        <v>0</v>
      </c>
      <c r="M117" s="215">
        <v>0</v>
      </c>
      <c r="N117" s="215">
        <v>0</v>
      </c>
      <c r="O117" s="215">
        <v>0</v>
      </c>
      <c r="P117" s="215">
        <v>0</v>
      </c>
      <c r="Q117" s="215">
        <v>0</v>
      </c>
    </row>
    <row r="118" spans="1:17" x14ac:dyDescent="0.25">
      <c r="A118" s="245" t="str">
        <f>IFERROR(VLOOKUP($C118,Account_Mapping!$A:$C,2,0),"")</f>
        <v>Rev_Medicare_B</v>
      </c>
      <c r="B118" s="248" t="str">
        <f>IFERROR(VLOOKUP($C118,Account_Mapping!$A:$C,3,0),"")</f>
        <v>REV_Ancillary</v>
      </c>
      <c r="C118" s="285" t="s">
        <v>874</v>
      </c>
      <c r="D118" s="215"/>
      <c r="E118" s="215">
        <v>0</v>
      </c>
      <c r="F118" s="215">
        <v>495</v>
      </c>
      <c r="G118" s="215">
        <v>0</v>
      </c>
      <c r="H118" s="215">
        <v>0</v>
      </c>
      <c r="I118" s="215">
        <v>0</v>
      </c>
      <c r="J118" s="215">
        <v>0</v>
      </c>
      <c r="K118" s="215">
        <v>0</v>
      </c>
      <c r="L118" s="215">
        <v>0</v>
      </c>
      <c r="M118" s="215">
        <v>0</v>
      </c>
      <c r="N118" s="215">
        <v>0</v>
      </c>
      <c r="O118" s="215">
        <v>0</v>
      </c>
      <c r="P118" s="215">
        <v>0</v>
      </c>
      <c r="Q118" s="215">
        <v>495</v>
      </c>
    </row>
    <row r="119" spans="1:17" x14ac:dyDescent="0.25">
      <c r="A119" s="245" t="str">
        <f>IFERROR(VLOOKUP($C119,Account_Mapping!$A:$C,2,0),"")</f>
        <v>Rev_Medicare_B</v>
      </c>
      <c r="B119" s="248" t="str">
        <f>IFERROR(VLOOKUP($C119,Account_Mapping!$A:$C,3,0),"")</f>
        <v>REV_Ancillary</v>
      </c>
      <c r="C119" s="285" t="s">
        <v>875</v>
      </c>
      <c r="D119" s="215"/>
      <c r="E119" s="215">
        <v>0</v>
      </c>
      <c r="F119" s="215">
        <v>0</v>
      </c>
      <c r="G119" s="215">
        <v>0</v>
      </c>
      <c r="H119" s="215">
        <v>0</v>
      </c>
      <c r="I119" s="215">
        <v>0</v>
      </c>
      <c r="J119" s="215">
        <v>0</v>
      </c>
      <c r="K119" s="215">
        <v>0</v>
      </c>
      <c r="L119" s="215">
        <v>0</v>
      </c>
      <c r="M119" s="215">
        <v>0</v>
      </c>
      <c r="N119" s="215">
        <v>0</v>
      </c>
      <c r="O119" s="215">
        <v>0</v>
      </c>
      <c r="P119" s="215">
        <v>0</v>
      </c>
      <c r="Q119" s="215">
        <v>0</v>
      </c>
    </row>
    <row r="120" spans="1:17" x14ac:dyDescent="0.25">
      <c r="A120" s="245" t="str">
        <f>IFERROR(VLOOKUP($C120,Account_Mapping!$A:$C,2,0),"")</f>
        <v>Rev_Medicare_B</v>
      </c>
      <c r="B120" s="248" t="str">
        <f>IFERROR(VLOOKUP($C120,Account_Mapping!$A:$C,3,0),"")</f>
        <v>REV_Ancillary</v>
      </c>
      <c r="C120" s="285" t="s">
        <v>876</v>
      </c>
      <c r="D120" s="215"/>
      <c r="E120" s="215">
        <v>0</v>
      </c>
      <c r="F120" s="215">
        <v>0</v>
      </c>
      <c r="G120" s="215">
        <v>0</v>
      </c>
      <c r="H120" s="215">
        <v>0</v>
      </c>
      <c r="I120" s="215">
        <v>0</v>
      </c>
      <c r="J120" s="215">
        <v>0</v>
      </c>
      <c r="K120" s="215">
        <v>0</v>
      </c>
      <c r="L120" s="215">
        <v>0</v>
      </c>
      <c r="M120" s="215">
        <v>0</v>
      </c>
      <c r="N120" s="215">
        <v>0</v>
      </c>
      <c r="O120" s="215">
        <v>0</v>
      </c>
      <c r="P120" s="215">
        <v>0</v>
      </c>
      <c r="Q120" s="215">
        <v>0</v>
      </c>
    </row>
    <row r="121" spans="1:17" x14ac:dyDescent="0.25">
      <c r="A121" s="245" t="str">
        <f>IFERROR(VLOOKUP($C121,Account_Mapping!$A:$C,2,0),"")</f>
        <v>Rev_Medicare_B</v>
      </c>
      <c r="B121" s="248" t="str">
        <f>IFERROR(VLOOKUP($C121,Account_Mapping!$A:$C,3,0),"")</f>
        <v>REV_Ancillary</v>
      </c>
      <c r="C121" s="285" t="s">
        <v>877</v>
      </c>
      <c r="D121" s="215"/>
      <c r="E121" s="215">
        <v>0</v>
      </c>
      <c r="F121" s="215">
        <v>0</v>
      </c>
      <c r="G121" s="215">
        <v>0</v>
      </c>
      <c r="H121" s="215">
        <v>0</v>
      </c>
      <c r="I121" s="215">
        <v>0</v>
      </c>
      <c r="J121" s="215">
        <v>0</v>
      </c>
      <c r="K121" s="215">
        <v>0</v>
      </c>
      <c r="L121" s="215">
        <v>0</v>
      </c>
      <c r="M121" s="215">
        <v>0</v>
      </c>
      <c r="N121" s="215">
        <v>0</v>
      </c>
      <c r="O121" s="215">
        <v>0</v>
      </c>
      <c r="P121" s="215">
        <v>0</v>
      </c>
      <c r="Q121" s="215">
        <v>0</v>
      </c>
    </row>
    <row r="122" spans="1:17" x14ac:dyDescent="0.25">
      <c r="A122" s="245" t="str">
        <f>IFERROR(VLOOKUP($C122,Account_Mapping!$A:$C,2,0),"")</f>
        <v>Rev_Medicare_B</v>
      </c>
      <c r="B122" s="248" t="str">
        <f>IFERROR(VLOOKUP($C122,Account_Mapping!$A:$C,3,0),"")</f>
        <v>REV_Cont_Allow</v>
      </c>
      <c r="C122" s="285" t="s">
        <v>878</v>
      </c>
      <c r="D122" s="215"/>
      <c r="E122" s="215">
        <v>0</v>
      </c>
      <c r="F122" s="215">
        <v>-282.11</v>
      </c>
      <c r="G122" s="215">
        <v>-6902.31</v>
      </c>
      <c r="H122" s="215">
        <v>-7544.24</v>
      </c>
      <c r="I122" s="215">
        <v>-9038.5</v>
      </c>
      <c r="J122" s="215">
        <v>-4593.6400000000003</v>
      </c>
      <c r="K122" s="215">
        <v>0</v>
      </c>
      <c r="L122" s="215">
        <v>0</v>
      </c>
      <c r="M122" s="215">
        <v>0</v>
      </c>
      <c r="N122" s="215">
        <v>0</v>
      </c>
      <c r="O122" s="215">
        <v>0</v>
      </c>
      <c r="P122" s="215">
        <v>0</v>
      </c>
      <c r="Q122" s="215">
        <v>-28360.799999999999</v>
      </c>
    </row>
    <row r="123" spans="1:17" x14ac:dyDescent="0.25">
      <c r="A123" s="245" t="str">
        <f>IFERROR(VLOOKUP($C123,Account_Mapping!$A:$C,2,0),"")</f>
        <v>Rev_Medicare_B</v>
      </c>
      <c r="B123" s="248" t="str">
        <f>IFERROR(VLOOKUP($C123,Account_Mapping!$A:$C,3,0),"")</f>
        <v>REV_Cont_Allow</v>
      </c>
      <c r="C123" s="285" t="s">
        <v>879</v>
      </c>
      <c r="D123" s="215"/>
      <c r="E123" s="215">
        <v>0</v>
      </c>
      <c r="F123" s="215">
        <v>0</v>
      </c>
      <c r="G123" s="215">
        <v>-11.16</v>
      </c>
      <c r="H123" s="215">
        <v>7.8</v>
      </c>
      <c r="I123" s="215">
        <v>12.43</v>
      </c>
      <c r="J123" s="215">
        <v>2.27</v>
      </c>
      <c r="K123" s="215">
        <v>0</v>
      </c>
      <c r="L123" s="215">
        <v>0</v>
      </c>
      <c r="M123" s="215">
        <v>0</v>
      </c>
      <c r="N123" s="215">
        <v>0</v>
      </c>
      <c r="O123" s="215">
        <v>0</v>
      </c>
      <c r="P123" s="215">
        <v>0</v>
      </c>
      <c r="Q123" s="215">
        <v>11.34</v>
      </c>
    </row>
    <row r="124" spans="1:17" x14ac:dyDescent="0.25">
      <c r="A124" s="245" t="str">
        <f>IFERROR(VLOOKUP($C124,Account_Mapping!$A:$C,2,0),"")</f>
        <v>Rev_Medicare_B</v>
      </c>
      <c r="B124" s="248">
        <f>IFERROR(VLOOKUP($C124,Account_Mapping!$A:$C,3,0),"")</f>
        <v>0</v>
      </c>
      <c r="C124" s="285" t="s">
        <v>880</v>
      </c>
      <c r="D124" s="215"/>
      <c r="E124" s="215">
        <v>0</v>
      </c>
      <c r="F124" s="215">
        <v>0</v>
      </c>
      <c r="G124" s="215">
        <v>0</v>
      </c>
      <c r="H124" s="215">
        <v>0</v>
      </c>
      <c r="I124" s="215">
        <v>-58.36</v>
      </c>
      <c r="J124" s="215">
        <v>-41.01</v>
      </c>
      <c r="K124" s="215">
        <v>0</v>
      </c>
      <c r="L124" s="215">
        <v>0</v>
      </c>
      <c r="M124" s="215">
        <v>0</v>
      </c>
      <c r="N124" s="215">
        <v>0</v>
      </c>
      <c r="O124" s="215">
        <v>0</v>
      </c>
      <c r="P124" s="215">
        <v>0</v>
      </c>
      <c r="Q124" s="215">
        <v>-99.37</v>
      </c>
    </row>
    <row r="125" spans="1:17" x14ac:dyDescent="0.25">
      <c r="A125" s="245" t="str">
        <f>IFERROR(VLOOKUP($C125,Account_Mapping!$A:$C,2,0),"")</f>
        <v>Rev_Medicare_B</v>
      </c>
      <c r="B125" s="248" t="str">
        <f>IFERROR(VLOOKUP($C125,Account_Mapping!$A:$C,3,0),"")</f>
        <v>REV_Ancillary</v>
      </c>
      <c r="C125" s="285" t="s">
        <v>881</v>
      </c>
      <c r="D125" s="215"/>
      <c r="E125" s="215">
        <v>0</v>
      </c>
      <c r="F125" s="215">
        <v>0</v>
      </c>
      <c r="G125" s="215">
        <v>0</v>
      </c>
      <c r="H125" s="215">
        <v>0</v>
      </c>
      <c r="I125" s="215">
        <v>0</v>
      </c>
      <c r="J125" s="215">
        <v>0</v>
      </c>
      <c r="K125" s="215">
        <v>0</v>
      </c>
      <c r="L125" s="215">
        <v>0</v>
      </c>
      <c r="M125" s="215">
        <v>0</v>
      </c>
      <c r="N125" s="215">
        <v>0</v>
      </c>
      <c r="O125" s="215">
        <v>0</v>
      </c>
      <c r="P125" s="215">
        <v>0</v>
      </c>
      <c r="Q125" s="215">
        <v>0</v>
      </c>
    </row>
    <row r="126" spans="1:17" x14ac:dyDescent="0.25">
      <c r="A126" s="245" t="str">
        <f>IFERROR(VLOOKUP($C126,Account_Mapping!$A:$C,2,0),"")</f>
        <v>Rev_Medicare_B</v>
      </c>
      <c r="B126" s="248" t="str">
        <f>IFERROR(VLOOKUP($C126,Account_Mapping!$A:$C,3,0),"")</f>
        <v>REV_Ancillary</v>
      </c>
      <c r="C126" s="285" t="s">
        <v>1271</v>
      </c>
      <c r="D126" s="215"/>
      <c r="E126" s="215">
        <v>2101.66</v>
      </c>
      <c r="F126" s="215">
        <v>7162.65</v>
      </c>
      <c r="G126" s="215">
        <v>3887.43</v>
      </c>
      <c r="H126" s="215">
        <v>4890.96</v>
      </c>
      <c r="I126" s="215">
        <v>337.05</v>
      </c>
      <c r="J126" s="215">
        <v>10224.700000000001</v>
      </c>
      <c r="K126" s="215">
        <v>0</v>
      </c>
      <c r="L126" s="215">
        <v>0</v>
      </c>
      <c r="M126" s="215">
        <v>0</v>
      </c>
      <c r="N126" s="215">
        <v>0</v>
      </c>
      <c r="O126" s="215">
        <v>0</v>
      </c>
      <c r="P126" s="215">
        <v>0</v>
      </c>
      <c r="Q126" s="215">
        <v>28604.45</v>
      </c>
    </row>
    <row r="127" spans="1:17" x14ac:dyDescent="0.25">
      <c r="A127" s="245" t="str">
        <f>IFERROR(VLOOKUP($C127,Account_Mapping!$A:$C,2,0),"")</f>
        <v>Rev_Medicare_B</v>
      </c>
      <c r="B127" s="248" t="str">
        <f>IFERROR(VLOOKUP($C127,Account_Mapping!$A:$C,3,0),"")</f>
        <v>REV_Ancillary</v>
      </c>
      <c r="C127" s="285" t="s">
        <v>1265</v>
      </c>
      <c r="D127" s="215"/>
      <c r="E127" s="215">
        <v>3944.66</v>
      </c>
      <c r="F127" s="215">
        <v>9136.56</v>
      </c>
      <c r="G127" s="215">
        <v>4876.8999999999996</v>
      </c>
      <c r="H127" s="215">
        <v>4427.28</v>
      </c>
      <c r="I127" s="215">
        <v>1706.64</v>
      </c>
      <c r="J127" s="215">
        <v>14283.15</v>
      </c>
      <c r="K127" s="215">
        <v>0</v>
      </c>
      <c r="L127" s="215">
        <v>0</v>
      </c>
      <c r="M127" s="215">
        <v>0</v>
      </c>
      <c r="N127" s="215">
        <v>0</v>
      </c>
      <c r="O127" s="215">
        <v>0</v>
      </c>
      <c r="P127" s="215">
        <v>0</v>
      </c>
      <c r="Q127" s="215">
        <v>38375.189999999995</v>
      </c>
    </row>
    <row r="128" spans="1:17" x14ac:dyDescent="0.25">
      <c r="A128" s="245" t="str">
        <f>IFERROR(VLOOKUP($C128,Account_Mapping!$A:$C,2,0),"")</f>
        <v>Rev_Medicare_B</v>
      </c>
      <c r="B128" s="248" t="str">
        <f>IFERROR(VLOOKUP($C128,Account_Mapping!$A:$C,3,0),"")</f>
        <v>REV_Ancillary</v>
      </c>
      <c r="C128" s="285" t="s">
        <v>1266</v>
      </c>
      <c r="D128" s="215"/>
      <c r="E128" s="215">
        <v>0</v>
      </c>
      <c r="F128" s="215">
        <v>2431.38</v>
      </c>
      <c r="G128" s="215">
        <v>1682.41</v>
      </c>
      <c r="H128" s="215">
        <v>1624.97</v>
      </c>
      <c r="I128" s="215">
        <v>-1624.97</v>
      </c>
      <c r="J128" s="215">
        <v>1863.55</v>
      </c>
      <c r="K128" s="215">
        <v>0</v>
      </c>
      <c r="L128" s="215">
        <v>0</v>
      </c>
      <c r="M128" s="215">
        <v>0</v>
      </c>
      <c r="N128" s="215">
        <v>0</v>
      </c>
      <c r="O128" s="215">
        <v>0</v>
      </c>
      <c r="P128" s="215">
        <v>0</v>
      </c>
      <c r="Q128" s="215">
        <v>5977.34</v>
      </c>
    </row>
    <row r="129" spans="1:18" x14ac:dyDescent="0.25">
      <c r="A129" s="245" t="str">
        <f>IFERROR(VLOOKUP($C129,Account_Mapping!$A:$C,2,0),"")</f>
        <v>Rev_Medicare_B</v>
      </c>
      <c r="B129" s="248" t="str">
        <f>IFERROR(VLOOKUP($C129,Account_Mapping!$A:$C,3,0),"")</f>
        <v>REV_Ancillary</v>
      </c>
      <c r="C129" s="285" t="s">
        <v>1267</v>
      </c>
      <c r="D129" s="215"/>
      <c r="E129" s="215">
        <v>205.53</v>
      </c>
      <c r="F129" s="215">
        <v>-764.81</v>
      </c>
      <c r="G129" s="215">
        <v>-13578.07</v>
      </c>
      <c r="H129" s="215">
        <v>-4365.59</v>
      </c>
      <c r="I129" s="215">
        <v>-2348.42</v>
      </c>
      <c r="J129" s="215">
        <v>-4559.83</v>
      </c>
      <c r="K129" s="215">
        <v>0</v>
      </c>
      <c r="L129" s="215">
        <v>0</v>
      </c>
      <c r="M129" s="215">
        <v>0</v>
      </c>
      <c r="N129" s="215">
        <v>0</v>
      </c>
      <c r="O129" s="215">
        <v>0</v>
      </c>
      <c r="P129" s="215">
        <v>0</v>
      </c>
      <c r="Q129" s="215">
        <v>-25411.190000000002</v>
      </c>
    </row>
    <row r="130" spans="1:18" x14ac:dyDescent="0.25">
      <c r="A130" s="245" t="str">
        <f>IFERROR(VLOOKUP($C130,Account_Mapping!$A:$C,2,0),"")</f>
        <v>REV_Private</v>
      </c>
      <c r="B130" s="248" t="str">
        <f>IFERROR(VLOOKUP($C130,Account_Mapping!$A:$C,3,0),"")</f>
        <v>REV_Ancillary</v>
      </c>
      <c r="C130" s="285" t="s">
        <v>886</v>
      </c>
      <c r="D130" s="215"/>
      <c r="E130" s="215">
        <v>4335.75</v>
      </c>
      <c r="F130" s="215">
        <v>752.23</v>
      </c>
      <c r="G130" s="215">
        <v>11904.7</v>
      </c>
      <c r="H130" s="215">
        <v>8188.27</v>
      </c>
      <c r="I130" s="215">
        <v>8950.48</v>
      </c>
      <c r="J130" s="215">
        <v>1881.78</v>
      </c>
      <c r="K130" s="215">
        <v>0</v>
      </c>
      <c r="L130" s="215">
        <v>0</v>
      </c>
      <c r="M130" s="215">
        <v>0</v>
      </c>
      <c r="N130" s="215">
        <v>0</v>
      </c>
      <c r="O130" s="215">
        <v>0</v>
      </c>
      <c r="P130" s="215">
        <v>0</v>
      </c>
      <c r="Q130" s="215">
        <v>36013.21</v>
      </c>
    </row>
    <row r="131" spans="1:18" x14ac:dyDescent="0.25">
      <c r="A131" s="245" t="str">
        <f>IFERROR(VLOOKUP($C131,Account_Mapping!$A:$C,2,0),"")</f>
        <v>REV_Private</v>
      </c>
      <c r="B131" s="248" t="str">
        <f>IFERROR(VLOOKUP($C131,Account_Mapping!$A:$C,3,0),"")</f>
        <v>REV_Ancillary</v>
      </c>
      <c r="C131" s="285" t="s">
        <v>887</v>
      </c>
      <c r="E131" s="229">
        <v>3987.02</v>
      </c>
      <c r="F131" s="229">
        <v>662.75</v>
      </c>
      <c r="G131" s="229">
        <v>9675.68</v>
      </c>
      <c r="H131" s="229">
        <v>10061.35</v>
      </c>
      <c r="I131" s="229">
        <v>14625.22</v>
      </c>
      <c r="J131" s="229">
        <v>6163.1</v>
      </c>
      <c r="K131" s="229">
        <v>0</v>
      </c>
      <c r="L131" s="229">
        <v>0</v>
      </c>
      <c r="M131" s="229">
        <v>0</v>
      </c>
      <c r="N131" s="229">
        <v>0</v>
      </c>
      <c r="O131" s="229">
        <v>0</v>
      </c>
      <c r="P131" s="229">
        <v>0</v>
      </c>
      <c r="Q131" s="229">
        <v>45175.12</v>
      </c>
      <c r="R131" s="224"/>
    </row>
    <row r="132" spans="1:18" x14ac:dyDescent="0.25">
      <c r="A132" s="245" t="str">
        <f>IFERROR(VLOOKUP($C132,Account_Mapping!$A:$C,2,0),"")</f>
        <v>REV_Private</v>
      </c>
      <c r="B132" s="248" t="str">
        <f>IFERROR(VLOOKUP($C132,Account_Mapping!$A:$C,3,0),"")</f>
        <v>REV_Ancillary</v>
      </c>
      <c r="C132" s="285" t="s">
        <v>888</v>
      </c>
      <c r="E132" s="215">
        <v>0</v>
      </c>
      <c r="F132" s="215">
        <v>2772.39</v>
      </c>
      <c r="G132" s="215">
        <v>3039</v>
      </c>
      <c r="H132" s="215">
        <v>3306.01</v>
      </c>
      <c r="I132" s="215">
        <v>4678.38</v>
      </c>
      <c r="J132" s="215">
        <v>3522.73</v>
      </c>
      <c r="K132" s="215">
        <v>0</v>
      </c>
      <c r="L132" s="215">
        <v>0</v>
      </c>
      <c r="M132" s="215">
        <v>0</v>
      </c>
      <c r="N132" s="215">
        <v>0</v>
      </c>
      <c r="O132" s="215">
        <v>0</v>
      </c>
      <c r="P132" s="215">
        <v>0</v>
      </c>
      <c r="Q132" s="215">
        <v>17318.509999999998</v>
      </c>
    </row>
    <row r="133" spans="1:18" x14ac:dyDescent="0.25">
      <c r="A133" s="245" t="str">
        <f>IFERROR(VLOOKUP($C133,Account_Mapping!$A:$C,2,0),"")</f>
        <v/>
      </c>
      <c r="B133" s="248" t="str">
        <f>IFERROR(VLOOKUP($C133,Account_Mapping!$A:$C,3,0),"")</f>
        <v/>
      </c>
      <c r="C133" s="285" t="s">
        <v>889</v>
      </c>
      <c r="E133" s="215">
        <v>14574.619999999999</v>
      </c>
      <c r="F133" s="215">
        <v>22608.639999999996</v>
      </c>
      <c r="G133" s="215">
        <v>28065.100000000002</v>
      </c>
      <c r="H133" s="215">
        <v>35600.480000000003</v>
      </c>
      <c r="I133" s="215">
        <v>35128.369999999995</v>
      </c>
      <c r="J133" s="215">
        <v>37922.71</v>
      </c>
      <c r="K133" s="215">
        <v>0</v>
      </c>
      <c r="L133" s="215">
        <v>0</v>
      </c>
      <c r="M133" s="215">
        <v>0</v>
      </c>
      <c r="N133" s="215">
        <v>0</v>
      </c>
      <c r="O133" s="215">
        <v>0</v>
      </c>
      <c r="P133" s="215">
        <v>0</v>
      </c>
      <c r="Q133" s="215">
        <v>173899.91999999998</v>
      </c>
    </row>
    <row r="134" spans="1:18" x14ac:dyDescent="0.25">
      <c r="A134" s="245" t="str">
        <f>IFERROR(VLOOKUP($C134,Account_Mapping!$A:$C,2,0),"")</f>
        <v/>
      </c>
      <c r="B134" s="248" t="str">
        <f>IFERROR(VLOOKUP($C134,Account_Mapping!$A:$C,3,0),"")</f>
        <v/>
      </c>
      <c r="C134" s="285" t="s">
        <v>789</v>
      </c>
      <c r="D134" s="215"/>
      <c r="E134" s="215"/>
      <c r="F134" s="215"/>
      <c r="G134" s="215"/>
      <c r="H134" s="215"/>
      <c r="I134" s="215"/>
      <c r="J134" s="215"/>
      <c r="K134" s="215"/>
      <c r="L134" s="215"/>
      <c r="M134" s="215"/>
      <c r="N134" s="215"/>
      <c r="O134" s="215"/>
      <c r="P134" s="215"/>
      <c r="Q134" s="215"/>
    </row>
    <row r="135" spans="1:18" x14ac:dyDescent="0.25">
      <c r="A135" s="245" t="str">
        <f>IFERROR(VLOOKUP($C135,Account_Mapping!$A:$C,2,0),"")</f>
        <v/>
      </c>
      <c r="B135" s="248" t="str">
        <f>IFERROR(VLOOKUP($C135,Account_Mapping!$A:$C,3,0),"")</f>
        <v/>
      </c>
      <c r="C135" s="285" t="s">
        <v>890</v>
      </c>
      <c r="D135" s="215"/>
      <c r="E135" s="215"/>
      <c r="F135" s="215"/>
      <c r="G135" s="215"/>
      <c r="H135" s="215"/>
      <c r="I135" s="215"/>
      <c r="J135" s="215"/>
      <c r="K135" s="215"/>
      <c r="L135" s="215"/>
      <c r="M135" s="215"/>
      <c r="N135" s="215"/>
      <c r="O135" s="215"/>
      <c r="P135" s="215"/>
      <c r="Q135" s="215"/>
    </row>
    <row r="136" spans="1:18" x14ac:dyDescent="0.25">
      <c r="A136" s="245" t="str">
        <f>IFERROR(VLOOKUP($C136,Account_Mapping!$A:$C,2,0),"")</f>
        <v>REV_Other</v>
      </c>
      <c r="B136" s="248" t="str">
        <f>IFERROR(VLOOKUP($C136,Account_Mapping!$A:$C,3,0),"")</f>
        <v>REV_Ancillary</v>
      </c>
      <c r="C136" s="285" t="s">
        <v>891</v>
      </c>
      <c r="D136" s="215"/>
      <c r="E136" s="215">
        <v>0</v>
      </c>
      <c r="F136" s="215">
        <v>0</v>
      </c>
      <c r="G136" s="215">
        <v>0</v>
      </c>
      <c r="H136" s="215">
        <v>0</v>
      </c>
      <c r="I136" s="215">
        <v>0</v>
      </c>
      <c r="J136" s="215">
        <v>0</v>
      </c>
      <c r="K136" s="215">
        <v>0</v>
      </c>
      <c r="L136" s="215">
        <v>0</v>
      </c>
      <c r="M136" s="215">
        <v>0</v>
      </c>
      <c r="N136" s="215">
        <v>0</v>
      </c>
      <c r="O136" s="215">
        <v>0</v>
      </c>
      <c r="P136" s="215">
        <v>0</v>
      </c>
      <c r="Q136" s="215">
        <v>0</v>
      </c>
    </row>
    <row r="137" spans="1:18" x14ac:dyDescent="0.25">
      <c r="A137" s="245" t="str">
        <f>IFERROR(VLOOKUP($C137,Account_Mapping!$A:$C,2,0),"")</f>
        <v>REV_Other</v>
      </c>
      <c r="B137" s="248" t="str">
        <f>IFERROR(VLOOKUP($C137,Account_Mapping!$A:$C,3,0),"")</f>
        <v>REV_Ancillary</v>
      </c>
      <c r="C137" s="285" t="s">
        <v>892</v>
      </c>
      <c r="D137" s="215"/>
      <c r="E137" s="215">
        <v>0</v>
      </c>
      <c r="F137" s="215">
        <v>0</v>
      </c>
      <c r="G137" s="215">
        <v>0</v>
      </c>
      <c r="H137" s="215">
        <v>0</v>
      </c>
      <c r="I137" s="215">
        <v>0</v>
      </c>
      <c r="J137" s="215">
        <v>0</v>
      </c>
      <c r="K137" s="215">
        <v>0</v>
      </c>
      <c r="L137" s="215">
        <v>0</v>
      </c>
      <c r="M137" s="215">
        <v>0</v>
      </c>
      <c r="N137" s="215">
        <v>0</v>
      </c>
      <c r="O137" s="215">
        <v>0</v>
      </c>
      <c r="P137" s="215">
        <v>0</v>
      </c>
      <c r="Q137" s="215">
        <v>0</v>
      </c>
    </row>
    <row r="138" spans="1:18" x14ac:dyDescent="0.25">
      <c r="A138" s="245" t="str">
        <f>IFERROR(VLOOKUP($C138,Account_Mapping!$A:$C,2,0),"")</f>
        <v>REV_Other</v>
      </c>
      <c r="B138" s="248" t="str">
        <f>IFERROR(VLOOKUP($C138,Account_Mapping!$A:$C,3,0),"")</f>
        <v>REV_Ancillary</v>
      </c>
      <c r="C138" s="285" t="s">
        <v>893</v>
      </c>
      <c r="D138" s="215"/>
      <c r="E138" s="215">
        <v>472</v>
      </c>
      <c r="F138" s="215">
        <v>620</v>
      </c>
      <c r="G138" s="215">
        <v>356</v>
      </c>
      <c r="H138" s="215">
        <v>540</v>
      </c>
      <c r="I138" s="215">
        <v>268</v>
      </c>
      <c r="J138" s="215">
        <v>428</v>
      </c>
      <c r="K138" s="215">
        <v>0</v>
      </c>
      <c r="L138" s="215">
        <v>0</v>
      </c>
      <c r="M138" s="215">
        <v>0</v>
      </c>
      <c r="N138" s="215">
        <v>0</v>
      </c>
      <c r="O138" s="215">
        <v>0</v>
      </c>
      <c r="P138" s="215">
        <v>0</v>
      </c>
      <c r="Q138" s="215">
        <v>2684</v>
      </c>
    </row>
    <row r="139" spans="1:18" x14ac:dyDescent="0.25">
      <c r="A139" s="245" t="str">
        <f>IFERROR(VLOOKUP($C139,Account_Mapping!$A:$C,2,0),"")</f>
        <v>REV_Other</v>
      </c>
      <c r="B139" s="248" t="str">
        <f>IFERROR(VLOOKUP($C139,Account_Mapping!$A:$C,3,0),"")</f>
        <v>REV_Ancillary</v>
      </c>
      <c r="C139" s="285" t="s">
        <v>894</v>
      </c>
      <c r="D139" s="215"/>
      <c r="E139" s="215">
        <v>0</v>
      </c>
      <c r="F139" s="215">
        <v>0</v>
      </c>
      <c r="G139" s="215">
        <v>0</v>
      </c>
      <c r="H139" s="215">
        <v>0</v>
      </c>
      <c r="I139" s="215">
        <v>0</v>
      </c>
      <c r="J139" s="215">
        <v>0</v>
      </c>
      <c r="K139" s="215">
        <v>0</v>
      </c>
      <c r="L139" s="215">
        <v>0</v>
      </c>
      <c r="M139" s="215">
        <v>0</v>
      </c>
      <c r="N139" s="215">
        <v>0</v>
      </c>
      <c r="O139" s="215">
        <v>0</v>
      </c>
      <c r="P139" s="215">
        <v>0</v>
      </c>
      <c r="Q139" s="215">
        <v>0</v>
      </c>
    </row>
    <row r="140" spans="1:18" x14ac:dyDescent="0.25">
      <c r="A140" s="245" t="str">
        <f>IFERROR(VLOOKUP($C140,Account_Mapping!$A:$C,2,0),"")</f>
        <v>REV_Other</v>
      </c>
      <c r="B140" s="248" t="str">
        <f>IFERROR(VLOOKUP($C140,Account_Mapping!$A:$C,3,0),"")</f>
        <v>REV_Ancillary</v>
      </c>
      <c r="C140" s="285" t="s">
        <v>895</v>
      </c>
      <c r="D140" s="215"/>
      <c r="E140" s="215">
        <v>0</v>
      </c>
      <c r="F140" s="215">
        <v>0</v>
      </c>
      <c r="G140" s="215">
        <v>0</v>
      </c>
      <c r="H140" s="215">
        <v>0</v>
      </c>
      <c r="I140" s="215">
        <v>0</v>
      </c>
      <c r="J140" s="215">
        <v>0</v>
      </c>
      <c r="K140" s="215">
        <v>0</v>
      </c>
      <c r="L140" s="215">
        <v>0</v>
      </c>
      <c r="M140" s="215">
        <v>0</v>
      </c>
      <c r="N140" s="215">
        <v>0</v>
      </c>
      <c r="O140" s="215">
        <v>0</v>
      </c>
      <c r="P140" s="215">
        <v>0</v>
      </c>
      <c r="Q140" s="215">
        <v>0</v>
      </c>
    </row>
    <row r="141" spans="1:18" x14ac:dyDescent="0.25">
      <c r="A141" s="245" t="str">
        <f>IFERROR(VLOOKUP($C141,Account_Mapping!$A:$C,2,0),"")</f>
        <v>REV_Other</v>
      </c>
      <c r="B141" s="248" t="str">
        <f>IFERROR(VLOOKUP($C141,Account_Mapping!$A:$C,3,0),"")</f>
        <v>REV_Ancillary</v>
      </c>
      <c r="C141" s="285" t="s">
        <v>896</v>
      </c>
      <c r="D141" s="215"/>
      <c r="E141" s="215">
        <v>24</v>
      </c>
      <c r="F141" s="215">
        <v>40</v>
      </c>
      <c r="G141" s="215">
        <v>48</v>
      </c>
      <c r="H141" s="215">
        <v>56</v>
      </c>
      <c r="I141" s="215">
        <v>72</v>
      </c>
      <c r="J141" s="215">
        <v>64</v>
      </c>
      <c r="K141" s="215">
        <v>0</v>
      </c>
      <c r="L141" s="215">
        <v>0</v>
      </c>
      <c r="M141" s="215">
        <v>0</v>
      </c>
      <c r="N141" s="215">
        <v>0</v>
      </c>
      <c r="O141" s="215">
        <v>0</v>
      </c>
      <c r="P141" s="215">
        <v>0</v>
      </c>
      <c r="Q141" s="215">
        <v>304</v>
      </c>
    </row>
    <row r="142" spans="1:18" x14ac:dyDescent="0.25">
      <c r="A142" s="245" t="str">
        <f>IFERROR(VLOOKUP($C142,Account_Mapping!$A:$C,2,0),"")</f>
        <v>T_BAD_DEBT</v>
      </c>
      <c r="B142" s="248">
        <f>IFERROR(VLOOKUP($C142,Account_Mapping!$A:$C,3,0),"")</f>
        <v>0</v>
      </c>
      <c r="C142" s="285" t="s">
        <v>897</v>
      </c>
      <c r="D142" s="215"/>
      <c r="E142" s="215">
        <v>-2367.58</v>
      </c>
      <c r="F142" s="215">
        <v>-2367.58</v>
      </c>
      <c r="G142" s="215">
        <v>-2367.58</v>
      </c>
      <c r="H142" s="215">
        <v>-2367.58</v>
      </c>
      <c r="I142" s="215">
        <v>-2367.58</v>
      </c>
      <c r="J142" s="215">
        <v>-2367.58</v>
      </c>
      <c r="K142" s="215">
        <v>0</v>
      </c>
      <c r="L142" s="215">
        <v>0</v>
      </c>
      <c r="M142" s="215">
        <v>0</v>
      </c>
      <c r="N142" s="215">
        <v>0</v>
      </c>
      <c r="O142" s="215">
        <v>0</v>
      </c>
      <c r="P142" s="215">
        <v>0</v>
      </c>
      <c r="Q142" s="215">
        <v>-14205.48</v>
      </c>
    </row>
    <row r="143" spans="1:18" x14ac:dyDescent="0.25">
      <c r="A143" s="245" t="str">
        <f>IFERROR(VLOOKUP($C143,Account_Mapping!$A:$C,2,0),"")</f>
        <v>T_BAD_DEBT</v>
      </c>
      <c r="B143" s="248">
        <f>IFERROR(VLOOKUP($C143,Account_Mapping!$A:$C,3,0),"")</f>
        <v>0</v>
      </c>
      <c r="C143" s="285" t="s">
        <v>1278</v>
      </c>
      <c r="D143" s="215"/>
      <c r="E143" s="215">
        <v>0</v>
      </c>
      <c r="F143" s="215">
        <v>0</v>
      </c>
      <c r="G143" s="215">
        <v>0</v>
      </c>
      <c r="H143" s="215">
        <v>0</v>
      </c>
      <c r="I143" s="215">
        <v>0</v>
      </c>
      <c r="J143" s="215">
        <v>0</v>
      </c>
      <c r="K143" s="215">
        <v>0</v>
      </c>
      <c r="L143" s="215">
        <v>0</v>
      </c>
      <c r="M143" s="215">
        <v>0</v>
      </c>
      <c r="N143" s="215">
        <v>0</v>
      </c>
      <c r="O143" s="215">
        <v>0</v>
      </c>
      <c r="P143" s="215">
        <v>0</v>
      </c>
      <c r="Q143" s="215">
        <v>0</v>
      </c>
    </row>
    <row r="144" spans="1:18" x14ac:dyDescent="0.25">
      <c r="A144" s="245" t="str">
        <f>IFERROR(VLOOKUP($C144,Account_Mapping!$A:$C,2,0),"")</f>
        <v>T_BAD_DEBT</v>
      </c>
      <c r="B144" s="248">
        <f>IFERROR(VLOOKUP($C144,Account_Mapping!$A:$C,3,0),"")</f>
        <v>0</v>
      </c>
      <c r="C144" s="285" t="s">
        <v>899</v>
      </c>
      <c r="D144" s="215"/>
      <c r="E144" s="215">
        <v>0</v>
      </c>
      <c r="F144" s="215">
        <v>0</v>
      </c>
      <c r="G144" s="215">
        <v>0</v>
      </c>
      <c r="H144" s="215">
        <v>0</v>
      </c>
      <c r="I144" s="215">
        <v>0</v>
      </c>
      <c r="J144" s="215">
        <v>0</v>
      </c>
      <c r="K144" s="215">
        <v>0</v>
      </c>
      <c r="L144" s="215">
        <v>0</v>
      </c>
      <c r="M144" s="215">
        <v>0</v>
      </c>
      <c r="N144" s="215">
        <v>0</v>
      </c>
      <c r="O144" s="215">
        <v>0</v>
      </c>
      <c r="P144" s="215">
        <v>0</v>
      </c>
      <c r="Q144" s="215">
        <v>0</v>
      </c>
    </row>
    <row r="145" spans="1:18" x14ac:dyDescent="0.25">
      <c r="A145" s="245" t="str">
        <f>IFERROR(VLOOKUP($C145,Account_Mapping!$A:$C,2,0),"")</f>
        <v>REV_Other</v>
      </c>
      <c r="B145" s="248">
        <f>IFERROR(VLOOKUP($C145,Account_Mapping!$A:$C,3,0),"")</f>
        <v>0</v>
      </c>
      <c r="C145" s="285" t="s">
        <v>900</v>
      </c>
      <c r="D145" s="215"/>
      <c r="E145" s="215">
        <v>0</v>
      </c>
      <c r="F145" s="215">
        <v>0</v>
      </c>
      <c r="G145" s="215">
        <v>0</v>
      </c>
      <c r="H145" s="215">
        <v>2428.06</v>
      </c>
      <c r="I145" s="215">
        <v>0</v>
      </c>
      <c r="J145" s="215">
        <v>0</v>
      </c>
      <c r="K145" s="215">
        <v>0</v>
      </c>
      <c r="L145" s="215">
        <v>0</v>
      </c>
      <c r="M145" s="215">
        <v>0</v>
      </c>
      <c r="N145" s="215">
        <v>0</v>
      </c>
      <c r="O145" s="215">
        <v>0</v>
      </c>
      <c r="P145" s="215">
        <v>0</v>
      </c>
      <c r="Q145" s="215">
        <v>2428.06</v>
      </c>
    </row>
    <row r="146" spans="1:18" x14ac:dyDescent="0.25">
      <c r="A146" s="245" t="str">
        <f>IFERROR(VLOOKUP($C146,Account_Mapping!$A:$C,2,0),"")</f>
        <v>REV_Other</v>
      </c>
      <c r="B146" s="248" t="str">
        <f>IFERROR(VLOOKUP($C146,Account_Mapping!$A:$C,3,0),"")</f>
        <v>REV_Ancillary</v>
      </c>
      <c r="C146" s="285" t="s">
        <v>901</v>
      </c>
      <c r="E146" s="229">
        <v>0</v>
      </c>
      <c r="F146" s="229">
        <v>0</v>
      </c>
      <c r="G146" s="229">
        <v>0</v>
      </c>
      <c r="H146" s="229">
        <v>0</v>
      </c>
      <c r="I146" s="229">
        <v>0</v>
      </c>
      <c r="J146" s="229">
        <v>0</v>
      </c>
      <c r="K146" s="229">
        <v>0</v>
      </c>
      <c r="L146" s="229">
        <v>0</v>
      </c>
      <c r="M146" s="229">
        <v>0</v>
      </c>
      <c r="N146" s="229">
        <v>0</v>
      </c>
      <c r="O146" s="229">
        <v>0</v>
      </c>
      <c r="P146" s="229">
        <v>0</v>
      </c>
      <c r="Q146" s="229">
        <v>0</v>
      </c>
      <c r="R146" s="224"/>
    </row>
    <row r="147" spans="1:18" x14ac:dyDescent="0.25">
      <c r="A147" s="245" t="str">
        <f>IFERROR(VLOOKUP($C147,Account_Mapping!$A:$C,2,0),"")</f>
        <v>REV_Other</v>
      </c>
      <c r="B147" s="248">
        <f>IFERROR(VLOOKUP($C147,Account_Mapping!$A:$C,3,0),"")</f>
        <v>0</v>
      </c>
      <c r="C147" s="285" t="s">
        <v>1282</v>
      </c>
      <c r="E147" s="215">
        <v>0</v>
      </c>
      <c r="F147" s="215">
        <v>0</v>
      </c>
      <c r="G147" s="215">
        <v>0</v>
      </c>
      <c r="H147" s="215">
        <v>0</v>
      </c>
      <c r="I147" s="215">
        <v>0</v>
      </c>
      <c r="J147" s="215">
        <v>0</v>
      </c>
      <c r="K147" s="215">
        <v>0</v>
      </c>
      <c r="L147" s="215">
        <v>0</v>
      </c>
      <c r="M147" s="215">
        <v>0</v>
      </c>
      <c r="N147" s="215">
        <v>0</v>
      </c>
      <c r="O147" s="215">
        <v>0</v>
      </c>
      <c r="P147" s="215">
        <v>0</v>
      </c>
      <c r="Q147" s="215">
        <v>0</v>
      </c>
    </row>
    <row r="148" spans="1:18" ht="18.75" thickBot="1" x14ac:dyDescent="0.3">
      <c r="A148" s="245" t="str">
        <f>IFERROR(VLOOKUP($C148,Account_Mapping!$A:$C,2,0),"")</f>
        <v/>
      </c>
      <c r="B148" s="248" t="str">
        <f>IFERROR(VLOOKUP($C148,Account_Mapping!$A:$C,3,0),"")</f>
        <v/>
      </c>
      <c r="C148" s="287" t="s">
        <v>903</v>
      </c>
      <c r="D148" s="287"/>
      <c r="E148" s="227">
        <v>-1871.58</v>
      </c>
      <c r="F148" s="227">
        <v>-1707.58</v>
      </c>
      <c r="G148" s="227">
        <v>-1963.58</v>
      </c>
      <c r="H148" s="227">
        <v>656.48</v>
      </c>
      <c r="I148" s="227">
        <v>-2027.58</v>
      </c>
      <c r="J148" s="227">
        <v>-1875.58</v>
      </c>
      <c r="K148" s="227">
        <v>0</v>
      </c>
      <c r="L148" s="227">
        <v>0</v>
      </c>
      <c r="M148" s="227">
        <v>0</v>
      </c>
      <c r="N148" s="227">
        <v>0</v>
      </c>
      <c r="O148" s="227">
        <v>0</v>
      </c>
      <c r="P148" s="227">
        <v>0</v>
      </c>
      <c r="Q148" s="227">
        <v>-8789.42</v>
      </c>
      <c r="R148" s="226"/>
    </row>
    <row r="149" spans="1:18" ht="18.75" thickTop="1" x14ac:dyDescent="0.25">
      <c r="A149" s="245" t="str">
        <f>IFERROR(VLOOKUP($C149,Account_Mapping!$A:$C,2,0),"")</f>
        <v/>
      </c>
      <c r="B149" s="248" t="str">
        <f>IFERROR(VLOOKUP($C149,Account_Mapping!$A:$C,3,0),"")</f>
        <v/>
      </c>
      <c r="C149" s="285" t="s">
        <v>789</v>
      </c>
      <c r="E149" s="215"/>
      <c r="F149" s="215"/>
      <c r="G149" s="215"/>
      <c r="H149" s="215"/>
      <c r="I149" s="215"/>
      <c r="J149" s="216"/>
      <c r="K149" s="215"/>
      <c r="L149" s="215"/>
      <c r="M149" s="215"/>
      <c r="N149" s="215"/>
      <c r="O149" s="215"/>
      <c r="P149" s="215"/>
      <c r="Q149" s="215"/>
    </row>
    <row r="150" spans="1:18" x14ac:dyDescent="0.25">
      <c r="A150" s="245" t="str">
        <f>IFERROR(VLOOKUP($C150,Account_Mapping!$A:$C,2,0),"")</f>
        <v/>
      </c>
      <c r="B150" s="248" t="str">
        <f>IFERROR(VLOOKUP($C150,Account_Mapping!$A:$C,3,0),"")</f>
        <v/>
      </c>
      <c r="C150" s="285" t="s">
        <v>794</v>
      </c>
      <c r="E150" s="215">
        <v>349333.38999999996</v>
      </c>
      <c r="F150" s="215">
        <v>316830.55999999994</v>
      </c>
      <c r="G150" s="215">
        <v>345758.52</v>
      </c>
      <c r="H150" s="215">
        <v>410379.22000000003</v>
      </c>
      <c r="I150" s="215">
        <v>431595.27999999997</v>
      </c>
      <c r="J150" s="217">
        <v>408226.45999999996</v>
      </c>
      <c r="K150" s="215">
        <v>0</v>
      </c>
      <c r="L150" s="215">
        <v>0</v>
      </c>
      <c r="M150" s="215">
        <v>0</v>
      </c>
      <c r="N150" s="215">
        <v>0</v>
      </c>
      <c r="O150" s="215">
        <v>0</v>
      </c>
      <c r="P150" s="215">
        <v>0</v>
      </c>
      <c r="Q150" s="215">
        <v>2262123.4300000006</v>
      </c>
    </row>
    <row r="151" spans="1:18" x14ac:dyDescent="0.25">
      <c r="A151" s="245" t="str">
        <f>IFERROR(VLOOKUP($C151,Account_Mapping!$A:$C,2,0),"")</f>
        <v/>
      </c>
      <c r="B151" s="248" t="str">
        <f>IFERROR(VLOOKUP($C151,Account_Mapping!$A:$C,3,0),"")</f>
        <v/>
      </c>
      <c r="D151" s="286"/>
      <c r="E151" s="215"/>
      <c r="F151" s="215"/>
      <c r="G151" s="215"/>
      <c r="H151" s="215"/>
      <c r="I151" s="215"/>
      <c r="J151" s="218" t="s">
        <v>1201</v>
      </c>
      <c r="K151" s="215"/>
      <c r="L151" s="215"/>
      <c r="M151" s="215"/>
      <c r="N151" s="215"/>
      <c r="O151" s="215"/>
      <c r="P151" s="215"/>
      <c r="Q151" s="215"/>
    </row>
    <row r="152" spans="1:18" x14ac:dyDescent="0.25">
      <c r="A152" s="245" t="str">
        <f>IFERROR(VLOOKUP($C152,Account_Mapping!$A:$C,2,0),"")</f>
        <v/>
      </c>
      <c r="B152" s="248" t="str">
        <f>IFERROR(VLOOKUP($C152,Account_Mapping!$A:$C,3,0),"")</f>
        <v/>
      </c>
      <c r="D152" s="286"/>
      <c r="E152" s="215"/>
      <c r="F152" s="215"/>
      <c r="G152" s="215"/>
      <c r="H152" s="215"/>
      <c r="I152" s="215"/>
      <c r="J152" s="216" t="s">
        <v>904</v>
      </c>
      <c r="K152" s="215"/>
      <c r="L152" s="215"/>
      <c r="M152" s="215"/>
      <c r="N152" s="215"/>
      <c r="O152" s="215"/>
      <c r="P152" s="215"/>
      <c r="Q152" s="215"/>
    </row>
    <row r="153" spans="1:18" x14ac:dyDescent="0.25">
      <c r="A153" s="245" t="str">
        <f>IFERROR(VLOOKUP($C153,Account_Mapping!$A:$C,2,0),"")</f>
        <v/>
      </c>
      <c r="B153" s="248" t="str">
        <f>IFERROR(VLOOKUP($C153,Account_Mapping!$A:$C,3,0),"")</f>
        <v/>
      </c>
      <c r="E153" s="219"/>
      <c r="F153" s="219"/>
      <c r="G153" s="219"/>
      <c r="H153" s="219"/>
      <c r="I153" s="219"/>
      <c r="J153" s="219">
        <v>2022</v>
      </c>
      <c r="K153" s="219"/>
      <c r="L153" s="219"/>
      <c r="M153" s="219"/>
      <c r="N153" s="219"/>
      <c r="O153" s="219"/>
      <c r="P153" s="219"/>
      <c r="Q153" s="219"/>
    </row>
    <row r="154" spans="1:18" x14ac:dyDescent="0.25">
      <c r="A154" s="245" t="str">
        <f>IFERROR(VLOOKUP($C154,Account_Mapping!$A:$C,2,0),"")</f>
        <v/>
      </c>
      <c r="B154" s="248" t="str">
        <f>IFERROR(VLOOKUP($C154,Account_Mapping!$A:$C,3,0),"")</f>
        <v/>
      </c>
      <c r="E154" s="215"/>
      <c r="F154" s="215"/>
      <c r="G154" s="215"/>
      <c r="H154" s="215"/>
      <c r="I154" s="215"/>
      <c r="J154" s="215"/>
      <c r="K154" s="215"/>
      <c r="L154" s="215"/>
      <c r="M154" s="215"/>
      <c r="N154" s="215"/>
      <c r="O154" s="215"/>
      <c r="P154" s="215"/>
      <c r="Q154" s="215"/>
    </row>
    <row r="155" spans="1:18" x14ac:dyDescent="0.25">
      <c r="A155" s="245" t="str">
        <f>IFERROR(VLOOKUP($C155,Account_Mapping!$A:$C,2,0),"")</f>
        <v/>
      </c>
      <c r="B155" s="248" t="str">
        <f>IFERROR(VLOOKUP($C155,Account_Mapping!$A:$C,3,0),"")</f>
        <v/>
      </c>
      <c r="D155" s="215"/>
      <c r="E155" s="215" t="s">
        <v>761</v>
      </c>
      <c r="F155" s="215" t="s">
        <v>762</v>
      </c>
      <c r="G155" s="215" t="s">
        <v>763</v>
      </c>
      <c r="H155" s="215" t="s">
        <v>764</v>
      </c>
      <c r="I155" s="215" t="s">
        <v>185</v>
      </c>
      <c r="J155" s="215" t="s">
        <v>765</v>
      </c>
      <c r="K155" s="215" t="s">
        <v>766</v>
      </c>
      <c r="L155" s="215" t="s">
        <v>767</v>
      </c>
      <c r="M155" s="215" t="s">
        <v>768</v>
      </c>
      <c r="N155" s="215" t="s">
        <v>769</v>
      </c>
      <c r="O155" s="215" t="s">
        <v>770</v>
      </c>
      <c r="P155" s="215" t="s">
        <v>771</v>
      </c>
      <c r="Q155" s="215" t="s">
        <v>772</v>
      </c>
    </row>
    <row r="156" spans="1:18" x14ac:dyDescent="0.25">
      <c r="A156" s="245" t="str">
        <f>IFERROR(VLOOKUP($C156,Account_Mapping!$A:$C,2,0),"")</f>
        <v/>
      </c>
      <c r="B156" s="248" t="str">
        <f>IFERROR(VLOOKUP($C156,Account_Mapping!$A:$C,3,0),"")</f>
        <v/>
      </c>
      <c r="C156" s="285" t="s">
        <v>905</v>
      </c>
      <c r="D156" s="215"/>
      <c r="E156" s="215"/>
      <c r="F156" s="215"/>
      <c r="G156" s="215"/>
      <c r="H156" s="215"/>
      <c r="I156" s="215"/>
      <c r="J156" s="215"/>
      <c r="K156" s="215"/>
      <c r="L156" s="215"/>
      <c r="M156" s="215"/>
      <c r="N156" s="215"/>
      <c r="O156" s="215"/>
      <c r="P156" s="215"/>
      <c r="Q156" s="215"/>
    </row>
    <row r="157" spans="1:18" x14ac:dyDescent="0.25">
      <c r="A157" s="245" t="str">
        <f>IFERROR(VLOOKUP($C157,Account_Mapping!$A:$C,2,0),"")</f>
        <v>T_gen_Admin_other</v>
      </c>
      <c r="B157" s="248" t="str">
        <f>IFERROR(VLOOKUP($C157,Account_Mapping!$A:$C,3,0),"")</f>
        <v>T_Other_NN_Labor</v>
      </c>
      <c r="C157" s="285" t="s">
        <v>906</v>
      </c>
      <c r="D157" s="215"/>
      <c r="E157" s="215">
        <v>0</v>
      </c>
      <c r="F157" s="215">
        <v>4500</v>
      </c>
      <c r="G157" s="215">
        <v>1500</v>
      </c>
      <c r="H157" s="215">
        <v>1500</v>
      </c>
      <c r="I157" s="215">
        <v>1500</v>
      </c>
      <c r="J157" s="215">
        <v>1500</v>
      </c>
      <c r="K157" s="215">
        <v>0</v>
      </c>
      <c r="L157" s="215">
        <v>0</v>
      </c>
      <c r="M157" s="215">
        <v>0</v>
      </c>
      <c r="N157" s="215">
        <v>0</v>
      </c>
      <c r="O157" s="215">
        <v>0</v>
      </c>
      <c r="P157" s="215">
        <v>0</v>
      </c>
      <c r="Q157" s="215">
        <v>10500</v>
      </c>
    </row>
    <row r="158" spans="1:18" x14ac:dyDescent="0.25">
      <c r="A158" s="245" t="str">
        <f>IFERROR(VLOOKUP($C158,Account_Mapping!$A:$C,2,0),"")</f>
        <v>T_Nursing</v>
      </c>
      <c r="B158" s="248">
        <f>IFERROR(VLOOKUP($C158,Account_Mapping!$A:$C,3,0),"")</f>
        <v>0</v>
      </c>
      <c r="C158" s="285" t="s">
        <v>907</v>
      </c>
      <c r="D158" s="215"/>
      <c r="E158" s="215">
        <v>0</v>
      </c>
      <c r="F158" s="215">
        <v>0</v>
      </c>
      <c r="G158" s="215">
        <v>0</v>
      </c>
      <c r="H158" s="215">
        <v>0</v>
      </c>
      <c r="I158" s="215">
        <v>0</v>
      </c>
      <c r="J158" s="215">
        <v>0</v>
      </c>
      <c r="K158" s="215">
        <v>0</v>
      </c>
      <c r="L158" s="215">
        <v>0</v>
      </c>
      <c r="M158" s="215">
        <v>0</v>
      </c>
      <c r="N158" s="215">
        <v>0</v>
      </c>
      <c r="O158" s="215">
        <v>0</v>
      </c>
      <c r="P158" s="215">
        <v>0</v>
      </c>
      <c r="Q158" s="215">
        <v>0</v>
      </c>
    </row>
    <row r="159" spans="1:18" x14ac:dyDescent="0.25">
      <c r="A159" s="245" t="str">
        <f>IFERROR(VLOOKUP($C159,Account_Mapping!$A:$C,2,0),"")</f>
        <v>T_EXPENSES</v>
      </c>
      <c r="B159" s="248">
        <f>IFERROR(VLOOKUP($C159,Account_Mapping!$A:$C,3,0),"")</f>
        <v>0</v>
      </c>
      <c r="C159" s="285" t="s">
        <v>908</v>
      </c>
      <c r="D159" s="215"/>
      <c r="E159" s="215">
        <v>0</v>
      </c>
      <c r="F159" s="215">
        <v>0</v>
      </c>
      <c r="G159" s="215">
        <v>0</v>
      </c>
      <c r="H159" s="215">
        <v>0</v>
      </c>
      <c r="I159" s="215">
        <v>0</v>
      </c>
      <c r="J159" s="215">
        <v>0</v>
      </c>
      <c r="K159" s="215">
        <v>0</v>
      </c>
      <c r="L159" s="215">
        <v>0</v>
      </c>
      <c r="M159" s="215">
        <v>0</v>
      </c>
      <c r="N159" s="215">
        <v>0</v>
      </c>
      <c r="O159" s="215">
        <v>0</v>
      </c>
      <c r="P159" s="215">
        <v>0</v>
      </c>
      <c r="Q159" s="215">
        <v>0</v>
      </c>
    </row>
    <row r="160" spans="1:18" x14ac:dyDescent="0.25">
      <c r="A160" s="245" t="str">
        <f>IFERROR(VLOOKUP($C160,Account_Mapping!$A:$C,2,0),"")</f>
        <v>T_EXPENSES</v>
      </c>
      <c r="B160" s="248">
        <f>IFERROR(VLOOKUP($C160,Account_Mapping!$A:$C,3,0),"")</f>
        <v>0</v>
      </c>
      <c r="C160" s="285" t="s">
        <v>909</v>
      </c>
      <c r="D160" s="215"/>
      <c r="E160" s="215">
        <v>0</v>
      </c>
      <c r="F160" s="215">
        <v>0</v>
      </c>
      <c r="G160" s="215">
        <v>0</v>
      </c>
      <c r="H160" s="215">
        <v>0</v>
      </c>
      <c r="I160" s="215">
        <v>0</v>
      </c>
      <c r="J160" s="215">
        <v>0</v>
      </c>
      <c r="K160" s="215">
        <v>0</v>
      </c>
      <c r="L160" s="215">
        <v>0</v>
      </c>
      <c r="M160" s="215">
        <v>0</v>
      </c>
      <c r="N160" s="215">
        <v>0</v>
      </c>
      <c r="O160" s="215">
        <v>0</v>
      </c>
      <c r="P160" s="215">
        <v>0</v>
      </c>
      <c r="Q160" s="215">
        <v>0</v>
      </c>
    </row>
    <row r="161" spans="1:17" x14ac:dyDescent="0.25">
      <c r="A161" s="245" t="str">
        <f>IFERROR(VLOOKUP($C161,Account_Mapping!$A:$C,2,0),"")</f>
        <v>T_gen_Admin_other</v>
      </c>
      <c r="B161" s="248">
        <f>IFERROR(VLOOKUP($C161,Account_Mapping!$A:$C,3,0),"")</f>
        <v>0</v>
      </c>
      <c r="C161" s="285" t="s">
        <v>910</v>
      </c>
      <c r="D161" s="215"/>
      <c r="E161" s="215">
        <v>0</v>
      </c>
      <c r="F161" s="215">
        <v>0</v>
      </c>
      <c r="G161" s="215">
        <v>0</v>
      </c>
      <c r="H161" s="215">
        <v>0</v>
      </c>
      <c r="I161" s="215">
        <v>0</v>
      </c>
      <c r="J161" s="215">
        <v>0</v>
      </c>
      <c r="K161" s="215">
        <v>0</v>
      </c>
      <c r="L161" s="215">
        <v>0</v>
      </c>
      <c r="M161" s="215">
        <v>0</v>
      </c>
      <c r="N161" s="215">
        <v>0</v>
      </c>
      <c r="O161" s="215">
        <v>0</v>
      </c>
      <c r="P161" s="215">
        <v>0</v>
      </c>
      <c r="Q161" s="215">
        <v>0</v>
      </c>
    </row>
    <row r="162" spans="1:17" x14ac:dyDescent="0.25">
      <c r="A162" s="245" t="str">
        <f>IFERROR(VLOOKUP($C162,Account_Mapping!$A:$C,2,0),"")</f>
        <v>T_Ancillary_Pharmacy</v>
      </c>
      <c r="B162" s="248">
        <f>IFERROR(VLOOKUP($C162,Account_Mapping!$A:$C,3,0),"")</f>
        <v>0</v>
      </c>
      <c r="C162" s="285" t="s">
        <v>911</v>
      </c>
      <c r="D162" s="215"/>
      <c r="E162" s="215">
        <v>455</v>
      </c>
      <c r="F162" s="215">
        <v>448</v>
      </c>
      <c r="G162" s="215">
        <v>560</v>
      </c>
      <c r="H162" s="215">
        <v>518</v>
      </c>
      <c r="I162" s="215">
        <v>539</v>
      </c>
      <c r="J162" s="215">
        <v>607</v>
      </c>
      <c r="K162" s="215">
        <v>0</v>
      </c>
      <c r="L162" s="215">
        <v>0</v>
      </c>
      <c r="M162" s="215">
        <v>0</v>
      </c>
      <c r="N162" s="215">
        <v>0</v>
      </c>
      <c r="O162" s="215">
        <v>0</v>
      </c>
      <c r="P162" s="215">
        <v>0</v>
      </c>
      <c r="Q162" s="215">
        <v>3127</v>
      </c>
    </row>
    <row r="163" spans="1:17" x14ac:dyDescent="0.25">
      <c r="A163" s="245" t="str">
        <f>IFERROR(VLOOKUP($C163,Account_Mapping!$A:$C,2,0),"")</f>
        <v>T_Nursing</v>
      </c>
      <c r="B163" s="248" t="str">
        <f>IFERROR(VLOOKUP($C163,Account_Mapping!$A:$C,3,0),"")</f>
        <v>T_Nursing_Labor</v>
      </c>
      <c r="C163" s="285" t="s">
        <v>912</v>
      </c>
      <c r="D163" s="215"/>
      <c r="E163" s="215">
        <v>0</v>
      </c>
      <c r="F163" s="215">
        <v>0</v>
      </c>
      <c r="G163" s="215">
        <v>0</v>
      </c>
      <c r="H163" s="215">
        <v>0</v>
      </c>
      <c r="I163" s="215">
        <v>0</v>
      </c>
      <c r="J163" s="215">
        <v>0</v>
      </c>
      <c r="K163" s="215">
        <v>0</v>
      </c>
      <c r="L163" s="215">
        <v>0</v>
      </c>
      <c r="M163" s="215">
        <v>0</v>
      </c>
      <c r="N163" s="215">
        <v>0</v>
      </c>
      <c r="O163" s="215">
        <v>0</v>
      </c>
      <c r="P163" s="215">
        <v>0</v>
      </c>
      <c r="Q163" s="215">
        <v>0</v>
      </c>
    </row>
    <row r="164" spans="1:17" x14ac:dyDescent="0.25">
      <c r="A164" s="245" t="str">
        <f>IFERROR(VLOOKUP($C164,Account_Mapping!$A:$C,2,0),"")</f>
        <v>T_Nursing</v>
      </c>
      <c r="B164" s="248" t="str">
        <f>IFERROR(VLOOKUP($C164,Account_Mapping!$A:$C,3,0),"")</f>
        <v>T_Nursing_Labor</v>
      </c>
      <c r="C164" s="285" t="s">
        <v>913</v>
      </c>
      <c r="D164" s="215"/>
      <c r="E164" s="215">
        <v>0</v>
      </c>
      <c r="F164" s="215">
        <v>0</v>
      </c>
      <c r="G164" s="215">
        <v>0</v>
      </c>
      <c r="H164" s="215">
        <v>0</v>
      </c>
      <c r="I164" s="215">
        <v>0</v>
      </c>
      <c r="J164" s="215">
        <v>0</v>
      </c>
      <c r="K164" s="215">
        <v>0</v>
      </c>
      <c r="L164" s="215">
        <v>0</v>
      </c>
      <c r="M164" s="215">
        <v>0</v>
      </c>
      <c r="N164" s="215">
        <v>0</v>
      </c>
      <c r="O164" s="215">
        <v>0</v>
      </c>
      <c r="P164" s="215">
        <v>0</v>
      </c>
      <c r="Q164" s="215">
        <v>0</v>
      </c>
    </row>
    <row r="165" spans="1:17" x14ac:dyDescent="0.25">
      <c r="A165" s="245" t="str">
        <f>IFERROR(VLOOKUP($C165,Account_Mapping!$A:$C,2,0),"")</f>
        <v>T_Nursing</v>
      </c>
      <c r="B165" s="248" t="str">
        <f>IFERROR(VLOOKUP($C165,Account_Mapping!$A:$C,3,0),"")</f>
        <v>T_Nursing_Labor</v>
      </c>
      <c r="C165" s="285" t="s">
        <v>914</v>
      </c>
      <c r="D165" s="215"/>
      <c r="E165" s="215">
        <v>0</v>
      </c>
      <c r="F165" s="215">
        <v>0</v>
      </c>
      <c r="G165" s="215">
        <v>0</v>
      </c>
      <c r="H165" s="215">
        <v>0</v>
      </c>
      <c r="I165" s="215">
        <v>0</v>
      </c>
      <c r="J165" s="215">
        <v>0</v>
      </c>
      <c r="K165" s="215">
        <v>0</v>
      </c>
      <c r="L165" s="215">
        <v>0</v>
      </c>
      <c r="M165" s="215">
        <v>0</v>
      </c>
      <c r="N165" s="215">
        <v>0</v>
      </c>
      <c r="O165" s="215">
        <v>0</v>
      </c>
      <c r="P165" s="215">
        <v>0</v>
      </c>
      <c r="Q165" s="215">
        <v>0</v>
      </c>
    </row>
    <row r="166" spans="1:17" x14ac:dyDescent="0.25">
      <c r="A166" s="245" t="str">
        <f>IFERROR(VLOOKUP($C166,Account_Mapping!$A:$C,2,0),"")</f>
        <v>T_Nursing</v>
      </c>
      <c r="B166" s="248" t="str">
        <f>IFERROR(VLOOKUP($C166,Account_Mapping!$A:$C,3,0),"")</f>
        <v>T_Nursing_Labor</v>
      </c>
      <c r="C166" s="285" t="s">
        <v>915</v>
      </c>
      <c r="D166" s="215"/>
      <c r="E166" s="215">
        <v>0</v>
      </c>
      <c r="F166" s="215">
        <v>0</v>
      </c>
      <c r="G166" s="215">
        <v>0</v>
      </c>
      <c r="H166" s="215">
        <v>0</v>
      </c>
      <c r="I166" s="215">
        <v>0</v>
      </c>
      <c r="J166" s="215">
        <v>0</v>
      </c>
      <c r="K166" s="215">
        <v>0</v>
      </c>
      <c r="L166" s="215">
        <v>0</v>
      </c>
      <c r="M166" s="215">
        <v>0</v>
      </c>
      <c r="N166" s="215">
        <v>0</v>
      </c>
      <c r="O166" s="215">
        <v>0</v>
      </c>
      <c r="P166" s="215">
        <v>0</v>
      </c>
      <c r="Q166" s="215">
        <v>0</v>
      </c>
    </row>
    <row r="167" spans="1:17" x14ac:dyDescent="0.25">
      <c r="A167" s="245" t="str">
        <f>IFERROR(VLOOKUP($C167,Account_Mapping!$A:$C,2,0),"")</f>
        <v>T_EXPENSES</v>
      </c>
      <c r="B167" s="248" t="str">
        <f>IFERROR(VLOOKUP($C167,Account_Mapping!$A:$C,3,0),"")</f>
        <v>T_Other_NN_Labor</v>
      </c>
      <c r="C167" s="285" t="s">
        <v>916</v>
      </c>
      <c r="D167" s="215"/>
      <c r="E167" s="215">
        <v>2006.99</v>
      </c>
      <c r="F167" s="215">
        <v>2077.7600000000002</v>
      </c>
      <c r="G167" s="215">
        <v>2428.59</v>
      </c>
      <c r="H167" s="215">
        <v>2256.27</v>
      </c>
      <c r="I167" s="215">
        <v>2020.41</v>
      </c>
      <c r="J167" s="215">
        <v>2825.58</v>
      </c>
      <c r="K167" s="215">
        <v>0</v>
      </c>
      <c r="L167" s="215">
        <v>0</v>
      </c>
      <c r="M167" s="215">
        <v>0</v>
      </c>
      <c r="N167" s="215">
        <v>0</v>
      </c>
      <c r="O167" s="215">
        <v>0</v>
      </c>
      <c r="P167" s="215">
        <v>0</v>
      </c>
      <c r="Q167" s="215">
        <v>13615.6</v>
      </c>
    </row>
    <row r="168" spans="1:17" x14ac:dyDescent="0.25">
      <c r="A168" s="245" t="str">
        <f>IFERROR(VLOOKUP($C168,Account_Mapping!$A:$C,2,0),"")</f>
        <v>T_EXPENSES</v>
      </c>
      <c r="B168" s="248">
        <f>IFERROR(VLOOKUP($C168,Account_Mapping!$A:$C,3,0),"")</f>
        <v>0</v>
      </c>
      <c r="C168" s="285" t="s">
        <v>917</v>
      </c>
      <c r="D168" s="215"/>
      <c r="E168" s="215">
        <v>85.93</v>
      </c>
      <c r="F168" s="215">
        <v>236.82</v>
      </c>
      <c r="G168" s="215">
        <v>0</v>
      </c>
      <c r="H168" s="215">
        <v>-30.67</v>
      </c>
      <c r="I168" s="215">
        <v>160.93</v>
      </c>
      <c r="J168" s="215">
        <v>30.67</v>
      </c>
      <c r="K168" s="215">
        <v>0</v>
      </c>
      <c r="L168" s="215">
        <v>0</v>
      </c>
      <c r="M168" s="215">
        <v>0</v>
      </c>
      <c r="N168" s="215">
        <v>0</v>
      </c>
      <c r="O168" s="215">
        <v>0</v>
      </c>
      <c r="P168" s="215">
        <v>0</v>
      </c>
      <c r="Q168" s="215">
        <v>483.68</v>
      </c>
    </row>
    <row r="169" spans="1:17" x14ac:dyDescent="0.25">
      <c r="A169" s="245" t="str">
        <f>IFERROR(VLOOKUP($C169,Account_Mapping!$A:$C,2,0),"")</f>
        <v>T_Marketing</v>
      </c>
      <c r="B169" s="248">
        <f>IFERROR(VLOOKUP($C169,Account_Mapping!$A:$C,3,0),"")</f>
        <v>0</v>
      </c>
      <c r="C169" s="285" t="s">
        <v>918</v>
      </c>
      <c r="D169" s="215"/>
      <c r="E169" s="215">
        <v>209.79</v>
      </c>
      <c r="F169" s="215">
        <v>0</v>
      </c>
      <c r="G169" s="215">
        <v>488.54</v>
      </c>
      <c r="H169" s="215">
        <v>137.71</v>
      </c>
      <c r="I169" s="215">
        <v>206.06</v>
      </c>
      <c r="J169" s="215">
        <v>768.9</v>
      </c>
      <c r="K169" s="215">
        <v>0</v>
      </c>
      <c r="L169" s="215">
        <v>0</v>
      </c>
      <c r="M169" s="215">
        <v>0</v>
      </c>
      <c r="N169" s="215">
        <v>0</v>
      </c>
      <c r="O169" s="215">
        <v>0</v>
      </c>
      <c r="P169" s="215">
        <v>0</v>
      </c>
      <c r="Q169" s="215">
        <v>1811</v>
      </c>
    </row>
    <row r="170" spans="1:17" x14ac:dyDescent="0.25">
      <c r="A170" s="245" t="str">
        <f>IFERROR(VLOOKUP($C170,Account_Mapping!$A:$C,2,0),"")</f>
        <v>T_gen_Admin_other</v>
      </c>
      <c r="B170" s="248">
        <f>IFERROR(VLOOKUP($C170,Account_Mapping!$A:$C,3,0),"")</f>
        <v>0</v>
      </c>
      <c r="C170" s="285" t="s">
        <v>919</v>
      </c>
      <c r="D170" s="215"/>
      <c r="E170" s="215">
        <v>0</v>
      </c>
      <c r="F170" s="215">
        <v>0</v>
      </c>
      <c r="G170" s="215">
        <v>0</v>
      </c>
      <c r="H170" s="215">
        <v>0</v>
      </c>
      <c r="I170" s="215">
        <v>0</v>
      </c>
      <c r="J170" s="215">
        <v>0</v>
      </c>
      <c r="K170" s="215">
        <v>0</v>
      </c>
      <c r="L170" s="215">
        <v>0</v>
      </c>
      <c r="M170" s="215">
        <v>0</v>
      </c>
      <c r="N170" s="215">
        <v>0</v>
      </c>
      <c r="O170" s="215">
        <v>0</v>
      </c>
      <c r="P170" s="215">
        <v>0</v>
      </c>
      <c r="Q170" s="215">
        <v>0</v>
      </c>
    </row>
    <row r="171" spans="1:17" x14ac:dyDescent="0.25">
      <c r="A171" s="245" t="str">
        <f>IFERROR(VLOOKUP($C171,Account_Mapping!$A:$C,2,0),"")</f>
        <v>T_gen_Admin_other</v>
      </c>
      <c r="B171" s="248">
        <f>IFERROR(VLOOKUP($C171,Account_Mapping!$A:$C,3,0),"")</f>
        <v>0</v>
      </c>
      <c r="C171" s="285" t="s">
        <v>920</v>
      </c>
      <c r="D171" s="215"/>
      <c r="E171" s="215">
        <v>0</v>
      </c>
      <c r="F171" s="215">
        <v>0</v>
      </c>
      <c r="G171" s="215">
        <v>0</v>
      </c>
      <c r="H171" s="215">
        <v>0</v>
      </c>
      <c r="I171" s="215">
        <v>0</v>
      </c>
      <c r="J171" s="215">
        <v>0</v>
      </c>
      <c r="K171" s="215">
        <v>0</v>
      </c>
      <c r="L171" s="215">
        <v>0</v>
      </c>
      <c r="M171" s="215">
        <v>0</v>
      </c>
      <c r="N171" s="215">
        <v>0</v>
      </c>
      <c r="O171" s="215">
        <v>0</v>
      </c>
      <c r="P171" s="215">
        <v>0</v>
      </c>
      <c r="Q171" s="215">
        <v>0</v>
      </c>
    </row>
    <row r="172" spans="1:17" x14ac:dyDescent="0.25">
      <c r="A172" s="245" t="str">
        <f>IFERROR(VLOOKUP($C172,Account_Mapping!$A:$C,2,0),"")</f>
        <v>T_gen_Admin_other</v>
      </c>
      <c r="B172" s="248">
        <f>IFERROR(VLOOKUP($C172,Account_Mapping!$A:$C,3,0),"")</f>
        <v>0</v>
      </c>
      <c r="C172" s="285" t="s">
        <v>921</v>
      </c>
      <c r="D172" s="215"/>
      <c r="E172" s="215">
        <v>0</v>
      </c>
      <c r="F172" s="215">
        <v>0</v>
      </c>
      <c r="G172" s="215">
        <v>0</v>
      </c>
      <c r="H172" s="215">
        <v>0</v>
      </c>
      <c r="I172" s="215">
        <v>0</v>
      </c>
      <c r="J172" s="215">
        <v>0</v>
      </c>
      <c r="K172" s="215">
        <v>0</v>
      </c>
      <c r="L172" s="215">
        <v>0</v>
      </c>
      <c r="M172" s="215">
        <v>0</v>
      </c>
      <c r="N172" s="215">
        <v>0</v>
      </c>
      <c r="O172" s="215">
        <v>0</v>
      </c>
      <c r="P172" s="215">
        <v>0</v>
      </c>
      <c r="Q172" s="215">
        <v>0</v>
      </c>
    </row>
    <row r="173" spans="1:17" x14ac:dyDescent="0.25">
      <c r="A173" s="245" t="str">
        <f>IFERROR(VLOOKUP($C173,Account_Mapping!$A:$C,2,0),"")</f>
        <v>T_gen_Admin_other</v>
      </c>
      <c r="B173" s="248">
        <f>IFERROR(VLOOKUP($C173,Account_Mapping!$A:$C,3,0),"")</f>
        <v>0</v>
      </c>
      <c r="C173" s="285" t="s">
        <v>922</v>
      </c>
      <c r="D173" s="215"/>
      <c r="E173" s="215">
        <v>585.13</v>
      </c>
      <c r="F173" s="215">
        <v>0</v>
      </c>
      <c r="G173" s="215">
        <v>0</v>
      </c>
      <c r="H173" s="215">
        <v>0</v>
      </c>
      <c r="I173" s="215">
        <v>620</v>
      </c>
      <c r="J173" s="215">
        <v>0</v>
      </c>
      <c r="K173" s="215">
        <v>0</v>
      </c>
      <c r="L173" s="215">
        <v>0</v>
      </c>
      <c r="M173" s="215">
        <v>0</v>
      </c>
      <c r="N173" s="215">
        <v>0</v>
      </c>
      <c r="O173" s="215">
        <v>0</v>
      </c>
      <c r="P173" s="215">
        <v>0</v>
      </c>
      <c r="Q173" s="215">
        <v>1205.1300000000001</v>
      </c>
    </row>
    <row r="174" spans="1:17" x14ac:dyDescent="0.25">
      <c r="A174" s="245" t="str">
        <f>IFERROR(VLOOKUP($C174,Account_Mapping!$A:$C,2,0),"")</f>
        <v>T_gen_Admin_other</v>
      </c>
      <c r="B174" s="248">
        <f>IFERROR(VLOOKUP($C174,Account_Mapping!$A:$C,3,0),"")</f>
        <v>0</v>
      </c>
      <c r="C174" s="285" t="s">
        <v>923</v>
      </c>
      <c r="D174" s="215"/>
      <c r="E174" s="215">
        <v>0</v>
      </c>
      <c r="F174" s="215">
        <v>0</v>
      </c>
      <c r="G174" s="215">
        <v>0</v>
      </c>
      <c r="H174" s="215">
        <v>0</v>
      </c>
      <c r="I174" s="215">
        <v>0</v>
      </c>
      <c r="J174" s="215">
        <v>0</v>
      </c>
      <c r="K174" s="215">
        <v>0</v>
      </c>
      <c r="L174" s="215">
        <v>0</v>
      </c>
      <c r="M174" s="215">
        <v>0</v>
      </c>
      <c r="N174" s="215">
        <v>0</v>
      </c>
      <c r="O174" s="215">
        <v>0</v>
      </c>
      <c r="P174" s="215">
        <v>0</v>
      </c>
      <c r="Q174" s="215">
        <v>0</v>
      </c>
    </row>
    <row r="175" spans="1:17" x14ac:dyDescent="0.25">
      <c r="A175" s="245" t="str">
        <f>IFERROR(VLOOKUP($C175,Account_Mapping!$A:$C,2,0),"")</f>
        <v>T_gen_Admin_other</v>
      </c>
      <c r="B175" s="248">
        <f>IFERROR(VLOOKUP($C175,Account_Mapping!$A:$C,3,0),"")</f>
        <v>0</v>
      </c>
      <c r="C175" s="285" t="s">
        <v>924</v>
      </c>
      <c r="D175" s="215"/>
      <c r="E175" s="215">
        <v>0</v>
      </c>
      <c r="F175" s="215">
        <v>0</v>
      </c>
      <c r="G175" s="215">
        <v>0</v>
      </c>
      <c r="H175" s="215">
        <v>0</v>
      </c>
      <c r="I175" s="215">
        <v>0</v>
      </c>
      <c r="J175" s="215">
        <v>124</v>
      </c>
      <c r="K175" s="215">
        <v>0</v>
      </c>
      <c r="L175" s="215">
        <v>0</v>
      </c>
      <c r="M175" s="215">
        <v>0</v>
      </c>
      <c r="N175" s="215">
        <v>0</v>
      </c>
      <c r="O175" s="215">
        <v>0</v>
      </c>
      <c r="P175" s="215">
        <v>0</v>
      </c>
      <c r="Q175" s="215">
        <v>124</v>
      </c>
    </row>
    <row r="176" spans="1:17" x14ac:dyDescent="0.25">
      <c r="A176" s="245" t="str">
        <f>IFERROR(VLOOKUP($C176,Account_Mapping!$A:$C,2,0),"")</f>
        <v>T_gen_Admin_other</v>
      </c>
      <c r="B176" s="248">
        <f>IFERROR(VLOOKUP($C176,Account_Mapping!$A:$C,3,0),"")</f>
        <v>0</v>
      </c>
      <c r="C176" s="285" t="s">
        <v>925</v>
      </c>
      <c r="D176" s="215"/>
      <c r="E176" s="215">
        <v>0</v>
      </c>
      <c r="F176" s="215">
        <v>0</v>
      </c>
      <c r="G176" s="215">
        <v>0</v>
      </c>
      <c r="H176" s="215">
        <v>0</v>
      </c>
      <c r="I176" s="215">
        <v>0</v>
      </c>
      <c r="J176" s="215">
        <v>0</v>
      </c>
      <c r="K176" s="215">
        <v>0</v>
      </c>
      <c r="L176" s="215">
        <v>0</v>
      </c>
      <c r="M176" s="215">
        <v>0</v>
      </c>
      <c r="N176" s="215">
        <v>0</v>
      </c>
      <c r="O176" s="215">
        <v>0</v>
      </c>
      <c r="P176" s="215">
        <v>0</v>
      </c>
      <c r="Q176" s="215">
        <v>0</v>
      </c>
    </row>
    <row r="177" spans="1:17" x14ac:dyDescent="0.25">
      <c r="A177" s="245" t="str">
        <f>IFERROR(VLOOKUP($C177,Account_Mapping!$A:$C,2,0),"")</f>
        <v>T_gen_Admin_other</v>
      </c>
      <c r="B177" s="248">
        <f>IFERROR(VLOOKUP($C177,Account_Mapping!$A:$C,3,0),"")</f>
        <v>0</v>
      </c>
      <c r="C177" s="285" t="s">
        <v>926</v>
      </c>
      <c r="D177" s="215"/>
      <c r="E177" s="215">
        <v>0</v>
      </c>
      <c r="F177" s="215">
        <v>0</v>
      </c>
      <c r="G177" s="215">
        <v>0</v>
      </c>
      <c r="H177" s="215">
        <v>0</v>
      </c>
      <c r="I177" s="215">
        <v>0</v>
      </c>
      <c r="J177" s="215">
        <v>0</v>
      </c>
      <c r="K177" s="215">
        <v>0</v>
      </c>
      <c r="L177" s="215">
        <v>0</v>
      </c>
      <c r="M177" s="215">
        <v>0</v>
      </c>
      <c r="N177" s="215">
        <v>0</v>
      </c>
      <c r="O177" s="215">
        <v>0</v>
      </c>
      <c r="P177" s="215">
        <v>0</v>
      </c>
      <c r="Q177" s="215">
        <v>0</v>
      </c>
    </row>
    <row r="178" spans="1:17" x14ac:dyDescent="0.25">
      <c r="A178" s="245" t="str">
        <f>IFERROR(VLOOKUP($C178,Account_Mapping!$A:$C,2,0),"")</f>
        <v>T_EXPENSES</v>
      </c>
      <c r="B178" s="248" t="str">
        <f>IFERROR(VLOOKUP($C178,Account_Mapping!$A:$C,3,0),"")</f>
        <v>T_Other_NN_Labor</v>
      </c>
      <c r="C178" s="285" t="s">
        <v>927</v>
      </c>
      <c r="D178" s="215"/>
      <c r="E178" s="215">
        <v>3110.07</v>
      </c>
      <c r="F178" s="215">
        <v>3361.9</v>
      </c>
      <c r="G178" s="215">
        <v>3794.79</v>
      </c>
      <c r="H178" s="215">
        <v>3437.44</v>
      </c>
      <c r="I178" s="215">
        <v>3512.43</v>
      </c>
      <c r="J178" s="215">
        <v>3018.29</v>
      </c>
      <c r="K178" s="215">
        <v>0</v>
      </c>
      <c r="L178" s="215">
        <v>0</v>
      </c>
      <c r="M178" s="215">
        <v>0</v>
      </c>
      <c r="N178" s="215">
        <v>0</v>
      </c>
      <c r="O178" s="215">
        <v>0</v>
      </c>
      <c r="P178" s="215">
        <v>0</v>
      </c>
      <c r="Q178" s="215">
        <v>20234.920000000002</v>
      </c>
    </row>
    <row r="179" spans="1:17" x14ac:dyDescent="0.25">
      <c r="A179" s="245" t="str">
        <f>IFERROR(VLOOKUP($C179,Account_Mapping!$A:$C,2,0),"")</f>
        <v>T_EXPENSES</v>
      </c>
      <c r="B179" s="248">
        <f>IFERROR(VLOOKUP($C179,Account_Mapping!$A:$C,3,0),"")</f>
        <v>0</v>
      </c>
      <c r="C179" s="285" t="s">
        <v>928</v>
      </c>
      <c r="D179" s="215"/>
      <c r="E179" s="215">
        <v>0</v>
      </c>
      <c r="F179" s="215">
        <v>0</v>
      </c>
      <c r="G179" s="215">
        <v>0</v>
      </c>
      <c r="H179" s="215">
        <v>0</v>
      </c>
      <c r="I179" s="215">
        <v>0</v>
      </c>
      <c r="J179" s="215">
        <v>0</v>
      </c>
      <c r="K179" s="215">
        <v>0</v>
      </c>
      <c r="L179" s="215">
        <v>0</v>
      </c>
      <c r="M179" s="215">
        <v>0</v>
      </c>
      <c r="N179" s="215">
        <v>0</v>
      </c>
      <c r="O179" s="215">
        <v>0</v>
      </c>
      <c r="P179" s="215">
        <v>0</v>
      </c>
      <c r="Q179" s="215">
        <v>0</v>
      </c>
    </row>
    <row r="180" spans="1:17" x14ac:dyDescent="0.25">
      <c r="A180" s="245" t="str">
        <f>IFERROR(VLOOKUP($C180,Account_Mapping!$A:$C,2,0),"")</f>
        <v>T_gen_Admin_other</v>
      </c>
      <c r="B180" s="248">
        <f>IFERROR(VLOOKUP($C180,Account_Mapping!$A:$C,3,0),"")</f>
        <v>0</v>
      </c>
      <c r="C180" s="285" t="s">
        <v>929</v>
      </c>
      <c r="D180" s="215"/>
      <c r="E180" s="215">
        <v>0</v>
      </c>
      <c r="F180" s="215">
        <v>0</v>
      </c>
      <c r="G180" s="215">
        <v>0</v>
      </c>
      <c r="H180" s="215">
        <v>0</v>
      </c>
      <c r="I180" s="215">
        <v>0</v>
      </c>
      <c r="J180" s="215">
        <v>0</v>
      </c>
      <c r="K180" s="215">
        <v>0</v>
      </c>
      <c r="L180" s="215">
        <v>0</v>
      </c>
      <c r="M180" s="215">
        <v>0</v>
      </c>
      <c r="N180" s="215">
        <v>0</v>
      </c>
      <c r="O180" s="215">
        <v>0</v>
      </c>
      <c r="P180" s="215">
        <v>0</v>
      </c>
      <c r="Q180" s="215">
        <v>0</v>
      </c>
    </row>
    <row r="181" spans="1:17" x14ac:dyDescent="0.25">
      <c r="A181" s="245" t="str">
        <f>IFERROR(VLOOKUP($C181,Account_Mapping!$A:$C,2,0),"")</f>
        <v>T_gen_Admin_other</v>
      </c>
      <c r="B181" s="248">
        <f>IFERROR(VLOOKUP($C181,Account_Mapping!$A:$C,3,0),"")</f>
        <v>0</v>
      </c>
      <c r="C181" s="285" t="s">
        <v>930</v>
      </c>
      <c r="D181" s="215"/>
      <c r="E181" s="215">
        <v>0</v>
      </c>
      <c r="F181" s="215">
        <v>0</v>
      </c>
      <c r="G181" s="215">
        <v>0</v>
      </c>
      <c r="H181" s="215">
        <v>0</v>
      </c>
      <c r="I181" s="215">
        <v>0</v>
      </c>
      <c r="J181" s="215">
        <v>0</v>
      </c>
      <c r="K181" s="215">
        <v>0</v>
      </c>
      <c r="L181" s="215">
        <v>0</v>
      </c>
      <c r="M181" s="215">
        <v>0</v>
      </c>
      <c r="N181" s="215">
        <v>0</v>
      </c>
      <c r="O181" s="215">
        <v>0</v>
      </c>
      <c r="P181" s="215">
        <v>0</v>
      </c>
      <c r="Q181" s="215">
        <v>0</v>
      </c>
    </row>
    <row r="182" spans="1:17" x14ac:dyDescent="0.25">
      <c r="A182" s="245" t="str">
        <f>IFERROR(VLOOKUP($C182,Account_Mapping!$A:$C,2,0),"")</f>
        <v>T_gen_Admin_other</v>
      </c>
      <c r="B182" s="248">
        <f>IFERROR(VLOOKUP($C182,Account_Mapping!$A:$C,3,0),"")</f>
        <v>0</v>
      </c>
      <c r="C182" s="285" t="s">
        <v>931</v>
      </c>
      <c r="D182" s="215"/>
      <c r="E182" s="215">
        <v>0</v>
      </c>
      <c r="F182" s="215">
        <v>0</v>
      </c>
      <c r="G182" s="215">
        <v>0</v>
      </c>
      <c r="H182" s="215">
        <v>0</v>
      </c>
      <c r="I182" s="215">
        <v>0</v>
      </c>
      <c r="J182" s="215">
        <v>0</v>
      </c>
      <c r="K182" s="215">
        <v>0</v>
      </c>
      <c r="L182" s="215">
        <v>0</v>
      </c>
      <c r="M182" s="215">
        <v>0</v>
      </c>
      <c r="N182" s="215">
        <v>0</v>
      </c>
      <c r="O182" s="215">
        <v>0</v>
      </c>
      <c r="P182" s="215">
        <v>0</v>
      </c>
      <c r="Q182" s="215">
        <v>0</v>
      </c>
    </row>
    <row r="183" spans="1:17" x14ac:dyDescent="0.25">
      <c r="A183" s="245" t="str">
        <f>IFERROR(VLOOKUP($C183,Account_Mapping!$A:$C,2,0),"")</f>
        <v>T_gen_Admin_other</v>
      </c>
      <c r="B183" s="248">
        <f>IFERROR(VLOOKUP($C183,Account_Mapping!$A:$C,3,0),"")</f>
        <v>0</v>
      </c>
      <c r="C183" s="285" t="s">
        <v>932</v>
      </c>
      <c r="D183" s="215"/>
      <c r="E183" s="215">
        <v>0</v>
      </c>
      <c r="F183" s="215">
        <v>0</v>
      </c>
      <c r="G183" s="215">
        <v>0</v>
      </c>
      <c r="H183" s="215">
        <v>0</v>
      </c>
      <c r="I183" s="215">
        <v>0</v>
      </c>
      <c r="J183" s="215">
        <v>0</v>
      </c>
      <c r="K183" s="215">
        <v>0</v>
      </c>
      <c r="L183" s="215">
        <v>0</v>
      </c>
      <c r="M183" s="215">
        <v>0</v>
      </c>
      <c r="N183" s="215">
        <v>0</v>
      </c>
      <c r="O183" s="215">
        <v>0</v>
      </c>
      <c r="P183" s="215">
        <v>0</v>
      </c>
      <c r="Q183" s="215">
        <v>0</v>
      </c>
    </row>
    <row r="184" spans="1:17" x14ac:dyDescent="0.25">
      <c r="A184" s="245" t="str">
        <f>IFERROR(VLOOKUP($C184,Account_Mapping!$A:$C,2,0),"")</f>
        <v>T_gen_Admin_other</v>
      </c>
      <c r="B184" s="248">
        <f>IFERROR(VLOOKUP($C184,Account_Mapping!$A:$C,3,0),"")</f>
        <v>0</v>
      </c>
      <c r="C184" s="285" t="s">
        <v>933</v>
      </c>
      <c r="D184" s="215"/>
      <c r="E184" s="215">
        <v>0</v>
      </c>
      <c r="F184" s="215">
        <v>0</v>
      </c>
      <c r="G184" s="215">
        <v>0</v>
      </c>
      <c r="H184" s="215">
        <v>0</v>
      </c>
      <c r="I184" s="215">
        <v>0</v>
      </c>
      <c r="J184" s="215">
        <v>0</v>
      </c>
      <c r="K184" s="215">
        <v>0</v>
      </c>
      <c r="L184" s="215">
        <v>0</v>
      </c>
      <c r="M184" s="215">
        <v>0</v>
      </c>
      <c r="N184" s="215">
        <v>0</v>
      </c>
      <c r="O184" s="215">
        <v>0</v>
      </c>
      <c r="P184" s="215">
        <v>0</v>
      </c>
      <c r="Q184" s="215">
        <v>0</v>
      </c>
    </row>
    <row r="185" spans="1:17" x14ac:dyDescent="0.25">
      <c r="A185" s="245" t="str">
        <f>IFERROR(VLOOKUP($C185,Account_Mapping!$A:$C,2,0),"")</f>
        <v>T_gen_Admin_other</v>
      </c>
      <c r="B185" s="248">
        <f>IFERROR(VLOOKUP($C185,Account_Mapping!$A:$C,3,0),"")</f>
        <v>0</v>
      </c>
      <c r="C185" s="285" t="s">
        <v>934</v>
      </c>
      <c r="D185" s="215"/>
      <c r="E185" s="215">
        <v>0</v>
      </c>
      <c r="F185" s="215">
        <v>0</v>
      </c>
      <c r="G185" s="215">
        <v>0</v>
      </c>
      <c r="H185" s="215">
        <v>0</v>
      </c>
      <c r="I185" s="215">
        <v>0</v>
      </c>
      <c r="J185" s="215">
        <v>234</v>
      </c>
      <c r="K185" s="215">
        <v>0</v>
      </c>
      <c r="L185" s="215">
        <v>0</v>
      </c>
      <c r="M185" s="215">
        <v>0</v>
      </c>
      <c r="N185" s="215">
        <v>0</v>
      </c>
      <c r="O185" s="215">
        <v>0</v>
      </c>
      <c r="P185" s="215">
        <v>0</v>
      </c>
      <c r="Q185" s="215">
        <v>234</v>
      </c>
    </row>
    <row r="186" spans="1:17" x14ac:dyDescent="0.25">
      <c r="A186" s="245" t="str">
        <f>IFERROR(VLOOKUP($C186,Account_Mapping!$A:$C,2,0),"")</f>
        <v>T_gen_Admin_other</v>
      </c>
      <c r="B186" s="248">
        <f>IFERROR(VLOOKUP($C186,Account_Mapping!$A:$C,3,0),"")</f>
        <v>0</v>
      </c>
      <c r="C186" s="285" t="s">
        <v>935</v>
      </c>
      <c r="D186" s="215"/>
      <c r="E186" s="215">
        <v>0</v>
      </c>
      <c r="F186" s="215">
        <v>63.14</v>
      </c>
      <c r="G186" s="215">
        <v>0</v>
      </c>
      <c r="H186" s="215">
        <v>0</v>
      </c>
      <c r="I186" s="215">
        <v>111.49</v>
      </c>
      <c r="J186" s="215">
        <v>35.65</v>
      </c>
      <c r="K186" s="215">
        <v>0</v>
      </c>
      <c r="L186" s="215">
        <v>0</v>
      </c>
      <c r="M186" s="215">
        <v>0</v>
      </c>
      <c r="N186" s="215">
        <v>0</v>
      </c>
      <c r="O186" s="215">
        <v>0</v>
      </c>
      <c r="P186" s="215">
        <v>0</v>
      </c>
      <c r="Q186" s="215">
        <v>210.28</v>
      </c>
    </row>
    <row r="187" spans="1:17" x14ac:dyDescent="0.25">
      <c r="A187" s="245" t="str">
        <f>IFERROR(VLOOKUP($C187,Account_Mapping!$A:$C,2,0),"")</f>
        <v>T_gen_Admin_other</v>
      </c>
      <c r="B187" s="248">
        <f>IFERROR(VLOOKUP($C187,Account_Mapping!$A:$C,3,0),"")</f>
        <v>0</v>
      </c>
      <c r="C187" s="285" t="s">
        <v>936</v>
      </c>
      <c r="D187" s="215"/>
      <c r="E187" s="215">
        <v>0</v>
      </c>
      <c r="F187" s="215">
        <v>0</v>
      </c>
      <c r="G187" s="215">
        <v>0</v>
      </c>
      <c r="H187" s="215">
        <v>0</v>
      </c>
      <c r="I187" s="215">
        <v>0</v>
      </c>
      <c r="J187" s="215">
        <v>0</v>
      </c>
      <c r="K187" s="215">
        <v>0</v>
      </c>
      <c r="L187" s="215">
        <v>0</v>
      </c>
      <c r="M187" s="215">
        <v>0</v>
      </c>
      <c r="N187" s="215">
        <v>0</v>
      </c>
      <c r="O187" s="215">
        <v>0</v>
      </c>
      <c r="P187" s="215">
        <v>0</v>
      </c>
      <c r="Q187" s="215">
        <v>0</v>
      </c>
    </row>
    <row r="188" spans="1:17" x14ac:dyDescent="0.25">
      <c r="A188" s="245" t="str">
        <f>IFERROR(VLOOKUP($C188,Account_Mapping!$A:$C,2,0),"")</f>
        <v>T_gen_Admin_other</v>
      </c>
      <c r="B188" s="248" t="str">
        <f>IFERROR(VLOOKUP($C188,Account_Mapping!$A:$C,3,0),"")</f>
        <v>T_Other_NN_Labor</v>
      </c>
      <c r="C188" s="285" t="s">
        <v>937</v>
      </c>
      <c r="D188" s="215"/>
      <c r="E188" s="215">
        <v>7048</v>
      </c>
      <c r="F188" s="215">
        <v>7048</v>
      </c>
      <c r="G188" s="215">
        <v>7048</v>
      </c>
      <c r="H188" s="215">
        <v>7048</v>
      </c>
      <c r="I188" s="215">
        <v>7048</v>
      </c>
      <c r="J188" s="215">
        <v>7048</v>
      </c>
      <c r="K188" s="215">
        <v>0</v>
      </c>
      <c r="L188" s="215">
        <v>0</v>
      </c>
      <c r="M188" s="215">
        <v>0</v>
      </c>
      <c r="N188" s="215">
        <v>0</v>
      </c>
      <c r="O188" s="215">
        <v>0</v>
      </c>
      <c r="P188" s="215">
        <v>0</v>
      </c>
      <c r="Q188" s="215">
        <v>42288</v>
      </c>
    </row>
    <row r="189" spans="1:17" x14ac:dyDescent="0.25">
      <c r="A189" s="245" t="str">
        <f>IFERROR(VLOOKUP($C189,Account_Mapping!$A:$C,2,0),"")</f>
        <v>T_Nursing</v>
      </c>
      <c r="B189" s="248" t="str">
        <f>IFERROR(VLOOKUP($C189,Account_Mapping!$A:$C,3,0),"")</f>
        <v>T_Nursing_Labor</v>
      </c>
      <c r="C189" s="285" t="s">
        <v>938</v>
      </c>
      <c r="D189" s="215"/>
      <c r="E189" s="215">
        <v>0</v>
      </c>
      <c r="F189" s="215">
        <v>0</v>
      </c>
      <c r="G189" s="215">
        <v>0</v>
      </c>
      <c r="H189" s="215">
        <v>0</v>
      </c>
      <c r="I189" s="215">
        <v>0</v>
      </c>
      <c r="J189" s="215">
        <v>0</v>
      </c>
      <c r="K189" s="215">
        <v>0</v>
      </c>
      <c r="L189" s="215">
        <v>0</v>
      </c>
      <c r="M189" s="215">
        <v>0</v>
      </c>
      <c r="N189" s="215">
        <v>0</v>
      </c>
      <c r="O189" s="215">
        <v>0</v>
      </c>
      <c r="P189" s="215">
        <v>0</v>
      </c>
      <c r="Q189" s="215">
        <v>0</v>
      </c>
    </row>
    <row r="190" spans="1:17" x14ac:dyDescent="0.25">
      <c r="A190" s="245" t="str">
        <f>IFERROR(VLOOKUP($C190,Account_Mapping!$A:$C,2,0),"")</f>
        <v>T_Nursing</v>
      </c>
      <c r="B190" s="248" t="str">
        <f>IFERROR(VLOOKUP($C190,Account_Mapping!$A:$C,3,0),"")</f>
        <v>T_Nursing_Labor</v>
      </c>
      <c r="C190" s="285" t="s">
        <v>939</v>
      </c>
      <c r="D190" s="215"/>
      <c r="E190" s="215">
        <v>0</v>
      </c>
      <c r="F190" s="215">
        <v>0</v>
      </c>
      <c r="G190" s="215">
        <v>0</v>
      </c>
      <c r="H190" s="215">
        <v>1346</v>
      </c>
      <c r="I190" s="215">
        <v>5832.9</v>
      </c>
      <c r="J190" s="215">
        <v>5832.9</v>
      </c>
      <c r="K190" s="215">
        <v>0</v>
      </c>
      <c r="L190" s="215">
        <v>0</v>
      </c>
      <c r="M190" s="215">
        <v>0</v>
      </c>
      <c r="N190" s="215">
        <v>0</v>
      </c>
      <c r="O190" s="215">
        <v>0</v>
      </c>
      <c r="P190" s="215">
        <v>0</v>
      </c>
      <c r="Q190" s="215">
        <v>13011.8</v>
      </c>
    </row>
    <row r="191" spans="1:17" x14ac:dyDescent="0.25">
      <c r="A191" s="245" t="str">
        <f>IFERROR(VLOOKUP($C191,Account_Mapping!$A:$C,2,0),"")</f>
        <v>T_gen_Admin_other</v>
      </c>
      <c r="B191" s="248" t="str">
        <f>IFERROR(VLOOKUP($C191,Account_Mapping!$A:$C,3,0),"")</f>
        <v>T_Other_NN_Labor</v>
      </c>
      <c r="C191" s="285" t="s">
        <v>940</v>
      </c>
      <c r="D191" s="215"/>
      <c r="E191" s="215">
        <v>0</v>
      </c>
      <c r="F191" s="215">
        <v>0</v>
      </c>
      <c r="G191" s="215">
        <v>0</v>
      </c>
      <c r="H191" s="215">
        <v>0</v>
      </c>
      <c r="I191" s="215">
        <v>0</v>
      </c>
      <c r="J191" s="215">
        <v>0</v>
      </c>
      <c r="K191" s="215">
        <v>0</v>
      </c>
      <c r="L191" s="215">
        <v>0</v>
      </c>
      <c r="M191" s="215">
        <v>0</v>
      </c>
      <c r="N191" s="215">
        <v>0</v>
      </c>
      <c r="O191" s="215">
        <v>0</v>
      </c>
      <c r="P191" s="215">
        <v>0</v>
      </c>
      <c r="Q191" s="215">
        <v>0</v>
      </c>
    </row>
    <row r="192" spans="1:17" x14ac:dyDescent="0.25">
      <c r="A192" s="245" t="str">
        <f>IFERROR(VLOOKUP($C192,Account_Mapping!$A:$C,2,0),"")</f>
        <v>T_Nursing</v>
      </c>
      <c r="B192" s="248" t="str">
        <f>IFERROR(VLOOKUP($C192,Account_Mapping!$A:$C,3,0),"")</f>
        <v>T_Nursing_Labor</v>
      </c>
      <c r="C192" s="285" t="s">
        <v>941</v>
      </c>
      <c r="D192" s="215"/>
      <c r="E192" s="215">
        <v>28046.7</v>
      </c>
      <c r="F192" s="215">
        <v>27347.43</v>
      </c>
      <c r="G192" s="215">
        <v>26523.48</v>
      </c>
      <c r="H192" s="215">
        <v>24370.32</v>
      </c>
      <c r="I192" s="215">
        <v>25785.85</v>
      </c>
      <c r="J192" s="215">
        <v>25229.81</v>
      </c>
      <c r="K192" s="215">
        <v>0</v>
      </c>
      <c r="L192" s="215">
        <v>0</v>
      </c>
      <c r="M192" s="215">
        <v>0</v>
      </c>
      <c r="N192" s="215">
        <v>0</v>
      </c>
      <c r="O192" s="215">
        <v>0</v>
      </c>
      <c r="P192" s="215">
        <v>0</v>
      </c>
      <c r="Q192" s="215">
        <v>157303.59</v>
      </c>
    </row>
    <row r="193" spans="1:17" x14ac:dyDescent="0.25">
      <c r="A193" s="245" t="str">
        <f>IFERROR(VLOOKUP($C193,Account_Mapping!$A:$C,2,0),"")</f>
        <v>T_Nursing</v>
      </c>
      <c r="B193" s="248" t="str">
        <f>IFERROR(VLOOKUP($C193,Account_Mapping!$A:$C,3,0),"")</f>
        <v>T_Nursing_Labor</v>
      </c>
      <c r="C193" s="285" t="s">
        <v>1272</v>
      </c>
      <c r="D193" s="215"/>
      <c r="E193" s="215">
        <v>0</v>
      </c>
      <c r="F193" s="215">
        <v>0</v>
      </c>
      <c r="G193" s="215">
        <v>0</v>
      </c>
      <c r="H193" s="215">
        <v>0</v>
      </c>
      <c r="I193" s="215">
        <v>0</v>
      </c>
      <c r="J193" s="215">
        <v>0</v>
      </c>
      <c r="K193" s="215">
        <v>0</v>
      </c>
      <c r="L193" s="215">
        <v>0</v>
      </c>
      <c r="M193" s="215">
        <v>0</v>
      </c>
      <c r="N193" s="215">
        <v>0</v>
      </c>
      <c r="O193" s="215">
        <v>0</v>
      </c>
      <c r="P193" s="215">
        <v>0</v>
      </c>
      <c r="Q193" s="215">
        <v>0</v>
      </c>
    </row>
    <row r="194" spans="1:17" x14ac:dyDescent="0.25">
      <c r="A194" s="245" t="str">
        <f>IFERROR(VLOOKUP($C194,Account_Mapping!$A:$C,2,0),"")</f>
        <v>T_Nursing</v>
      </c>
      <c r="B194" s="248" t="str">
        <f>IFERROR(VLOOKUP($C194,Account_Mapping!$A:$C,3,0),"")</f>
        <v>T_Nursing_Labor</v>
      </c>
      <c r="C194" s="285" t="s">
        <v>943</v>
      </c>
      <c r="D194" s="215"/>
      <c r="E194" s="215">
        <v>11963.73</v>
      </c>
      <c r="F194" s="215">
        <v>7959.86</v>
      </c>
      <c r="G194" s="215">
        <v>10048.469999999999</v>
      </c>
      <c r="H194" s="215">
        <v>16038.11</v>
      </c>
      <c r="I194" s="215">
        <v>16366.97</v>
      </c>
      <c r="J194" s="215">
        <v>13435.19</v>
      </c>
      <c r="K194" s="215">
        <v>0</v>
      </c>
      <c r="L194" s="215">
        <v>0</v>
      </c>
      <c r="M194" s="215">
        <v>0</v>
      </c>
      <c r="N194" s="215">
        <v>0</v>
      </c>
      <c r="O194" s="215">
        <v>0</v>
      </c>
      <c r="P194" s="215">
        <v>0</v>
      </c>
      <c r="Q194" s="215">
        <v>75812.33</v>
      </c>
    </row>
    <row r="195" spans="1:17" x14ac:dyDescent="0.25">
      <c r="A195" s="245" t="str">
        <f>IFERROR(VLOOKUP($C195,Account_Mapping!$A:$C,2,0),"")</f>
        <v>T_Nursing</v>
      </c>
      <c r="B195" s="248" t="str">
        <f>IFERROR(VLOOKUP($C195,Account_Mapping!$A:$C,3,0),"")</f>
        <v>T_Nursing_Labor</v>
      </c>
      <c r="C195" s="285" t="s">
        <v>1273</v>
      </c>
      <c r="D195" s="215"/>
      <c r="E195" s="215">
        <v>4437.04</v>
      </c>
      <c r="F195" s="215">
        <v>3384.42</v>
      </c>
      <c r="G195" s="215">
        <v>1992.65</v>
      </c>
      <c r="H195" s="215">
        <v>3603.1</v>
      </c>
      <c r="I195" s="215">
        <v>4010.04</v>
      </c>
      <c r="J195" s="215">
        <v>4339.5200000000004</v>
      </c>
      <c r="K195" s="215">
        <v>0</v>
      </c>
      <c r="L195" s="215">
        <v>0</v>
      </c>
      <c r="M195" s="215">
        <v>0</v>
      </c>
      <c r="N195" s="215">
        <v>0</v>
      </c>
      <c r="O195" s="215">
        <v>0</v>
      </c>
      <c r="P195" s="215">
        <v>0</v>
      </c>
      <c r="Q195" s="215">
        <v>21766.77</v>
      </c>
    </row>
    <row r="196" spans="1:17" x14ac:dyDescent="0.25">
      <c r="A196" s="245" t="str">
        <f>IFERROR(VLOOKUP($C196,Account_Mapping!$A:$C,2,0),"")</f>
        <v>T_Nursing</v>
      </c>
      <c r="B196" s="248" t="str">
        <f>IFERROR(VLOOKUP($C196,Account_Mapping!$A:$C,3,0),"")</f>
        <v>T_Nursing_Labor</v>
      </c>
      <c r="C196" s="285" t="s">
        <v>945</v>
      </c>
      <c r="D196" s="215"/>
      <c r="E196" s="215">
        <v>44698.42</v>
      </c>
      <c r="F196" s="215">
        <v>39191.230000000003</v>
      </c>
      <c r="G196" s="215">
        <v>50763.47</v>
      </c>
      <c r="H196" s="215">
        <v>48425.03</v>
      </c>
      <c r="I196" s="215">
        <v>60588.9</v>
      </c>
      <c r="J196" s="215">
        <v>63867.4</v>
      </c>
      <c r="K196" s="215">
        <v>0</v>
      </c>
      <c r="L196" s="215">
        <v>0</v>
      </c>
      <c r="M196" s="215">
        <v>0</v>
      </c>
      <c r="N196" s="215">
        <v>0</v>
      </c>
      <c r="O196" s="215">
        <v>0</v>
      </c>
      <c r="P196" s="215">
        <v>0</v>
      </c>
      <c r="Q196" s="215">
        <v>307534.45</v>
      </c>
    </row>
    <row r="197" spans="1:17" x14ac:dyDescent="0.25">
      <c r="A197" s="245" t="str">
        <f>IFERROR(VLOOKUP($C197,Account_Mapping!$A:$C,2,0),"")</f>
        <v>T_Nursing</v>
      </c>
      <c r="B197" s="248" t="str">
        <f>IFERROR(VLOOKUP($C197,Account_Mapping!$A:$C,3,0),"")</f>
        <v>T_Nursing_Labor</v>
      </c>
      <c r="C197" s="285" t="s">
        <v>946</v>
      </c>
      <c r="D197" s="215"/>
      <c r="E197" s="215">
        <v>0</v>
      </c>
      <c r="F197" s="215">
        <v>0</v>
      </c>
      <c r="G197" s="215">
        <v>0</v>
      </c>
      <c r="H197" s="215">
        <v>0</v>
      </c>
      <c r="I197" s="215">
        <v>0</v>
      </c>
      <c r="J197" s="215">
        <v>0</v>
      </c>
      <c r="K197" s="215">
        <v>0</v>
      </c>
      <c r="L197" s="215">
        <v>0</v>
      </c>
      <c r="M197" s="215">
        <v>0</v>
      </c>
      <c r="N197" s="215">
        <v>0</v>
      </c>
      <c r="O197" s="215">
        <v>0</v>
      </c>
      <c r="P197" s="215">
        <v>0</v>
      </c>
      <c r="Q197" s="215">
        <v>0</v>
      </c>
    </row>
    <row r="198" spans="1:17" x14ac:dyDescent="0.25">
      <c r="A198" s="245" t="str">
        <f>IFERROR(VLOOKUP($C198,Account_Mapping!$A:$C,2,0),"")</f>
        <v>T_Nursing</v>
      </c>
      <c r="B198" s="248" t="str">
        <f>IFERROR(VLOOKUP($C198,Account_Mapping!$A:$C,3,0),"")</f>
        <v>T_Nursing_Labor</v>
      </c>
      <c r="C198" s="285" t="s">
        <v>947</v>
      </c>
      <c r="D198" s="215"/>
      <c r="E198" s="215">
        <v>0</v>
      </c>
      <c r="F198" s="215">
        <v>0</v>
      </c>
      <c r="G198" s="215">
        <v>0</v>
      </c>
      <c r="H198" s="215">
        <v>0</v>
      </c>
      <c r="I198" s="215">
        <v>0</v>
      </c>
      <c r="J198" s="215">
        <v>0</v>
      </c>
      <c r="K198" s="215">
        <v>0</v>
      </c>
      <c r="L198" s="215">
        <v>0</v>
      </c>
      <c r="M198" s="215">
        <v>0</v>
      </c>
      <c r="N198" s="215">
        <v>0</v>
      </c>
      <c r="O198" s="215">
        <v>0</v>
      </c>
      <c r="P198" s="215">
        <v>0</v>
      </c>
      <c r="Q198" s="215">
        <v>0</v>
      </c>
    </row>
    <row r="199" spans="1:17" x14ac:dyDescent="0.25">
      <c r="A199" s="245" t="str">
        <f>IFERROR(VLOOKUP($C199,Account_Mapping!$A:$C,2,0),"")</f>
        <v>T_EXPENSES</v>
      </c>
      <c r="B199" s="248">
        <f>IFERROR(VLOOKUP($C199,Account_Mapping!$A:$C,3,0),"")</f>
        <v>0</v>
      </c>
      <c r="C199" s="285" t="s">
        <v>948</v>
      </c>
      <c r="D199" s="215"/>
      <c r="E199" s="215">
        <v>0</v>
      </c>
      <c r="F199" s="215">
        <v>0</v>
      </c>
      <c r="G199" s="215">
        <v>0</v>
      </c>
      <c r="H199" s="215">
        <v>0</v>
      </c>
      <c r="I199" s="215">
        <v>0</v>
      </c>
      <c r="J199" s="215">
        <v>0</v>
      </c>
      <c r="K199" s="215">
        <v>0</v>
      </c>
      <c r="L199" s="215">
        <v>0</v>
      </c>
      <c r="M199" s="215">
        <v>0</v>
      </c>
      <c r="N199" s="215">
        <v>0</v>
      </c>
      <c r="O199" s="215">
        <v>0</v>
      </c>
      <c r="P199" s="215">
        <v>0</v>
      </c>
      <c r="Q199" s="215">
        <v>0</v>
      </c>
    </row>
    <row r="200" spans="1:17" x14ac:dyDescent="0.25">
      <c r="A200" s="245" t="str">
        <f>IFERROR(VLOOKUP($C200,Account_Mapping!$A:$C,2,0),"")</f>
        <v>T_Nursing</v>
      </c>
      <c r="B200" s="248" t="str">
        <f>IFERROR(VLOOKUP($C200,Account_Mapping!$A:$C,3,0),"")</f>
        <v>T_Nursing_Labor</v>
      </c>
      <c r="C200" s="285" t="s">
        <v>949</v>
      </c>
      <c r="D200" s="215"/>
      <c r="E200" s="215">
        <v>17176.060000000001</v>
      </c>
      <c r="F200" s="215">
        <v>14786.15</v>
      </c>
      <c r="G200" s="215">
        <v>14107.83</v>
      </c>
      <c r="H200" s="215">
        <v>16184.43</v>
      </c>
      <c r="I200" s="215">
        <v>17124.13</v>
      </c>
      <c r="J200" s="215">
        <v>14686.1</v>
      </c>
      <c r="K200" s="215">
        <v>0</v>
      </c>
      <c r="L200" s="215">
        <v>0</v>
      </c>
      <c r="M200" s="215">
        <v>0</v>
      </c>
      <c r="N200" s="215">
        <v>0</v>
      </c>
      <c r="O200" s="215">
        <v>0</v>
      </c>
      <c r="P200" s="215">
        <v>0</v>
      </c>
      <c r="Q200" s="215">
        <v>94064.700000000012</v>
      </c>
    </row>
    <row r="201" spans="1:17" x14ac:dyDescent="0.25">
      <c r="A201" s="245" t="str">
        <f>IFERROR(VLOOKUP($C201,Account_Mapping!$A:$C,2,0),"")</f>
        <v>T_gen_Admin_other</v>
      </c>
      <c r="B201" s="248" t="str">
        <f>IFERROR(VLOOKUP($C201,Account_Mapping!$A:$C,3,0),"")</f>
        <v>T_Other_NN_Labor</v>
      </c>
      <c r="C201" s="285" t="s">
        <v>950</v>
      </c>
      <c r="D201" s="215"/>
      <c r="E201" s="215">
        <v>0</v>
      </c>
      <c r="F201" s="215">
        <v>0</v>
      </c>
      <c r="G201" s="215">
        <v>0</v>
      </c>
      <c r="H201" s="215">
        <v>0</v>
      </c>
      <c r="I201" s="215">
        <v>0</v>
      </c>
      <c r="J201" s="215">
        <v>0</v>
      </c>
      <c r="K201" s="215">
        <v>0</v>
      </c>
      <c r="L201" s="215">
        <v>0</v>
      </c>
      <c r="M201" s="215">
        <v>0</v>
      </c>
      <c r="N201" s="215">
        <v>0</v>
      </c>
      <c r="O201" s="215">
        <v>0</v>
      </c>
      <c r="P201" s="215">
        <v>0</v>
      </c>
      <c r="Q201" s="215">
        <v>0</v>
      </c>
    </row>
    <row r="202" spans="1:17" x14ac:dyDescent="0.25">
      <c r="A202" s="245" t="str">
        <f>IFERROR(VLOOKUP($C202,Account_Mapping!$A:$C,2,0),"")</f>
        <v>T_Nursing</v>
      </c>
      <c r="B202" s="248" t="str">
        <f>IFERROR(VLOOKUP($C202,Account_Mapping!$A:$C,3,0),"")</f>
        <v>T_Nursing_Labor</v>
      </c>
      <c r="C202" s="285" t="s">
        <v>951</v>
      </c>
      <c r="D202" s="215"/>
      <c r="E202" s="215">
        <v>9758.3799999999992</v>
      </c>
      <c r="F202" s="215">
        <v>6521.13</v>
      </c>
      <c r="G202" s="215">
        <v>9072.52</v>
      </c>
      <c r="H202" s="215">
        <v>8202.27</v>
      </c>
      <c r="I202" s="215">
        <v>8122.26</v>
      </c>
      <c r="J202" s="215">
        <v>7607.83</v>
      </c>
      <c r="K202" s="215">
        <v>0</v>
      </c>
      <c r="L202" s="215">
        <v>0</v>
      </c>
      <c r="M202" s="215">
        <v>0</v>
      </c>
      <c r="N202" s="215">
        <v>0</v>
      </c>
      <c r="O202" s="215">
        <v>0</v>
      </c>
      <c r="P202" s="215">
        <v>0</v>
      </c>
      <c r="Q202" s="215">
        <v>49284.390000000007</v>
      </c>
    </row>
    <row r="203" spans="1:17" x14ac:dyDescent="0.25">
      <c r="A203" s="245" t="str">
        <f>IFERROR(VLOOKUP($C203,Account_Mapping!$A:$C,2,0),"")</f>
        <v>T_Nursing</v>
      </c>
      <c r="B203" s="248" t="str">
        <f>IFERROR(VLOOKUP($C203,Account_Mapping!$A:$C,3,0),"")</f>
        <v>T_Nursing_Labor</v>
      </c>
      <c r="C203" s="285" t="s">
        <v>952</v>
      </c>
      <c r="D203" s="215"/>
      <c r="E203" s="215">
        <v>0</v>
      </c>
      <c r="F203" s="215">
        <v>0</v>
      </c>
      <c r="G203" s="215">
        <v>0</v>
      </c>
      <c r="H203" s="215">
        <v>0</v>
      </c>
      <c r="I203" s="215">
        <v>0</v>
      </c>
      <c r="J203" s="215">
        <v>0</v>
      </c>
      <c r="K203" s="215">
        <v>0</v>
      </c>
      <c r="L203" s="215">
        <v>0</v>
      </c>
      <c r="M203" s="215">
        <v>0</v>
      </c>
      <c r="N203" s="215">
        <v>0</v>
      </c>
      <c r="O203" s="215">
        <v>0</v>
      </c>
      <c r="P203" s="215">
        <v>0</v>
      </c>
      <c r="Q203" s="215">
        <v>0</v>
      </c>
    </row>
    <row r="204" spans="1:17" x14ac:dyDescent="0.25">
      <c r="A204" s="245" t="str">
        <f>IFERROR(VLOOKUP($C204,Account_Mapping!$A:$C,2,0),"")</f>
        <v>T_Nursing</v>
      </c>
      <c r="B204" s="248">
        <f>IFERROR(VLOOKUP($C204,Account_Mapping!$A:$C,3,0),"")</f>
        <v>0</v>
      </c>
      <c r="C204" s="285" t="s">
        <v>953</v>
      </c>
      <c r="D204" s="215"/>
      <c r="E204" s="215">
        <v>5929.95</v>
      </c>
      <c r="F204" s="215">
        <v>667.1</v>
      </c>
      <c r="G204" s="215">
        <v>2052.12</v>
      </c>
      <c r="H204" s="215">
        <v>4588.7299999999996</v>
      </c>
      <c r="I204" s="215">
        <v>8365.66</v>
      </c>
      <c r="J204" s="215">
        <v>6253.2</v>
      </c>
      <c r="K204" s="215">
        <v>0</v>
      </c>
      <c r="L204" s="215">
        <v>0</v>
      </c>
      <c r="M204" s="215">
        <v>0</v>
      </c>
      <c r="N204" s="215">
        <v>0</v>
      </c>
      <c r="O204" s="215">
        <v>0</v>
      </c>
      <c r="P204" s="215">
        <v>0</v>
      </c>
      <c r="Q204" s="215">
        <v>27856.76</v>
      </c>
    </row>
    <row r="205" spans="1:17" x14ac:dyDescent="0.25">
      <c r="A205" s="245" t="str">
        <f>IFERROR(VLOOKUP($C205,Account_Mapping!$A:$C,2,0),"")</f>
        <v>T_EXPENSES</v>
      </c>
      <c r="B205" s="248">
        <f>IFERROR(VLOOKUP($C205,Account_Mapping!$A:$C,3,0),"")</f>
        <v>0</v>
      </c>
      <c r="C205" s="285" t="s">
        <v>954</v>
      </c>
      <c r="D205" s="215"/>
      <c r="E205" s="215">
        <v>926.31</v>
      </c>
      <c r="F205" s="215">
        <v>0</v>
      </c>
      <c r="G205" s="215">
        <v>1990.29</v>
      </c>
      <c r="H205" s="215">
        <v>0</v>
      </c>
      <c r="I205" s="215">
        <v>69</v>
      </c>
      <c r="J205" s="215">
        <v>76.27</v>
      </c>
      <c r="K205" s="215">
        <v>0</v>
      </c>
      <c r="L205" s="215">
        <v>0</v>
      </c>
      <c r="M205" s="215">
        <v>0</v>
      </c>
      <c r="N205" s="215">
        <v>0</v>
      </c>
      <c r="O205" s="215">
        <v>0</v>
      </c>
      <c r="P205" s="215">
        <v>0</v>
      </c>
      <c r="Q205" s="215">
        <v>3061.87</v>
      </c>
    </row>
    <row r="206" spans="1:17" x14ac:dyDescent="0.25">
      <c r="A206" s="245" t="str">
        <f>IFERROR(VLOOKUP($C206,Account_Mapping!$A:$C,2,0),"")</f>
        <v>T_EXPENSES</v>
      </c>
      <c r="B206" s="248">
        <f>IFERROR(VLOOKUP($C206,Account_Mapping!$A:$C,3,0),"")</f>
        <v>0</v>
      </c>
      <c r="C206" s="285" t="s">
        <v>955</v>
      </c>
      <c r="D206" s="215"/>
      <c r="E206" s="215">
        <v>0</v>
      </c>
      <c r="F206" s="215">
        <v>880.19</v>
      </c>
      <c r="G206" s="215">
        <v>0</v>
      </c>
      <c r="H206" s="215">
        <v>0</v>
      </c>
      <c r="I206" s="215">
        <v>0</v>
      </c>
      <c r="J206" s="215">
        <v>0</v>
      </c>
      <c r="K206" s="215">
        <v>0</v>
      </c>
      <c r="L206" s="215">
        <v>0</v>
      </c>
      <c r="M206" s="215">
        <v>0</v>
      </c>
      <c r="N206" s="215">
        <v>0</v>
      </c>
      <c r="O206" s="215">
        <v>0</v>
      </c>
      <c r="P206" s="215">
        <v>0</v>
      </c>
      <c r="Q206" s="215">
        <v>880.19</v>
      </c>
    </row>
    <row r="207" spans="1:17" x14ac:dyDescent="0.25">
      <c r="A207" s="245" t="str">
        <f>IFERROR(VLOOKUP($C207,Account_Mapping!$A:$C,2,0),"")</f>
        <v>T_Ancillary_Other</v>
      </c>
      <c r="B207" s="248">
        <f>IFERROR(VLOOKUP($C207,Account_Mapping!$A:$C,3,0),"")</f>
        <v>0</v>
      </c>
      <c r="C207" s="285" t="s">
        <v>956</v>
      </c>
      <c r="D207" s="215"/>
      <c r="E207" s="215">
        <v>0</v>
      </c>
      <c r="F207" s="215">
        <v>863</v>
      </c>
      <c r="G207" s="215">
        <v>0</v>
      </c>
      <c r="H207" s="215">
        <v>0</v>
      </c>
      <c r="I207" s="215">
        <v>0</v>
      </c>
      <c r="J207" s="215">
        <v>0</v>
      </c>
      <c r="K207" s="215">
        <v>0</v>
      </c>
      <c r="L207" s="215">
        <v>0</v>
      </c>
      <c r="M207" s="215">
        <v>0</v>
      </c>
      <c r="N207" s="215">
        <v>0</v>
      </c>
      <c r="O207" s="215">
        <v>0</v>
      </c>
      <c r="P207" s="215">
        <v>0</v>
      </c>
      <c r="Q207" s="215">
        <v>863</v>
      </c>
    </row>
    <row r="208" spans="1:17" x14ac:dyDescent="0.25">
      <c r="A208" s="245" t="str">
        <f>IFERROR(VLOOKUP($C208,Account_Mapping!$A:$C,2,0),"")</f>
        <v>T_Nursing</v>
      </c>
      <c r="B208" s="248">
        <f>IFERROR(VLOOKUP($C208,Account_Mapping!$A:$C,3,0),"")</f>
        <v>0</v>
      </c>
      <c r="C208" s="285" t="s">
        <v>957</v>
      </c>
      <c r="D208" s="215"/>
      <c r="E208" s="215">
        <v>0</v>
      </c>
      <c r="F208" s="215">
        <v>0</v>
      </c>
      <c r="G208" s="215">
        <v>36.729999999999997</v>
      </c>
      <c r="H208" s="215">
        <v>55.85</v>
      </c>
      <c r="I208" s="215">
        <v>0</v>
      </c>
      <c r="J208" s="215">
        <v>0</v>
      </c>
      <c r="K208" s="215">
        <v>0</v>
      </c>
      <c r="L208" s="215">
        <v>0</v>
      </c>
      <c r="M208" s="215">
        <v>0</v>
      </c>
      <c r="N208" s="215">
        <v>0</v>
      </c>
      <c r="O208" s="215">
        <v>0</v>
      </c>
      <c r="P208" s="215">
        <v>0</v>
      </c>
      <c r="Q208" s="215">
        <v>92.58</v>
      </c>
    </row>
    <row r="209" spans="1:17" x14ac:dyDescent="0.25">
      <c r="A209" s="245" t="str">
        <f>IFERROR(VLOOKUP($C209,Account_Mapping!$A:$C,2,0),"")</f>
        <v>T_Ancillary_Pharmacy</v>
      </c>
      <c r="B209" s="248">
        <f>IFERROR(VLOOKUP($C209,Account_Mapping!$A:$C,3,0),"")</f>
        <v>0</v>
      </c>
      <c r="C209" s="285" t="s">
        <v>958</v>
      </c>
      <c r="D209" s="215"/>
      <c r="E209" s="215">
        <v>2198.61</v>
      </c>
      <c r="F209" s="215">
        <v>-948.49</v>
      </c>
      <c r="G209" s="215">
        <v>1180.44</v>
      </c>
      <c r="H209" s="215">
        <v>2014.27</v>
      </c>
      <c r="I209" s="215">
        <v>2182.17</v>
      </c>
      <c r="J209" s="215">
        <v>109.41</v>
      </c>
      <c r="K209" s="215">
        <v>0</v>
      </c>
      <c r="L209" s="215">
        <v>0</v>
      </c>
      <c r="M209" s="215">
        <v>0</v>
      </c>
      <c r="N209" s="215">
        <v>0</v>
      </c>
      <c r="O209" s="215">
        <v>0</v>
      </c>
      <c r="P209" s="215">
        <v>0</v>
      </c>
      <c r="Q209" s="215">
        <v>6736.41</v>
      </c>
    </row>
    <row r="210" spans="1:17" x14ac:dyDescent="0.25">
      <c r="A210" s="245" t="str">
        <f>IFERROR(VLOOKUP($C210,Account_Mapping!$A:$C,2,0),"")</f>
        <v>T_EXPENSES</v>
      </c>
      <c r="B210" s="248">
        <f>IFERROR(VLOOKUP($C210,Account_Mapping!$A:$C,3,0),"")</f>
        <v>0</v>
      </c>
      <c r="C210" s="285" t="s">
        <v>959</v>
      </c>
      <c r="D210" s="215"/>
      <c r="E210" s="215">
        <v>69</v>
      </c>
      <c r="F210" s="215">
        <v>91</v>
      </c>
      <c r="G210" s="215">
        <v>47</v>
      </c>
      <c r="H210" s="215">
        <v>0</v>
      </c>
      <c r="I210" s="215">
        <v>0</v>
      </c>
      <c r="J210" s="215">
        <v>0</v>
      </c>
      <c r="K210" s="215">
        <v>0</v>
      </c>
      <c r="L210" s="215">
        <v>0</v>
      </c>
      <c r="M210" s="215">
        <v>0</v>
      </c>
      <c r="N210" s="215">
        <v>0</v>
      </c>
      <c r="O210" s="215">
        <v>0</v>
      </c>
      <c r="P210" s="215">
        <v>0</v>
      </c>
      <c r="Q210" s="215">
        <v>207</v>
      </c>
    </row>
    <row r="211" spans="1:17" x14ac:dyDescent="0.25">
      <c r="A211" s="245" t="str">
        <f>IFERROR(VLOOKUP($C211,Account_Mapping!$A:$C,2,0),"")</f>
        <v>T_Nursing</v>
      </c>
      <c r="B211" s="248" t="str">
        <f>IFERROR(VLOOKUP($C211,Account_Mapping!$A:$C,3,0),"")</f>
        <v>T_N_Contract_Labor</v>
      </c>
      <c r="C211" s="285" t="s">
        <v>960</v>
      </c>
      <c r="D211" s="215"/>
      <c r="E211" s="215">
        <v>0</v>
      </c>
      <c r="F211" s="215">
        <v>0</v>
      </c>
      <c r="G211" s="215">
        <v>0</v>
      </c>
      <c r="H211" s="215">
        <v>0</v>
      </c>
      <c r="I211" s="215">
        <v>0</v>
      </c>
      <c r="J211" s="215">
        <v>0</v>
      </c>
      <c r="K211" s="215">
        <v>0</v>
      </c>
      <c r="L211" s="215">
        <v>0</v>
      </c>
      <c r="M211" s="215">
        <v>0</v>
      </c>
      <c r="N211" s="215">
        <v>0</v>
      </c>
      <c r="O211" s="215">
        <v>0</v>
      </c>
      <c r="P211" s="215">
        <v>0</v>
      </c>
      <c r="Q211" s="215">
        <v>0</v>
      </c>
    </row>
    <row r="212" spans="1:17" x14ac:dyDescent="0.25">
      <c r="A212" s="245" t="str">
        <f>IFERROR(VLOOKUP($C212,Account_Mapping!$A:$C,2,0),"")</f>
        <v>T_Nursing</v>
      </c>
      <c r="B212" s="248">
        <f>IFERROR(VLOOKUP($C212,Account_Mapping!$A:$C,3,0),"")</f>
        <v>0</v>
      </c>
      <c r="C212" s="285" t="s">
        <v>961</v>
      </c>
      <c r="D212" s="215"/>
      <c r="E212" s="215">
        <v>4155.37</v>
      </c>
      <c r="F212" s="215">
        <v>426.07</v>
      </c>
      <c r="G212" s="215">
        <v>1243.6300000000001</v>
      </c>
      <c r="H212" s="215">
        <v>2262.41</v>
      </c>
      <c r="I212" s="215">
        <v>2696.13</v>
      </c>
      <c r="J212" s="215">
        <v>1808.18</v>
      </c>
      <c r="K212" s="215">
        <v>0</v>
      </c>
      <c r="L212" s="215">
        <v>0</v>
      </c>
      <c r="M212" s="215">
        <v>0</v>
      </c>
      <c r="N212" s="215">
        <v>0</v>
      </c>
      <c r="O212" s="215">
        <v>0</v>
      </c>
      <c r="P212" s="215">
        <v>0</v>
      </c>
      <c r="Q212" s="215">
        <v>12591.79</v>
      </c>
    </row>
    <row r="213" spans="1:17" x14ac:dyDescent="0.25">
      <c r="A213" s="245" t="str">
        <f>IFERROR(VLOOKUP($C213,Account_Mapping!$A:$C,2,0),"")</f>
        <v>T_gen_Admin_other</v>
      </c>
      <c r="B213" s="248">
        <f>IFERROR(VLOOKUP($C213,Account_Mapping!$A:$C,3,0),"")</f>
        <v>0</v>
      </c>
      <c r="C213" s="285" t="s">
        <v>962</v>
      </c>
      <c r="D213" s="215"/>
      <c r="E213" s="215">
        <v>129.41999999999999</v>
      </c>
      <c r="F213" s="215">
        <v>43.14</v>
      </c>
      <c r="G213" s="215">
        <v>172.56</v>
      </c>
      <c r="H213" s="215">
        <v>125</v>
      </c>
      <c r="I213" s="215">
        <v>0</v>
      </c>
      <c r="J213" s="215">
        <v>599.54</v>
      </c>
      <c r="K213" s="215">
        <v>0</v>
      </c>
      <c r="L213" s="215">
        <v>0</v>
      </c>
      <c r="M213" s="215">
        <v>0</v>
      </c>
      <c r="N213" s="215">
        <v>0</v>
      </c>
      <c r="O213" s="215">
        <v>0</v>
      </c>
      <c r="P213" s="215">
        <v>0</v>
      </c>
      <c r="Q213" s="215">
        <v>1069.6599999999999</v>
      </c>
    </row>
    <row r="214" spans="1:17" x14ac:dyDescent="0.25">
      <c r="A214" s="245" t="str">
        <f>IFERROR(VLOOKUP($C214,Account_Mapping!$A:$C,2,0),"")</f>
        <v>T_gen_Admin_other</v>
      </c>
      <c r="B214" s="248">
        <f>IFERROR(VLOOKUP($C214,Account_Mapping!$A:$C,3,0),"")</f>
        <v>0</v>
      </c>
      <c r="C214" s="285" t="s">
        <v>1284</v>
      </c>
      <c r="D214" s="215"/>
      <c r="E214" s="215">
        <v>0</v>
      </c>
      <c r="F214" s="215">
        <v>0</v>
      </c>
      <c r="G214" s="215">
        <v>0</v>
      </c>
      <c r="H214" s="215">
        <v>0</v>
      </c>
      <c r="I214" s="215">
        <v>0</v>
      </c>
      <c r="J214" s="215">
        <v>0</v>
      </c>
      <c r="K214" s="215">
        <v>0</v>
      </c>
      <c r="L214" s="215">
        <v>0</v>
      </c>
      <c r="M214" s="215">
        <v>0</v>
      </c>
      <c r="N214" s="215">
        <v>0</v>
      </c>
      <c r="O214" s="215">
        <v>0</v>
      </c>
      <c r="P214" s="215">
        <v>0</v>
      </c>
      <c r="Q214" s="215">
        <v>0</v>
      </c>
    </row>
    <row r="215" spans="1:17" x14ac:dyDescent="0.25">
      <c r="A215" s="245" t="str">
        <f>IFERROR(VLOOKUP($C215,Account_Mapping!$A:$C,2,0),"")</f>
        <v>T_Ancillary_Pharmacy</v>
      </c>
      <c r="B215" s="248">
        <f>IFERROR(VLOOKUP($C215,Account_Mapping!$A:$C,3,0),"")</f>
        <v>0</v>
      </c>
      <c r="C215" s="285" t="s">
        <v>964</v>
      </c>
      <c r="D215" s="215"/>
      <c r="E215" s="215">
        <v>1012.17</v>
      </c>
      <c r="F215" s="215">
        <v>381.35</v>
      </c>
      <c r="G215" s="215">
        <v>547.47</v>
      </c>
      <c r="H215" s="215">
        <v>1331.82</v>
      </c>
      <c r="I215" s="215">
        <v>268.7</v>
      </c>
      <c r="J215" s="215">
        <v>552.87</v>
      </c>
      <c r="K215" s="215">
        <v>0</v>
      </c>
      <c r="L215" s="215">
        <v>0</v>
      </c>
      <c r="M215" s="215">
        <v>0</v>
      </c>
      <c r="N215" s="215">
        <v>0</v>
      </c>
      <c r="O215" s="215">
        <v>0</v>
      </c>
      <c r="P215" s="215">
        <v>0</v>
      </c>
      <c r="Q215" s="215">
        <v>4094.3799999999997</v>
      </c>
    </row>
    <row r="216" spans="1:17" x14ac:dyDescent="0.25">
      <c r="A216" s="245" t="str">
        <f>IFERROR(VLOOKUP($C216,Account_Mapping!$A:$C,2,0),"")</f>
        <v>T_gen_Admin_other</v>
      </c>
      <c r="B216" s="248">
        <f>IFERROR(VLOOKUP($C216,Account_Mapping!$A:$C,3,0),"")</f>
        <v>0</v>
      </c>
      <c r="C216" s="285" t="s">
        <v>965</v>
      </c>
      <c r="D216" s="215"/>
      <c r="E216" s="215">
        <v>0</v>
      </c>
      <c r="F216" s="215">
        <v>0</v>
      </c>
      <c r="G216" s="215">
        <v>0</v>
      </c>
      <c r="H216" s="215">
        <v>0</v>
      </c>
      <c r="I216" s="215">
        <v>0</v>
      </c>
      <c r="J216" s="215">
        <v>0</v>
      </c>
      <c r="K216" s="215">
        <v>0</v>
      </c>
      <c r="L216" s="215">
        <v>0</v>
      </c>
      <c r="M216" s="215">
        <v>0</v>
      </c>
      <c r="N216" s="215">
        <v>0</v>
      </c>
      <c r="O216" s="215">
        <v>0</v>
      </c>
      <c r="P216" s="215">
        <v>0</v>
      </c>
      <c r="Q216" s="215">
        <v>0</v>
      </c>
    </row>
    <row r="217" spans="1:17" x14ac:dyDescent="0.25">
      <c r="A217" s="245" t="str">
        <f>IFERROR(VLOOKUP($C217,Account_Mapping!$A:$C,2,0),"")</f>
        <v>T_Ancillary_Therapy</v>
      </c>
      <c r="B217" s="248">
        <f>IFERROR(VLOOKUP($C217,Account_Mapping!$A:$C,3,0),"")</f>
        <v>0</v>
      </c>
      <c r="C217" s="285" t="s">
        <v>966</v>
      </c>
      <c r="D217" s="215"/>
      <c r="E217" s="215">
        <v>0</v>
      </c>
      <c r="F217" s="215">
        <v>0</v>
      </c>
      <c r="G217" s="215">
        <v>0</v>
      </c>
      <c r="H217" s="215">
        <v>0</v>
      </c>
      <c r="I217" s="215">
        <v>0</v>
      </c>
      <c r="J217" s="215">
        <v>0</v>
      </c>
      <c r="K217" s="215">
        <v>0</v>
      </c>
      <c r="L217" s="215">
        <v>0</v>
      </c>
      <c r="M217" s="215">
        <v>0</v>
      </c>
      <c r="N217" s="215">
        <v>0</v>
      </c>
      <c r="O217" s="215">
        <v>0</v>
      </c>
      <c r="P217" s="215">
        <v>0</v>
      </c>
      <c r="Q217" s="215">
        <v>0</v>
      </c>
    </row>
    <row r="218" spans="1:17" x14ac:dyDescent="0.25">
      <c r="A218" s="245" t="str">
        <f>IFERROR(VLOOKUP($C218,Account_Mapping!$A:$C,2,0),"")</f>
        <v>T_Ancillary_Other</v>
      </c>
      <c r="B218" s="248">
        <f>IFERROR(VLOOKUP($C218,Account_Mapping!$A:$C,3,0),"")</f>
        <v>0</v>
      </c>
      <c r="C218" s="285" t="s">
        <v>967</v>
      </c>
      <c r="D218" s="215"/>
      <c r="E218" s="215">
        <v>0</v>
      </c>
      <c r="F218" s="215">
        <v>87.7</v>
      </c>
      <c r="G218" s="215">
        <v>0</v>
      </c>
      <c r="H218" s="215">
        <v>0</v>
      </c>
      <c r="I218" s="215">
        <v>0</v>
      </c>
      <c r="J218" s="215">
        <v>0</v>
      </c>
      <c r="K218" s="215">
        <v>0</v>
      </c>
      <c r="L218" s="215">
        <v>0</v>
      </c>
      <c r="M218" s="215">
        <v>0</v>
      </c>
      <c r="N218" s="215">
        <v>0</v>
      </c>
      <c r="O218" s="215">
        <v>0</v>
      </c>
      <c r="P218" s="215">
        <v>0</v>
      </c>
      <c r="Q218" s="215">
        <v>87.7</v>
      </c>
    </row>
    <row r="219" spans="1:17" x14ac:dyDescent="0.25">
      <c r="A219" s="245" t="str">
        <f>IFERROR(VLOOKUP($C219,Account_Mapping!$A:$C,2,0),"")</f>
        <v>T_Ancillary_Other</v>
      </c>
      <c r="B219" s="248">
        <f>IFERROR(VLOOKUP($C219,Account_Mapping!$A:$C,3,0),"")</f>
        <v>0</v>
      </c>
      <c r="C219" s="285" t="s">
        <v>968</v>
      </c>
      <c r="D219" s="215"/>
      <c r="E219" s="215">
        <v>0</v>
      </c>
      <c r="F219" s="215">
        <v>0</v>
      </c>
      <c r="G219" s="215">
        <v>346.5</v>
      </c>
      <c r="H219" s="215">
        <v>0</v>
      </c>
      <c r="I219" s="215">
        <v>0</v>
      </c>
      <c r="J219" s="215">
        <v>0</v>
      </c>
      <c r="K219" s="215">
        <v>0</v>
      </c>
      <c r="L219" s="215">
        <v>0</v>
      </c>
      <c r="M219" s="215">
        <v>0</v>
      </c>
      <c r="N219" s="215">
        <v>0</v>
      </c>
      <c r="O219" s="215">
        <v>0</v>
      </c>
      <c r="P219" s="215">
        <v>0</v>
      </c>
      <c r="Q219" s="215">
        <v>346.5</v>
      </c>
    </row>
    <row r="220" spans="1:17" x14ac:dyDescent="0.25">
      <c r="A220" s="245" t="str">
        <f>IFERROR(VLOOKUP($C220,Account_Mapping!$A:$C,2,0),"")</f>
        <v>T_Ancillary_Other</v>
      </c>
      <c r="B220" s="248">
        <f>IFERROR(VLOOKUP($C220,Account_Mapping!$A:$C,3,0),"")</f>
        <v>0</v>
      </c>
      <c r="C220" s="285" t="s">
        <v>969</v>
      </c>
      <c r="D220" s="215"/>
      <c r="E220" s="215">
        <v>0</v>
      </c>
      <c r="F220" s="215">
        <v>0</v>
      </c>
      <c r="G220" s="215">
        <v>0</v>
      </c>
      <c r="H220" s="215">
        <v>0</v>
      </c>
      <c r="I220" s="215">
        <v>0</v>
      </c>
      <c r="J220" s="215">
        <v>0</v>
      </c>
      <c r="K220" s="215">
        <v>0</v>
      </c>
      <c r="L220" s="215">
        <v>0</v>
      </c>
      <c r="M220" s="215">
        <v>0</v>
      </c>
      <c r="N220" s="215">
        <v>0</v>
      </c>
      <c r="O220" s="215">
        <v>0</v>
      </c>
      <c r="P220" s="215">
        <v>0</v>
      </c>
      <c r="Q220" s="215">
        <v>0</v>
      </c>
    </row>
    <row r="221" spans="1:17" x14ac:dyDescent="0.25">
      <c r="A221" s="245" t="str">
        <f>IFERROR(VLOOKUP($C221,Account_Mapping!$A:$C,2,0),"")</f>
        <v>T_gen_Admin_other</v>
      </c>
      <c r="B221" s="248">
        <f>IFERROR(VLOOKUP($C221,Account_Mapping!$A:$C,3,0),"")</f>
        <v>0</v>
      </c>
      <c r="C221" s="285" t="s">
        <v>970</v>
      </c>
      <c r="D221" s="215"/>
      <c r="E221" s="215">
        <v>154.47999999999999</v>
      </c>
      <c r="F221" s="215">
        <v>2956.72</v>
      </c>
      <c r="G221" s="215">
        <v>1380.4</v>
      </c>
      <c r="H221" s="215">
        <v>1710.28</v>
      </c>
      <c r="I221" s="215">
        <v>1174</v>
      </c>
      <c r="J221" s="215">
        <v>3876.32</v>
      </c>
      <c r="K221" s="215">
        <v>0</v>
      </c>
      <c r="L221" s="215">
        <v>0</v>
      </c>
      <c r="M221" s="215">
        <v>0</v>
      </c>
      <c r="N221" s="215">
        <v>0</v>
      </c>
      <c r="O221" s="215">
        <v>0</v>
      </c>
      <c r="P221" s="215">
        <v>0</v>
      </c>
      <c r="Q221" s="215">
        <v>11252.2</v>
      </c>
    </row>
    <row r="222" spans="1:17" x14ac:dyDescent="0.25">
      <c r="A222" s="245" t="str">
        <f>IFERROR(VLOOKUP($C222,Account_Mapping!$A:$C,2,0),"")</f>
        <v>T_Insurance</v>
      </c>
      <c r="B222" s="248">
        <f>IFERROR(VLOOKUP($C222,Account_Mapping!$A:$C,3,0),"")</f>
        <v>0</v>
      </c>
      <c r="C222" s="285" t="s">
        <v>971</v>
      </c>
      <c r="D222" s="215"/>
      <c r="E222" s="215">
        <v>0</v>
      </c>
      <c r="F222" s="215">
        <v>0</v>
      </c>
      <c r="G222" s="215">
        <v>0</v>
      </c>
      <c r="H222" s="215">
        <v>0</v>
      </c>
      <c r="I222" s="215">
        <v>0</v>
      </c>
      <c r="J222" s="215">
        <v>0</v>
      </c>
      <c r="K222" s="215">
        <v>0</v>
      </c>
      <c r="L222" s="215">
        <v>0</v>
      </c>
      <c r="M222" s="215">
        <v>0</v>
      </c>
      <c r="N222" s="215">
        <v>0</v>
      </c>
      <c r="O222" s="215">
        <v>0</v>
      </c>
      <c r="P222" s="215">
        <v>0</v>
      </c>
      <c r="Q222" s="215">
        <v>0</v>
      </c>
    </row>
    <row r="223" spans="1:17" x14ac:dyDescent="0.25">
      <c r="A223" s="245" t="str">
        <f>IFERROR(VLOOKUP($C223,Account_Mapping!$A:$C,2,0),"")</f>
        <v>T_gen_Admin_other</v>
      </c>
      <c r="B223" s="248">
        <f>IFERROR(VLOOKUP($C223,Account_Mapping!$A:$C,3,0),"")</f>
        <v>0</v>
      </c>
      <c r="C223" s="285" t="s">
        <v>972</v>
      </c>
      <c r="D223" s="215"/>
      <c r="E223" s="215">
        <v>0</v>
      </c>
      <c r="F223" s="215">
        <v>0</v>
      </c>
      <c r="G223" s="215">
        <v>0</v>
      </c>
      <c r="H223" s="215">
        <v>0</v>
      </c>
      <c r="I223" s="215">
        <v>0</v>
      </c>
      <c r="J223" s="215">
        <v>0</v>
      </c>
      <c r="K223" s="215">
        <v>0</v>
      </c>
      <c r="L223" s="215">
        <v>0</v>
      </c>
      <c r="M223" s="215">
        <v>0</v>
      </c>
      <c r="N223" s="215">
        <v>0</v>
      </c>
      <c r="O223" s="215">
        <v>0</v>
      </c>
      <c r="P223" s="215">
        <v>0</v>
      </c>
      <c r="Q223" s="215">
        <v>0</v>
      </c>
    </row>
    <row r="224" spans="1:17" x14ac:dyDescent="0.25">
      <c r="A224" s="245" t="str">
        <f>IFERROR(VLOOKUP($C224,Account_Mapping!$A:$C,2,0),"")</f>
        <v>T_gen_Admin_other</v>
      </c>
      <c r="B224" s="248">
        <f>IFERROR(VLOOKUP($C224,Account_Mapping!$A:$C,3,0),"")</f>
        <v>0</v>
      </c>
      <c r="C224" s="285" t="s">
        <v>973</v>
      </c>
      <c r="D224" s="215"/>
      <c r="E224" s="215">
        <v>0</v>
      </c>
      <c r="F224" s="215">
        <v>0</v>
      </c>
      <c r="G224" s="215">
        <v>0</v>
      </c>
      <c r="H224" s="215">
        <v>0</v>
      </c>
      <c r="I224" s="215">
        <v>0</v>
      </c>
      <c r="J224" s="215">
        <v>0</v>
      </c>
      <c r="K224" s="215">
        <v>0</v>
      </c>
      <c r="L224" s="215">
        <v>0</v>
      </c>
      <c r="M224" s="215">
        <v>0</v>
      </c>
      <c r="N224" s="215">
        <v>0</v>
      </c>
      <c r="O224" s="215">
        <v>0</v>
      </c>
      <c r="P224" s="215">
        <v>0</v>
      </c>
      <c r="Q224" s="215">
        <v>0</v>
      </c>
    </row>
    <row r="225" spans="1:17" x14ac:dyDescent="0.25">
      <c r="A225" s="245" t="str">
        <f>IFERROR(VLOOKUP($C225,Account_Mapping!$A:$C,2,0),"")</f>
        <v>T_gen_Admin_other</v>
      </c>
      <c r="B225" s="248">
        <f>IFERROR(VLOOKUP($C225,Account_Mapping!$A:$C,3,0),"")</f>
        <v>0</v>
      </c>
      <c r="C225" s="285" t="s">
        <v>974</v>
      </c>
      <c r="D225" s="215"/>
      <c r="E225" s="215">
        <v>4387.17</v>
      </c>
      <c r="F225" s="215">
        <v>1636.88</v>
      </c>
      <c r="G225" s="215">
        <v>330</v>
      </c>
      <c r="H225" s="215">
        <v>208</v>
      </c>
      <c r="I225" s="215">
        <v>1330.47</v>
      </c>
      <c r="J225" s="215">
        <v>420</v>
      </c>
      <c r="K225" s="215">
        <v>0</v>
      </c>
      <c r="L225" s="215">
        <v>0</v>
      </c>
      <c r="M225" s="215">
        <v>0</v>
      </c>
      <c r="N225" s="215">
        <v>0</v>
      </c>
      <c r="O225" s="215">
        <v>0</v>
      </c>
      <c r="P225" s="215">
        <v>0</v>
      </c>
      <c r="Q225" s="215">
        <v>8312.52</v>
      </c>
    </row>
    <row r="226" spans="1:17" x14ac:dyDescent="0.25">
      <c r="A226" s="245" t="str">
        <f>IFERROR(VLOOKUP($C226,Account_Mapping!$A:$C,2,0),"")</f>
        <v>T_gen_Admin_other</v>
      </c>
      <c r="B226" s="248">
        <f>IFERROR(VLOOKUP($C226,Account_Mapping!$A:$C,3,0),"")</f>
        <v>0</v>
      </c>
      <c r="C226" s="285" t="s">
        <v>975</v>
      </c>
      <c r="D226" s="215"/>
      <c r="E226" s="215">
        <v>0</v>
      </c>
      <c r="F226" s="215">
        <v>0</v>
      </c>
      <c r="G226" s="215">
        <v>0</v>
      </c>
      <c r="H226" s="215">
        <v>0</v>
      </c>
      <c r="I226" s="215">
        <v>0</v>
      </c>
      <c r="J226" s="215">
        <v>0</v>
      </c>
      <c r="K226" s="215">
        <v>0</v>
      </c>
      <c r="L226" s="215">
        <v>0</v>
      </c>
      <c r="M226" s="215">
        <v>0</v>
      </c>
      <c r="N226" s="215">
        <v>0</v>
      </c>
      <c r="O226" s="215">
        <v>0</v>
      </c>
      <c r="P226" s="215">
        <v>0</v>
      </c>
      <c r="Q226" s="215">
        <v>0</v>
      </c>
    </row>
    <row r="227" spans="1:17" x14ac:dyDescent="0.25">
      <c r="A227" s="245" t="str">
        <f>IFERROR(VLOOKUP($C227,Account_Mapping!$A:$C,2,0),"")</f>
        <v>T_gen_Admin_other</v>
      </c>
      <c r="B227" s="248">
        <f>IFERROR(VLOOKUP($C227,Account_Mapping!$A:$C,3,0),"")</f>
        <v>0</v>
      </c>
      <c r="C227" s="285" t="s">
        <v>976</v>
      </c>
      <c r="D227" s="215"/>
      <c r="E227" s="215">
        <v>4732.05</v>
      </c>
      <c r="F227" s="215">
        <v>3429.52</v>
      </c>
      <c r="G227" s="215">
        <v>-1730.48</v>
      </c>
      <c r="H227" s="215">
        <v>3002.26</v>
      </c>
      <c r="I227" s="215">
        <v>3354.55</v>
      </c>
      <c r="J227" s="215">
        <v>4413.28</v>
      </c>
      <c r="K227" s="215">
        <v>0</v>
      </c>
      <c r="L227" s="215">
        <v>0</v>
      </c>
      <c r="M227" s="215">
        <v>0</v>
      </c>
      <c r="N227" s="215">
        <v>0</v>
      </c>
      <c r="O227" s="215">
        <v>0</v>
      </c>
      <c r="P227" s="215">
        <v>0</v>
      </c>
      <c r="Q227" s="215">
        <v>17201.18</v>
      </c>
    </row>
    <row r="228" spans="1:17" x14ac:dyDescent="0.25">
      <c r="A228" s="245" t="str">
        <f>IFERROR(VLOOKUP($C228,Account_Mapping!$A:$C,2,0),"")</f>
        <v>T_Insurance</v>
      </c>
      <c r="B228" s="248">
        <f>IFERROR(VLOOKUP($C228,Account_Mapping!$A:$C,3,0),"")</f>
        <v>0</v>
      </c>
      <c r="C228" s="285" t="s">
        <v>977</v>
      </c>
      <c r="D228" s="215"/>
      <c r="E228" s="215">
        <v>0</v>
      </c>
      <c r="F228" s="215">
        <v>0</v>
      </c>
      <c r="G228" s="215">
        <v>0</v>
      </c>
      <c r="H228" s="215">
        <v>0</v>
      </c>
      <c r="I228" s="215">
        <v>0</v>
      </c>
      <c r="J228" s="215">
        <v>0</v>
      </c>
      <c r="K228" s="215">
        <v>0</v>
      </c>
      <c r="L228" s="215">
        <v>0</v>
      </c>
      <c r="M228" s="215">
        <v>0</v>
      </c>
      <c r="N228" s="215">
        <v>0</v>
      </c>
      <c r="O228" s="215">
        <v>0</v>
      </c>
      <c r="P228" s="215">
        <v>0</v>
      </c>
      <c r="Q228" s="215">
        <v>0</v>
      </c>
    </row>
    <row r="229" spans="1:17" x14ac:dyDescent="0.25">
      <c r="A229" s="245" t="str">
        <f>IFERROR(VLOOKUP($C229,Account_Mapping!$A:$C,2,0),"")</f>
        <v>T_gen_Admin_other</v>
      </c>
      <c r="B229" s="248">
        <f>IFERROR(VLOOKUP($C229,Account_Mapping!$A:$C,3,0),"")</f>
        <v>0</v>
      </c>
      <c r="C229" s="285" t="s">
        <v>1280</v>
      </c>
      <c r="D229" s="215"/>
      <c r="E229" s="215">
        <v>0</v>
      </c>
      <c r="F229" s="215">
        <v>775.14</v>
      </c>
      <c r="G229" s="215">
        <v>0</v>
      </c>
      <c r="H229" s="215">
        <v>0</v>
      </c>
      <c r="I229" s="215">
        <v>0</v>
      </c>
      <c r="J229" s="215">
        <v>0</v>
      </c>
      <c r="K229" s="215">
        <v>0</v>
      </c>
      <c r="L229" s="215">
        <v>0</v>
      </c>
      <c r="M229" s="215">
        <v>0</v>
      </c>
      <c r="N229" s="215">
        <v>0</v>
      </c>
      <c r="O229" s="215">
        <v>0</v>
      </c>
      <c r="P229" s="215">
        <v>0</v>
      </c>
      <c r="Q229" s="215">
        <v>775.14</v>
      </c>
    </row>
    <row r="230" spans="1:17" x14ac:dyDescent="0.25">
      <c r="A230" s="245" t="str">
        <f>IFERROR(VLOOKUP($C230,Account_Mapping!$A:$C,2,0),"")</f>
        <v>T_gen_Admin_other</v>
      </c>
      <c r="B230" s="248">
        <f>IFERROR(VLOOKUP($C230,Account_Mapping!$A:$C,3,0),"")</f>
        <v>0</v>
      </c>
      <c r="C230" s="285" t="s">
        <v>979</v>
      </c>
      <c r="D230" s="215"/>
      <c r="E230" s="215">
        <v>0</v>
      </c>
      <c r="F230" s="215">
        <v>0</v>
      </c>
      <c r="G230" s="215">
        <v>0</v>
      </c>
      <c r="H230" s="215">
        <v>0</v>
      </c>
      <c r="I230" s="215">
        <v>0</v>
      </c>
      <c r="J230" s="215">
        <v>0</v>
      </c>
      <c r="K230" s="215">
        <v>0</v>
      </c>
      <c r="L230" s="215">
        <v>0</v>
      </c>
      <c r="M230" s="215">
        <v>0</v>
      </c>
      <c r="N230" s="215">
        <v>0</v>
      </c>
      <c r="O230" s="215">
        <v>0</v>
      </c>
      <c r="P230" s="215">
        <v>0</v>
      </c>
      <c r="Q230" s="215">
        <v>0</v>
      </c>
    </row>
    <row r="231" spans="1:17" x14ac:dyDescent="0.25">
      <c r="A231" s="245" t="str">
        <f>IFERROR(VLOOKUP($C231,Account_Mapping!$A:$C,2,0),"")</f>
        <v>T_gen_Admin_other</v>
      </c>
      <c r="B231" s="248">
        <f>IFERROR(VLOOKUP($C231,Account_Mapping!$A:$C,3,0),"")</f>
        <v>0</v>
      </c>
      <c r="C231" s="285" t="s">
        <v>980</v>
      </c>
      <c r="D231" s="215"/>
      <c r="E231" s="215">
        <v>0</v>
      </c>
      <c r="F231" s="215">
        <v>0</v>
      </c>
      <c r="G231" s="215">
        <v>0</v>
      </c>
      <c r="H231" s="215">
        <v>0</v>
      </c>
      <c r="I231" s="215">
        <v>0</v>
      </c>
      <c r="J231" s="215">
        <v>0</v>
      </c>
      <c r="K231" s="215">
        <v>0</v>
      </c>
      <c r="L231" s="215">
        <v>0</v>
      </c>
      <c r="M231" s="215">
        <v>0</v>
      </c>
      <c r="N231" s="215">
        <v>0</v>
      </c>
      <c r="O231" s="215">
        <v>0</v>
      </c>
      <c r="P231" s="215">
        <v>0</v>
      </c>
      <c r="Q231" s="215">
        <v>0</v>
      </c>
    </row>
    <row r="232" spans="1:17" x14ac:dyDescent="0.25">
      <c r="A232" s="245" t="str">
        <f>IFERROR(VLOOKUP($C232,Account_Mapping!$A:$C,2,0),"")</f>
        <v>T_gen_Admin_other</v>
      </c>
      <c r="B232" s="248">
        <f>IFERROR(VLOOKUP($C232,Account_Mapping!$A:$C,3,0),"")</f>
        <v>0</v>
      </c>
      <c r="C232" s="285" t="s">
        <v>981</v>
      </c>
      <c r="D232" s="215"/>
      <c r="E232" s="215">
        <v>0</v>
      </c>
      <c r="F232" s="215">
        <v>0</v>
      </c>
      <c r="G232" s="215">
        <v>0</v>
      </c>
      <c r="H232" s="215">
        <v>0</v>
      </c>
      <c r="I232" s="215">
        <v>0</v>
      </c>
      <c r="J232" s="215">
        <v>0</v>
      </c>
      <c r="K232" s="215">
        <v>0</v>
      </c>
      <c r="L232" s="215">
        <v>0</v>
      </c>
      <c r="M232" s="215">
        <v>0</v>
      </c>
      <c r="N232" s="215">
        <v>0</v>
      </c>
      <c r="O232" s="215">
        <v>0</v>
      </c>
      <c r="P232" s="215">
        <v>0</v>
      </c>
      <c r="Q232" s="215">
        <v>0</v>
      </c>
    </row>
    <row r="233" spans="1:17" x14ac:dyDescent="0.25">
      <c r="A233" s="245" t="str">
        <f>IFERROR(VLOOKUP($C233,Account_Mapping!$A:$C,2,0),"")</f>
        <v>T_EXPENSES</v>
      </c>
      <c r="B233" s="248" t="str">
        <f>IFERROR(VLOOKUP($C233,Account_Mapping!$A:$C,3,0),"")</f>
        <v>T_Other_NN_Labor</v>
      </c>
      <c r="C233" s="285" t="s">
        <v>982</v>
      </c>
      <c r="D233" s="215"/>
      <c r="E233" s="215">
        <v>0</v>
      </c>
      <c r="F233" s="215">
        <v>0</v>
      </c>
      <c r="G233" s="215">
        <v>0</v>
      </c>
      <c r="H233" s="215">
        <v>0</v>
      </c>
      <c r="I233" s="215">
        <v>0</v>
      </c>
      <c r="J233" s="215">
        <v>0</v>
      </c>
      <c r="K233" s="215">
        <v>0</v>
      </c>
      <c r="L233" s="215">
        <v>0</v>
      </c>
      <c r="M233" s="215">
        <v>0</v>
      </c>
      <c r="N233" s="215">
        <v>0</v>
      </c>
      <c r="O233" s="215">
        <v>0</v>
      </c>
      <c r="P233" s="215">
        <v>0</v>
      </c>
      <c r="Q233" s="215">
        <v>0</v>
      </c>
    </row>
    <row r="234" spans="1:17" x14ac:dyDescent="0.25">
      <c r="A234" s="245" t="str">
        <f>IFERROR(VLOOKUP($C234,Account_Mapping!$A:$C,2,0),"")</f>
        <v>T_gen_Admin_other</v>
      </c>
      <c r="B234" s="248" t="str">
        <f>IFERROR(VLOOKUP($C234,Account_Mapping!$A:$C,3,0),"")</f>
        <v>T_Other_NN_Labor</v>
      </c>
      <c r="C234" s="285" t="s">
        <v>983</v>
      </c>
      <c r="D234" s="215"/>
      <c r="E234" s="215">
        <v>0</v>
      </c>
      <c r="F234" s="215">
        <v>0</v>
      </c>
      <c r="G234" s="215">
        <v>0</v>
      </c>
      <c r="H234" s="215">
        <v>0</v>
      </c>
      <c r="I234" s="215">
        <v>0</v>
      </c>
      <c r="J234" s="215">
        <v>0</v>
      </c>
      <c r="K234" s="215">
        <v>0</v>
      </c>
      <c r="L234" s="215">
        <v>0</v>
      </c>
      <c r="M234" s="215">
        <v>0</v>
      </c>
      <c r="N234" s="215">
        <v>0</v>
      </c>
      <c r="O234" s="215">
        <v>0</v>
      </c>
      <c r="P234" s="215">
        <v>0</v>
      </c>
      <c r="Q234" s="215">
        <v>0</v>
      </c>
    </row>
    <row r="235" spans="1:17" x14ac:dyDescent="0.25">
      <c r="A235" s="245" t="str">
        <f>IFERROR(VLOOKUP($C235,Account_Mapping!$A:$C,2,0),"")</f>
        <v>T_EXPENSES</v>
      </c>
      <c r="B235" s="248">
        <f>IFERROR(VLOOKUP($C235,Account_Mapping!$A:$C,3,0),"")</f>
        <v>0</v>
      </c>
      <c r="C235" s="285" t="s">
        <v>984</v>
      </c>
      <c r="D235" s="215"/>
      <c r="E235" s="215">
        <v>0</v>
      </c>
      <c r="F235" s="215">
        <v>0</v>
      </c>
      <c r="G235" s="215">
        <v>0</v>
      </c>
      <c r="H235" s="215">
        <v>0</v>
      </c>
      <c r="I235" s="215">
        <v>0</v>
      </c>
      <c r="J235" s="215">
        <v>0</v>
      </c>
      <c r="K235" s="215">
        <v>0</v>
      </c>
      <c r="L235" s="215">
        <v>0</v>
      </c>
      <c r="M235" s="215">
        <v>0</v>
      </c>
      <c r="N235" s="215">
        <v>0</v>
      </c>
      <c r="O235" s="215">
        <v>0</v>
      </c>
      <c r="P235" s="215">
        <v>0</v>
      </c>
      <c r="Q235" s="215">
        <v>0</v>
      </c>
    </row>
    <row r="236" spans="1:17" x14ac:dyDescent="0.25">
      <c r="A236" s="245" t="str">
        <f>IFERROR(VLOOKUP($C236,Account_Mapping!$A:$C,2,0),"")</f>
        <v>T_gen_Admin_other</v>
      </c>
      <c r="B236" s="248">
        <f>IFERROR(VLOOKUP($C236,Account_Mapping!$A:$C,3,0),"")</f>
        <v>0</v>
      </c>
      <c r="C236" s="285" t="s">
        <v>985</v>
      </c>
      <c r="D236" s="215"/>
      <c r="E236" s="215">
        <v>0</v>
      </c>
      <c r="F236" s="215">
        <v>0</v>
      </c>
      <c r="G236" s="215">
        <v>0</v>
      </c>
      <c r="H236" s="215">
        <v>0</v>
      </c>
      <c r="I236" s="215">
        <v>0</v>
      </c>
      <c r="J236" s="215">
        <v>0</v>
      </c>
      <c r="K236" s="215">
        <v>0</v>
      </c>
      <c r="L236" s="215">
        <v>0</v>
      </c>
      <c r="M236" s="215">
        <v>0</v>
      </c>
      <c r="N236" s="215">
        <v>0</v>
      </c>
      <c r="O236" s="215">
        <v>0</v>
      </c>
      <c r="P236" s="215">
        <v>0</v>
      </c>
      <c r="Q236" s="215">
        <v>0</v>
      </c>
    </row>
    <row r="237" spans="1:17" x14ac:dyDescent="0.25">
      <c r="A237" s="245" t="str">
        <f>IFERROR(VLOOKUP($C237,Account_Mapping!$A:$C,2,0),"")</f>
        <v>T_gen_Admin_other</v>
      </c>
      <c r="B237" s="248">
        <f>IFERROR(VLOOKUP($C237,Account_Mapping!$A:$C,3,0),"")</f>
        <v>0</v>
      </c>
      <c r="C237" s="285" t="s">
        <v>986</v>
      </c>
      <c r="D237" s="215"/>
      <c r="E237" s="215">
        <v>0</v>
      </c>
      <c r="F237" s="215">
        <v>0</v>
      </c>
      <c r="G237" s="215">
        <v>0</v>
      </c>
      <c r="H237" s="215">
        <v>0</v>
      </c>
      <c r="I237" s="215">
        <v>0</v>
      </c>
      <c r="J237" s="215">
        <v>0</v>
      </c>
      <c r="K237" s="215">
        <v>0</v>
      </c>
      <c r="L237" s="215">
        <v>0</v>
      </c>
      <c r="M237" s="215">
        <v>0</v>
      </c>
      <c r="N237" s="215">
        <v>0</v>
      </c>
      <c r="O237" s="215">
        <v>0</v>
      </c>
      <c r="P237" s="215">
        <v>0</v>
      </c>
      <c r="Q237" s="215">
        <v>0</v>
      </c>
    </row>
    <row r="238" spans="1:17" x14ac:dyDescent="0.25">
      <c r="A238" s="245" t="str">
        <f>IFERROR(VLOOKUP($C238,Account_Mapping!$A:$C,2,0),"")</f>
        <v>T_gen_Admin_other</v>
      </c>
      <c r="B238" s="248">
        <f>IFERROR(VLOOKUP($C238,Account_Mapping!$A:$C,3,0),"")</f>
        <v>0</v>
      </c>
      <c r="C238" s="285" t="s">
        <v>987</v>
      </c>
      <c r="D238" s="215"/>
      <c r="E238" s="215">
        <v>0</v>
      </c>
      <c r="F238" s="215">
        <v>0</v>
      </c>
      <c r="G238" s="215">
        <v>0</v>
      </c>
      <c r="H238" s="215">
        <v>0</v>
      </c>
      <c r="I238" s="215">
        <v>0</v>
      </c>
      <c r="J238" s="215">
        <v>0</v>
      </c>
      <c r="K238" s="215">
        <v>0</v>
      </c>
      <c r="L238" s="215">
        <v>0</v>
      </c>
      <c r="M238" s="215">
        <v>0</v>
      </c>
      <c r="N238" s="215">
        <v>0</v>
      </c>
      <c r="O238" s="215">
        <v>0</v>
      </c>
      <c r="P238" s="215">
        <v>0</v>
      </c>
      <c r="Q238" s="215">
        <v>0</v>
      </c>
    </row>
    <row r="239" spans="1:17" x14ac:dyDescent="0.25">
      <c r="A239" s="245" t="str">
        <f>IFERROR(VLOOKUP($C239,Account_Mapping!$A:$C,2,0),"")</f>
        <v>T_gen_Admin_other</v>
      </c>
      <c r="B239" s="248">
        <f>IFERROR(VLOOKUP($C239,Account_Mapping!$A:$C,3,0),"")</f>
        <v>0</v>
      </c>
      <c r="C239" s="285" t="s">
        <v>988</v>
      </c>
      <c r="D239" s="215"/>
      <c r="E239" s="215">
        <v>0</v>
      </c>
      <c r="F239" s="215">
        <v>0</v>
      </c>
      <c r="G239" s="215">
        <v>0</v>
      </c>
      <c r="H239" s="215">
        <v>0</v>
      </c>
      <c r="I239" s="215">
        <v>0</v>
      </c>
      <c r="J239" s="215">
        <v>0</v>
      </c>
      <c r="K239" s="215">
        <v>0</v>
      </c>
      <c r="L239" s="215">
        <v>0</v>
      </c>
      <c r="M239" s="215">
        <v>0</v>
      </c>
      <c r="N239" s="215">
        <v>0</v>
      </c>
      <c r="O239" s="215">
        <v>0</v>
      </c>
      <c r="P239" s="215">
        <v>0</v>
      </c>
      <c r="Q239" s="215">
        <v>0</v>
      </c>
    </row>
    <row r="240" spans="1:17" x14ac:dyDescent="0.25">
      <c r="A240" s="245" t="str">
        <f>IFERROR(VLOOKUP($C240,Account_Mapping!$A:$C,2,0),"")</f>
        <v>T_gen_Admin_other</v>
      </c>
      <c r="B240" s="248">
        <f>IFERROR(VLOOKUP($C240,Account_Mapping!$A:$C,3,0),"")</f>
        <v>0</v>
      </c>
      <c r="C240" s="285" t="s">
        <v>989</v>
      </c>
      <c r="D240" s="215"/>
      <c r="E240" s="215">
        <v>0</v>
      </c>
      <c r="F240" s="215">
        <v>0</v>
      </c>
      <c r="G240" s="215">
        <v>0</v>
      </c>
      <c r="H240" s="215">
        <v>0</v>
      </c>
      <c r="I240" s="215">
        <v>0</v>
      </c>
      <c r="J240" s="215">
        <v>0</v>
      </c>
      <c r="K240" s="215">
        <v>0</v>
      </c>
      <c r="L240" s="215">
        <v>0</v>
      </c>
      <c r="M240" s="215">
        <v>0</v>
      </c>
      <c r="N240" s="215">
        <v>0</v>
      </c>
      <c r="O240" s="215">
        <v>0</v>
      </c>
      <c r="P240" s="215">
        <v>0</v>
      </c>
      <c r="Q240" s="215">
        <v>0</v>
      </c>
    </row>
    <row r="241" spans="1:18" x14ac:dyDescent="0.25">
      <c r="A241" s="245" t="str">
        <f>IFERROR(VLOOKUP($C241,Account_Mapping!$A:$C,2,0),"")</f>
        <v>T_gen_Admin_other</v>
      </c>
      <c r="B241" s="248">
        <f>IFERROR(VLOOKUP($C241,Account_Mapping!$A:$C,3,0),"")</f>
        <v>0</v>
      </c>
      <c r="C241" s="285" t="s">
        <v>990</v>
      </c>
      <c r="D241" s="215"/>
      <c r="E241" s="215">
        <v>0</v>
      </c>
      <c r="F241" s="215">
        <v>0</v>
      </c>
      <c r="G241" s="215">
        <v>0</v>
      </c>
      <c r="H241" s="215">
        <v>0</v>
      </c>
      <c r="I241" s="215">
        <v>0</v>
      </c>
      <c r="J241" s="215">
        <v>0</v>
      </c>
      <c r="K241" s="215">
        <v>0</v>
      </c>
      <c r="L241" s="215">
        <v>0</v>
      </c>
      <c r="M241" s="215">
        <v>0</v>
      </c>
      <c r="N241" s="215">
        <v>0</v>
      </c>
      <c r="O241" s="215">
        <v>0</v>
      </c>
      <c r="P241" s="215">
        <v>0</v>
      </c>
      <c r="Q241" s="215">
        <v>0</v>
      </c>
    </row>
    <row r="242" spans="1:18" x14ac:dyDescent="0.25">
      <c r="A242" s="245" t="str">
        <f>IFERROR(VLOOKUP($C242,Account_Mapping!$A:$C,2,0),"")</f>
        <v>T_gen_Admin_other</v>
      </c>
      <c r="B242" s="248">
        <f>IFERROR(VLOOKUP($C242,Account_Mapping!$A:$C,3,0),"")</f>
        <v>0</v>
      </c>
      <c r="C242" s="285" t="s">
        <v>991</v>
      </c>
      <c r="E242" s="229">
        <v>0</v>
      </c>
      <c r="F242" s="229">
        <v>0</v>
      </c>
      <c r="G242" s="229">
        <v>0</v>
      </c>
      <c r="H242" s="229">
        <v>0</v>
      </c>
      <c r="I242" s="229">
        <v>0</v>
      </c>
      <c r="J242" s="229">
        <v>0</v>
      </c>
      <c r="K242" s="229">
        <v>0</v>
      </c>
      <c r="L242" s="229">
        <v>0</v>
      </c>
      <c r="M242" s="229">
        <v>0</v>
      </c>
      <c r="N242" s="229">
        <v>0</v>
      </c>
      <c r="O242" s="229">
        <v>0</v>
      </c>
      <c r="P242" s="229">
        <v>0</v>
      </c>
      <c r="Q242" s="229">
        <v>0</v>
      </c>
      <c r="R242" s="224"/>
    </row>
    <row r="243" spans="1:18" x14ac:dyDescent="0.25">
      <c r="A243" s="245" t="str">
        <f>IFERROR(VLOOKUP($C243,Account_Mapping!$A:$C,2,0),"")</f>
        <v>T_gen_Admin_other</v>
      </c>
      <c r="B243" s="248">
        <f>IFERROR(VLOOKUP($C243,Account_Mapping!$A:$C,3,0),"")</f>
        <v>0</v>
      </c>
      <c r="C243" s="285" t="s">
        <v>992</v>
      </c>
      <c r="E243" s="230">
        <v>0</v>
      </c>
      <c r="F243" s="230">
        <v>0</v>
      </c>
      <c r="G243" s="230">
        <v>0</v>
      </c>
      <c r="H243" s="230">
        <v>0</v>
      </c>
      <c r="I243" s="230">
        <v>0</v>
      </c>
      <c r="J243" s="230">
        <v>0</v>
      </c>
      <c r="K243" s="230">
        <v>0</v>
      </c>
      <c r="L243" s="230">
        <v>0</v>
      </c>
      <c r="M243" s="230">
        <v>0</v>
      </c>
      <c r="N243" s="230">
        <v>0</v>
      </c>
      <c r="O243" s="230">
        <v>0</v>
      </c>
      <c r="P243" s="230">
        <v>0</v>
      </c>
      <c r="Q243" s="230">
        <v>0</v>
      </c>
    </row>
    <row r="244" spans="1:18" x14ac:dyDescent="0.25">
      <c r="A244" s="245" t="str">
        <f>IFERROR(VLOOKUP($C244,Account_Mapping!$A:$C,2,0),"")</f>
        <v/>
      </c>
      <c r="B244" s="248" t="str">
        <f>IFERROR(VLOOKUP($C244,Account_Mapping!$A:$C,3,0),"")</f>
        <v/>
      </c>
      <c r="C244" s="285" t="s">
        <v>993</v>
      </c>
      <c r="E244" s="215">
        <v>153275.77000000002</v>
      </c>
      <c r="F244" s="215">
        <v>128215.16000000002</v>
      </c>
      <c r="G244" s="215">
        <v>135925</v>
      </c>
      <c r="H244" s="215">
        <v>148334.63</v>
      </c>
      <c r="I244" s="215">
        <v>172990.05000000005</v>
      </c>
      <c r="J244" s="215">
        <v>169299.91</v>
      </c>
      <c r="K244" s="215">
        <v>0</v>
      </c>
      <c r="L244" s="215">
        <v>0</v>
      </c>
      <c r="M244" s="215">
        <v>0</v>
      </c>
      <c r="N244" s="215">
        <v>0</v>
      </c>
      <c r="O244" s="215">
        <v>0</v>
      </c>
      <c r="P244" s="215">
        <v>0</v>
      </c>
      <c r="Q244" s="215">
        <v>908040.52</v>
      </c>
    </row>
    <row r="245" spans="1:18" x14ac:dyDescent="0.25">
      <c r="A245" s="245" t="str">
        <f>IFERROR(VLOOKUP($C245,Account_Mapping!$A:$C,2,0),"")</f>
        <v/>
      </c>
      <c r="B245" s="248" t="str">
        <f>IFERROR(VLOOKUP($C245,Account_Mapping!$A:$C,3,0),"")</f>
        <v/>
      </c>
      <c r="D245" s="215"/>
      <c r="E245" s="215"/>
      <c r="F245" s="215"/>
      <c r="G245" s="215"/>
      <c r="H245" s="215"/>
      <c r="I245" s="215"/>
      <c r="J245" s="215"/>
      <c r="K245" s="215"/>
      <c r="L245" s="215"/>
      <c r="M245" s="215"/>
      <c r="N245" s="215"/>
      <c r="O245" s="215"/>
      <c r="P245" s="215"/>
      <c r="Q245" s="215"/>
    </row>
    <row r="246" spans="1:18" x14ac:dyDescent="0.25">
      <c r="A246" s="245" t="str">
        <f>IFERROR(VLOOKUP($C246,Account_Mapping!$A:$C,2,0),"")</f>
        <v/>
      </c>
      <c r="B246" s="248" t="str">
        <f>IFERROR(VLOOKUP($C246,Account_Mapping!$A:$C,3,0),"")</f>
        <v/>
      </c>
      <c r="C246" s="285" t="s">
        <v>665</v>
      </c>
      <c r="D246" s="215"/>
      <c r="E246" s="215"/>
      <c r="F246" s="215"/>
      <c r="G246" s="215"/>
      <c r="H246" s="215"/>
      <c r="I246" s="215"/>
      <c r="J246" s="215"/>
      <c r="K246" s="215"/>
      <c r="L246" s="215"/>
      <c r="M246" s="215"/>
      <c r="N246" s="215"/>
      <c r="O246" s="215"/>
      <c r="P246" s="215"/>
      <c r="Q246" s="215"/>
    </row>
    <row r="247" spans="1:18" x14ac:dyDescent="0.25">
      <c r="A247" s="245" t="str">
        <f>IFERROR(VLOOKUP($C247,Account_Mapping!$A:$C,2,0),"")</f>
        <v>T_Dietary_Other</v>
      </c>
      <c r="B247" s="248" t="str">
        <f>IFERROR(VLOOKUP($C247,Account_Mapping!$A:$C,3,0),"")</f>
        <v>T_Other_NN_Labor</v>
      </c>
      <c r="C247" s="285" t="s">
        <v>994</v>
      </c>
      <c r="D247" s="215"/>
      <c r="E247" s="215">
        <v>19603.310000000001</v>
      </c>
      <c r="F247" s="215">
        <v>16822.830000000002</v>
      </c>
      <c r="G247" s="215">
        <v>21715.65</v>
      </c>
      <c r="H247" s="215">
        <v>20601.63</v>
      </c>
      <c r="I247" s="215">
        <v>22099.84</v>
      </c>
      <c r="J247" s="215">
        <v>21810.5</v>
      </c>
      <c r="K247" s="215">
        <v>0</v>
      </c>
      <c r="L247" s="215">
        <v>0</v>
      </c>
      <c r="M247" s="215">
        <v>0</v>
      </c>
      <c r="N247" s="215">
        <v>0</v>
      </c>
      <c r="O247" s="215">
        <v>0</v>
      </c>
      <c r="P247" s="215">
        <v>0</v>
      </c>
      <c r="Q247" s="215">
        <v>122653.75999999999</v>
      </c>
    </row>
    <row r="248" spans="1:18" x14ac:dyDescent="0.25">
      <c r="A248" s="245" t="str">
        <f>IFERROR(VLOOKUP($C248,Account_Mapping!$A:$C,2,0),"")</f>
        <v>T_Dietary_Other</v>
      </c>
      <c r="B248" s="248">
        <f>IFERROR(VLOOKUP($C248,Account_Mapping!$A:$C,3,0),"")</f>
        <v>0</v>
      </c>
      <c r="C248" s="285" t="s">
        <v>995</v>
      </c>
      <c r="D248" s="215"/>
      <c r="E248" s="215">
        <v>2328.09</v>
      </c>
      <c r="F248" s="215">
        <v>894.18</v>
      </c>
      <c r="G248" s="215">
        <v>901.83</v>
      </c>
      <c r="H248" s="215">
        <v>120</v>
      </c>
      <c r="I248" s="215">
        <v>120</v>
      </c>
      <c r="J248" s="215">
        <v>2474.4</v>
      </c>
      <c r="K248" s="215">
        <v>0</v>
      </c>
      <c r="L248" s="215">
        <v>0</v>
      </c>
      <c r="M248" s="215">
        <v>0</v>
      </c>
      <c r="N248" s="215">
        <v>0</v>
      </c>
      <c r="O248" s="215">
        <v>0</v>
      </c>
      <c r="P248" s="215">
        <v>0</v>
      </c>
      <c r="Q248" s="215">
        <v>6838.5</v>
      </c>
    </row>
    <row r="249" spans="1:18" x14ac:dyDescent="0.25">
      <c r="A249" s="245" t="str">
        <f>IFERROR(VLOOKUP($C249,Account_Mapping!$A:$C,2,0),"")</f>
        <v>T_Dietary_Other</v>
      </c>
      <c r="B249" s="248">
        <f>IFERROR(VLOOKUP($C249,Account_Mapping!$A:$C,3,0),"")</f>
        <v>0</v>
      </c>
      <c r="C249" s="285" t="s">
        <v>996</v>
      </c>
      <c r="D249" s="215"/>
      <c r="E249" s="215">
        <v>805.01</v>
      </c>
      <c r="F249" s="215">
        <v>915.46</v>
      </c>
      <c r="G249" s="215">
        <v>1531.9</v>
      </c>
      <c r="H249" s="215">
        <v>87.12</v>
      </c>
      <c r="I249" s="215">
        <v>385.17</v>
      </c>
      <c r="J249" s="215">
        <v>2091.06</v>
      </c>
      <c r="K249" s="215">
        <v>0</v>
      </c>
      <c r="L249" s="215">
        <v>0</v>
      </c>
      <c r="M249" s="215">
        <v>0</v>
      </c>
      <c r="N249" s="215">
        <v>0</v>
      </c>
      <c r="O249" s="215">
        <v>0</v>
      </c>
      <c r="P249" s="215">
        <v>0</v>
      </c>
      <c r="Q249" s="215">
        <v>5815.7199999999993</v>
      </c>
    </row>
    <row r="250" spans="1:18" x14ac:dyDescent="0.25">
      <c r="A250" s="245" t="str">
        <f>IFERROR(VLOOKUP($C250,Account_Mapping!$A:$C,2,0),"")</f>
        <v>T_Dietary_Other</v>
      </c>
      <c r="B250" s="248">
        <f>IFERROR(VLOOKUP($C250,Account_Mapping!$A:$C,3,0),"")</f>
        <v>0</v>
      </c>
      <c r="C250" s="285" t="s">
        <v>997</v>
      </c>
      <c r="D250" s="215"/>
      <c r="E250" s="215">
        <v>721.22</v>
      </c>
      <c r="F250" s="215">
        <v>1322.72</v>
      </c>
      <c r="G250" s="215">
        <v>1996.66</v>
      </c>
      <c r="H250" s="215">
        <v>935.75</v>
      </c>
      <c r="I250" s="215">
        <v>1850.22</v>
      </c>
      <c r="J250" s="215">
        <v>1454.01</v>
      </c>
      <c r="K250" s="215">
        <v>0</v>
      </c>
      <c r="L250" s="215">
        <v>0</v>
      </c>
      <c r="M250" s="215">
        <v>0</v>
      </c>
      <c r="N250" s="215">
        <v>0</v>
      </c>
      <c r="O250" s="215">
        <v>0</v>
      </c>
      <c r="P250" s="215">
        <v>0</v>
      </c>
      <c r="Q250" s="215">
        <v>8280.58</v>
      </c>
    </row>
    <row r="251" spans="1:18" x14ac:dyDescent="0.25">
      <c r="A251" s="245" t="str">
        <f>IFERROR(VLOOKUP($C251,Account_Mapping!$A:$C,2,0),"")</f>
        <v>T_Dietary_Raw</v>
      </c>
      <c r="B251" s="248">
        <f>IFERROR(VLOOKUP($C251,Account_Mapping!$A:$C,3,0),"")</f>
        <v>0</v>
      </c>
      <c r="C251" s="285" t="s">
        <v>998</v>
      </c>
      <c r="D251" s="215"/>
      <c r="E251" s="215">
        <v>11613.23</v>
      </c>
      <c r="F251" s="215">
        <v>12994.3</v>
      </c>
      <c r="G251" s="215">
        <v>17442.560000000001</v>
      </c>
      <c r="H251" s="215">
        <v>17286.740000000002</v>
      </c>
      <c r="I251" s="215">
        <v>20818.11</v>
      </c>
      <c r="J251" s="215">
        <v>19611.62</v>
      </c>
      <c r="K251" s="215">
        <v>0</v>
      </c>
      <c r="L251" s="215">
        <v>0</v>
      </c>
      <c r="M251" s="215">
        <v>0</v>
      </c>
      <c r="N251" s="215">
        <v>0</v>
      </c>
      <c r="O251" s="215">
        <v>0</v>
      </c>
      <c r="P251" s="215">
        <v>0</v>
      </c>
      <c r="Q251" s="215">
        <v>99766.56</v>
      </c>
    </row>
    <row r="252" spans="1:18" x14ac:dyDescent="0.25">
      <c r="A252" s="245" t="str">
        <f>IFERROR(VLOOKUP($C252,Account_Mapping!$A:$C,2,0),"")</f>
        <v>T_Dietary_Other</v>
      </c>
      <c r="B252" s="248">
        <f>IFERROR(VLOOKUP($C252,Account_Mapping!$A:$C,3,0),"")</f>
        <v>0</v>
      </c>
      <c r="C252" s="285" t="s">
        <v>999</v>
      </c>
      <c r="D252" s="215"/>
      <c r="E252" s="215">
        <v>0</v>
      </c>
      <c r="F252" s="215">
        <v>0</v>
      </c>
      <c r="G252" s="215">
        <v>0</v>
      </c>
      <c r="H252" s="215">
        <v>0</v>
      </c>
      <c r="I252" s="215">
        <v>0</v>
      </c>
      <c r="J252" s="215">
        <v>0</v>
      </c>
      <c r="K252" s="215">
        <v>0</v>
      </c>
      <c r="L252" s="215">
        <v>0</v>
      </c>
      <c r="M252" s="215">
        <v>0</v>
      </c>
      <c r="N252" s="215">
        <v>0</v>
      </c>
      <c r="O252" s="215">
        <v>0</v>
      </c>
      <c r="P252" s="215">
        <v>0</v>
      </c>
      <c r="Q252" s="215">
        <v>0</v>
      </c>
    </row>
    <row r="253" spans="1:18" x14ac:dyDescent="0.25">
      <c r="A253" s="245" t="str">
        <f>IFERROR(VLOOKUP($C253,Account_Mapping!$A:$C,2,0),"")</f>
        <v>T_Dietary_Other</v>
      </c>
      <c r="B253" s="248">
        <f>IFERROR(VLOOKUP($C253,Account_Mapping!$A:$C,3,0),"")</f>
        <v>0</v>
      </c>
      <c r="C253" s="285" t="s">
        <v>1000</v>
      </c>
      <c r="D253" s="215"/>
      <c r="E253" s="215">
        <v>0</v>
      </c>
      <c r="F253" s="215">
        <v>0</v>
      </c>
      <c r="G253" s="215">
        <v>0</v>
      </c>
      <c r="H253" s="215">
        <v>0</v>
      </c>
      <c r="I253" s="215">
        <v>299.35000000000002</v>
      </c>
      <c r="J253" s="215">
        <v>0</v>
      </c>
      <c r="K253" s="215">
        <v>0</v>
      </c>
      <c r="L253" s="215">
        <v>0</v>
      </c>
      <c r="M253" s="215">
        <v>0</v>
      </c>
      <c r="N253" s="215">
        <v>0</v>
      </c>
      <c r="O253" s="215">
        <v>0</v>
      </c>
      <c r="P253" s="215">
        <v>0</v>
      </c>
      <c r="Q253" s="215">
        <v>299.35000000000002</v>
      </c>
    </row>
    <row r="254" spans="1:18" x14ac:dyDescent="0.25">
      <c r="A254" s="245" t="str">
        <f>IFERROR(VLOOKUP($C254,Account_Mapping!$A:$C,2,0),"")</f>
        <v>T_gen_Admin_other</v>
      </c>
      <c r="B254" s="248">
        <f>IFERROR(VLOOKUP($C254,Account_Mapping!$A:$C,3,0),"")</f>
        <v>0</v>
      </c>
      <c r="C254" s="285" t="s">
        <v>1001</v>
      </c>
      <c r="D254" s="215"/>
      <c r="E254" s="215">
        <v>0</v>
      </c>
      <c r="F254" s="215">
        <v>0</v>
      </c>
      <c r="G254" s="215">
        <v>0</v>
      </c>
      <c r="H254" s="215">
        <v>0</v>
      </c>
      <c r="I254" s="215">
        <v>0</v>
      </c>
      <c r="J254" s="215">
        <v>0</v>
      </c>
      <c r="K254" s="215">
        <v>0</v>
      </c>
      <c r="L254" s="215">
        <v>0</v>
      </c>
      <c r="M254" s="215">
        <v>0</v>
      </c>
      <c r="N254" s="215">
        <v>0</v>
      </c>
      <c r="O254" s="215">
        <v>0</v>
      </c>
      <c r="P254" s="215">
        <v>0</v>
      </c>
      <c r="Q254" s="215">
        <v>0</v>
      </c>
    </row>
    <row r="255" spans="1:18" x14ac:dyDescent="0.25">
      <c r="A255" s="245" t="str">
        <f>IFERROR(VLOOKUP($C255,Account_Mapping!$A:$C,2,0),"")</f>
        <v>T_gen_Admin_other</v>
      </c>
      <c r="B255" s="248">
        <f>IFERROR(VLOOKUP($C255,Account_Mapping!$A:$C,3,0),"")</f>
        <v>0</v>
      </c>
      <c r="C255" s="285" t="s">
        <v>1002</v>
      </c>
      <c r="D255" s="215"/>
      <c r="E255" s="215">
        <v>0</v>
      </c>
      <c r="F255" s="215">
        <v>0</v>
      </c>
      <c r="G255" s="215">
        <v>0</v>
      </c>
      <c r="H255" s="215">
        <v>0</v>
      </c>
      <c r="I255" s="215">
        <v>0</v>
      </c>
      <c r="J255" s="215">
        <v>0</v>
      </c>
      <c r="K255" s="215">
        <v>0</v>
      </c>
      <c r="L255" s="215">
        <v>0</v>
      </c>
      <c r="M255" s="215">
        <v>0</v>
      </c>
      <c r="N255" s="215">
        <v>0</v>
      </c>
      <c r="O255" s="215">
        <v>0</v>
      </c>
      <c r="P255" s="215">
        <v>0</v>
      </c>
      <c r="Q255" s="215">
        <v>0</v>
      </c>
    </row>
    <row r="256" spans="1:18" x14ac:dyDescent="0.25">
      <c r="A256" s="245" t="str">
        <f>IFERROR(VLOOKUP($C256,Account_Mapping!$A:$C,2,0),"")</f>
        <v>T_gen_Admin_other</v>
      </c>
      <c r="B256" s="248">
        <f>IFERROR(VLOOKUP($C256,Account_Mapping!$A:$C,3,0),"")</f>
        <v>0</v>
      </c>
      <c r="C256" s="285" t="s">
        <v>1003</v>
      </c>
      <c r="D256" s="215"/>
      <c r="E256" s="215">
        <v>0</v>
      </c>
      <c r="F256" s="215">
        <v>0</v>
      </c>
      <c r="G256" s="215">
        <v>0</v>
      </c>
      <c r="H256" s="215">
        <v>0</v>
      </c>
      <c r="I256" s="215">
        <v>0</v>
      </c>
      <c r="J256" s="215">
        <v>0</v>
      </c>
      <c r="K256" s="215">
        <v>0</v>
      </c>
      <c r="L256" s="215">
        <v>0</v>
      </c>
      <c r="M256" s="215">
        <v>0</v>
      </c>
      <c r="N256" s="215">
        <v>0</v>
      </c>
      <c r="O256" s="215">
        <v>0</v>
      </c>
      <c r="P256" s="215">
        <v>0</v>
      </c>
      <c r="Q256" s="215">
        <v>0</v>
      </c>
    </row>
    <row r="257" spans="1:18" x14ac:dyDescent="0.25">
      <c r="A257" s="245" t="str">
        <f>IFERROR(VLOOKUP($C257,Account_Mapping!$A:$C,2,0),"")</f>
        <v>T_gen_Admin_other</v>
      </c>
      <c r="B257" s="248">
        <f>IFERROR(VLOOKUP($C257,Account_Mapping!$A:$C,3,0),"")</f>
        <v>0</v>
      </c>
      <c r="C257" s="285" t="s">
        <v>1004</v>
      </c>
      <c r="D257" s="215"/>
      <c r="E257" s="215">
        <v>0</v>
      </c>
      <c r="F257" s="215">
        <v>0</v>
      </c>
      <c r="G257" s="215">
        <v>0</v>
      </c>
      <c r="H257" s="215">
        <v>0</v>
      </c>
      <c r="I257" s="215">
        <v>0</v>
      </c>
      <c r="J257" s="215">
        <v>264</v>
      </c>
      <c r="K257" s="215">
        <v>0</v>
      </c>
      <c r="L257" s="215">
        <v>0</v>
      </c>
      <c r="M257" s="215">
        <v>0</v>
      </c>
      <c r="N257" s="215">
        <v>0</v>
      </c>
      <c r="O257" s="215">
        <v>0</v>
      </c>
      <c r="P257" s="215">
        <v>0</v>
      </c>
      <c r="Q257" s="215">
        <v>264</v>
      </c>
    </row>
    <row r="258" spans="1:18" x14ac:dyDescent="0.25">
      <c r="A258" s="245" t="str">
        <f>IFERROR(VLOOKUP($C258,Account_Mapping!$A:$C,2,0),"")</f>
        <v>T_gen_Admin_other</v>
      </c>
      <c r="B258" s="248">
        <f>IFERROR(VLOOKUP($C258,Account_Mapping!$A:$C,3,0),"")</f>
        <v>0</v>
      </c>
      <c r="C258" s="285" t="s">
        <v>1005</v>
      </c>
      <c r="D258" s="215"/>
      <c r="E258" s="215">
        <v>0</v>
      </c>
      <c r="F258" s="215">
        <v>0</v>
      </c>
      <c r="G258" s="215">
        <v>0</v>
      </c>
      <c r="H258" s="215">
        <v>0</v>
      </c>
      <c r="I258" s="215">
        <v>0</v>
      </c>
      <c r="J258" s="215">
        <v>0</v>
      </c>
      <c r="K258" s="215">
        <v>0</v>
      </c>
      <c r="L258" s="215">
        <v>0</v>
      </c>
      <c r="M258" s="215">
        <v>0</v>
      </c>
      <c r="N258" s="215">
        <v>0</v>
      </c>
      <c r="O258" s="215">
        <v>0</v>
      </c>
      <c r="P258" s="215">
        <v>0</v>
      </c>
      <c r="Q258" s="215">
        <v>0</v>
      </c>
    </row>
    <row r="259" spans="1:18" x14ac:dyDescent="0.25">
      <c r="A259" s="245" t="str">
        <f>IFERROR(VLOOKUP($C259,Account_Mapping!$A:$C,2,0),"")</f>
        <v>T_gen_Admin_other</v>
      </c>
      <c r="B259" s="248">
        <f>IFERROR(VLOOKUP($C259,Account_Mapping!$A:$C,3,0),"")</f>
        <v>0</v>
      </c>
      <c r="C259" s="285" t="s">
        <v>1006</v>
      </c>
      <c r="D259" s="215"/>
      <c r="E259" s="215">
        <v>368</v>
      </c>
      <c r="F259" s="215">
        <v>0</v>
      </c>
      <c r="G259" s="215">
        <v>199.5</v>
      </c>
      <c r="H259" s="215">
        <v>0</v>
      </c>
      <c r="I259" s="215">
        <v>0</v>
      </c>
      <c r="J259" s="215">
        <v>0</v>
      </c>
      <c r="K259" s="215">
        <v>0</v>
      </c>
      <c r="L259" s="215">
        <v>0</v>
      </c>
      <c r="M259" s="215">
        <v>0</v>
      </c>
      <c r="N259" s="215">
        <v>0</v>
      </c>
      <c r="O259" s="215">
        <v>0</v>
      </c>
      <c r="P259" s="215">
        <v>0</v>
      </c>
      <c r="Q259" s="215">
        <v>567.5</v>
      </c>
    </row>
    <row r="260" spans="1:18" x14ac:dyDescent="0.25">
      <c r="A260" s="245" t="str">
        <f>IFERROR(VLOOKUP($C260,Account_Mapping!$A:$C,2,0),"")</f>
        <v>T_gen_Admin_other</v>
      </c>
      <c r="B260" s="248">
        <f>IFERROR(VLOOKUP($C260,Account_Mapping!$A:$C,3,0),"")</f>
        <v>0</v>
      </c>
      <c r="C260" s="285" t="s">
        <v>1007</v>
      </c>
      <c r="E260" s="229">
        <v>238.38</v>
      </c>
      <c r="F260" s="229">
        <v>514.66</v>
      </c>
      <c r="G260" s="229">
        <v>-186.86</v>
      </c>
      <c r="H260" s="229">
        <v>238.37</v>
      </c>
      <c r="I260" s="229">
        <v>350.14</v>
      </c>
      <c r="J260" s="229">
        <v>242.58</v>
      </c>
      <c r="K260" s="229">
        <v>0</v>
      </c>
      <c r="L260" s="229">
        <v>0</v>
      </c>
      <c r="M260" s="229">
        <v>0</v>
      </c>
      <c r="N260" s="229">
        <v>0</v>
      </c>
      <c r="O260" s="229">
        <v>0</v>
      </c>
      <c r="P260" s="229">
        <v>0</v>
      </c>
      <c r="Q260" s="229">
        <v>1397.27</v>
      </c>
      <c r="R260" s="224"/>
    </row>
    <row r="261" spans="1:18" x14ac:dyDescent="0.25">
      <c r="A261" s="245" t="str">
        <f>IFERROR(VLOOKUP($C261,Account_Mapping!$A:$C,2,0),"")</f>
        <v>T_gen_Admin_other</v>
      </c>
      <c r="B261" s="248">
        <f>IFERROR(VLOOKUP($C261,Account_Mapping!$A:$C,3,0),"")</f>
        <v>0</v>
      </c>
      <c r="C261" s="285" t="s">
        <v>1008</v>
      </c>
      <c r="E261" s="221">
        <v>0</v>
      </c>
      <c r="F261" s="221">
        <v>0</v>
      </c>
      <c r="G261" s="221">
        <v>0</v>
      </c>
      <c r="H261" s="221">
        <v>0</v>
      </c>
      <c r="I261" s="221">
        <v>0</v>
      </c>
      <c r="J261" s="221">
        <v>0</v>
      </c>
      <c r="K261" s="221">
        <v>0</v>
      </c>
      <c r="L261" s="221">
        <v>0</v>
      </c>
      <c r="M261" s="221">
        <v>0</v>
      </c>
      <c r="N261" s="221">
        <v>0</v>
      </c>
      <c r="O261" s="221">
        <v>0</v>
      </c>
      <c r="P261" s="221">
        <v>0</v>
      </c>
      <c r="Q261" s="221">
        <v>0</v>
      </c>
    </row>
    <row r="262" spans="1:18" x14ac:dyDescent="0.25">
      <c r="A262" s="245" t="str">
        <f>IFERROR(VLOOKUP($C262,Account_Mapping!$A:$C,2,0),"")</f>
        <v/>
      </c>
      <c r="B262" s="248" t="str">
        <f>IFERROR(VLOOKUP($C262,Account_Mapping!$A:$C,3,0),"")</f>
        <v/>
      </c>
      <c r="C262" s="285" t="s">
        <v>1009</v>
      </c>
      <c r="E262" s="215">
        <v>35677.24</v>
      </c>
      <c r="F262" s="215">
        <v>33464.150000000009</v>
      </c>
      <c r="G262" s="215">
        <v>43601.240000000005</v>
      </c>
      <c r="H262" s="215">
        <v>39269.610000000008</v>
      </c>
      <c r="I262" s="215">
        <v>45922.829999999994</v>
      </c>
      <c r="J262" s="215">
        <v>47948.17</v>
      </c>
      <c r="K262" s="215">
        <v>0</v>
      </c>
      <c r="L262" s="215">
        <v>0</v>
      </c>
      <c r="M262" s="215">
        <v>0</v>
      </c>
      <c r="N262" s="215">
        <v>0</v>
      </c>
      <c r="O262" s="215">
        <v>0</v>
      </c>
      <c r="P262" s="215">
        <v>0</v>
      </c>
      <c r="Q262" s="215">
        <v>245883.23999999996</v>
      </c>
    </row>
    <row r="263" spans="1:18" x14ac:dyDescent="0.25">
      <c r="A263" s="245" t="str">
        <f>IFERROR(VLOOKUP($C263,Account_Mapping!$A:$C,2,0),"")</f>
        <v/>
      </c>
      <c r="B263" s="248" t="str">
        <f>IFERROR(VLOOKUP($C263,Account_Mapping!$A:$C,3,0),"")</f>
        <v/>
      </c>
      <c r="D263" s="215"/>
      <c r="E263" s="215"/>
      <c r="F263" s="215"/>
      <c r="G263" s="215"/>
      <c r="H263" s="215"/>
      <c r="I263" s="215"/>
      <c r="J263" s="215"/>
      <c r="K263" s="215"/>
      <c r="L263" s="215"/>
      <c r="M263" s="215"/>
      <c r="N263" s="215"/>
      <c r="O263" s="215"/>
      <c r="P263" s="215"/>
      <c r="Q263" s="215"/>
    </row>
    <row r="264" spans="1:18" x14ac:dyDescent="0.25">
      <c r="A264" s="245" t="str">
        <f>IFERROR(VLOOKUP($C264,Account_Mapping!$A:$C,2,0),"")</f>
        <v/>
      </c>
      <c r="B264" s="248" t="str">
        <f>IFERROR(VLOOKUP($C264,Account_Mapping!$A:$C,3,0),"")</f>
        <v/>
      </c>
      <c r="C264" s="285" t="s">
        <v>869</v>
      </c>
      <c r="D264" s="215"/>
      <c r="E264" s="215"/>
      <c r="F264" s="215"/>
      <c r="G264" s="215"/>
      <c r="H264" s="215"/>
      <c r="I264" s="215"/>
      <c r="J264" s="215"/>
      <c r="K264" s="215"/>
      <c r="L264" s="215"/>
      <c r="M264" s="215"/>
      <c r="N264" s="215"/>
      <c r="O264" s="215"/>
      <c r="P264" s="215"/>
      <c r="Q264" s="215"/>
    </row>
    <row r="265" spans="1:18" x14ac:dyDescent="0.25">
      <c r="A265" s="245" t="str">
        <f>IFERROR(VLOOKUP($C265,Account_Mapping!$A:$C,2,0),"")</f>
        <v>T_gen_Admin_other</v>
      </c>
      <c r="B265" s="248">
        <f>IFERROR(VLOOKUP($C265,Account_Mapping!$A:$C,3,0),"")</f>
        <v>0</v>
      </c>
      <c r="C265" s="285" t="s">
        <v>1010</v>
      </c>
      <c r="D265" s="215"/>
      <c r="E265" s="215">
        <v>3576</v>
      </c>
      <c r="F265" s="215">
        <v>3318</v>
      </c>
      <c r="G265" s="215">
        <v>3722</v>
      </c>
      <c r="H265" s="215">
        <v>3970</v>
      </c>
      <c r="I265" s="215">
        <v>4174</v>
      </c>
      <c r="J265" s="215">
        <v>3015</v>
      </c>
      <c r="K265" s="215">
        <v>0</v>
      </c>
      <c r="L265" s="215">
        <v>0</v>
      </c>
      <c r="M265" s="215">
        <v>0</v>
      </c>
      <c r="N265" s="215">
        <v>0</v>
      </c>
      <c r="O265" s="215">
        <v>0</v>
      </c>
      <c r="P265" s="215">
        <v>0</v>
      </c>
      <c r="Q265" s="215">
        <v>21775</v>
      </c>
    </row>
    <row r="266" spans="1:18" x14ac:dyDescent="0.25">
      <c r="A266" s="245" t="str">
        <f>IFERROR(VLOOKUP($C266,Account_Mapping!$A:$C,2,0),"")</f>
        <v>T_EXPENSES</v>
      </c>
      <c r="B266" s="248">
        <f>IFERROR(VLOOKUP($C266,Account_Mapping!$A:$C,3,0),"")</f>
        <v>0</v>
      </c>
      <c r="C266" s="285" t="s">
        <v>1011</v>
      </c>
      <c r="D266" s="215"/>
      <c r="E266" s="215">
        <v>0</v>
      </c>
      <c r="F266" s="215">
        <v>0</v>
      </c>
      <c r="G266" s="215">
        <v>0</v>
      </c>
      <c r="H266" s="215">
        <v>0</v>
      </c>
      <c r="I266" s="215">
        <v>0</v>
      </c>
      <c r="J266" s="215">
        <v>0</v>
      </c>
      <c r="K266" s="215">
        <v>0</v>
      </c>
      <c r="L266" s="215">
        <v>0</v>
      </c>
      <c r="M266" s="215">
        <v>0</v>
      </c>
      <c r="N266" s="215">
        <v>0</v>
      </c>
      <c r="O266" s="215">
        <v>0</v>
      </c>
      <c r="P266" s="215">
        <v>0</v>
      </c>
      <c r="Q266" s="215">
        <v>0</v>
      </c>
    </row>
    <row r="267" spans="1:18" x14ac:dyDescent="0.25">
      <c r="A267" s="245" t="str">
        <f>IFERROR(VLOOKUP($C267,Account_Mapping!$A:$C,2,0),"")</f>
        <v>T_Ancillary_Therapy</v>
      </c>
      <c r="B267" s="248">
        <f>IFERROR(VLOOKUP($C267,Account_Mapping!$A:$C,3,0),"")</f>
        <v>0</v>
      </c>
      <c r="C267" s="285" t="s">
        <v>1012</v>
      </c>
      <c r="D267" s="215"/>
      <c r="E267" s="215">
        <v>859.98</v>
      </c>
      <c r="F267" s="215">
        <v>710.3</v>
      </c>
      <c r="G267" s="215">
        <v>477.52</v>
      </c>
      <c r="H267" s="215">
        <v>1872.89</v>
      </c>
      <c r="I267" s="215">
        <v>3794.48</v>
      </c>
      <c r="J267" s="215">
        <v>2983.98</v>
      </c>
      <c r="K267" s="215">
        <v>0</v>
      </c>
      <c r="L267" s="215">
        <v>0</v>
      </c>
      <c r="M267" s="215">
        <v>0</v>
      </c>
      <c r="N267" s="215">
        <v>0</v>
      </c>
      <c r="O267" s="215">
        <v>0</v>
      </c>
      <c r="P267" s="215">
        <v>0</v>
      </c>
      <c r="Q267" s="215">
        <v>10699.15</v>
      </c>
    </row>
    <row r="268" spans="1:18" x14ac:dyDescent="0.25">
      <c r="A268" s="245" t="str">
        <f>IFERROR(VLOOKUP($C268,Account_Mapping!$A:$C,2,0),"")</f>
        <v>T_Ancillary_Therapy</v>
      </c>
      <c r="B268" s="248" t="str">
        <f>IFERROR(VLOOKUP($C268,Account_Mapping!$A:$C,3,0),"")</f>
        <v>T_Other_NN_Labor</v>
      </c>
      <c r="C268" s="285" t="s">
        <v>1013</v>
      </c>
      <c r="D268" s="215"/>
      <c r="E268" s="215">
        <v>0</v>
      </c>
      <c r="F268" s="215">
        <v>0</v>
      </c>
      <c r="G268" s="215">
        <v>0</v>
      </c>
      <c r="H268" s="215">
        <v>0</v>
      </c>
      <c r="I268" s="215">
        <v>0</v>
      </c>
      <c r="J268" s="215">
        <v>0</v>
      </c>
      <c r="K268" s="215">
        <v>0</v>
      </c>
      <c r="L268" s="215">
        <v>0</v>
      </c>
      <c r="M268" s="215">
        <v>0</v>
      </c>
      <c r="N268" s="215">
        <v>0</v>
      </c>
      <c r="O268" s="215">
        <v>0</v>
      </c>
      <c r="P268" s="215">
        <v>0</v>
      </c>
      <c r="Q268" s="215">
        <v>0</v>
      </c>
    </row>
    <row r="269" spans="1:18" x14ac:dyDescent="0.25">
      <c r="A269" s="245" t="str">
        <f>IFERROR(VLOOKUP($C269,Account_Mapping!$A:$C,2,0),"")</f>
        <v>T_Ancillary_Therapy</v>
      </c>
      <c r="B269" s="248">
        <f>IFERROR(VLOOKUP($C269,Account_Mapping!$A:$C,3,0),"")</f>
        <v>0</v>
      </c>
      <c r="C269" s="285" t="s">
        <v>1014</v>
      </c>
      <c r="D269" s="215"/>
      <c r="E269" s="215">
        <v>0</v>
      </c>
      <c r="F269" s="215">
        <v>0</v>
      </c>
      <c r="G269" s="215">
        <v>0</v>
      </c>
      <c r="H269" s="215">
        <v>0</v>
      </c>
      <c r="I269" s="215">
        <v>0</v>
      </c>
      <c r="J269" s="215">
        <v>0</v>
      </c>
      <c r="K269" s="215">
        <v>0</v>
      </c>
      <c r="L269" s="215">
        <v>0</v>
      </c>
      <c r="M269" s="215">
        <v>0</v>
      </c>
      <c r="N269" s="215">
        <v>0</v>
      </c>
      <c r="O269" s="215">
        <v>0</v>
      </c>
      <c r="P269" s="215">
        <v>0</v>
      </c>
      <c r="Q269" s="215">
        <v>0</v>
      </c>
    </row>
    <row r="270" spans="1:18" x14ac:dyDescent="0.25">
      <c r="A270" s="245" t="str">
        <f>IFERROR(VLOOKUP($C270,Account_Mapping!$A:$C,2,0),"")</f>
        <v>T_Ancillary_Therapy</v>
      </c>
      <c r="B270" s="248" t="str">
        <f>IFERROR(VLOOKUP($C270,Account_Mapping!$A:$C,3,0),"")</f>
        <v>T_Other_NN_Labor</v>
      </c>
      <c r="C270" s="285" t="s">
        <v>1015</v>
      </c>
      <c r="D270" s="215"/>
      <c r="E270" s="215">
        <v>0</v>
      </c>
      <c r="F270" s="215">
        <v>0</v>
      </c>
      <c r="G270" s="215">
        <v>0</v>
      </c>
      <c r="H270" s="215">
        <v>0</v>
      </c>
      <c r="I270" s="215">
        <v>0</v>
      </c>
      <c r="J270" s="215">
        <v>0</v>
      </c>
      <c r="K270" s="215">
        <v>0</v>
      </c>
      <c r="L270" s="215">
        <v>0</v>
      </c>
      <c r="M270" s="215">
        <v>0</v>
      </c>
      <c r="N270" s="215">
        <v>0</v>
      </c>
      <c r="O270" s="215">
        <v>0</v>
      </c>
      <c r="P270" s="215">
        <v>0</v>
      </c>
      <c r="Q270" s="215">
        <v>0</v>
      </c>
    </row>
    <row r="271" spans="1:18" x14ac:dyDescent="0.25">
      <c r="A271" s="245" t="str">
        <f>IFERROR(VLOOKUP($C271,Account_Mapping!$A:$C,2,0),"")</f>
        <v>T_Ancillary_Therapy</v>
      </c>
      <c r="B271" s="248">
        <f>IFERROR(VLOOKUP($C271,Account_Mapping!$A:$C,3,0),"")</f>
        <v>0</v>
      </c>
      <c r="C271" s="285" t="s">
        <v>1016</v>
      </c>
      <c r="D271" s="215"/>
      <c r="E271" s="215">
        <v>0</v>
      </c>
      <c r="F271" s="215">
        <v>0</v>
      </c>
      <c r="G271" s="215">
        <v>0</v>
      </c>
      <c r="H271" s="215">
        <v>0</v>
      </c>
      <c r="I271" s="215">
        <v>0</v>
      </c>
      <c r="J271" s="215">
        <v>0</v>
      </c>
      <c r="K271" s="215">
        <v>0</v>
      </c>
      <c r="L271" s="215">
        <v>0</v>
      </c>
      <c r="M271" s="215">
        <v>0</v>
      </c>
      <c r="N271" s="215">
        <v>0</v>
      </c>
      <c r="O271" s="215">
        <v>0</v>
      </c>
      <c r="P271" s="215">
        <v>0</v>
      </c>
      <c r="Q271" s="215">
        <v>0</v>
      </c>
    </row>
    <row r="272" spans="1:18" x14ac:dyDescent="0.25">
      <c r="A272" s="245" t="str">
        <f>IFERROR(VLOOKUP($C272,Account_Mapping!$A:$C,2,0),"")</f>
        <v>T_Ancillary_Therapy</v>
      </c>
      <c r="B272" s="248">
        <f>IFERROR(VLOOKUP($C272,Account_Mapping!$A:$C,3,0),"")</f>
        <v>0</v>
      </c>
      <c r="C272" s="285" t="s">
        <v>1017</v>
      </c>
      <c r="D272" s="215"/>
      <c r="E272" s="215">
        <v>1132.92</v>
      </c>
      <c r="F272" s="215">
        <v>666.36</v>
      </c>
      <c r="G272" s="215">
        <v>589.45000000000005</v>
      </c>
      <c r="H272" s="215">
        <v>2034.11</v>
      </c>
      <c r="I272" s="215">
        <v>4573.9399999999996</v>
      </c>
      <c r="J272" s="215">
        <v>3815</v>
      </c>
      <c r="K272" s="215">
        <v>0</v>
      </c>
      <c r="L272" s="215">
        <v>0</v>
      </c>
      <c r="M272" s="215">
        <v>0</v>
      </c>
      <c r="N272" s="215">
        <v>0</v>
      </c>
      <c r="O272" s="215">
        <v>0</v>
      </c>
      <c r="P272" s="215">
        <v>0</v>
      </c>
      <c r="Q272" s="215">
        <v>12811.779999999999</v>
      </c>
    </row>
    <row r="273" spans="1:17" x14ac:dyDescent="0.25">
      <c r="A273" s="245" t="str">
        <f>IFERROR(VLOOKUP($C273,Account_Mapping!$A:$C,2,0),"")</f>
        <v>T_Ancillary_Therapy</v>
      </c>
      <c r="B273" s="248" t="str">
        <f>IFERROR(VLOOKUP($C273,Account_Mapping!$A:$C,3,0),"")</f>
        <v>T_Other_NN_Labor</v>
      </c>
      <c r="C273" s="285" t="s">
        <v>1018</v>
      </c>
      <c r="D273" s="215"/>
      <c r="E273" s="215">
        <v>0</v>
      </c>
      <c r="F273" s="215">
        <v>0</v>
      </c>
      <c r="G273" s="215">
        <v>0</v>
      </c>
      <c r="H273" s="215">
        <v>0</v>
      </c>
      <c r="I273" s="215">
        <v>0</v>
      </c>
      <c r="J273" s="215">
        <v>0</v>
      </c>
      <c r="K273" s="215">
        <v>0</v>
      </c>
      <c r="L273" s="215">
        <v>0</v>
      </c>
      <c r="M273" s="215">
        <v>0</v>
      </c>
      <c r="N273" s="215">
        <v>0</v>
      </c>
      <c r="O273" s="215">
        <v>0</v>
      </c>
      <c r="P273" s="215">
        <v>0</v>
      </c>
      <c r="Q273" s="215">
        <v>0</v>
      </c>
    </row>
    <row r="274" spans="1:17" x14ac:dyDescent="0.25">
      <c r="A274" s="245" t="str">
        <f>IFERROR(VLOOKUP($C274,Account_Mapping!$A:$C,2,0),"")</f>
        <v>T_Ancillary_Therapy</v>
      </c>
      <c r="B274" s="248">
        <f>IFERROR(VLOOKUP($C274,Account_Mapping!$A:$C,3,0),"")</f>
        <v>0</v>
      </c>
      <c r="C274" s="285" t="s">
        <v>1019</v>
      </c>
      <c r="D274" s="215"/>
      <c r="E274" s="215">
        <v>0</v>
      </c>
      <c r="F274" s="215">
        <v>0</v>
      </c>
      <c r="G274" s="215">
        <v>0</v>
      </c>
      <c r="H274" s="215">
        <v>0</v>
      </c>
      <c r="I274" s="215">
        <v>0</v>
      </c>
      <c r="J274" s="215">
        <v>0</v>
      </c>
      <c r="K274" s="215">
        <v>0</v>
      </c>
      <c r="L274" s="215">
        <v>0</v>
      </c>
      <c r="M274" s="215">
        <v>0</v>
      </c>
      <c r="N274" s="215">
        <v>0</v>
      </c>
      <c r="O274" s="215">
        <v>0</v>
      </c>
      <c r="P274" s="215">
        <v>0</v>
      </c>
      <c r="Q274" s="215">
        <v>0</v>
      </c>
    </row>
    <row r="275" spans="1:17" x14ac:dyDescent="0.25">
      <c r="A275" s="245" t="str">
        <f>IFERROR(VLOOKUP($C275,Account_Mapping!$A:$C,2,0),"")</f>
        <v>T_Ancillary_Therapy</v>
      </c>
      <c r="B275" s="248">
        <f>IFERROR(VLOOKUP($C275,Account_Mapping!$A:$C,3,0),"")</f>
        <v>0</v>
      </c>
      <c r="C275" s="285" t="s">
        <v>1020</v>
      </c>
      <c r="D275" s="215"/>
      <c r="E275" s="215">
        <v>0</v>
      </c>
      <c r="F275" s="215">
        <v>0</v>
      </c>
      <c r="G275" s="215">
        <v>0</v>
      </c>
      <c r="H275" s="215">
        <v>0</v>
      </c>
      <c r="I275" s="215">
        <v>0</v>
      </c>
      <c r="J275" s="215">
        <v>0</v>
      </c>
      <c r="K275" s="215">
        <v>0</v>
      </c>
      <c r="L275" s="215">
        <v>0</v>
      </c>
      <c r="M275" s="215">
        <v>0</v>
      </c>
      <c r="N275" s="215">
        <v>0</v>
      </c>
      <c r="O275" s="215">
        <v>0</v>
      </c>
      <c r="P275" s="215">
        <v>0</v>
      </c>
      <c r="Q275" s="215">
        <v>0</v>
      </c>
    </row>
    <row r="276" spans="1:17" x14ac:dyDescent="0.25">
      <c r="A276" s="245" t="str">
        <f>IFERROR(VLOOKUP($C276,Account_Mapping!$A:$C,2,0),"")</f>
        <v>T_Ancillary_Pharmacy</v>
      </c>
      <c r="B276" s="248">
        <f>IFERROR(VLOOKUP($C276,Account_Mapping!$A:$C,3,0),"")</f>
        <v>0</v>
      </c>
      <c r="C276" s="285" t="s">
        <v>1021</v>
      </c>
      <c r="D276" s="215"/>
      <c r="E276" s="215">
        <v>1311.09</v>
      </c>
      <c r="F276" s="215">
        <v>2393.44</v>
      </c>
      <c r="G276" s="215">
        <v>482.35</v>
      </c>
      <c r="H276" s="215">
        <v>1820.79</v>
      </c>
      <c r="I276" s="215">
        <v>2840.83</v>
      </c>
      <c r="J276" s="215">
        <v>2808.83</v>
      </c>
      <c r="K276" s="215">
        <v>0</v>
      </c>
      <c r="L276" s="215">
        <v>0</v>
      </c>
      <c r="M276" s="215">
        <v>0</v>
      </c>
      <c r="N276" s="215">
        <v>0</v>
      </c>
      <c r="O276" s="215">
        <v>0</v>
      </c>
      <c r="P276" s="215">
        <v>0</v>
      </c>
      <c r="Q276" s="215">
        <v>11657.33</v>
      </c>
    </row>
    <row r="277" spans="1:17" x14ac:dyDescent="0.25">
      <c r="A277" s="245" t="str">
        <f>IFERROR(VLOOKUP($C277,Account_Mapping!$A:$C,2,0),"")</f>
        <v>T_Nursing</v>
      </c>
      <c r="B277" s="248">
        <f>IFERROR(VLOOKUP($C277,Account_Mapping!$A:$C,3,0),"")</f>
        <v>0</v>
      </c>
      <c r="C277" s="285" t="s">
        <v>1022</v>
      </c>
      <c r="D277" s="215"/>
      <c r="E277" s="215">
        <v>0</v>
      </c>
      <c r="F277" s="215">
        <v>0</v>
      </c>
      <c r="G277" s="215">
        <v>0</v>
      </c>
      <c r="H277" s="215">
        <v>0</v>
      </c>
      <c r="I277" s="215">
        <v>0</v>
      </c>
      <c r="J277" s="215">
        <v>0</v>
      </c>
      <c r="K277" s="215">
        <v>0</v>
      </c>
      <c r="L277" s="215">
        <v>0</v>
      </c>
      <c r="M277" s="215">
        <v>0</v>
      </c>
      <c r="N277" s="215">
        <v>0</v>
      </c>
      <c r="O277" s="215">
        <v>0</v>
      </c>
      <c r="P277" s="215">
        <v>0</v>
      </c>
      <c r="Q277" s="215">
        <v>0</v>
      </c>
    </row>
    <row r="278" spans="1:17" x14ac:dyDescent="0.25">
      <c r="A278" s="245" t="str">
        <f>IFERROR(VLOOKUP($C278,Account_Mapping!$A:$C,2,0),"")</f>
        <v>T_Ancillary_Therapy</v>
      </c>
      <c r="B278" s="248">
        <f>IFERROR(VLOOKUP($C278,Account_Mapping!$A:$C,3,0),"")</f>
        <v>0</v>
      </c>
      <c r="C278" s="285" t="s">
        <v>1023</v>
      </c>
      <c r="D278" s="215"/>
      <c r="E278" s="215">
        <v>0</v>
      </c>
      <c r="F278" s="215">
        <v>0</v>
      </c>
      <c r="G278" s="215">
        <v>0</v>
      </c>
      <c r="H278" s="215">
        <v>0</v>
      </c>
      <c r="I278" s="215">
        <v>0</v>
      </c>
      <c r="J278" s="215">
        <v>0</v>
      </c>
      <c r="K278" s="215">
        <v>0</v>
      </c>
      <c r="L278" s="215">
        <v>0</v>
      </c>
      <c r="M278" s="215">
        <v>0</v>
      </c>
      <c r="N278" s="215">
        <v>0</v>
      </c>
      <c r="O278" s="215">
        <v>0</v>
      </c>
      <c r="P278" s="215">
        <v>0</v>
      </c>
      <c r="Q278" s="215">
        <v>0</v>
      </c>
    </row>
    <row r="279" spans="1:17" x14ac:dyDescent="0.25">
      <c r="A279" s="245" t="str">
        <f>IFERROR(VLOOKUP($C279,Account_Mapping!$A:$C,2,0),"")</f>
        <v>T_Ancillary_Therapy</v>
      </c>
      <c r="B279" s="248">
        <f>IFERROR(VLOOKUP($C279,Account_Mapping!$A:$C,3,0),"")</f>
        <v>0</v>
      </c>
      <c r="C279" s="285" t="s">
        <v>1024</v>
      </c>
      <c r="D279" s="215"/>
      <c r="E279" s="215">
        <v>51.25</v>
      </c>
      <c r="F279" s="215">
        <v>0</v>
      </c>
      <c r="G279" s="215">
        <v>202.02</v>
      </c>
      <c r="H279" s="215">
        <v>555.39</v>
      </c>
      <c r="I279" s="215">
        <v>1307.26</v>
      </c>
      <c r="J279" s="215">
        <v>254.43</v>
      </c>
      <c r="K279" s="215">
        <v>0</v>
      </c>
      <c r="L279" s="215">
        <v>0</v>
      </c>
      <c r="M279" s="215">
        <v>0</v>
      </c>
      <c r="N279" s="215">
        <v>0</v>
      </c>
      <c r="O279" s="215">
        <v>0</v>
      </c>
      <c r="P279" s="215">
        <v>0</v>
      </c>
      <c r="Q279" s="215">
        <v>2370.35</v>
      </c>
    </row>
    <row r="280" spans="1:17" x14ac:dyDescent="0.25">
      <c r="A280" s="245" t="str">
        <f>IFERROR(VLOOKUP($C280,Account_Mapping!$A:$C,2,0),"")</f>
        <v>T_Ancillary_Therapy</v>
      </c>
      <c r="B280" s="248" t="str">
        <f>IFERROR(VLOOKUP($C280,Account_Mapping!$A:$C,3,0),"")</f>
        <v>T_Other_NN_Labor</v>
      </c>
      <c r="C280" s="285" t="s">
        <v>1025</v>
      </c>
      <c r="D280" s="215"/>
      <c r="E280" s="215">
        <v>0</v>
      </c>
      <c r="F280" s="215">
        <v>0</v>
      </c>
      <c r="G280" s="215">
        <v>0</v>
      </c>
      <c r="H280" s="215">
        <v>0</v>
      </c>
      <c r="I280" s="215">
        <v>0</v>
      </c>
      <c r="J280" s="215">
        <v>0</v>
      </c>
      <c r="K280" s="215">
        <v>0</v>
      </c>
      <c r="L280" s="215">
        <v>0</v>
      </c>
      <c r="M280" s="215">
        <v>0</v>
      </c>
      <c r="N280" s="215">
        <v>0</v>
      </c>
      <c r="O280" s="215">
        <v>0</v>
      </c>
      <c r="P280" s="215">
        <v>0</v>
      </c>
      <c r="Q280" s="215">
        <v>0</v>
      </c>
    </row>
    <row r="281" spans="1:17" x14ac:dyDescent="0.25">
      <c r="A281" s="245" t="str">
        <f>IFERROR(VLOOKUP($C281,Account_Mapping!$A:$C,2,0),"")</f>
        <v>T_Ancillary_Therapy</v>
      </c>
      <c r="B281" s="248">
        <f>IFERROR(VLOOKUP($C281,Account_Mapping!$A:$C,3,0),"")</f>
        <v>0</v>
      </c>
      <c r="C281" s="285" t="s">
        <v>1026</v>
      </c>
      <c r="D281" s="215"/>
      <c r="E281" s="215">
        <v>0</v>
      </c>
      <c r="F281" s="215">
        <v>0</v>
      </c>
      <c r="G281" s="215">
        <v>0</v>
      </c>
      <c r="H281" s="215">
        <v>0</v>
      </c>
      <c r="I281" s="215">
        <v>0</v>
      </c>
      <c r="J281" s="215">
        <v>0</v>
      </c>
      <c r="K281" s="215">
        <v>0</v>
      </c>
      <c r="L281" s="215">
        <v>0</v>
      </c>
      <c r="M281" s="215">
        <v>0</v>
      </c>
      <c r="N281" s="215">
        <v>0</v>
      </c>
      <c r="O281" s="215">
        <v>0</v>
      </c>
      <c r="P281" s="215">
        <v>0</v>
      </c>
      <c r="Q281" s="215">
        <v>0</v>
      </c>
    </row>
    <row r="282" spans="1:17" x14ac:dyDescent="0.25">
      <c r="A282" s="245" t="str">
        <f>IFERROR(VLOOKUP($C282,Account_Mapping!$A:$C,2,0),"")</f>
        <v>T_Ancillary_Therapy</v>
      </c>
      <c r="B282" s="248">
        <f>IFERROR(VLOOKUP($C282,Account_Mapping!$A:$C,3,0),"")</f>
        <v>0</v>
      </c>
      <c r="C282" s="285" t="s">
        <v>1027</v>
      </c>
      <c r="D282" s="215"/>
      <c r="E282" s="215">
        <v>0</v>
      </c>
      <c r="F282" s="215">
        <v>0</v>
      </c>
      <c r="G282" s="215">
        <v>0</v>
      </c>
      <c r="H282" s="215">
        <v>0</v>
      </c>
      <c r="I282" s="215">
        <v>0</v>
      </c>
      <c r="J282" s="215">
        <v>0</v>
      </c>
      <c r="K282" s="215">
        <v>0</v>
      </c>
      <c r="L282" s="215">
        <v>0</v>
      </c>
      <c r="M282" s="215">
        <v>0</v>
      </c>
      <c r="N282" s="215">
        <v>0</v>
      </c>
      <c r="O282" s="215">
        <v>0</v>
      </c>
      <c r="P282" s="215">
        <v>0</v>
      </c>
      <c r="Q282" s="215">
        <v>0</v>
      </c>
    </row>
    <row r="283" spans="1:17" x14ac:dyDescent="0.25">
      <c r="A283" s="245" t="str">
        <f>IFERROR(VLOOKUP($C283,Account_Mapping!$A:$C,2,0),"")</f>
        <v>T_Ancillary_Other</v>
      </c>
      <c r="B283" s="248">
        <f>IFERROR(VLOOKUP($C283,Account_Mapping!$A:$C,3,0),"")</f>
        <v>0</v>
      </c>
      <c r="C283" s="285" t="s">
        <v>1028</v>
      </c>
      <c r="D283" s="215"/>
      <c r="E283" s="215">
        <v>737.98</v>
      </c>
      <c r="F283" s="215">
        <v>13.2</v>
      </c>
      <c r="G283" s="215">
        <v>260</v>
      </c>
      <c r="H283" s="215">
        <v>337.79</v>
      </c>
      <c r="I283" s="215">
        <v>445.22</v>
      </c>
      <c r="J283" s="215">
        <v>0</v>
      </c>
      <c r="K283" s="215">
        <v>0</v>
      </c>
      <c r="L283" s="215">
        <v>0</v>
      </c>
      <c r="M283" s="215">
        <v>0</v>
      </c>
      <c r="N283" s="215">
        <v>0</v>
      </c>
      <c r="O283" s="215">
        <v>0</v>
      </c>
      <c r="P283" s="215">
        <v>0</v>
      </c>
      <c r="Q283" s="215">
        <v>1794.19</v>
      </c>
    </row>
    <row r="284" spans="1:17" x14ac:dyDescent="0.25">
      <c r="A284" s="245" t="str">
        <f>IFERROR(VLOOKUP($C284,Account_Mapping!$A:$C,2,0),"")</f>
        <v>T_Ancillary_Other</v>
      </c>
      <c r="B284" s="248">
        <f>IFERROR(VLOOKUP($C284,Account_Mapping!$A:$C,3,0),"")</f>
        <v>0</v>
      </c>
      <c r="C284" s="285" t="s">
        <v>1029</v>
      </c>
      <c r="D284" s="215"/>
      <c r="E284" s="215">
        <v>0</v>
      </c>
      <c r="F284" s="215">
        <v>0</v>
      </c>
      <c r="G284" s="215">
        <v>0</v>
      </c>
      <c r="H284" s="215">
        <v>0</v>
      </c>
      <c r="I284" s="215">
        <v>477</v>
      </c>
      <c r="J284" s="215">
        <v>301.5</v>
      </c>
      <c r="K284" s="215">
        <v>0</v>
      </c>
      <c r="L284" s="215">
        <v>0</v>
      </c>
      <c r="M284" s="215">
        <v>0</v>
      </c>
      <c r="N284" s="215">
        <v>0</v>
      </c>
      <c r="O284" s="215">
        <v>0</v>
      </c>
      <c r="P284" s="215">
        <v>0</v>
      </c>
      <c r="Q284" s="215">
        <v>778.5</v>
      </c>
    </row>
    <row r="285" spans="1:17" x14ac:dyDescent="0.25">
      <c r="A285" s="245" t="str">
        <f>IFERROR(VLOOKUP($C285,Account_Mapping!$A:$C,2,0),"")</f>
        <v>T_Ancillary_Therapy</v>
      </c>
      <c r="B285" s="248">
        <f>IFERROR(VLOOKUP($C285,Account_Mapping!$A:$C,3,0),"")</f>
        <v>0</v>
      </c>
      <c r="C285" s="285" t="s">
        <v>1030</v>
      </c>
      <c r="D285" s="215"/>
      <c r="E285" s="215">
        <v>0</v>
      </c>
      <c r="F285" s="215">
        <v>0</v>
      </c>
      <c r="G285" s="215">
        <v>0</v>
      </c>
      <c r="H285" s="215">
        <v>0</v>
      </c>
      <c r="I285" s="215">
        <v>0</v>
      </c>
      <c r="J285" s="215">
        <v>0</v>
      </c>
      <c r="K285" s="215">
        <v>0</v>
      </c>
      <c r="L285" s="215">
        <v>0</v>
      </c>
      <c r="M285" s="215">
        <v>0</v>
      </c>
      <c r="N285" s="215">
        <v>0</v>
      </c>
      <c r="O285" s="215">
        <v>0</v>
      </c>
      <c r="P285" s="215">
        <v>0</v>
      </c>
      <c r="Q285" s="215">
        <v>0</v>
      </c>
    </row>
    <row r="286" spans="1:17" x14ac:dyDescent="0.25">
      <c r="A286" s="245" t="str">
        <f>IFERROR(VLOOKUP($C286,Account_Mapping!$A:$C,2,0),"")</f>
        <v>T_Ancillary_Therapy</v>
      </c>
      <c r="B286" s="248">
        <f>IFERROR(VLOOKUP($C286,Account_Mapping!$A:$C,3,0),"")</f>
        <v>0</v>
      </c>
      <c r="C286" s="285" t="s">
        <v>1031</v>
      </c>
      <c r="D286" s="215"/>
      <c r="E286" s="215">
        <v>0</v>
      </c>
      <c r="F286" s="215">
        <v>0</v>
      </c>
      <c r="G286" s="215">
        <v>0</v>
      </c>
      <c r="H286" s="215">
        <v>0</v>
      </c>
      <c r="I286" s="215">
        <v>0</v>
      </c>
      <c r="J286" s="215">
        <v>0</v>
      </c>
      <c r="K286" s="215">
        <v>0</v>
      </c>
      <c r="L286" s="215">
        <v>0</v>
      </c>
      <c r="M286" s="215">
        <v>0</v>
      </c>
      <c r="N286" s="215">
        <v>0</v>
      </c>
      <c r="O286" s="215">
        <v>0</v>
      </c>
      <c r="P286" s="215">
        <v>0</v>
      </c>
      <c r="Q286" s="215">
        <v>0</v>
      </c>
    </row>
    <row r="287" spans="1:17" x14ac:dyDescent="0.25">
      <c r="A287" s="245" t="str">
        <f>IFERROR(VLOOKUP($C287,Account_Mapping!$A:$C,2,0),"")</f>
        <v>T_Ancillary_Other</v>
      </c>
      <c r="B287" s="248">
        <f>IFERROR(VLOOKUP($C287,Account_Mapping!$A:$C,3,0),"")</f>
        <v>0</v>
      </c>
      <c r="C287" s="285" t="s">
        <v>1032</v>
      </c>
      <c r="D287" s="215"/>
      <c r="E287" s="215">
        <v>250</v>
      </c>
      <c r="F287" s="215">
        <v>720</v>
      </c>
      <c r="G287" s="215">
        <v>935</v>
      </c>
      <c r="H287" s="215">
        <v>935</v>
      </c>
      <c r="I287" s="215">
        <v>680</v>
      </c>
      <c r="J287" s="215">
        <v>200</v>
      </c>
      <c r="K287" s="215">
        <v>0</v>
      </c>
      <c r="L287" s="215">
        <v>0</v>
      </c>
      <c r="M287" s="215">
        <v>0</v>
      </c>
      <c r="N287" s="215">
        <v>0</v>
      </c>
      <c r="O287" s="215">
        <v>0</v>
      </c>
      <c r="P287" s="215">
        <v>0</v>
      </c>
      <c r="Q287" s="215">
        <v>3720</v>
      </c>
    </row>
    <row r="288" spans="1:17" x14ac:dyDescent="0.25">
      <c r="A288" s="245" t="str">
        <f>IFERROR(VLOOKUP($C288,Account_Mapping!$A:$C,2,0),"")</f>
        <v>T_EXPENSES</v>
      </c>
      <c r="B288" s="248">
        <f>IFERROR(VLOOKUP($C288,Account_Mapping!$A:$C,3,0),"")</f>
        <v>0</v>
      </c>
      <c r="C288" s="285" t="s">
        <v>1033</v>
      </c>
      <c r="D288" s="215"/>
      <c r="E288" s="215">
        <v>0</v>
      </c>
      <c r="F288" s="215">
        <v>0</v>
      </c>
      <c r="G288" s="215">
        <v>0</v>
      </c>
      <c r="H288" s="215">
        <v>0</v>
      </c>
      <c r="I288" s="215">
        <v>0</v>
      </c>
      <c r="J288" s="215">
        <v>172.5</v>
      </c>
      <c r="K288" s="215">
        <v>0</v>
      </c>
      <c r="L288" s="215">
        <v>0</v>
      </c>
      <c r="M288" s="215">
        <v>0</v>
      </c>
      <c r="N288" s="215">
        <v>0</v>
      </c>
      <c r="O288" s="215">
        <v>0</v>
      </c>
      <c r="P288" s="215">
        <v>0</v>
      </c>
      <c r="Q288" s="215">
        <v>172.5</v>
      </c>
    </row>
    <row r="289" spans="1:17" x14ac:dyDescent="0.25">
      <c r="A289" s="245" t="str">
        <f>IFERROR(VLOOKUP($C289,Account_Mapping!$A:$C,2,0),"")</f>
        <v>T_EXPENSES</v>
      </c>
      <c r="B289" s="248">
        <f>IFERROR(VLOOKUP($C289,Account_Mapping!$A:$C,3,0),"")</f>
        <v>0</v>
      </c>
      <c r="C289" s="285" t="s">
        <v>1034</v>
      </c>
      <c r="D289" s="215"/>
      <c r="E289" s="215">
        <v>0</v>
      </c>
      <c r="F289" s="215">
        <v>0</v>
      </c>
      <c r="G289" s="215">
        <v>0</v>
      </c>
      <c r="H289" s="215">
        <v>0</v>
      </c>
      <c r="I289" s="215">
        <v>0</v>
      </c>
      <c r="J289" s="215">
        <v>0</v>
      </c>
      <c r="K289" s="215">
        <v>0</v>
      </c>
      <c r="L289" s="215">
        <v>0</v>
      </c>
      <c r="M289" s="215">
        <v>0</v>
      </c>
      <c r="N289" s="215">
        <v>0</v>
      </c>
      <c r="O289" s="215">
        <v>0</v>
      </c>
      <c r="P289" s="215">
        <v>0</v>
      </c>
      <c r="Q289" s="215">
        <v>0</v>
      </c>
    </row>
    <row r="290" spans="1:17" x14ac:dyDescent="0.25">
      <c r="A290" s="245" t="str">
        <f>IFERROR(VLOOKUP($C290,Account_Mapping!$A:$C,2,0),"")</f>
        <v>T_Ancillary_Pharmacy</v>
      </c>
      <c r="B290" s="248">
        <f>IFERROR(VLOOKUP($C290,Account_Mapping!$A:$C,3,0),"")</f>
        <v>0</v>
      </c>
      <c r="C290" s="285" t="s">
        <v>1035</v>
      </c>
      <c r="D290" s="215"/>
      <c r="E290" s="215">
        <v>0</v>
      </c>
      <c r="F290" s="215">
        <v>269.25</v>
      </c>
      <c r="G290" s="215">
        <v>808.87</v>
      </c>
      <c r="H290" s="215">
        <v>0</v>
      </c>
      <c r="I290" s="215">
        <v>269.81</v>
      </c>
      <c r="J290" s="215">
        <v>269.81</v>
      </c>
      <c r="K290" s="215">
        <v>0</v>
      </c>
      <c r="L290" s="215">
        <v>0</v>
      </c>
      <c r="M290" s="215">
        <v>0</v>
      </c>
      <c r="N290" s="215">
        <v>0</v>
      </c>
      <c r="O290" s="215">
        <v>0</v>
      </c>
      <c r="P290" s="215">
        <v>0</v>
      </c>
      <c r="Q290" s="215">
        <v>1617.7399999999998</v>
      </c>
    </row>
    <row r="291" spans="1:17" x14ac:dyDescent="0.25">
      <c r="A291" s="245" t="str">
        <f>IFERROR(VLOOKUP($C291,Account_Mapping!$A:$C,2,0),"")</f>
        <v>T_Ancillary_Therapy</v>
      </c>
      <c r="B291" s="248">
        <f>IFERROR(VLOOKUP($C291,Account_Mapping!$A:$C,3,0),"")</f>
        <v>0</v>
      </c>
      <c r="C291" s="285" t="s">
        <v>1036</v>
      </c>
      <c r="D291" s="215"/>
      <c r="E291" s="215">
        <v>-457.7</v>
      </c>
      <c r="F291" s="215">
        <v>519.80999999999995</v>
      </c>
      <c r="G291" s="215">
        <v>3092.7</v>
      </c>
      <c r="H291" s="215">
        <v>2721.1</v>
      </c>
      <c r="I291" s="215">
        <v>3208.33</v>
      </c>
      <c r="J291" s="215">
        <v>1171.33</v>
      </c>
      <c r="K291" s="215">
        <v>0</v>
      </c>
      <c r="L291" s="215">
        <v>0</v>
      </c>
      <c r="M291" s="215">
        <v>0</v>
      </c>
      <c r="N291" s="215">
        <v>0</v>
      </c>
      <c r="O291" s="215">
        <v>0</v>
      </c>
      <c r="P291" s="215">
        <v>0</v>
      </c>
      <c r="Q291" s="215">
        <v>10255.57</v>
      </c>
    </row>
    <row r="292" spans="1:17" x14ac:dyDescent="0.25">
      <c r="A292" s="245" t="str">
        <f>IFERROR(VLOOKUP($C292,Account_Mapping!$A:$C,2,0),"")</f>
        <v>T_Ancillary_Therapy</v>
      </c>
      <c r="B292" s="248">
        <f>IFERROR(VLOOKUP($C292,Account_Mapping!$A:$C,3,0),"")</f>
        <v>0</v>
      </c>
      <c r="C292" s="285" t="s">
        <v>1037</v>
      </c>
      <c r="D292" s="215"/>
      <c r="E292" s="215">
        <v>0</v>
      </c>
      <c r="F292" s="215">
        <v>931.62</v>
      </c>
      <c r="G292" s="215">
        <v>461.52</v>
      </c>
      <c r="H292" s="215">
        <v>452.69</v>
      </c>
      <c r="I292" s="215">
        <v>639.84</v>
      </c>
      <c r="J292" s="215">
        <v>841.68</v>
      </c>
      <c r="K292" s="215">
        <v>0</v>
      </c>
      <c r="L292" s="215">
        <v>0</v>
      </c>
      <c r="M292" s="215">
        <v>0</v>
      </c>
      <c r="N292" s="215">
        <v>0</v>
      </c>
      <c r="O292" s="215">
        <v>0</v>
      </c>
      <c r="P292" s="215">
        <v>0</v>
      </c>
      <c r="Q292" s="215">
        <v>3327.35</v>
      </c>
    </row>
    <row r="293" spans="1:17" x14ac:dyDescent="0.25">
      <c r="A293" s="245" t="str">
        <f>IFERROR(VLOOKUP($C293,Account_Mapping!$A:$C,2,0),"")</f>
        <v>T_Ancillary_Therapy</v>
      </c>
      <c r="B293" s="248">
        <f>IFERROR(VLOOKUP($C293,Account_Mapping!$A:$C,3,0),"")</f>
        <v>0</v>
      </c>
      <c r="C293" s="285" t="s">
        <v>1038</v>
      </c>
      <c r="D293" s="215"/>
      <c r="E293" s="215">
        <v>-448.88</v>
      </c>
      <c r="F293" s="215">
        <v>623.75</v>
      </c>
      <c r="G293" s="215">
        <v>3731.53</v>
      </c>
      <c r="H293" s="215">
        <v>3417.2</v>
      </c>
      <c r="I293" s="215">
        <v>5226.8500000000004</v>
      </c>
      <c r="J293" s="215">
        <v>1898.04</v>
      </c>
      <c r="K293" s="215">
        <v>0</v>
      </c>
      <c r="L293" s="215">
        <v>0</v>
      </c>
      <c r="M293" s="215">
        <v>0</v>
      </c>
      <c r="N293" s="215">
        <v>0</v>
      </c>
      <c r="O293" s="215">
        <v>0</v>
      </c>
      <c r="P293" s="215">
        <v>0</v>
      </c>
      <c r="Q293" s="215">
        <v>14448.490000000002</v>
      </c>
    </row>
    <row r="294" spans="1:17" x14ac:dyDescent="0.25">
      <c r="A294" s="245" t="str">
        <f>IFERROR(VLOOKUP($C294,Account_Mapping!$A:$C,2,0),"")</f>
        <v>T_Ancillary_Other</v>
      </c>
      <c r="B294" s="248">
        <f>IFERROR(VLOOKUP($C294,Account_Mapping!$A:$C,3,0),"")</f>
        <v>0</v>
      </c>
      <c r="C294" s="285" t="s">
        <v>1039</v>
      </c>
      <c r="D294" s="215"/>
      <c r="E294" s="215">
        <v>0</v>
      </c>
      <c r="F294" s="215">
        <v>0</v>
      </c>
      <c r="G294" s="215">
        <v>0</v>
      </c>
      <c r="H294" s="215">
        <v>0</v>
      </c>
      <c r="I294" s="215">
        <v>0</v>
      </c>
      <c r="J294" s="215">
        <v>0</v>
      </c>
      <c r="K294" s="215">
        <v>0</v>
      </c>
      <c r="L294" s="215">
        <v>0</v>
      </c>
      <c r="M294" s="215">
        <v>0</v>
      </c>
      <c r="N294" s="215">
        <v>0</v>
      </c>
      <c r="O294" s="215">
        <v>0</v>
      </c>
      <c r="P294" s="215">
        <v>0</v>
      </c>
      <c r="Q294" s="215">
        <v>0</v>
      </c>
    </row>
    <row r="295" spans="1:17" x14ac:dyDescent="0.25">
      <c r="A295" s="245" t="str">
        <f>IFERROR(VLOOKUP($C295,Account_Mapping!$A:$C,2,0),"")</f>
        <v>T_Ancillary_Pharmacy</v>
      </c>
      <c r="B295" s="248">
        <f>IFERROR(VLOOKUP($C295,Account_Mapping!$A:$C,3,0),"")</f>
        <v>0</v>
      </c>
      <c r="C295" s="285" t="s">
        <v>1040</v>
      </c>
      <c r="D295" s="215"/>
      <c r="E295" s="215">
        <v>0</v>
      </c>
      <c r="F295" s="215">
        <v>0</v>
      </c>
      <c r="G295" s="215">
        <v>0</v>
      </c>
      <c r="H295" s="215">
        <v>0</v>
      </c>
      <c r="I295" s="215">
        <v>0</v>
      </c>
      <c r="J295" s="215">
        <v>0</v>
      </c>
      <c r="K295" s="215">
        <v>0</v>
      </c>
      <c r="L295" s="215">
        <v>0</v>
      </c>
      <c r="M295" s="215">
        <v>0</v>
      </c>
      <c r="N295" s="215">
        <v>0</v>
      </c>
      <c r="O295" s="215">
        <v>0</v>
      </c>
      <c r="P295" s="215">
        <v>0</v>
      </c>
      <c r="Q295" s="215">
        <v>0</v>
      </c>
    </row>
    <row r="296" spans="1:17" x14ac:dyDescent="0.25">
      <c r="A296" s="245" t="str">
        <f>IFERROR(VLOOKUP($C296,Account_Mapping!$A:$C,2,0),"")</f>
        <v>T_Ancillary_Other</v>
      </c>
      <c r="B296" s="248">
        <f>IFERROR(VLOOKUP($C296,Account_Mapping!$A:$C,3,0),"")</f>
        <v>0</v>
      </c>
      <c r="C296" s="285" t="s">
        <v>1041</v>
      </c>
      <c r="D296" s="215"/>
      <c r="E296" s="215">
        <v>0</v>
      </c>
      <c r="F296" s="215">
        <v>0</v>
      </c>
      <c r="G296" s="215">
        <v>0</v>
      </c>
      <c r="H296" s="215">
        <v>0</v>
      </c>
      <c r="I296" s="215">
        <v>0</v>
      </c>
      <c r="J296" s="215">
        <v>0</v>
      </c>
      <c r="K296" s="215">
        <v>0</v>
      </c>
      <c r="L296" s="215">
        <v>0</v>
      </c>
      <c r="M296" s="215">
        <v>0</v>
      </c>
      <c r="N296" s="215">
        <v>0</v>
      </c>
      <c r="O296" s="215">
        <v>0</v>
      </c>
      <c r="P296" s="215">
        <v>0</v>
      </c>
      <c r="Q296" s="215">
        <v>0</v>
      </c>
    </row>
    <row r="297" spans="1:17" x14ac:dyDescent="0.25">
      <c r="A297" s="245" t="str">
        <f>IFERROR(VLOOKUP($C297,Account_Mapping!$A:$C,2,0),"")</f>
        <v>T_Ancillary_Other</v>
      </c>
      <c r="B297" s="248">
        <f>IFERROR(VLOOKUP($C297,Account_Mapping!$A:$C,3,0),"")</f>
        <v>0</v>
      </c>
      <c r="C297" s="285" t="s">
        <v>1042</v>
      </c>
      <c r="D297" s="215"/>
      <c r="E297" s="215">
        <v>0</v>
      </c>
      <c r="F297" s="215">
        <v>0</v>
      </c>
      <c r="G297" s="215">
        <v>0</v>
      </c>
      <c r="H297" s="215">
        <v>72</v>
      </c>
      <c r="I297" s="215">
        <v>418.5</v>
      </c>
      <c r="J297" s="215">
        <v>72</v>
      </c>
      <c r="K297" s="215">
        <v>0</v>
      </c>
      <c r="L297" s="215">
        <v>0</v>
      </c>
      <c r="M297" s="215">
        <v>0</v>
      </c>
      <c r="N297" s="215">
        <v>0</v>
      </c>
      <c r="O297" s="215">
        <v>0</v>
      </c>
      <c r="P297" s="215">
        <v>0</v>
      </c>
      <c r="Q297" s="215">
        <v>562.5</v>
      </c>
    </row>
    <row r="298" spans="1:17" x14ac:dyDescent="0.25">
      <c r="A298" s="245" t="str">
        <f>IFERROR(VLOOKUP($C298,Account_Mapping!$A:$C,2,0),"")</f>
        <v>T_Ancillary_Therapy</v>
      </c>
      <c r="B298" s="248">
        <f>IFERROR(VLOOKUP($C298,Account_Mapping!$A:$C,3,0),"")</f>
        <v>0</v>
      </c>
      <c r="C298" s="285" t="s">
        <v>1043</v>
      </c>
      <c r="D298" s="215"/>
      <c r="E298" s="215">
        <v>0</v>
      </c>
      <c r="F298" s="215">
        <v>0</v>
      </c>
      <c r="G298" s="215">
        <v>0</v>
      </c>
      <c r="H298" s="215">
        <v>0</v>
      </c>
      <c r="I298" s="215">
        <v>0</v>
      </c>
      <c r="J298" s="215">
        <v>0</v>
      </c>
      <c r="K298" s="215">
        <v>0</v>
      </c>
      <c r="L298" s="215">
        <v>0</v>
      </c>
      <c r="M298" s="215">
        <v>0</v>
      </c>
      <c r="N298" s="215">
        <v>0</v>
      </c>
      <c r="O298" s="215">
        <v>0</v>
      </c>
      <c r="P298" s="215">
        <v>0</v>
      </c>
      <c r="Q298" s="215">
        <v>0</v>
      </c>
    </row>
    <row r="299" spans="1:17" x14ac:dyDescent="0.25">
      <c r="A299" s="245" t="str">
        <f>IFERROR(VLOOKUP($C299,Account_Mapping!$A:$C,2,0),"")</f>
        <v>T_Ancillary_Therapy</v>
      </c>
      <c r="B299" s="248">
        <f>IFERROR(VLOOKUP($C299,Account_Mapping!$A:$C,3,0),"")</f>
        <v>0</v>
      </c>
      <c r="C299" s="285" t="s">
        <v>1044</v>
      </c>
      <c r="D299" s="215"/>
      <c r="E299" s="215">
        <v>0</v>
      </c>
      <c r="F299" s="215">
        <v>0</v>
      </c>
      <c r="G299" s="215">
        <v>0</v>
      </c>
      <c r="H299" s="215">
        <v>0</v>
      </c>
      <c r="I299" s="215">
        <v>0</v>
      </c>
      <c r="J299" s="215">
        <v>0</v>
      </c>
      <c r="K299" s="215">
        <v>0</v>
      </c>
      <c r="L299" s="215">
        <v>0</v>
      </c>
      <c r="M299" s="215">
        <v>0</v>
      </c>
      <c r="N299" s="215">
        <v>0</v>
      </c>
      <c r="O299" s="215">
        <v>0</v>
      </c>
      <c r="P299" s="215">
        <v>0</v>
      </c>
      <c r="Q299" s="215">
        <v>0</v>
      </c>
    </row>
    <row r="300" spans="1:17" x14ac:dyDescent="0.25">
      <c r="A300" s="245" t="str">
        <f>IFERROR(VLOOKUP($C300,Account_Mapping!$A:$C,2,0),"")</f>
        <v>T_Ancillary_Therapy</v>
      </c>
      <c r="B300" s="248">
        <f>IFERROR(VLOOKUP($C300,Account_Mapping!$A:$C,3,0),"")</f>
        <v>0</v>
      </c>
      <c r="C300" s="285" t="s">
        <v>1045</v>
      </c>
      <c r="D300" s="215"/>
      <c r="E300" s="215">
        <v>0</v>
      </c>
      <c r="F300" s="215">
        <v>0</v>
      </c>
      <c r="G300" s="215">
        <v>0</v>
      </c>
      <c r="H300" s="215">
        <v>0</v>
      </c>
      <c r="I300" s="215">
        <v>0</v>
      </c>
      <c r="J300" s="215">
        <v>0</v>
      </c>
      <c r="K300" s="215">
        <v>0</v>
      </c>
      <c r="L300" s="215">
        <v>0</v>
      </c>
      <c r="M300" s="215">
        <v>0</v>
      </c>
      <c r="N300" s="215">
        <v>0</v>
      </c>
      <c r="O300" s="215">
        <v>0</v>
      </c>
      <c r="P300" s="215">
        <v>0</v>
      </c>
      <c r="Q300" s="215">
        <v>0</v>
      </c>
    </row>
    <row r="301" spans="1:17" x14ac:dyDescent="0.25">
      <c r="A301" s="245" t="str">
        <f>IFERROR(VLOOKUP($C301,Account_Mapping!$A:$C,2,0),"")</f>
        <v>T_Ancillary_Therapy</v>
      </c>
      <c r="B301" s="248">
        <f>IFERROR(VLOOKUP($C301,Account_Mapping!$A:$C,3,0),"")</f>
        <v>0</v>
      </c>
      <c r="C301" s="285" t="s">
        <v>1046</v>
      </c>
      <c r="D301" s="215"/>
      <c r="E301" s="215">
        <v>1445.73</v>
      </c>
      <c r="F301" s="215">
        <v>696.9</v>
      </c>
      <c r="G301" s="215">
        <v>303</v>
      </c>
      <c r="H301" s="215">
        <v>2636.84</v>
      </c>
      <c r="I301" s="215">
        <v>585.92999999999995</v>
      </c>
      <c r="J301" s="215">
        <v>212.1</v>
      </c>
      <c r="K301" s="215">
        <v>0</v>
      </c>
      <c r="L301" s="215">
        <v>0</v>
      </c>
      <c r="M301" s="215">
        <v>0</v>
      </c>
      <c r="N301" s="215">
        <v>0</v>
      </c>
      <c r="O301" s="215">
        <v>0</v>
      </c>
      <c r="P301" s="215">
        <v>0</v>
      </c>
      <c r="Q301" s="215">
        <v>5880.5000000000009</v>
      </c>
    </row>
    <row r="302" spans="1:17" x14ac:dyDescent="0.25">
      <c r="A302" s="245" t="str">
        <f>IFERROR(VLOOKUP($C302,Account_Mapping!$A:$C,2,0),"")</f>
        <v>T_Ancillary_Therapy</v>
      </c>
      <c r="B302" s="248">
        <f>IFERROR(VLOOKUP($C302,Account_Mapping!$A:$C,3,0),"")</f>
        <v>0</v>
      </c>
      <c r="C302" s="285" t="s">
        <v>1047</v>
      </c>
      <c r="D302" s="215"/>
      <c r="E302" s="215">
        <v>0</v>
      </c>
      <c r="F302" s="215">
        <v>136.35</v>
      </c>
      <c r="G302" s="215">
        <v>191.9</v>
      </c>
      <c r="H302" s="215">
        <v>1068.48</v>
      </c>
      <c r="I302" s="215">
        <v>361.18</v>
      </c>
      <c r="J302" s="215">
        <v>60.6</v>
      </c>
      <c r="K302" s="215">
        <v>0</v>
      </c>
      <c r="L302" s="215">
        <v>0</v>
      </c>
      <c r="M302" s="215">
        <v>0</v>
      </c>
      <c r="N302" s="215">
        <v>0</v>
      </c>
      <c r="O302" s="215">
        <v>0</v>
      </c>
      <c r="P302" s="215">
        <v>0</v>
      </c>
      <c r="Q302" s="215">
        <v>1818.51</v>
      </c>
    </row>
    <row r="303" spans="1:17" x14ac:dyDescent="0.25">
      <c r="A303" s="245" t="str">
        <f>IFERROR(VLOOKUP($C303,Account_Mapping!$A:$C,2,0),"")</f>
        <v>T_Ancillary_Therapy</v>
      </c>
      <c r="B303" s="248">
        <f>IFERROR(VLOOKUP($C303,Account_Mapping!$A:$C,3,0),"")</f>
        <v>0</v>
      </c>
      <c r="C303" s="285" t="s">
        <v>1048</v>
      </c>
      <c r="D303" s="215"/>
      <c r="E303" s="215">
        <v>1762.04</v>
      </c>
      <c r="F303" s="215">
        <v>468.64</v>
      </c>
      <c r="G303" s="215">
        <v>268.66000000000003</v>
      </c>
      <c r="H303" s="215">
        <v>2819.57</v>
      </c>
      <c r="I303" s="215">
        <v>824.89</v>
      </c>
      <c r="J303" s="215">
        <v>226.24</v>
      </c>
      <c r="K303" s="215">
        <v>0</v>
      </c>
      <c r="L303" s="215">
        <v>0</v>
      </c>
      <c r="M303" s="215">
        <v>0</v>
      </c>
      <c r="N303" s="215">
        <v>0</v>
      </c>
      <c r="O303" s="215">
        <v>0</v>
      </c>
      <c r="P303" s="215">
        <v>0</v>
      </c>
      <c r="Q303" s="215">
        <v>6370.04</v>
      </c>
    </row>
    <row r="304" spans="1:17" x14ac:dyDescent="0.25">
      <c r="A304" s="245" t="str">
        <f>IFERROR(VLOOKUP($C304,Account_Mapping!$A:$C,2,0),"")</f>
        <v>T_Ancillary_Therapy</v>
      </c>
      <c r="B304" s="248">
        <f>IFERROR(VLOOKUP($C304,Account_Mapping!$A:$C,3,0),"")</f>
        <v>0</v>
      </c>
      <c r="C304" s="285" t="s">
        <v>1274</v>
      </c>
      <c r="D304" s="215"/>
      <c r="E304" s="215">
        <v>1048.3800000000001</v>
      </c>
      <c r="F304" s="215">
        <v>1464.5</v>
      </c>
      <c r="G304" s="215">
        <v>4353.1000000000004</v>
      </c>
      <c r="H304" s="215">
        <v>1878.6</v>
      </c>
      <c r="I304" s="215">
        <v>2360.37</v>
      </c>
      <c r="J304" s="215">
        <v>3944.05</v>
      </c>
      <c r="K304" s="215">
        <v>0</v>
      </c>
      <c r="L304" s="215">
        <v>0</v>
      </c>
      <c r="M304" s="215">
        <v>0</v>
      </c>
      <c r="N304" s="215">
        <v>0</v>
      </c>
      <c r="O304" s="215">
        <v>0</v>
      </c>
      <c r="P304" s="215">
        <v>0</v>
      </c>
      <c r="Q304" s="215">
        <v>15049</v>
      </c>
    </row>
    <row r="305" spans="1:18" x14ac:dyDescent="0.25">
      <c r="A305" s="245" t="str">
        <f>IFERROR(VLOOKUP($C305,Account_Mapping!$A:$C,2,0),"")</f>
        <v>T_Ancillary_Therapy</v>
      </c>
      <c r="B305" s="248">
        <f>IFERROR(VLOOKUP($C305,Account_Mapping!$A:$C,3,0),"")</f>
        <v>0</v>
      </c>
      <c r="C305" s="285" t="s">
        <v>1275</v>
      </c>
      <c r="D305" s="215"/>
      <c r="E305" s="215">
        <v>0</v>
      </c>
      <c r="F305" s="215">
        <v>747.4</v>
      </c>
      <c r="G305" s="215">
        <v>981.72</v>
      </c>
      <c r="H305" s="215">
        <v>0</v>
      </c>
      <c r="I305" s="215">
        <v>318.14999999999998</v>
      </c>
      <c r="J305" s="215">
        <v>1586.71</v>
      </c>
      <c r="K305" s="215">
        <v>0</v>
      </c>
      <c r="L305" s="215">
        <v>0</v>
      </c>
      <c r="M305" s="215">
        <v>0</v>
      </c>
      <c r="N305" s="215">
        <v>0</v>
      </c>
      <c r="O305" s="215">
        <v>0</v>
      </c>
      <c r="P305" s="215">
        <v>0</v>
      </c>
      <c r="Q305" s="215">
        <v>3633.98</v>
      </c>
    </row>
    <row r="306" spans="1:18" x14ac:dyDescent="0.25">
      <c r="A306" s="245" t="str">
        <f>IFERROR(VLOOKUP($C306,Account_Mapping!$A:$C,2,0),"")</f>
        <v>T_Ancillary_Therapy</v>
      </c>
      <c r="B306" s="248">
        <f>IFERROR(VLOOKUP($C306,Account_Mapping!$A:$C,3,0),"")</f>
        <v>0</v>
      </c>
      <c r="C306" s="285" t="s">
        <v>1276</v>
      </c>
      <c r="D306" s="215"/>
      <c r="E306" s="215">
        <v>2208.87</v>
      </c>
      <c r="F306" s="215">
        <v>1997.78</v>
      </c>
      <c r="G306" s="215">
        <v>3847.09</v>
      </c>
      <c r="H306" s="215">
        <v>1773.56</v>
      </c>
      <c r="I306" s="215">
        <v>3936.98</v>
      </c>
      <c r="J306" s="215">
        <v>6286.24</v>
      </c>
      <c r="K306" s="215">
        <v>0</v>
      </c>
      <c r="L306" s="215">
        <v>0</v>
      </c>
      <c r="M306" s="215">
        <v>0</v>
      </c>
      <c r="N306" s="215">
        <v>0</v>
      </c>
      <c r="O306" s="215">
        <v>0</v>
      </c>
      <c r="P306" s="215">
        <v>0</v>
      </c>
      <c r="Q306" s="215">
        <v>20050.519999999997</v>
      </c>
    </row>
    <row r="307" spans="1:18" x14ac:dyDescent="0.25">
      <c r="A307" s="245" t="str">
        <f>IFERROR(VLOOKUP($C307,Account_Mapping!$A:$C,2,0),"")</f>
        <v>T_gen_Admin_other</v>
      </c>
      <c r="B307" s="248">
        <f>IFERROR(VLOOKUP($C307,Account_Mapping!$A:$C,3,0),"")</f>
        <v>0</v>
      </c>
      <c r="C307" s="285" t="s">
        <v>1052</v>
      </c>
      <c r="D307" s="215"/>
      <c r="E307" s="215">
        <v>0</v>
      </c>
      <c r="F307" s="215">
        <v>0</v>
      </c>
      <c r="G307" s="215">
        <v>0</v>
      </c>
      <c r="H307" s="215">
        <v>0</v>
      </c>
      <c r="I307" s="215">
        <v>0</v>
      </c>
      <c r="J307" s="215">
        <v>0</v>
      </c>
      <c r="K307" s="215">
        <v>0</v>
      </c>
      <c r="L307" s="215">
        <v>0</v>
      </c>
      <c r="M307" s="215">
        <v>0</v>
      </c>
      <c r="N307" s="215">
        <v>0</v>
      </c>
      <c r="O307" s="215">
        <v>0</v>
      </c>
      <c r="P307" s="215">
        <v>0</v>
      </c>
      <c r="Q307" s="215">
        <v>0</v>
      </c>
    </row>
    <row r="308" spans="1:18" x14ac:dyDescent="0.25">
      <c r="A308" s="245" t="str">
        <f>IFERROR(VLOOKUP($C308,Account_Mapping!$A:$C,2,0),"")</f>
        <v>T_Ancillary_Pharmacy</v>
      </c>
      <c r="B308" s="248">
        <f>IFERROR(VLOOKUP($C308,Account_Mapping!$A:$C,3,0),"")</f>
        <v>0</v>
      </c>
      <c r="C308" s="285" t="s">
        <v>1053</v>
      </c>
      <c r="D308" s="215"/>
      <c r="E308" s="215">
        <v>0</v>
      </c>
      <c r="F308" s="215">
        <v>0</v>
      </c>
      <c r="G308" s="215">
        <v>0</v>
      </c>
      <c r="H308" s="215">
        <v>0</v>
      </c>
      <c r="I308" s="215">
        <v>0</v>
      </c>
      <c r="J308" s="215">
        <v>0</v>
      </c>
      <c r="K308" s="215">
        <v>0</v>
      </c>
      <c r="L308" s="215">
        <v>0</v>
      </c>
      <c r="M308" s="215">
        <v>0</v>
      </c>
      <c r="N308" s="215">
        <v>0</v>
      </c>
      <c r="O308" s="215">
        <v>0</v>
      </c>
      <c r="P308" s="215">
        <v>0</v>
      </c>
      <c r="Q308" s="215">
        <v>0</v>
      </c>
    </row>
    <row r="309" spans="1:18" x14ac:dyDescent="0.25">
      <c r="A309" s="245" t="str">
        <f>IFERROR(VLOOKUP($C309,Account_Mapping!$A:$C,2,0),"")</f>
        <v>T_EXPENSES</v>
      </c>
      <c r="B309" s="248">
        <f>IFERROR(VLOOKUP($C309,Account_Mapping!$A:$C,3,0),"")</f>
        <v>0</v>
      </c>
      <c r="C309" s="285" t="s">
        <v>1054</v>
      </c>
      <c r="D309" s="215"/>
      <c r="E309" s="215">
        <v>0</v>
      </c>
      <c r="F309" s="215">
        <v>0</v>
      </c>
      <c r="G309" s="215">
        <v>0</v>
      </c>
      <c r="H309" s="215">
        <v>0</v>
      </c>
      <c r="I309" s="215">
        <v>0</v>
      </c>
      <c r="J309" s="215">
        <v>0</v>
      </c>
      <c r="K309" s="215">
        <v>0</v>
      </c>
      <c r="L309" s="215">
        <v>0</v>
      </c>
      <c r="M309" s="215">
        <v>0</v>
      </c>
      <c r="N309" s="215">
        <v>0</v>
      </c>
      <c r="O309" s="215">
        <v>0</v>
      </c>
      <c r="P309" s="215">
        <v>0</v>
      </c>
      <c r="Q309" s="215">
        <v>0</v>
      </c>
    </row>
    <row r="310" spans="1:18" x14ac:dyDescent="0.25">
      <c r="A310" s="245" t="str">
        <f>IFERROR(VLOOKUP($C310,Account_Mapping!$A:$C,2,0),"")</f>
        <v>T_Ancillary_Therapy</v>
      </c>
      <c r="B310" s="248">
        <f>IFERROR(VLOOKUP($C310,Account_Mapping!$A:$C,3,0),"")</f>
        <v>0</v>
      </c>
      <c r="C310" s="285" t="s">
        <v>1055</v>
      </c>
      <c r="D310" s="215"/>
      <c r="E310" s="215">
        <v>0</v>
      </c>
      <c r="F310" s="215">
        <v>0</v>
      </c>
      <c r="G310" s="215">
        <v>0</v>
      </c>
      <c r="H310" s="215">
        <v>0</v>
      </c>
      <c r="I310" s="215">
        <v>0</v>
      </c>
      <c r="J310" s="215">
        <v>0</v>
      </c>
      <c r="K310" s="215">
        <v>0</v>
      </c>
      <c r="L310" s="215">
        <v>0</v>
      </c>
      <c r="M310" s="215">
        <v>0</v>
      </c>
      <c r="N310" s="215">
        <v>0</v>
      </c>
      <c r="O310" s="215">
        <v>0</v>
      </c>
      <c r="P310" s="215">
        <v>0</v>
      </c>
      <c r="Q310" s="215">
        <v>0</v>
      </c>
    </row>
    <row r="311" spans="1:18" x14ac:dyDescent="0.25">
      <c r="A311" s="245" t="str">
        <f>IFERROR(VLOOKUP($C311,Account_Mapping!$A:$C,2,0),"")</f>
        <v>T_Ancillary_Other</v>
      </c>
      <c r="B311" s="248">
        <f>IFERROR(VLOOKUP($C311,Account_Mapping!$A:$C,3,0),"")</f>
        <v>0</v>
      </c>
      <c r="C311" s="285" t="s">
        <v>1056</v>
      </c>
      <c r="D311" s="215"/>
      <c r="E311" s="215">
        <v>0</v>
      </c>
      <c r="F311" s="215">
        <v>0</v>
      </c>
      <c r="G311" s="215">
        <v>0</v>
      </c>
      <c r="H311" s="215">
        <v>0</v>
      </c>
      <c r="I311" s="215">
        <v>0</v>
      </c>
      <c r="J311" s="215">
        <v>0</v>
      </c>
      <c r="K311" s="215">
        <v>0</v>
      </c>
      <c r="L311" s="215">
        <v>0</v>
      </c>
      <c r="M311" s="215">
        <v>0</v>
      </c>
      <c r="N311" s="215">
        <v>0</v>
      </c>
      <c r="O311" s="215">
        <v>0</v>
      </c>
      <c r="P311" s="215">
        <v>0</v>
      </c>
      <c r="Q311" s="215">
        <v>0</v>
      </c>
    </row>
    <row r="312" spans="1:18" x14ac:dyDescent="0.25">
      <c r="A312" s="245" t="str">
        <f>IFERROR(VLOOKUP($C312,Account_Mapping!$A:$C,2,0),"")</f>
        <v>T_Ancillary_Other</v>
      </c>
      <c r="B312" s="248">
        <f>IFERROR(VLOOKUP($C312,Account_Mapping!$A:$C,3,0),"")</f>
        <v>0</v>
      </c>
      <c r="C312" s="285" t="s">
        <v>1057</v>
      </c>
      <c r="D312" s="215"/>
      <c r="E312" s="215">
        <v>0</v>
      </c>
      <c r="F312" s="215">
        <v>0</v>
      </c>
      <c r="G312" s="215">
        <v>0</v>
      </c>
      <c r="H312" s="215">
        <v>0</v>
      </c>
      <c r="I312" s="215">
        <v>0</v>
      </c>
      <c r="J312" s="215">
        <v>0</v>
      </c>
      <c r="K312" s="215">
        <v>0</v>
      </c>
      <c r="L312" s="215">
        <v>0</v>
      </c>
      <c r="M312" s="215">
        <v>0</v>
      </c>
      <c r="N312" s="215">
        <v>0</v>
      </c>
      <c r="O312" s="215">
        <v>0</v>
      </c>
      <c r="P312" s="215">
        <v>0</v>
      </c>
      <c r="Q312" s="215">
        <v>0</v>
      </c>
    </row>
    <row r="313" spans="1:18" x14ac:dyDescent="0.25">
      <c r="A313" s="245" t="str">
        <f>IFERROR(VLOOKUP($C313,Account_Mapping!$A:$C,2,0),"")</f>
        <v>T_Ancillary_Other</v>
      </c>
      <c r="B313" s="248">
        <f>IFERROR(VLOOKUP($C313,Account_Mapping!$A:$C,3,0),"")</f>
        <v>0</v>
      </c>
      <c r="C313" s="285" t="s">
        <v>1058</v>
      </c>
      <c r="D313" s="215"/>
      <c r="E313" s="215">
        <v>0</v>
      </c>
      <c r="F313" s="215">
        <v>0</v>
      </c>
      <c r="G313" s="215">
        <v>0</v>
      </c>
      <c r="H313" s="215">
        <v>0</v>
      </c>
      <c r="I313" s="215">
        <v>0</v>
      </c>
      <c r="J313" s="215">
        <v>0</v>
      </c>
      <c r="K313" s="215">
        <v>0</v>
      </c>
      <c r="L313" s="215">
        <v>0</v>
      </c>
      <c r="M313" s="215">
        <v>0</v>
      </c>
      <c r="N313" s="215">
        <v>0</v>
      </c>
      <c r="O313" s="215">
        <v>0</v>
      </c>
      <c r="P313" s="215">
        <v>0</v>
      </c>
      <c r="Q313" s="215">
        <v>0</v>
      </c>
    </row>
    <row r="314" spans="1:18" x14ac:dyDescent="0.25">
      <c r="A314" s="245" t="str">
        <f>IFERROR(VLOOKUP($C314,Account_Mapping!$A:$C,2,0),"")</f>
        <v>T_gen_Admin_other</v>
      </c>
      <c r="B314" s="248">
        <f>IFERROR(VLOOKUP($C314,Account_Mapping!$A:$C,3,0),"")</f>
        <v>0</v>
      </c>
      <c r="C314" s="285" t="s">
        <v>1059</v>
      </c>
      <c r="D314" s="215"/>
      <c r="E314" s="215">
        <v>0</v>
      </c>
      <c r="F314" s="215">
        <v>0</v>
      </c>
      <c r="G314" s="215">
        <v>0</v>
      </c>
      <c r="H314" s="215">
        <v>0</v>
      </c>
      <c r="I314" s="215">
        <v>0</v>
      </c>
      <c r="J314" s="215">
        <v>0</v>
      </c>
      <c r="K314" s="215">
        <v>0</v>
      </c>
      <c r="L314" s="215">
        <v>0</v>
      </c>
      <c r="M314" s="215">
        <v>0</v>
      </c>
      <c r="N314" s="215">
        <v>0</v>
      </c>
      <c r="O314" s="215">
        <v>0</v>
      </c>
      <c r="P314" s="215">
        <v>0</v>
      </c>
      <c r="Q314" s="215">
        <v>0</v>
      </c>
    </row>
    <row r="315" spans="1:18" x14ac:dyDescent="0.25">
      <c r="A315" s="245" t="str">
        <f>IFERROR(VLOOKUP($C315,Account_Mapping!$A:$C,2,0),"")</f>
        <v>T_gen_Admin_other</v>
      </c>
      <c r="B315" s="248">
        <f>IFERROR(VLOOKUP($C315,Account_Mapping!$A:$C,3,0),"")</f>
        <v>0</v>
      </c>
      <c r="C315" s="285" t="s">
        <v>1060</v>
      </c>
      <c r="D315" s="215"/>
      <c r="E315" s="215">
        <v>0</v>
      </c>
      <c r="F315" s="215">
        <v>0</v>
      </c>
      <c r="G315" s="215">
        <v>0</v>
      </c>
      <c r="H315" s="215">
        <v>0</v>
      </c>
      <c r="I315" s="215">
        <v>0</v>
      </c>
      <c r="J315" s="215">
        <v>0</v>
      </c>
      <c r="K315" s="215">
        <v>0</v>
      </c>
      <c r="L315" s="215">
        <v>0</v>
      </c>
      <c r="M315" s="215">
        <v>0</v>
      </c>
      <c r="N315" s="215">
        <v>0</v>
      </c>
      <c r="O315" s="215">
        <v>0</v>
      </c>
      <c r="P315" s="215">
        <v>0</v>
      </c>
      <c r="Q315" s="215">
        <v>0</v>
      </c>
    </row>
    <row r="316" spans="1:18" x14ac:dyDescent="0.25">
      <c r="A316" s="245" t="str">
        <f>IFERROR(VLOOKUP($C316,Account_Mapping!$A:$C,2,0),"")</f>
        <v>T_gen_Admin_other</v>
      </c>
      <c r="B316" s="248">
        <f>IFERROR(VLOOKUP($C316,Account_Mapping!$A:$C,3,0),"")</f>
        <v>0</v>
      </c>
      <c r="C316" s="285" t="s">
        <v>1061</v>
      </c>
      <c r="D316" s="215"/>
      <c r="E316" s="215">
        <v>0</v>
      </c>
      <c r="F316" s="215">
        <v>0</v>
      </c>
      <c r="G316" s="215">
        <v>0</v>
      </c>
      <c r="H316" s="215">
        <v>0</v>
      </c>
      <c r="I316" s="215">
        <v>0</v>
      </c>
      <c r="J316" s="215">
        <v>0</v>
      </c>
      <c r="K316" s="215">
        <v>0</v>
      </c>
      <c r="L316" s="215">
        <v>0</v>
      </c>
      <c r="M316" s="215">
        <v>0</v>
      </c>
      <c r="N316" s="215">
        <v>0</v>
      </c>
      <c r="O316" s="215">
        <v>0</v>
      </c>
      <c r="P316" s="215">
        <v>0</v>
      </c>
      <c r="Q316" s="215">
        <v>0</v>
      </c>
    </row>
    <row r="317" spans="1:18" x14ac:dyDescent="0.25">
      <c r="A317" s="245" t="str">
        <f>IFERROR(VLOOKUP($C317,Account_Mapping!$A:$C,2,0),"")</f>
        <v>T_gen_Admin_other</v>
      </c>
      <c r="B317" s="248">
        <f>IFERROR(VLOOKUP($C317,Account_Mapping!$A:$C,3,0),"")</f>
        <v>0</v>
      </c>
      <c r="C317" s="285" t="s">
        <v>1062</v>
      </c>
      <c r="D317" s="215"/>
      <c r="E317" s="215">
        <v>0</v>
      </c>
      <c r="F317" s="215">
        <v>0</v>
      </c>
      <c r="G317" s="215">
        <v>0</v>
      </c>
      <c r="H317" s="215">
        <v>0</v>
      </c>
      <c r="I317" s="215">
        <v>0</v>
      </c>
      <c r="J317" s="215">
        <v>0</v>
      </c>
      <c r="K317" s="215">
        <v>0</v>
      </c>
      <c r="L317" s="215">
        <v>0</v>
      </c>
      <c r="M317" s="215">
        <v>0</v>
      </c>
      <c r="N317" s="215">
        <v>0</v>
      </c>
      <c r="O317" s="215">
        <v>0</v>
      </c>
      <c r="P317" s="215">
        <v>0</v>
      </c>
      <c r="Q317" s="215">
        <v>0</v>
      </c>
    </row>
    <row r="318" spans="1:18" x14ac:dyDescent="0.25">
      <c r="A318" s="245" t="str">
        <f>IFERROR(VLOOKUP($C318,Account_Mapping!$A:$C,2,0),"")</f>
        <v>T_EXPENSES</v>
      </c>
      <c r="B318" s="248">
        <f>IFERROR(VLOOKUP($C318,Account_Mapping!$A:$C,3,0),"")</f>
        <v>0</v>
      </c>
      <c r="C318" s="285" t="s">
        <v>1063</v>
      </c>
      <c r="D318" s="215"/>
      <c r="E318" s="215">
        <v>0</v>
      </c>
      <c r="F318" s="215">
        <v>0</v>
      </c>
      <c r="G318" s="215">
        <v>0</v>
      </c>
      <c r="H318" s="215">
        <v>0</v>
      </c>
      <c r="I318" s="215">
        <v>0</v>
      </c>
      <c r="J318" s="215">
        <v>0</v>
      </c>
      <c r="K318" s="215">
        <v>0</v>
      </c>
      <c r="L318" s="215">
        <v>0</v>
      </c>
      <c r="M318" s="215">
        <v>0</v>
      </c>
      <c r="N318" s="215">
        <v>0</v>
      </c>
      <c r="O318" s="215">
        <v>0</v>
      </c>
      <c r="P318" s="215">
        <v>0</v>
      </c>
      <c r="Q318" s="215">
        <v>0</v>
      </c>
    </row>
    <row r="319" spans="1:18" x14ac:dyDescent="0.25">
      <c r="A319" s="245" t="str">
        <f>IFERROR(VLOOKUP($C319,Account_Mapping!$A:$C,2,0),"")</f>
        <v>T_gen_Admin_other</v>
      </c>
      <c r="B319" s="248">
        <f>IFERROR(VLOOKUP($C319,Account_Mapping!$A:$C,3,0),"")</f>
        <v>0</v>
      </c>
      <c r="C319" s="285" t="s">
        <v>1064</v>
      </c>
      <c r="E319" s="229">
        <v>0</v>
      </c>
      <c r="F319" s="229">
        <v>0</v>
      </c>
      <c r="G319" s="229">
        <v>0</v>
      </c>
      <c r="H319" s="229">
        <v>0</v>
      </c>
      <c r="I319" s="229">
        <v>0</v>
      </c>
      <c r="J319" s="229">
        <v>0</v>
      </c>
      <c r="K319" s="229">
        <v>0</v>
      </c>
      <c r="L319" s="229">
        <v>0</v>
      </c>
      <c r="M319" s="229">
        <v>0</v>
      </c>
      <c r="N319" s="229">
        <v>0</v>
      </c>
      <c r="O319" s="229">
        <v>0</v>
      </c>
      <c r="P319" s="229">
        <v>0</v>
      </c>
      <c r="Q319" s="229">
        <v>0</v>
      </c>
      <c r="R319" s="224"/>
    </row>
    <row r="320" spans="1:18" x14ac:dyDescent="0.25">
      <c r="A320" s="245" t="str">
        <f>IFERROR(VLOOKUP($C320,Account_Mapping!$A:$C,2,0),"")</f>
        <v>T_gen_Admin_other</v>
      </c>
      <c r="B320" s="248">
        <f>IFERROR(VLOOKUP($C320,Account_Mapping!$A:$C,3,0),"")</f>
        <v>0</v>
      </c>
      <c r="C320" s="285" t="s">
        <v>1065</v>
      </c>
      <c r="E320" s="221">
        <v>0</v>
      </c>
      <c r="F320" s="221">
        <v>0</v>
      </c>
      <c r="G320" s="221">
        <v>0</v>
      </c>
      <c r="H320" s="221">
        <v>0</v>
      </c>
      <c r="I320" s="221">
        <v>0</v>
      </c>
      <c r="J320" s="221">
        <v>0</v>
      </c>
      <c r="K320" s="221">
        <v>0</v>
      </c>
      <c r="L320" s="221">
        <v>0</v>
      </c>
      <c r="M320" s="221">
        <v>0</v>
      </c>
      <c r="N320" s="221">
        <v>0</v>
      </c>
      <c r="O320" s="221">
        <v>0</v>
      </c>
      <c r="P320" s="221">
        <v>0</v>
      </c>
      <c r="Q320" s="221">
        <v>0</v>
      </c>
    </row>
    <row r="321" spans="1:18" x14ac:dyDescent="0.25">
      <c r="A321" s="245" t="str">
        <f>IFERROR(VLOOKUP($C321,Account_Mapping!$A:$C,2,0),"")</f>
        <v/>
      </c>
      <c r="B321" s="248" t="str">
        <f>IFERROR(VLOOKUP($C321,Account_Mapping!$A:$C,3,0),"")</f>
        <v/>
      </c>
      <c r="C321" s="285" t="s">
        <v>889</v>
      </c>
      <c r="E321" s="215">
        <v>13477.66</v>
      </c>
      <c r="F321" s="215">
        <v>15677.300000000001</v>
      </c>
      <c r="G321" s="215">
        <v>24708.430000000004</v>
      </c>
      <c r="H321" s="215">
        <v>28366.010000000002</v>
      </c>
      <c r="I321" s="215">
        <v>36443.560000000005</v>
      </c>
      <c r="J321" s="215">
        <v>30120.039999999994</v>
      </c>
      <c r="K321" s="215">
        <v>0</v>
      </c>
      <c r="L321" s="215">
        <v>0</v>
      </c>
      <c r="M321" s="215">
        <v>0</v>
      </c>
      <c r="N321" s="215">
        <v>0</v>
      </c>
      <c r="O321" s="215">
        <v>0</v>
      </c>
      <c r="P321" s="215">
        <v>0</v>
      </c>
      <c r="Q321" s="215">
        <v>148793</v>
      </c>
    </row>
    <row r="322" spans="1:18" x14ac:dyDescent="0.25">
      <c r="A322" s="245" t="str">
        <f>IFERROR(VLOOKUP($C322,Account_Mapping!$A:$C,2,0),"")</f>
        <v/>
      </c>
      <c r="B322" s="248" t="str">
        <f>IFERROR(VLOOKUP($C322,Account_Mapping!$A:$C,3,0),"")</f>
        <v/>
      </c>
      <c r="D322" s="215"/>
      <c r="E322" s="215"/>
      <c r="F322" s="215"/>
      <c r="G322" s="215"/>
      <c r="H322" s="215"/>
      <c r="I322" s="215"/>
      <c r="J322" s="215"/>
      <c r="K322" s="215"/>
      <c r="L322" s="215"/>
      <c r="M322" s="215"/>
      <c r="N322" s="215"/>
      <c r="O322" s="215"/>
      <c r="P322" s="215"/>
      <c r="Q322" s="215"/>
    </row>
    <row r="323" spans="1:18" x14ac:dyDescent="0.25">
      <c r="A323" s="245" t="str">
        <f>IFERROR(VLOOKUP($C323,Account_Mapping!$A:$C,2,0),"")</f>
        <v/>
      </c>
      <c r="B323" s="248" t="str">
        <f>IFERROR(VLOOKUP($C323,Account_Mapping!$A:$C,3,0),"")</f>
        <v/>
      </c>
      <c r="C323" s="285" t="s">
        <v>1066</v>
      </c>
      <c r="D323" s="215"/>
      <c r="E323" s="215"/>
      <c r="F323" s="215"/>
      <c r="G323" s="215"/>
      <c r="H323" s="215"/>
      <c r="I323" s="215"/>
      <c r="J323" s="215"/>
      <c r="K323" s="215"/>
      <c r="L323" s="215"/>
      <c r="M323" s="215"/>
      <c r="N323" s="215"/>
      <c r="O323" s="215"/>
      <c r="P323" s="215"/>
      <c r="Q323" s="215"/>
    </row>
    <row r="324" spans="1:18" x14ac:dyDescent="0.25">
      <c r="A324" s="245" t="str">
        <f>IFERROR(VLOOKUP($C324,Account_Mapping!$A:$C,2,0),"")</f>
        <v>T_Houskeeping</v>
      </c>
      <c r="B324" s="248" t="str">
        <f>IFERROR(VLOOKUP($C324,Account_Mapping!$A:$C,3,0),"")</f>
        <v>T_Other_NN_Labor</v>
      </c>
      <c r="C324" s="285" t="s">
        <v>1067</v>
      </c>
      <c r="D324" s="215"/>
      <c r="E324" s="215">
        <v>1905.59</v>
      </c>
      <c r="F324" s="215">
        <v>2124.7199999999998</v>
      </c>
      <c r="G324" s="215">
        <v>2552.31</v>
      </c>
      <c r="H324" s="215">
        <v>2632.77</v>
      </c>
      <c r="I324" s="215">
        <v>2500.9899999999998</v>
      </c>
      <c r="J324" s="215">
        <v>2329.37</v>
      </c>
      <c r="K324" s="215">
        <v>0</v>
      </c>
      <c r="L324" s="215">
        <v>0</v>
      </c>
      <c r="M324" s="215">
        <v>0</v>
      </c>
      <c r="N324" s="215">
        <v>0</v>
      </c>
      <c r="O324" s="215">
        <v>0</v>
      </c>
      <c r="P324" s="215">
        <v>0</v>
      </c>
      <c r="Q324" s="215">
        <v>14045.75</v>
      </c>
    </row>
    <row r="325" spans="1:18" x14ac:dyDescent="0.25">
      <c r="A325" s="245" t="str">
        <f>IFERROR(VLOOKUP($C325,Account_Mapping!$A:$C,2,0),"")</f>
        <v>T_Houskeeping</v>
      </c>
      <c r="B325" s="248">
        <f>IFERROR(VLOOKUP($C325,Account_Mapping!$A:$C,3,0),"")</f>
        <v>0</v>
      </c>
      <c r="C325" s="285" t="s">
        <v>1068</v>
      </c>
      <c r="D325" s="215"/>
      <c r="E325" s="215">
        <v>0</v>
      </c>
      <c r="F325" s="215">
        <v>0</v>
      </c>
      <c r="G325" s="215">
        <v>0</v>
      </c>
      <c r="H325" s="215">
        <v>0</v>
      </c>
      <c r="I325" s="215">
        <v>20.61</v>
      </c>
      <c r="J325" s="215">
        <v>276.51</v>
      </c>
      <c r="K325" s="215">
        <v>0</v>
      </c>
      <c r="L325" s="215">
        <v>0</v>
      </c>
      <c r="M325" s="215">
        <v>0</v>
      </c>
      <c r="N325" s="215">
        <v>0</v>
      </c>
      <c r="O325" s="215">
        <v>0</v>
      </c>
      <c r="P325" s="215">
        <v>0</v>
      </c>
      <c r="Q325" s="215">
        <v>297.12</v>
      </c>
    </row>
    <row r="326" spans="1:18" x14ac:dyDescent="0.25">
      <c r="A326" s="245" t="str">
        <f>IFERROR(VLOOKUP($C326,Account_Mapping!$A:$C,2,0),"")</f>
        <v>T_Houskeeping</v>
      </c>
      <c r="B326" s="248">
        <f>IFERROR(VLOOKUP($C326,Account_Mapping!$A:$C,3,0),"")</f>
        <v>0</v>
      </c>
      <c r="C326" s="285" t="s">
        <v>1069</v>
      </c>
      <c r="D326" s="215"/>
      <c r="E326" s="215">
        <v>630.57000000000005</v>
      </c>
      <c r="F326" s="215">
        <v>0</v>
      </c>
      <c r="G326" s="215">
        <v>2472.06</v>
      </c>
      <c r="H326" s="215">
        <v>2315.86</v>
      </c>
      <c r="I326" s="215">
        <v>684.01</v>
      </c>
      <c r="J326" s="215">
        <v>0</v>
      </c>
      <c r="K326" s="215">
        <v>0</v>
      </c>
      <c r="L326" s="215">
        <v>0</v>
      </c>
      <c r="M326" s="215">
        <v>0</v>
      </c>
      <c r="N326" s="215">
        <v>0</v>
      </c>
      <c r="O326" s="215">
        <v>0</v>
      </c>
      <c r="P326" s="215">
        <v>0</v>
      </c>
      <c r="Q326" s="215">
        <v>6102.5</v>
      </c>
    </row>
    <row r="327" spans="1:18" x14ac:dyDescent="0.25">
      <c r="A327" s="245" t="str">
        <f>IFERROR(VLOOKUP($C327,Account_Mapping!$A:$C,2,0),"")</f>
        <v>T_Houskeeping</v>
      </c>
      <c r="B327" s="248">
        <f>IFERROR(VLOOKUP($C327,Account_Mapping!$A:$C,3,0),"")</f>
        <v>0</v>
      </c>
      <c r="C327" s="285" t="s">
        <v>1070</v>
      </c>
      <c r="D327" s="215"/>
      <c r="E327" s="215">
        <v>402.38</v>
      </c>
      <c r="F327" s="215">
        <v>0</v>
      </c>
      <c r="G327" s="215">
        <v>344.96</v>
      </c>
      <c r="H327" s="215">
        <v>415.8</v>
      </c>
      <c r="I327" s="215">
        <v>436.48</v>
      </c>
      <c r="J327" s="215">
        <v>0</v>
      </c>
      <c r="K327" s="215">
        <v>0</v>
      </c>
      <c r="L327" s="215">
        <v>0</v>
      </c>
      <c r="M327" s="215">
        <v>0</v>
      </c>
      <c r="N327" s="215">
        <v>0</v>
      </c>
      <c r="O327" s="215">
        <v>0</v>
      </c>
      <c r="P327" s="215">
        <v>0</v>
      </c>
      <c r="Q327" s="215">
        <v>1599.62</v>
      </c>
    </row>
    <row r="328" spans="1:18" x14ac:dyDescent="0.25">
      <c r="A328" s="245" t="str">
        <f>IFERROR(VLOOKUP($C328,Account_Mapping!$A:$C,2,0),"")</f>
        <v>T_Houskeeping</v>
      </c>
      <c r="B328" s="248">
        <f>IFERROR(VLOOKUP($C328,Account_Mapping!$A:$C,3,0),"")</f>
        <v>0</v>
      </c>
      <c r="C328" s="285" t="s">
        <v>1071</v>
      </c>
      <c r="D328" s="215"/>
      <c r="E328" s="215">
        <v>595.85</v>
      </c>
      <c r="F328" s="215">
        <v>1461.75</v>
      </c>
      <c r="G328" s="215">
        <v>5332.79</v>
      </c>
      <c r="H328" s="215">
        <v>4622.92</v>
      </c>
      <c r="I328" s="215">
        <v>1746.5</v>
      </c>
      <c r="J328" s="215">
        <v>4567.1099999999997</v>
      </c>
      <c r="K328" s="215">
        <v>0</v>
      </c>
      <c r="L328" s="215">
        <v>0</v>
      </c>
      <c r="M328" s="215">
        <v>0</v>
      </c>
      <c r="N328" s="215">
        <v>0</v>
      </c>
      <c r="O328" s="215">
        <v>0</v>
      </c>
      <c r="P328" s="215">
        <v>0</v>
      </c>
      <c r="Q328" s="215">
        <v>18326.919999999998</v>
      </c>
    </row>
    <row r="329" spans="1:18" x14ac:dyDescent="0.25">
      <c r="A329" s="245" t="str">
        <f>IFERROR(VLOOKUP($C329,Account_Mapping!$A:$C,2,0),"")</f>
        <v>T_Houskeeping</v>
      </c>
      <c r="B329" s="248">
        <f>IFERROR(VLOOKUP($C329,Account_Mapping!$A:$C,3,0),"")</f>
        <v>0</v>
      </c>
      <c r="C329" s="285" t="s">
        <v>1072</v>
      </c>
      <c r="D329" s="215"/>
      <c r="E329" s="215">
        <v>0</v>
      </c>
      <c r="F329" s="215">
        <v>0</v>
      </c>
      <c r="G329" s="215">
        <v>0</v>
      </c>
      <c r="H329" s="215">
        <v>0</v>
      </c>
      <c r="I329" s="215">
        <v>0</v>
      </c>
      <c r="J329" s="215">
        <v>0</v>
      </c>
      <c r="K329" s="215">
        <v>0</v>
      </c>
      <c r="L329" s="215">
        <v>0</v>
      </c>
      <c r="M329" s="215">
        <v>0</v>
      </c>
      <c r="N329" s="215">
        <v>0</v>
      </c>
      <c r="O329" s="215">
        <v>0</v>
      </c>
      <c r="P329" s="215">
        <v>0</v>
      </c>
      <c r="Q329" s="215">
        <v>0</v>
      </c>
    </row>
    <row r="330" spans="1:18" x14ac:dyDescent="0.25">
      <c r="A330" s="245" t="str">
        <f>IFERROR(VLOOKUP($C330,Account_Mapping!$A:$C,2,0),"")</f>
        <v>T_gen_Admin_other</v>
      </c>
      <c r="B330" s="248">
        <f>IFERROR(VLOOKUP($C330,Account_Mapping!$A:$C,3,0),"")</f>
        <v>0</v>
      </c>
      <c r="C330" s="285" t="s">
        <v>1073</v>
      </c>
      <c r="D330" s="215"/>
      <c r="E330" s="215">
        <v>0</v>
      </c>
      <c r="F330" s="215">
        <v>0</v>
      </c>
      <c r="G330" s="215">
        <v>0</v>
      </c>
      <c r="H330" s="215">
        <v>0</v>
      </c>
      <c r="I330" s="215">
        <v>0</v>
      </c>
      <c r="J330" s="215">
        <v>0</v>
      </c>
      <c r="K330" s="215">
        <v>0</v>
      </c>
      <c r="L330" s="215">
        <v>0</v>
      </c>
      <c r="M330" s="215">
        <v>0</v>
      </c>
      <c r="N330" s="215">
        <v>0</v>
      </c>
      <c r="O330" s="215">
        <v>0</v>
      </c>
      <c r="P330" s="215">
        <v>0</v>
      </c>
      <c r="Q330" s="215">
        <v>0</v>
      </c>
    </row>
    <row r="331" spans="1:18" x14ac:dyDescent="0.25">
      <c r="A331" s="245" t="str">
        <f>IFERROR(VLOOKUP($C331,Account_Mapping!$A:$C,2,0),"")</f>
        <v>T_gen_Admin_other</v>
      </c>
      <c r="B331" s="248">
        <f>IFERROR(VLOOKUP($C331,Account_Mapping!$A:$C,3,0),"")</f>
        <v>0</v>
      </c>
      <c r="C331" s="285" t="s">
        <v>1074</v>
      </c>
      <c r="D331" s="215"/>
      <c r="E331" s="215">
        <v>0</v>
      </c>
      <c r="F331" s="215">
        <v>0</v>
      </c>
      <c r="G331" s="215">
        <v>0</v>
      </c>
      <c r="H331" s="215">
        <v>0</v>
      </c>
      <c r="I331" s="215">
        <v>0</v>
      </c>
      <c r="J331" s="215">
        <v>0</v>
      </c>
      <c r="K331" s="215">
        <v>0</v>
      </c>
      <c r="L331" s="215">
        <v>0</v>
      </c>
      <c r="M331" s="215">
        <v>0</v>
      </c>
      <c r="N331" s="215">
        <v>0</v>
      </c>
      <c r="O331" s="215">
        <v>0</v>
      </c>
      <c r="P331" s="215">
        <v>0</v>
      </c>
      <c r="Q331" s="215">
        <v>0</v>
      </c>
    </row>
    <row r="332" spans="1:18" x14ac:dyDescent="0.25">
      <c r="A332" s="245" t="str">
        <f>IFERROR(VLOOKUP($C332,Account_Mapping!$A:$C,2,0),"")</f>
        <v>T_gen_Admin_other</v>
      </c>
      <c r="B332" s="248">
        <f>IFERROR(VLOOKUP($C332,Account_Mapping!$A:$C,3,0),"")</f>
        <v>0</v>
      </c>
      <c r="C332" s="285" t="s">
        <v>1075</v>
      </c>
      <c r="D332" s="215"/>
      <c r="E332" s="215">
        <v>0</v>
      </c>
      <c r="F332" s="215">
        <v>0</v>
      </c>
      <c r="G332" s="215">
        <v>0</v>
      </c>
      <c r="H332" s="215">
        <v>0</v>
      </c>
      <c r="I332" s="215">
        <v>0</v>
      </c>
      <c r="J332" s="215">
        <v>0</v>
      </c>
      <c r="K332" s="215">
        <v>0</v>
      </c>
      <c r="L332" s="215">
        <v>0</v>
      </c>
      <c r="M332" s="215">
        <v>0</v>
      </c>
      <c r="N332" s="215">
        <v>0</v>
      </c>
      <c r="O332" s="215">
        <v>0</v>
      </c>
      <c r="P332" s="215">
        <v>0</v>
      </c>
      <c r="Q332" s="215">
        <v>0</v>
      </c>
    </row>
    <row r="333" spans="1:18" x14ac:dyDescent="0.25">
      <c r="A333" s="245" t="str">
        <f>IFERROR(VLOOKUP($C333,Account_Mapping!$A:$C,2,0),"")</f>
        <v>T_gen_Admin_other</v>
      </c>
      <c r="B333" s="248">
        <f>IFERROR(VLOOKUP($C333,Account_Mapping!$A:$C,3,0),"")</f>
        <v>0</v>
      </c>
      <c r="C333" s="285" t="s">
        <v>1076</v>
      </c>
      <c r="D333" s="215"/>
      <c r="E333" s="215">
        <v>0</v>
      </c>
      <c r="F333" s="215">
        <v>0</v>
      </c>
      <c r="G333" s="215">
        <v>0</v>
      </c>
      <c r="H333" s="215">
        <v>0</v>
      </c>
      <c r="I333" s="215">
        <v>0</v>
      </c>
      <c r="J333" s="215">
        <v>0</v>
      </c>
      <c r="K333" s="215">
        <v>0</v>
      </c>
      <c r="L333" s="215">
        <v>0</v>
      </c>
      <c r="M333" s="215">
        <v>0</v>
      </c>
      <c r="N333" s="215">
        <v>0</v>
      </c>
      <c r="O333" s="215">
        <v>0</v>
      </c>
      <c r="P333" s="215">
        <v>0</v>
      </c>
      <c r="Q333" s="215">
        <v>0</v>
      </c>
    </row>
    <row r="334" spans="1:18" x14ac:dyDescent="0.25">
      <c r="A334" s="245" t="str">
        <f>IFERROR(VLOOKUP($C334,Account_Mapping!$A:$C,2,0),"")</f>
        <v>T_gen_Admin_other</v>
      </c>
      <c r="B334" s="248">
        <f>IFERROR(VLOOKUP($C334,Account_Mapping!$A:$C,3,0),"")</f>
        <v>0</v>
      </c>
      <c r="C334" s="285" t="s">
        <v>1077</v>
      </c>
      <c r="D334" s="215"/>
      <c r="E334" s="215">
        <v>0</v>
      </c>
      <c r="F334" s="215">
        <v>0</v>
      </c>
      <c r="G334" s="215">
        <v>0</v>
      </c>
      <c r="H334" s="215">
        <v>0</v>
      </c>
      <c r="I334" s="215">
        <v>0</v>
      </c>
      <c r="J334" s="215">
        <v>0</v>
      </c>
      <c r="K334" s="215">
        <v>0</v>
      </c>
      <c r="L334" s="215">
        <v>0</v>
      </c>
      <c r="M334" s="215">
        <v>0</v>
      </c>
      <c r="N334" s="215">
        <v>0</v>
      </c>
      <c r="O334" s="215">
        <v>0</v>
      </c>
      <c r="P334" s="215">
        <v>0</v>
      </c>
      <c r="Q334" s="215">
        <v>0</v>
      </c>
    </row>
    <row r="335" spans="1:18" x14ac:dyDescent="0.25">
      <c r="A335" s="245" t="str">
        <f>IFERROR(VLOOKUP($C335,Account_Mapping!$A:$C,2,0),"")</f>
        <v>T_gen_Admin_other</v>
      </c>
      <c r="B335" s="248">
        <f>IFERROR(VLOOKUP($C335,Account_Mapping!$A:$C,3,0),"")</f>
        <v>0</v>
      </c>
      <c r="C335" s="285" t="s">
        <v>1078</v>
      </c>
      <c r="D335" s="215"/>
      <c r="E335" s="215">
        <v>0</v>
      </c>
      <c r="F335" s="215">
        <v>0</v>
      </c>
      <c r="G335" s="215">
        <v>0</v>
      </c>
      <c r="H335" s="215">
        <v>0</v>
      </c>
      <c r="I335" s="215">
        <v>0</v>
      </c>
      <c r="J335" s="215">
        <v>0</v>
      </c>
      <c r="K335" s="215">
        <v>0</v>
      </c>
      <c r="L335" s="215">
        <v>0</v>
      </c>
      <c r="M335" s="215">
        <v>0</v>
      </c>
      <c r="N335" s="215">
        <v>0</v>
      </c>
      <c r="O335" s="215">
        <v>0</v>
      </c>
      <c r="P335" s="215">
        <v>0</v>
      </c>
      <c r="Q335" s="215">
        <v>0</v>
      </c>
    </row>
    <row r="336" spans="1:18" x14ac:dyDescent="0.25">
      <c r="A336" s="245" t="str">
        <f>IFERROR(VLOOKUP($C336,Account_Mapping!$A:$C,2,0),"")</f>
        <v>T_gen_Admin_other</v>
      </c>
      <c r="B336" s="248">
        <f>IFERROR(VLOOKUP($C336,Account_Mapping!$A:$C,3,0),"")</f>
        <v>0</v>
      </c>
      <c r="C336" s="285" t="s">
        <v>1079</v>
      </c>
      <c r="E336" s="229">
        <v>0</v>
      </c>
      <c r="F336" s="229">
        <v>0</v>
      </c>
      <c r="G336" s="229">
        <v>0</v>
      </c>
      <c r="H336" s="229">
        <v>0</v>
      </c>
      <c r="I336" s="229">
        <v>0</v>
      </c>
      <c r="J336" s="229">
        <v>0</v>
      </c>
      <c r="K336" s="229">
        <v>0</v>
      </c>
      <c r="L336" s="229">
        <v>0</v>
      </c>
      <c r="M336" s="229">
        <v>0</v>
      </c>
      <c r="N336" s="229">
        <v>0</v>
      </c>
      <c r="O336" s="229">
        <v>0</v>
      </c>
      <c r="P336" s="229">
        <v>0</v>
      </c>
      <c r="Q336" s="229">
        <v>0</v>
      </c>
      <c r="R336" s="224"/>
    </row>
    <row r="337" spans="1:18" x14ac:dyDescent="0.25">
      <c r="A337" s="245" t="str">
        <f>IFERROR(VLOOKUP($C337,Account_Mapping!$A:$C,2,0),"")</f>
        <v>T_gen_Admin_other</v>
      </c>
      <c r="B337" s="248">
        <f>IFERROR(VLOOKUP($C337,Account_Mapping!$A:$C,3,0),"")</f>
        <v>0</v>
      </c>
      <c r="C337" s="285" t="s">
        <v>1080</v>
      </c>
      <c r="E337" s="221">
        <v>0</v>
      </c>
      <c r="F337" s="221">
        <v>0</v>
      </c>
      <c r="G337" s="221">
        <v>0</v>
      </c>
      <c r="H337" s="221">
        <v>0</v>
      </c>
      <c r="I337" s="221">
        <v>0</v>
      </c>
      <c r="J337" s="221">
        <v>0</v>
      </c>
      <c r="K337" s="221">
        <v>0</v>
      </c>
      <c r="L337" s="221">
        <v>0</v>
      </c>
      <c r="M337" s="221">
        <v>0</v>
      </c>
      <c r="N337" s="221">
        <v>0</v>
      </c>
      <c r="O337" s="221">
        <v>0</v>
      </c>
      <c r="P337" s="221">
        <v>0</v>
      </c>
      <c r="Q337" s="221">
        <v>0</v>
      </c>
    </row>
    <row r="338" spans="1:18" x14ac:dyDescent="0.25">
      <c r="A338" s="245" t="str">
        <f>IFERROR(VLOOKUP($C338,Account_Mapping!$A:$C,2,0),"")</f>
        <v/>
      </c>
      <c r="B338" s="248" t="str">
        <f>IFERROR(VLOOKUP($C338,Account_Mapping!$A:$C,3,0),"")</f>
        <v/>
      </c>
      <c r="C338" s="285" t="s">
        <v>1081</v>
      </c>
      <c r="E338" s="215">
        <v>3534.39</v>
      </c>
      <c r="F338" s="215">
        <v>3586.47</v>
      </c>
      <c r="G338" s="215">
        <v>10702.119999999999</v>
      </c>
      <c r="H338" s="215">
        <v>9987.35</v>
      </c>
      <c r="I338" s="215">
        <v>5388.59</v>
      </c>
      <c r="J338" s="215">
        <v>7172.99</v>
      </c>
      <c r="K338" s="215">
        <v>0</v>
      </c>
      <c r="L338" s="215">
        <v>0</v>
      </c>
      <c r="M338" s="215">
        <v>0</v>
      </c>
      <c r="N338" s="215">
        <v>0</v>
      </c>
      <c r="O338" s="215">
        <v>0</v>
      </c>
      <c r="P338" s="215">
        <v>0</v>
      </c>
      <c r="Q338" s="215">
        <v>40371.910000000003</v>
      </c>
    </row>
    <row r="339" spans="1:18" x14ac:dyDescent="0.25">
      <c r="A339" s="245" t="str">
        <f>IFERROR(VLOOKUP($C339,Account_Mapping!$A:$C,2,0),"")</f>
        <v/>
      </c>
      <c r="B339" s="248" t="str">
        <f>IFERROR(VLOOKUP($C339,Account_Mapping!$A:$C,3,0),"")</f>
        <v/>
      </c>
      <c r="D339" s="215"/>
      <c r="E339" s="215"/>
      <c r="F339" s="215"/>
      <c r="G339" s="215"/>
      <c r="H339" s="215"/>
      <c r="I339" s="215"/>
      <c r="J339" s="215"/>
      <c r="K339" s="215"/>
      <c r="L339" s="215"/>
      <c r="M339" s="215"/>
      <c r="N339" s="215"/>
      <c r="O339" s="215"/>
      <c r="P339" s="215"/>
      <c r="Q339" s="215"/>
    </row>
    <row r="340" spans="1:18" x14ac:dyDescent="0.25">
      <c r="A340" s="245" t="str">
        <f>IFERROR(VLOOKUP($C340,Account_Mapping!$A:$C,2,0),"")</f>
        <v/>
      </c>
      <c r="B340" s="248" t="str">
        <f>IFERROR(VLOOKUP($C340,Account_Mapping!$A:$C,3,0),"")</f>
        <v/>
      </c>
      <c r="C340" s="285" t="s">
        <v>1082</v>
      </c>
      <c r="D340" s="215"/>
      <c r="E340" s="215"/>
      <c r="F340" s="215"/>
      <c r="G340" s="215"/>
      <c r="H340" s="215"/>
      <c r="I340" s="215"/>
      <c r="J340" s="215"/>
      <c r="K340" s="215"/>
      <c r="L340" s="215"/>
      <c r="M340" s="215"/>
      <c r="N340" s="215"/>
      <c r="O340" s="215"/>
      <c r="P340" s="215"/>
      <c r="Q340" s="215"/>
    </row>
    <row r="341" spans="1:18" x14ac:dyDescent="0.25">
      <c r="A341" s="245" t="str">
        <f>IFERROR(VLOOKUP($C341,Account_Mapping!$A:$C,2,0),"")</f>
        <v>T_Houskeeping</v>
      </c>
      <c r="B341" s="248" t="str">
        <f>IFERROR(VLOOKUP($C341,Account_Mapping!$A:$C,3,0),"")</f>
        <v>T_Other_NN_Labor</v>
      </c>
      <c r="C341" s="285" t="s">
        <v>1083</v>
      </c>
      <c r="D341" s="215"/>
      <c r="E341" s="215">
        <v>12257.67</v>
      </c>
      <c r="F341" s="215">
        <v>13689.95</v>
      </c>
      <c r="G341" s="215">
        <v>16518.63</v>
      </c>
      <c r="H341" s="215">
        <v>14133.01</v>
      </c>
      <c r="I341" s="215">
        <v>15696.8</v>
      </c>
      <c r="J341" s="215">
        <v>14620.72</v>
      </c>
      <c r="K341" s="215">
        <v>0</v>
      </c>
      <c r="L341" s="215">
        <v>0</v>
      </c>
      <c r="M341" s="215">
        <v>0</v>
      </c>
      <c r="N341" s="215">
        <v>0</v>
      </c>
      <c r="O341" s="215">
        <v>0</v>
      </c>
      <c r="P341" s="215">
        <v>0</v>
      </c>
      <c r="Q341" s="215">
        <v>86916.78</v>
      </c>
    </row>
    <row r="342" spans="1:18" x14ac:dyDescent="0.25">
      <c r="A342" s="245" t="str">
        <f>IFERROR(VLOOKUP($C342,Account_Mapping!$A:$C,2,0),"")</f>
        <v>T_Houskeeping</v>
      </c>
      <c r="B342" s="248">
        <f>IFERROR(VLOOKUP($C342,Account_Mapping!$A:$C,3,0),"")</f>
        <v>0</v>
      </c>
      <c r="C342" s="285" t="s">
        <v>1084</v>
      </c>
      <c r="D342" s="215"/>
      <c r="E342" s="215">
        <v>283.45</v>
      </c>
      <c r="F342" s="215">
        <v>1340.03</v>
      </c>
      <c r="G342" s="215">
        <v>1866.67</v>
      </c>
      <c r="H342" s="215">
        <v>3792.28</v>
      </c>
      <c r="I342" s="215">
        <v>2117.9499999999998</v>
      </c>
      <c r="J342" s="215">
        <v>2930.39</v>
      </c>
      <c r="K342" s="215">
        <v>0</v>
      </c>
      <c r="L342" s="215">
        <v>0</v>
      </c>
      <c r="M342" s="215">
        <v>0</v>
      </c>
      <c r="N342" s="215">
        <v>0</v>
      </c>
      <c r="O342" s="215">
        <v>0</v>
      </c>
      <c r="P342" s="215">
        <v>0</v>
      </c>
      <c r="Q342" s="215">
        <v>12330.77</v>
      </c>
    </row>
    <row r="343" spans="1:18" x14ac:dyDescent="0.25">
      <c r="A343" s="245" t="str">
        <f>IFERROR(VLOOKUP($C343,Account_Mapping!$A:$C,2,0),"")</f>
        <v>T_Houskeeping</v>
      </c>
      <c r="B343" s="248">
        <f>IFERROR(VLOOKUP($C343,Account_Mapping!$A:$C,3,0),"")</f>
        <v>0</v>
      </c>
      <c r="C343" s="285" t="s">
        <v>1085</v>
      </c>
      <c r="D343" s="215"/>
      <c r="E343" s="215">
        <v>603.57000000000005</v>
      </c>
      <c r="F343" s="215">
        <v>0</v>
      </c>
      <c r="G343" s="215">
        <v>517.44000000000005</v>
      </c>
      <c r="H343" s="215">
        <v>623.70000000000005</v>
      </c>
      <c r="I343" s="215">
        <v>654.72</v>
      </c>
      <c r="J343" s="215">
        <v>0</v>
      </c>
      <c r="K343" s="215">
        <v>0</v>
      </c>
      <c r="L343" s="215">
        <v>0</v>
      </c>
      <c r="M343" s="215">
        <v>0</v>
      </c>
      <c r="N343" s="215">
        <v>0</v>
      </c>
      <c r="O343" s="215">
        <v>0</v>
      </c>
      <c r="P343" s="215">
        <v>0</v>
      </c>
      <c r="Q343" s="215">
        <v>2399.4300000000003</v>
      </c>
    </row>
    <row r="344" spans="1:18" x14ac:dyDescent="0.25">
      <c r="A344" s="245" t="str">
        <f>IFERROR(VLOOKUP($C344,Account_Mapping!$A:$C,2,0),"")</f>
        <v>T_Houskeeping</v>
      </c>
      <c r="B344" s="248">
        <f>IFERROR(VLOOKUP($C344,Account_Mapping!$A:$C,3,0),"")</f>
        <v>0</v>
      </c>
      <c r="C344" s="285" t="s">
        <v>1086</v>
      </c>
      <c r="D344" s="215"/>
      <c r="E344" s="215">
        <v>0</v>
      </c>
      <c r="F344" s="215">
        <v>0</v>
      </c>
      <c r="G344" s="215">
        <v>131.63</v>
      </c>
      <c r="H344" s="215">
        <v>0</v>
      </c>
      <c r="I344" s="215">
        <v>0</v>
      </c>
      <c r="J344" s="215">
        <v>0</v>
      </c>
      <c r="K344" s="215">
        <v>0</v>
      </c>
      <c r="L344" s="215">
        <v>0</v>
      </c>
      <c r="M344" s="215">
        <v>0</v>
      </c>
      <c r="N344" s="215">
        <v>0</v>
      </c>
      <c r="O344" s="215">
        <v>0</v>
      </c>
      <c r="P344" s="215">
        <v>0</v>
      </c>
      <c r="Q344" s="215">
        <v>131.63</v>
      </c>
    </row>
    <row r="345" spans="1:18" x14ac:dyDescent="0.25">
      <c r="A345" s="245" t="str">
        <f>IFERROR(VLOOKUP($C345,Account_Mapping!$A:$C,2,0),"")</f>
        <v>T_Houskeeping</v>
      </c>
      <c r="B345" s="248">
        <f>IFERROR(VLOOKUP($C345,Account_Mapping!$A:$C,3,0),"")</f>
        <v>0</v>
      </c>
      <c r="C345" s="285" t="s">
        <v>1087</v>
      </c>
      <c r="D345" s="215"/>
      <c r="E345" s="215">
        <v>0</v>
      </c>
      <c r="F345" s="215">
        <v>0</v>
      </c>
      <c r="G345" s="215">
        <v>0</v>
      </c>
      <c r="H345" s="215">
        <v>0</v>
      </c>
      <c r="I345" s="215">
        <v>0</v>
      </c>
      <c r="J345" s="215">
        <v>0</v>
      </c>
      <c r="K345" s="215">
        <v>0</v>
      </c>
      <c r="L345" s="215">
        <v>0</v>
      </c>
      <c r="M345" s="215">
        <v>0</v>
      </c>
      <c r="N345" s="215">
        <v>0</v>
      </c>
      <c r="O345" s="215">
        <v>0</v>
      </c>
      <c r="P345" s="215">
        <v>0</v>
      </c>
      <c r="Q345" s="215">
        <v>0</v>
      </c>
    </row>
    <row r="346" spans="1:18" x14ac:dyDescent="0.25">
      <c r="A346" s="245" t="str">
        <f>IFERROR(VLOOKUP($C346,Account_Mapping!$A:$C,2,0),"")</f>
        <v>T_gen_Admin_other</v>
      </c>
      <c r="B346" s="248">
        <f>IFERROR(VLOOKUP($C346,Account_Mapping!$A:$C,3,0),"")</f>
        <v>0</v>
      </c>
      <c r="C346" s="285" t="s">
        <v>1088</v>
      </c>
      <c r="D346" s="215"/>
      <c r="E346" s="215">
        <v>0</v>
      </c>
      <c r="F346" s="215">
        <v>0</v>
      </c>
      <c r="G346" s="215">
        <v>0</v>
      </c>
      <c r="H346" s="215">
        <v>0</v>
      </c>
      <c r="I346" s="215">
        <v>0</v>
      </c>
      <c r="J346" s="215">
        <v>0</v>
      </c>
      <c r="K346" s="215">
        <v>0</v>
      </c>
      <c r="L346" s="215">
        <v>0</v>
      </c>
      <c r="M346" s="215">
        <v>0</v>
      </c>
      <c r="N346" s="215">
        <v>0</v>
      </c>
      <c r="O346" s="215">
        <v>0</v>
      </c>
      <c r="P346" s="215">
        <v>0</v>
      </c>
      <c r="Q346" s="215">
        <v>0</v>
      </c>
    </row>
    <row r="347" spans="1:18" x14ac:dyDescent="0.25">
      <c r="A347" s="245" t="str">
        <f>IFERROR(VLOOKUP($C347,Account_Mapping!$A:$C,2,0),"")</f>
        <v>T_gen_Admin_other</v>
      </c>
      <c r="B347" s="248">
        <f>IFERROR(VLOOKUP($C347,Account_Mapping!$A:$C,3,0),"")</f>
        <v>0</v>
      </c>
      <c r="C347" s="285" t="s">
        <v>1089</v>
      </c>
      <c r="D347" s="215"/>
      <c r="E347" s="215">
        <v>0</v>
      </c>
      <c r="F347" s="215">
        <v>0</v>
      </c>
      <c r="G347" s="215">
        <v>0</v>
      </c>
      <c r="H347" s="215">
        <v>0</v>
      </c>
      <c r="I347" s="215">
        <v>0</v>
      </c>
      <c r="J347" s="215">
        <v>0</v>
      </c>
      <c r="K347" s="215">
        <v>0</v>
      </c>
      <c r="L347" s="215">
        <v>0</v>
      </c>
      <c r="M347" s="215">
        <v>0</v>
      </c>
      <c r="N347" s="215">
        <v>0</v>
      </c>
      <c r="O347" s="215">
        <v>0</v>
      </c>
      <c r="P347" s="215">
        <v>0</v>
      </c>
      <c r="Q347" s="215">
        <v>0</v>
      </c>
    </row>
    <row r="348" spans="1:18" x14ac:dyDescent="0.25">
      <c r="A348" s="245" t="str">
        <f>IFERROR(VLOOKUP($C348,Account_Mapping!$A:$C,2,0),"")</f>
        <v>T_gen_Admin_other</v>
      </c>
      <c r="B348" s="248">
        <f>IFERROR(VLOOKUP($C348,Account_Mapping!$A:$C,3,0),"")</f>
        <v>0</v>
      </c>
      <c r="C348" s="285" t="s">
        <v>1090</v>
      </c>
      <c r="D348" s="215"/>
      <c r="E348" s="215">
        <v>0</v>
      </c>
      <c r="F348" s="215">
        <v>0</v>
      </c>
      <c r="G348" s="215">
        <v>0</v>
      </c>
      <c r="H348" s="215">
        <v>0</v>
      </c>
      <c r="I348" s="215">
        <v>0</v>
      </c>
      <c r="J348" s="215">
        <v>0</v>
      </c>
      <c r="K348" s="215">
        <v>0</v>
      </c>
      <c r="L348" s="215">
        <v>0</v>
      </c>
      <c r="M348" s="215">
        <v>0</v>
      </c>
      <c r="N348" s="215">
        <v>0</v>
      </c>
      <c r="O348" s="215">
        <v>0</v>
      </c>
      <c r="P348" s="215">
        <v>0</v>
      </c>
      <c r="Q348" s="215">
        <v>0</v>
      </c>
    </row>
    <row r="349" spans="1:18" x14ac:dyDescent="0.25">
      <c r="A349" s="245" t="str">
        <f>IFERROR(VLOOKUP($C349,Account_Mapping!$A:$C,2,0),"")</f>
        <v>T_gen_Admin_other</v>
      </c>
      <c r="B349" s="248">
        <f>IFERROR(VLOOKUP($C349,Account_Mapping!$A:$C,3,0),"")</f>
        <v>0</v>
      </c>
      <c r="C349" s="285" t="s">
        <v>1091</v>
      </c>
      <c r="D349" s="215"/>
      <c r="E349" s="215">
        <v>0</v>
      </c>
      <c r="F349" s="215">
        <v>0</v>
      </c>
      <c r="G349" s="215">
        <v>0</v>
      </c>
      <c r="H349" s="215">
        <v>390</v>
      </c>
      <c r="I349" s="215">
        <v>641.88</v>
      </c>
      <c r="J349" s="215">
        <v>0</v>
      </c>
      <c r="K349" s="215">
        <v>0</v>
      </c>
      <c r="L349" s="215">
        <v>0</v>
      </c>
      <c r="M349" s="215">
        <v>0</v>
      </c>
      <c r="N349" s="215">
        <v>0</v>
      </c>
      <c r="O349" s="215">
        <v>0</v>
      </c>
      <c r="P349" s="215">
        <v>0</v>
      </c>
      <c r="Q349" s="215">
        <v>1031.8800000000001</v>
      </c>
    </row>
    <row r="350" spans="1:18" x14ac:dyDescent="0.25">
      <c r="A350" s="245" t="str">
        <f>IFERROR(VLOOKUP($C350,Account_Mapping!$A:$C,2,0),"")</f>
        <v>T_gen_Admin_other</v>
      </c>
      <c r="B350" s="248">
        <f>IFERROR(VLOOKUP($C350,Account_Mapping!$A:$C,3,0),"")</f>
        <v>0</v>
      </c>
      <c r="C350" s="285" t="s">
        <v>1092</v>
      </c>
      <c r="D350" s="215"/>
      <c r="E350" s="215">
        <v>0</v>
      </c>
      <c r="F350" s="215">
        <v>0</v>
      </c>
      <c r="G350" s="215">
        <v>0</v>
      </c>
      <c r="H350" s="215">
        <v>0</v>
      </c>
      <c r="I350" s="215">
        <v>0</v>
      </c>
      <c r="J350" s="215">
        <v>0</v>
      </c>
      <c r="K350" s="215">
        <v>0</v>
      </c>
      <c r="L350" s="215">
        <v>0</v>
      </c>
      <c r="M350" s="215">
        <v>0</v>
      </c>
      <c r="N350" s="215">
        <v>0</v>
      </c>
      <c r="O350" s="215">
        <v>0</v>
      </c>
      <c r="P350" s="215">
        <v>0</v>
      </c>
      <c r="Q350" s="215">
        <v>0</v>
      </c>
    </row>
    <row r="351" spans="1:18" x14ac:dyDescent="0.25">
      <c r="A351" s="245" t="str">
        <f>IFERROR(VLOOKUP($C351,Account_Mapping!$A:$C,2,0),"")</f>
        <v>T_gen_Admin_other</v>
      </c>
      <c r="B351" s="248">
        <f>IFERROR(VLOOKUP($C351,Account_Mapping!$A:$C,3,0),"")</f>
        <v>0</v>
      </c>
      <c r="C351" s="285" t="s">
        <v>1093</v>
      </c>
      <c r="D351" s="215"/>
      <c r="E351" s="215">
        <v>325</v>
      </c>
      <c r="F351" s="215">
        <v>0</v>
      </c>
      <c r="G351" s="215">
        <v>0</v>
      </c>
      <c r="H351" s="215">
        <v>0</v>
      </c>
      <c r="I351" s="215">
        <v>130</v>
      </c>
      <c r="J351" s="215">
        <v>0</v>
      </c>
      <c r="K351" s="215">
        <v>0</v>
      </c>
      <c r="L351" s="215">
        <v>0</v>
      </c>
      <c r="M351" s="215">
        <v>0</v>
      </c>
      <c r="N351" s="215">
        <v>0</v>
      </c>
      <c r="O351" s="215">
        <v>0</v>
      </c>
      <c r="P351" s="215">
        <v>0</v>
      </c>
      <c r="Q351" s="215">
        <v>455</v>
      </c>
    </row>
    <row r="352" spans="1:18" x14ac:dyDescent="0.25">
      <c r="A352" s="245" t="str">
        <f>IFERROR(VLOOKUP($C352,Account_Mapping!$A:$C,2,0),"")</f>
        <v>T_gen_Admin_other</v>
      </c>
      <c r="B352" s="248">
        <f>IFERROR(VLOOKUP($C352,Account_Mapping!$A:$C,3,0),"")</f>
        <v>0</v>
      </c>
      <c r="C352" s="285" t="s">
        <v>1094</v>
      </c>
      <c r="E352" s="229">
        <v>426.66</v>
      </c>
      <c r="F352" s="229">
        <v>-363.03</v>
      </c>
      <c r="G352" s="229">
        <v>365.36</v>
      </c>
      <c r="H352" s="229">
        <v>365.36</v>
      </c>
      <c r="I352" s="229">
        <v>577.66999999999996</v>
      </c>
      <c r="J352" s="229">
        <v>375.61</v>
      </c>
      <c r="K352" s="229">
        <v>0</v>
      </c>
      <c r="L352" s="229">
        <v>0</v>
      </c>
      <c r="M352" s="229">
        <v>0</v>
      </c>
      <c r="N352" s="229">
        <v>0</v>
      </c>
      <c r="O352" s="229">
        <v>0</v>
      </c>
      <c r="P352" s="229">
        <v>0</v>
      </c>
      <c r="Q352" s="229">
        <v>1747.63</v>
      </c>
      <c r="R352" s="224"/>
    </row>
    <row r="353" spans="1:17" x14ac:dyDescent="0.25">
      <c r="A353" s="245" t="str">
        <f>IFERROR(VLOOKUP($C353,Account_Mapping!$A:$C,2,0),"")</f>
        <v>T_gen_Admin_other</v>
      </c>
      <c r="B353" s="248">
        <f>IFERROR(VLOOKUP($C353,Account_Mapping!$A:$C,3,0),"")</f>
        <v>0</v>
      </c>
      <c r="C353" s="285" t="s">
        <v>1095</v>
      </c>
      <c r="E353" s="215">
        <v>0</v>
      </c>
      <c r="F353" s="215">
        <v>0</v>
      </c>
      <c r="G353" s="215">
        <v>0</v>
      </c>
      <c r="H353" s="215">
        <v>0</v>
      </c>
      <c r="I353" s="215">
        <v>0</v>
      </c>
      <c r="J353" s="215">
        <v>0</v>
      </c>
      <c r="K353" s="215">
        <v>0</v>
      </c>
      <c r="L353" s="215">
        <v>0</v>
      </c>
      <c r="M353" s="215">
        <v>0</v>
      </c>
      <c r="N353" s="215">
        <v>0</v>
      </c>
      <c r="O353" s="215">
        <v>0</v>
      </c>
      <c r="P353" s="215">
        <v>0</v>
      </c>
      <c r="Q353" s="215">
        <v>0</v>
      </c>
    </row>
    <row r="354" spans="1:17" x14ac:dyDescent="0.25">
      <c r="A354" s="245" t="str">
        <f>IFERROR(VLOOKUP($C354,Account_Mapping!$A:$C,2,0),"")</f>
        <v/>
      </c>
      <c r="B354" s="248" t="str">
        <f>IFERROR(VLOOKUP($C354,Account_Mapping!$A:$C,3,0),"")</f>
        <v/>
      </c>
      <c r="C354" s="285" t="s">
        <v>1096</v>
      </c>
      <c r="E354" s="215">
        <v>13896.35</v>
      </c>
      <c r="F354" s="215">
        <v>14666.95</v>
      </c>
      <c r="G354" s="215">
        <v>19399.730000000003</v>
      </c>
      <c r="H354" s="215">
        <v>19304.350000000002</v>
      </c>
      <c r="I354" s="215">
        <v>19819.02</v>
      </c>
      <c r="J354" s="215">
        <v>17926.72</v>
      </c>
      <c r="K354" s="215">
        <v>0</v>
      </c>
      <c r="L354" s="215">
        <v>0</v>
      </c>
      <c r="M354" s="215">
        <v>0</v>
      </c>
      <c r="N354" s="215">
        <v>0</v>
      </c>
      <c r="O354" s="215">
        <v>0</v>
      </c>
      <c r="P354" s="215">
        <v>0</v>
      </c>
      <c r="Q354" s="215">
        <v>105013.12000000002</v>
      </c>
    </row>
    <row r="355" spans="1:17" x14ac:dyDescent="0.25">
      <c r="A355" s="245" t="str">
        <f>IFERROR(VLOOKUP($C355,Account_Mapping!$A:$C,2,0),"")</f>
        <v/>
      </c>
      <c r="B355" s="248" t="str">
        <f>IFERROR(VLOOKUP($C355,Account_Mapping!$A:$C,3,0),"")</f>
        <v/>
      </c>
      <c r="C355" s="285" t="s">
        <v>789</v>
      </c>
      <c r="E355" s="215"/>
      <c r="F355" s="215"/>
      <c r="G355" s="215"/>
      <c r="H355" s="215"/>
      <c r="I355" s="215"/>
      <c r="J355" s="215"/>
      <c r="K355" s="215"/>
      <c r="L355" s="215"/>
      <c r="M355" s="215"/>
      <c r="N355" s="215"/>
      <c r="O355" s="215"/>
      <c r="P355" s="215"/>
      <c r="Q355" s="215"/>
    </row>
    <row r="356" spans="1:17" x14ac:dyDescent="0.25">
      <c r="A356" s="245" t="str">
        <f>IFERROR(VLOOKUP($C356,Account_Mapping!$A:$C,2,0),"")</f>
        <v/>
      </c>
      <c r="B356" s="248" t="str">
        <f>IFERROR(VLOOKUP($C356,Account_Mapping!$A:$C,3,0),"")</f>
        <v/>
      </c>
      <c r="C356" s="285" t="s">
        <v>789</v>
      </c>
      <c r="D356" s="215"/>
      <c r="E356" s="215"/>
      <c r="F356" s="215"/>
      <c r="G356" s="215"/>
      <c r="H356" s="215"/>
      <c r="I356" s="215"/>
      <c r="J356" s="215"/>
      <c r="K356" s="215"/>
      <c r="L356" s="215"/>
      <c r="M356" s="215"/>
      <c r="N356" s="215"/>
      <c r="O356" s="215"/>
      <c r="P356" s="215"/>
      <c r="Q356" s="215"/>
    </row>
    <row r="357" spans="1:17" x14ac:dyDescent="0.25">
      <c r="A357" s="245" t="str">
        <f>IFERROR(VLOOKUP($C357,Account_Mapping!$A:$C,2,0),"")</f>
        <v/>
      </c>
      <c r="B357" s="248" t="str">
        <f>IFERROR(VLOOKUP($C357,Account_Mapping!$A:$C,3,0),"")</f>
        <v/>
      </c>
      <c r="C357" s="285" t="s">
        <v>1097</v>
      </c>
      <c r="D357" s="215"/>
      <c r="E357" s="215"/>
      <c r="F357" s="215"/>
      <c r="G357" s="215"/>
      <c r="H357" s="215"/>
      <c r="I357" s="215"/>
      <c r="J357" s="215"/>
      <c r="K357" s="215"/>
      <c r="L357" s="215"/>
      <c r="M357" s="215"/>
      <c r="N357" s="215"/>
      <c r="O357" s="215"/>
      <c r="P357" s="215"/>
      <c r="Q357" s="215"/>
    </row>
    <row r="358" spans="1:17" x14ac:dyDescent="0.25">
      <c r="A358" s="245" t="str">
        <f>IFERROR(VLOOKUP($C358,Account_Mapping!$A:$C,2,0),"")</f>
        <v>T_Maintenance</v>
      </c>
      <c r="B358" s="248" t="str">
        <f>IFERROR(VLOOKUP($C358,Account_Mapping!$A:$C,3,0),"")</f>
        <v>T_Other_NN_Labor</v>
      </c>
      <c r="C358" s="285" t="s">
        <v>1098</v>
      </c>
      <c r="D358" s="215"/>
      <c r="E358" s="215">
        <v>2219.0700000000002</v>
      </c>
      <c r="F358" s="215">
        <v>1036.8800000000001</v>
      </c>
      <c r="G358" s="215">
        <v>2620.98</v>
      </c>
      <c r="H358" s="215">
        <v>1445.66</v>
      </c>
      <c r="I358" s="215">
        <v>2560.66</v>
      </c>
      <c r="J358" s="215">
        <v>3349</v>
      </c>
      <c r="K358" s="215">
        <v>0</v>
      </c>
      <c r="L358" s="215">
        <v>0</v>
      </c>
      <c r="M358" s="215">
        <v>0</v>
      </c>
      <c r="N358" s="215">
        <v>0</v>
      </c>
      <c r="O358" s="215">
        <v>0</v>
      </c>
      <c r="P358" s="215">
        <v>0</v>
      </c>
      <c r="Q358" s="215">
        <v>13232.25</v>
      </c>
    </row>
    <row r="359" spans="1:17" x14ac:dyDescent="0.25">
      <c r="A359" s="245" t="str">
        <f>IFERROR(VLOOKUP($C359,Account_Mapping!$A:$C,2,0),"")</f>
        <v>T_Maintenance</v>
      </c>
      <c r="B359" s="248">
        <f>IFERROR(VLOOKUP($C359,Account_Mapping!$A:$C,3,0),"")</f>
        <v>0</v>
      </c>
      <c r="C359" s="285" t="s">
        <v>1099</v>
      </c>
      <c r="D359" s="215"/>
      <c r="E359" s="215">
        <v>0</v>
      </c>
      <c r="F359" s="215">
        <v>0</v>
      </c>
      <c r="G359" s="215">
        <v>2109.2600000000002</v>
      </c>
      <c r="H359" s="215">
        <v>653.04999999999995</v>
      </c>
      <c r="I359" s="215">
        <v>359.22</v>
      </c>
      <c r="J359" s="215">
        <v>688.06</v>
      </c>
      <c r="K359" s="215">
        <v>0</v>
      </c>
      <c r="L359" s="215">
        <v>0</v>
      </c>
      <c r="M359" s="215">
        <v>0</v>
      </c>
      <c r="N359" s="215">
        <v>0</v>
      </c>
      <c r="O359" s="215">
        <v>0</v>
      </c>
      <c r="P359" s="215">
        <v>0</v>
      </c>
      <c r="Q359" s="215">
        <v>3809.5900000000006</v>
      </c>
    </row>
    <row r="360" spans="1:17" x14ac:dyDescent="0.25">
      <c r="A360" s="245" t="str">
        <f>IFERROR(VLOOKUP($C360,Account_Mapping!$A:$C,2,0),"")</f>
        <v>T_Maintenance</v>
      </c>
      <c r="B360" s="248">
        <f>IFERROR(VLOOKUP($C360,Account_Mapping!$A:$C,3,0),"")</f>
        <v>0</v>
      </c>
      <c r="C360" s="285" t="s">
        <v>1100</v>
      </c>
      <c r="D360" s="215"/>
      <c r="E360" s="215">
        <v>1918.51</v>
      </c>
      <c r="F360" s="215">
        <v>522.36</v>
      </c>
      <c r="G360" s="215">
        <v>2638.52</v>
      </c>
      <c r="H360" s="215">
        <v>1282.27</v>
      </c>
      <c r="I360" s="215">
        <v>1014.61</v>
      </c>
      <c r="J360" s="215">
        <v>493.25</v>
      </c>
      <c r="K360" s="215">
        <v>0</v>
      </c>
      <c r="L360" s="215">
        <v>0</v>
      </c>
      <c r="M360" s="215">
        <v>0</v>
      </c>
      <c r="N360" s="215">
        <v>0</v>
      </c>
      <c r="O360" s="215">
        <v>0</v>
      </c>
      <c r="P360" s="215">
        <v>0</v>
      </c>
      <c r="Q360" s="215">
        <v>7869.5199999999995</v>
      </c>
    </row>
    <row r="361" spans="1:17" x14ac:dyDescent="0.25">
      <c r="A361" s="245" t="str">
        <f>IFERROR(VLOOKUP($C361,Account_Mapping!$A:$C,2,0),"")</f>
        <v>T_Maintenance</v>
      </c>
      <c r="B361" s="248">
        <f>IFERROR(VLOOKUP($C361,Account_Mapping!$A:$C,3,0),"")</f>
        <v>0</v>
      </c>
      <c r="C361" s="285" t="s">
        <v>1101</v>
      </c>
      <c r="D361" s="215"/>
      <c r="E361" s="215">
        <v>0</v>
      </c>
      <c r="F361" s="215">
        <v>0</v>
      </c>
      <c r="G361" s="215">
        <v>0</v>
      </c>
      <c r="H361" s="215">
        <v>0</v>
      </c>
      <c r="I361" s="215">
        <v>0</v>
      </c>
      <c r="J361" s="215">
        <v>0</v>
      </c>
      <c r="K361" s="215">
        <v>0</v>
      </c>
      <c r="L361" s="215">
        <v>0</v>
      </c>
      <c r="M361" s="215">
        <v>0</v>
      </c>
      <c r="N361" s="215">
        <v>0</v>
      </c>
      <c r="O361" s="215">
        <v>0</v>
      </c>
      <c r="P361" s="215">
        <v>0</v>
      </c>
      <c r="Q361" s="215">
        <v>0</v>
      </c>
    </row>
    <row r="362" spans="1:17" x14ac:dyDescent="0.25">
      <c r="A362" s="245" t="str">
        <f>IFERROR(VLOOKUP($C362,Account_Mapping!$A:$C,2,0),"")</f>
        <v>T_Maintenance</v>
      </c>
      <c r="B362" s="248">
        <f>IFERROR(VLOOKUP($C362,Account_Mapping!$A:$C,3,0),"")</f>
        <v>0</v>
      </c>
      <c r="C362" s="285" t="s">
        <v>1102</v>
      </c>
      <c r="D362" s="215"/>
      <c r="E362" s="215">
        <v>232.96</v>
      </c>
      <c r="F362" s="215">
        <v>0</v>
      </c>
      <c r="G362" s="215">
        <v>171.48</v>
      </c>
      <c r="H362" s="215">
        <v>0</v>
      </c>
      <c r="I362" s="215">
        <v>0</v>
      </c>
      <c r="J362" s="215">
        <v>600</v>
      </c>
      <c r="K362" s="215">
        <v>0</v>
      </c>
      <c r="L362" s="215">
        <v>0</v>
      </c>
      <c r="M362" s="215">
        <v>0</v>
      </c>
      <c r="N362" s="215">
        <v>0</v>
      </c>
      <c r="O362" s="215">
        <v>0</v>
      </c>
      <c r="P362" s="215">
        <v>0</v>
      </c>
      <c r="Q362" s="215">
        <v>1004.44</v>
      </c>
    </row>
    <row r="363" spans="1:17" x14ac:dyDescent="0.25">
      <c r="A363" s="245" t="str">
        <f>IFERROR(VLOOKUP($C363,Account_Mapping!$A:$C,2,0),"")</f>
        <v>T_EXPENSES</v>
      </c>
      <c r="B363" s="248">
        <f>IFERROR(VLOOKUP($C363,Account_Mapping!$A:$C,3,0),"")</f>
        <v>0</v>
      </c>
      <c r="C363" s="285" t="s">
        <v>1103</v>
      </c>
      <c r="D363" s="215"/>
      <c r="E363" s="215">
        <v>1216.6400000000001</v>
      </c>
      <c r="F363" s="215">
        <v>690.87</v>
      </c>
      <c r="G363" s="215">
        <v>690.87</v>
      </c>
      <c r="H363" s="215">
        <v>690.87</v>
      </c>
      <c r="I363" s="215">
        <v>690.87</v>
      </c>
      <c r="J363" s="215">
        <v>723.88</v>
      </c>
      <c r="K363" s="215">
        <v>0</v>
      </c>
      <c r="L363" s="215">
        <v>0</v>
      </c>
      <c r="M363" s="215">
        <v>0</v>
      </c>
      <c r="N363" s="215">
        <v>0</v>
      </c>
      <c r="O363" s="215">
        <v>0</v>
      </c>
      <c r="P363" s="215">
        <v>0</v>
      </c>
      <c r="Q363" s="215">
        <v>4704</v>
      </c>
    </row>
    <row r="364" spans="1:17" x14ac:dyDescent="0.25">
      <c r="A364" s="245" t="str">
        <f>IFERROR(VLOOKUP($C364,Account_Mapping!$A:$C,2,0),"")</f>
        <v>T_EXPENSES</v>
      </c>
      <c r="B364" s="248">
        <f>IFERROR(VLOOKUP($C364,Account_Mapping!$A:$C,3,0),"")</f>
        <v>0</v>
      </c>
      <c r="C364" s="285" t="s">
        <v>1104</v>
      </c>
      <c r="D364" s="215"/>
      <c r="E364" s="215">
        <v>1721.9</v>
      </c>
      <c r="F364" s="215">
        <v>1721.9</v>
      </c>
      <c r="G364" s="215">
        <v>3786.37</v>
      </c>
      <c r="H364" s="215">
        <v>2064.4699999999998</v>
      </c>
      <c r="I364" s="215">
        <v>2064.4699999999998</v>
      </c>
      <c r="J364" s="215">
        <v>2064.4699999999998</v>
      </c>
      <c r="K364" s="215">
        <v>0</v>
      </c>
      <c r="L364" s="215">
        <v>0</v>
      </c>
      <c r="M364" s="215">
        <v>0</v>
      </c>
      <c r="N364" s="215">
        <v>0</v>
      </c>
      <c r="O364" s="215">
        <v>0</v>
      </c>
      <c r="P364" s="215">
        <v>0</v>
      </c>
      <c r="Q364" s="215">
        <v>13423.579999999998</v>
      </c>
    </row>
    <row r="365" spans="1:17" x14ac:dyDescent="0.25">
      <c r="A365" s="245" t="str">
        <f>IFERROR(VLOOKUP($C365,Account_Mapping!$A:$C,2,0),"")</f>
        <v>T_Maintenance</v>
      </c>
      <c r="B365" s="248" t="str">
        <f>IFERROR(VLOOKUP($C365,Account_Mapping!$A:$C,3,0),"")</f>
        <v>T_Other_NN_Labor</v>
      </c>
      <c r="C365" s="285" t="s">
        <v>1105</v>
      </c>
      <c r="D365" s="215"/>
      <c r="E365" s="215">
        <v>1185</v>
      </c>
      <c r="F365" s="215">
        <v>2615</v>
      </c>
      <c r="G365" s="215">
        <v>707.78</v>
      </c>
      <c r="H365" s="215">
        <v>1425</v>
      </c>
      <c r="I365" s="215">
        <v>1080</v>
      </c>
      <c r="J365" s="215">
        <v>1689.46</v>
      </c>
      <c r="K365" s="215">
        <v>0</v>
      </c>
      <c r="L365" s="215">
        <v>0</v>
      </c>
      <c r="M365" s="215">
        <v>0</v>
      </c>
      <c r="N365" s="215">
        <v>0</v>
      </c>
      <c r="O365" s="215">
        <v>0</v>
      </c>
      <c r="P365" s="215">
        <v>0</v>
      </c>
      <c r="Q365" s="215">
        <v>8702.24</v>
      </c>
    </row>
    <row r="366" spans="1:17" x14ac:dyDescent="0.25">
      <c r="A366" s="245" t="str">
        <f>IFERROR(VLOOKUP($C366,Account_Mapping!$A:$C,2,0),"")</f>
        <v>T_Maintenance</v>
      </c>
      <c r="B366" s="248">
        <f>IFERROR(VLOOKUP($C366,Account_Mapping!$A:$C,3,0),"")</f>
        <v>0</v>
      </c>
      <c r="C366" s="285" t="s">
        <v>1106</v>
      </c>
      <c r="D366" s="215"/>
      <c r="E366" s="215">
        <v>2226.62</v>
      </c>
      <c r="F366" s="215">
        <v>3921.76</v>
      </c>
      <c r="G366" s="215">
        <v>7040.86</v>
      </c>
      <c r="H366" s="215">
        <v>4314.8900000000003</v>
      </c>
      <c r="I366" s="215">
        <v>13510.97</v>
      </c>
      <c r="J366" s="215">
        <v>2828.43</v>
      </c>
      <c r="K366" s="215">
        <v>0</v>
      </c>
      <c r="L366" s="215">
        <v>0</v>
      </c>
      <c r="M366" s="215">
        <v>0</v>
      </c>
      <c r="N366" s="215">
        <v>0</v>
      </c>
      <c r="O366" s="215">
        <v>0</v>
      </c>
      <c r="P366" s="215">
        <v>0</v>
      </c>
      <c r="Q366" s="215">
        <v>33843.53</v>
      </c>
    </row>
    <row r="367" spans="1:17" x14ac:dyDescent="0.25">
      <c r="A367" s="245" t="str">
        <f>IFERROR(VLOOKUP($C367,Account_Mapping!$A:$C,2,0),"")</f>
        <v>T_Maintenance</v>
      </c>
      <c r="B367" s="248">
        <f>IFERROR(VLOOKUP($C367,Account_Mapping!$A:$C,3,0),"")</f>
        <v>0</v>
      </c>
      <c r="C367" s="285" t="s">
        <v>1107</v>
      </c>
      <c r="D367" s="215"/>
      <c r="E367" s="215">
        <v>0</v>
      </c>
      <c r="F367" s="215">
        <v>0</v>
      </c>
      <c r="G367" s="215">
        <v>0</v>
      </c>
      <c r="H367" s="215">
        <v>0</v>
      </c>
      <c r="I367" s="215">
        <v>0</v>
      </c>
      <c r="J367" s="215">
        <v>0</v>
      </c>
      <c r="K367" s="215">
        <v>0</v>
      </c>
      <c r="L367" s="215">
        <v>0</v>
      </c>
      <c r="M367" s="215">
        <v>0</v>
      </c>
      <c r="N367" s="215">
        <v>0</v>
      </c>
      <c r="O367" s="215">
        <v>0</v>
      </c>
      <c r="P367" s="215">
        <v>0</v>
      </c>
      <c r="Q367" s="215">
        <v>0</v>
      </c>
    </row>
    <row r="368" spans="1:17" x14ac:dyDescent="0.25">
      <c r="A368" s="245" t="str">
        <f>IFERROR(VLOOKUP($C368,Account_Mapping!$A:$C,2,0),"")</f>
        <v>T_Maintenance</v>
      </c>
      <c r="B368" s="248">
        <f>IFERROR(VLOOKUP($C368,Account_Mapping!$A:$C,3,0),"")</f>
        <v>0</v>
      </c>
      <c r="C368" s="285" t="s">
        <v>1108</v>
      </c>
      <c r="D368" s="215"/>
      <c r="E368" s="215">
        <v>0</v>
      </c>
      <c r="F368" s="215">
        <v>0</v>
      </c>
      <c r="G368" s="215">
        <v>0</v>
      </c>
      <c r="H368" s="215">
        <v>0</v>
      </c>
      <c r="I368" s="215">
        <v>0</v>
      </c>
      <c r="J368" s="215">
        <v>0</v>
      </c>
      <c r="K368" s="215">
        <v>0</v>
      </c>
      <c r="L368" s="215">
        <v>0</v>
      </c>
      <c r="M368" s="215">
        <v>0</v>
      </c>
      <c r="N368" s="215">
        <v>0</v>
      </c>
      <c r="O368" s="215">
        <v>0</v>
      </c>
      <c r="P368" s="215">
        <v>0</v>
      </c>
      <c r="Q368" s="215">
        <v>0</v>
      </c>
    </row>
    <row r="369" spans="1:18" x14ac:dyDescent="0.25">
      <c r="A369" s="245" t="str">
        <f>IFERROR(VLOOKUP($C369,Account_Mapping!$A:$C,2,0),"")</f>
        <v>T_Maintenance</v>
      </c>
      <c r="B369" s="248">
        <f>IFERROR(VLOOKUP($C369,Account_Mapping!$A:$C,3,0),"")</f>
        <v>0</v>
      </c>
      <c r="C369" s="285" t="s">
        <v>1109</v>
      </c>
      <c r="D369" s="215"/>
      <c r="E369" s="215">
        <v>0</v>
      </c>
      <c r="F369" s="215">
        <v>0</v>
      </c>
      <c r="G369" s="215">
        <v>0</v>
      </c>
      <c r="H369" s="215">
        <v>0</v>
      </c>
      <c r="I369" s="215">
        <v>0</v>
      </c>
      <c r="J369" s="215">
        <v>0</v>
      </c>
      <c r="K369" s="215">
        <v>0</v>
      </c>
      <c r="L369" s="215">
        <v>0</v>
      </c>
      <c r="M369" s="215">
        <v>0</v>
      </c>
      <c r="N369" s="215">
        <v>0</v>
      </c>
      <c r="O369" s="215">
        <v>0</v>
      </c>
      <c r="P369" s="215">
        <v>0</v>
      </c>
      <c r="Q369" s="215">
        <v>0</v>
      </c>
    </row>
    <row r="370" spans="1:18" x14ac:dyDescent="0.25">
      <c r="A370" s="245" t="str">
        <f>IFERROR(VLOOKUP($C370,Account_Mapping!$A:$C,2,0),"")</f>
        <v>T_gen_Admin_other</v>
      </c>
      <c r="B370" s="248">
        <f>IFERROR(VLOOKUP($C370,Account_Mapping!$A:$C,3,0),"")</f>
        <v>0</v>
      </c>
      <c r="C370" s="285" t="s">
        <v>1110</v>
      </c>
      <c r="D370" s="215"/>
      <c r="E370" s="215">
        <v>0</v>
      </c>
      <c r="F370" s="215">
        <v>0</v>
      </c>
      <c r="G370" s="215">
        <v>0</v>
      </c>
      <c r="H370" s="215">
        <v>0</v>
      </c>
      <c r="I370" s="215">
        <v>0</v>
      </c>
      <c r="J370" s="215">
        <v>0</v>
      </c>
      <c r="K370" s="215">
        <v>0</v>
      </c>
      <c r="L370" s="215">
        <v>0</v>
      </c>
      <c r="M370" s="215">
        <v>0</v>
      </c>
      <c r="N370" s="215">
        <v>0</v>
      </c>
      <c r="O370" s="215">
        <v>0</v>
      </c>
      <c r="P370" s="215">
        <v>0</v>
      </c>
      <c r="Q370" s="215">
        <v>0</v>
      </c>
    </row>
    <row r="371" spans="1:18" x14ac:dyDescent="0.25">
      <c r="A371" s="245" t="str">
        <f>IFERROR(VLOOKUP($C371,Account_Mapping!$A:$C,2,0),"")</f>
        <v>T_gen_Admin_other</v>
      </c>
      <c r="B371" s="248">
        <f>IFERROR(VLOOKUP($C371,Account_Mapping!$A:$C,3,0),"")</f>
        <v>0</v>
      </c>
      <c r="C371" s="285" t="s">
        <v>1111</v>
      </c>
      <c r="D371" s="215"/>
      <c r="E371" s="215">
        <v>0</v>
      </c>
      <c r="F371" s="215">
        <v>0</v>
      </c>
      <c r="G371" s="215">
        <v>0</v>
      </c>
      <c r="H371" s="215">
        <v>0</v>
      </c>
      <c r="I371" s="215">
        <v>0</v>
      </c>
      <c r="J371" s="215">
        <v>0</v>
      </c>
      <c r="K371" s="215">
        <v>0</v>
      </c>
      <c r="L371" s="215">
        <v>0</v>
      </c>
      <c r="M371" s="215">
        <v>0</v>
      </c>
      <c r="N371" s="215">
        <v>0</v>
      </c>
      <c r="O371" s="215">
        <v>0</v>
      </c>
      <c r="P371" s="215">
        <v>0</v>
      </c>
      <c r="Q371" s="215">
        <v>0</v>
      </c>
    </row>
    <row r="372" spans="1:18" x14ac:dyDescent="0.25">
      <c r="A372" s="245" t="str">
        <f>IFERROR(VLOOKUP($C372,Account_Mapping!$A:$C,2,0),"")</f>
        <v>T_gen_Admin_other</v>
      </c>
      <c r="B372" s="248">
        <f>IFERROR(VLOOKUP($C372,Account_Mapping!$A:$C,3,0),"")</f>
        <v>0</v>
      </c>
      <c r="C372" s="285" t="s">
        <v>1112</v>
      </c>
      <c r="D372" s="215"/>
      <c r="E372" s="215">
        <v>0</v>
      </c>
      <c r="F372" s="215">
        <v>0</v>
      </c>
      <c r="G372" s="215">
        <v>0</v>
      </c>
      <c r="H372" s="215">
        <v>0</v>
      </c>
      <c r="I372" s="215">
        <v>0</v>
      </c>
      <c r="J372" s="215">
        <v>0</v>
      </c>
      <c r="K372" s="215">
        <v>0</v>
      </c>
      <c r="L372" s="215">
        <v>0</v>
      </c>
      <c r="M372" s="215">
        <v>0</v>
      </c>
      <c r="N372" s="215">
        <v>0</v>
      </c>
      <c r="O372" s="215">
        <v>0</v>
      </c>
      <c r="P372" s="215">
        <v>0</v>
      </c>
      <c r="Q372" s="215">
        <v>0</v>
      </c>
    </row>
    <row r="373" spans="1:18" x14ac:dyDescent="0.25">
      <c r="A373" s="245" t="str">
        <f>IFERROR(VLOOKUP($C373,Account_Mapping!$A:$C,2,0),"")</f>
        <v>T_gen_Admin_other</v>
      </c>
      <c r="B373" s="248">
        <f>IFERROR(VLOOKUP($C373,Account_Mapping!$A:$C,3,0),"")</f>
        <v>0</v>
      </c>
      <c r="C373" s="285" t="s">
        <v>1113</v>
      </c>
      <c r="D373" s="215"/>
      <c r="E373" s="215">
        <v>-65.239999999999995</v>
      </c>
      <c r="F373" s="215">
        <v>-32.619999999999997</v>
      </c>
      <c r="G373" s="215">
        <v>0</v>
      </c>
      <c r="H373" s="215">
        <v>0</v>
      </c>
      <c r="I373" s="215">
        <v>139.22999999999999</v>
      </c>
      <c r="J373" s="215">
        <v>-0.01</v>
      </c>
      <c r="K373" s="215">
        <v>0</v>
      </c>
      <c r="L373" s="215">
        <v>0</v>
      </c>
      <c r="M373" s="215">
        <v>0</v>
      </c>
      <c r="N373" s="215">
        <v>0</v>
      </c>
      <c r="O373" s="215">
        <v>0</v>
      </c>
      <c r="P373" s="215">
        <v>0</v>
      </c>
      <c r="Q373" s="215">
        <v>41.360000000000007</v>
      </c>
    </row>
    <row r="374" spans="1:18" x14ac:dyDescent="0.25">
      <c r="A374" s="245" t="str">
        <f>IFERROR(VLOOKUP($C374,Account_Mapping!$A:$C,2,0),"")</f>
        <v>T_Maintenance</v>
      </c>
      <c r="B374" s="248">
        <f>IFERROR(VLOOKUP($C374,Account_Mapping!$A:$C,3,0),"")</f>
        <v>0</v>
      </c>
      <c r="C374" s="285" t="s">
        <v>1114</v>
      </c>
      <c r="D374" s="215"/>
      <c r="E374" s="215">
        <v>0</v>
      </c>
      <c r="F374" s="215">
        <v>0</v>
      </c>
      <c r="G374" s="215">
        <v>0</v>
      </c>
      <c r="H374" s="215">
        <v>0</v>
      </c>
      <c r="I374" s="215">
        <v>0</v>
      </c>
      <c r="J374" s="215">
        <v>0</v>
      </c>
      <c r="K374" s="215">
        <v>0</v>
      </c>
      <c r="L374" s="215">
        <v>0</v>
      </c>
      <c r="M374" s="215">
        <v>0</v>
      </c>
      <c r="N374" s="215">
        <v>0</v>
      </c>
      <c r="O374" s="215">
        <v>0</v>
      </c>
      <c r="P374" s="215">
        <v>0</v>
      </c>
      <c r="Q374" s="215">
        <v>0</v>
      </c>
    </row>
    <row r="375" spans="1:18" x14ac:dyDescent="0.25">
      <c r="A375" s="245" t="str">
        <f>IFERROR(VLOOKUP($C375,Account_Mapping!$A:$C,2,0),"")</f>
        <v>T_gen_Admin_other</v>
      </c>
      <c r="B375" s="248">
        <f>IFERROR(VLOOKUP($C375,Account_Mapping!$A:$C,3,0),"")</f>
        <v>0</v>
      </c>
      <c r="C375" s="285" t="s">
        <v>1115</v>
      </c>
      <c r="D375" s="215"/>
      <c r="E375" s="215">
        <v>0</v>
      </c>
      <c r="F375" s="215">
        <v>0</v>
      </c>
      <c r="G375" s="215">
        <v>0</v>
      </c>
      <c r="H375" s="215">
        <v>0</v>
      </c>
      <c r="I375" s="215">
        <v>0</v>
      </c>
      <c r="J375" s="215">
        <v>0</v>
      </c>
      <c r="K375" s="215">
        <v>0</v>
      </c>
      <c r="L375" s="215">
        <v>0</v>
      </c>
      <c r="M375" s="215">
        <v>0</v>
      </c>
      <c r="N375" s="215">
        <v>0</v>
      </c>
      <c r="O375" s="215">
        <v>0</v>
      </c>
      <c r="P375" s="215">
        <v>0</v>
      </c>
      <c r="Q375" s="215">
        <v>0</v>
      </c>
    </row>
    <row r="376" spans="1:18" x14ac:dyDescent="0.25">
      <c r="A376" s="245" t="str">
        <f>IFERROR(VLOOKUP($C376,Account_Mapping!$A:$C,2,0),"")</f>
        <v>T_EXPENSES</v>
      </c>
      <c r="B376" s="248">
        <f>IFERROR(VLOOKUP($C376,Account_Mapping!$A:$C,3,0),"")</f>
        <v>0</v>
      </c>
      <c r="C376" s="285" t="s">
        <v>1116</v>
      </c>
      <c r="D376" s="215"/>
      <c r="E376" s="215">
        <v>4195.3999999999996</v>
      </c>
      <c r="F376" s="215">
        <v>5389.15</v>
      </c>
      <c r="G376" s="215">
        <v>5148.68</v>
      </c>
      <c r="H376" s="215">
        <v>4885.46</v>
      </c>
      <c r="I376" s="215">
        <v>4097.55</v>
      </c>
      <c r="J376" s="215">
        <v>5631.51</v>
      </c>
      <c r="K376" s="215">
        <v>0</v>
      </c>
      <c r="L376" s="215">
        <v>0</v>
      </c>
      <c r="M376" s="215">
        <v>0</v>
      </c>
      <c r="N376" s="215">
        <v>0</v>
      </c>
      <c r="O376" s="215">
        <v>0</v>
      </c>
      <c r="P376" s="215">
        <v>0</v>
      </c>
      <c r="Q376" s="215">
        <v>29347.75</v>
      </c>
    </row>
    <row r="377" spans="1:18" x14ac:dyDescent="0.25">
      <c r="A377" s="245" t="str">
        <f>IFERROR(VLOOKUP($C377,Account_Mapping!$A:$C,2,0),"")</f>
        <v>T_EXPENSES</v>
      </c>
      <c r="B377" s="248">
        <f>IFERROR(VLOOKUP($C377,Account_Mapping!$A:$C,3,0),"")</f>
        <v>0</v>
      </c>
      <c r="C377" s="285" t="s">
        <v>1117</v>
      </c>
      <c r="E377" s="229">
        <v>4929.1899999999996</v>
      </c>
      <c r="F377" s="229">
        <v>7948.34</v>
      </c>
      <c r="G377" s="229">
        <v>3627.8</v>
      </c>
      <c r="H377" s="229">
        <v>2786.81</v>
      </c>
      <c r="I377" s="229">
        <v>2167.92</v>
      </c>
      <c r="J377" s="229">
        <v>859.97</v>
      </c>
      <c r="K377" s="229">
        <v>0</v>
      </c>
      <c r="L377" s="229">
        <v>0</v>
      </c>
      <c r="M377" s="229">
        <v>0</v>
      </c>
      <c r="N377" s="229">
        <v>0</v>
      </c>
      <c r="O377" s="229">
        <v>0</v>
      </c>
      <c r="P377" s="229">
        <v>0</v>
      </c>
      <c r="Q377" s="229">
        <v>22320.03</v>
      </c>
      <c r="R377" s="224"/>
    </row>
    <row r="378" spans="1:18" x14ac:dyDescent="0.25">
      <c r="A378" s="245" t="str">
        <f>IFERROR(VLOOKUP($C378,Account_Mapping!$A:$C,2,0),"")</f>
        <v>T_EXPENSES</v>
      </c>
      <c r="B378" s="248">
        <f>IFERROR(VLOOKUP($C378,Account_Mapping!$A:$C,3,0),"")</f>
        <v>0</v>
      </c>
      <c r="C378" s="285" t="s">
        <v>1118</v>
      </c>
      <c r="E378" s="221">
        <v>2416</v>
      </c>
      <c r="F378" s="221">
        <v>7301.25</v>
      </c>
      <c r="G378" s="221">
        <v>1706.63</v>
      </c>
      <c r="H378" s="221">
        <v>1520.53</v>
      </c>
      <c r="I378" s="221">
        <v>2446.9899999999998</v>
      </c>
      <c r="J378" s="221">
        <v>1448.55</v>
      </c>
      <c r="K378" s="221">
        <v>0</v>
      </c>
      <c r="L378" s="221">
        <v>0</v>
      </c>
      <c r="M378" s="221">
        <v>0</v>
      </c>
      <c r="N378" s="221">
        <v>0</v>
      </c>
      <c r="O378" s="221">
        <v>0</v>
      </c>
      <c r="P378" s="221">
        <v>0</v>
      </c>
      <c r="Q378" s="221">
        <v>16839.95</v>
      </c>
    </row>
    <row r="379" spans="1:18" x14ac:dyDescent="0.25">
      <c r="A379" s="245" t="str">
        <f>IFERROR(VLOOKUP($C379,Account_Mapping!$A:$C,2,0),"")</f>
        <v/>
      </c>
      <c r="B379" s="248" t="str">
        <f>IFERROR(VLOOKUP($C379,Account_Mapping!$A:$C,3,0),"")</f>
        <v/>
      </c>
      <c r="C379" s="285" t="s">
        <v>1119</v>
      </c>
      <c r="E379" s="215">
        <v>22196.05</v>
      </c>
      <c r="F379" s="215">
        <v>31114.89</v>
      </c>
      <c r="G379" s="215">
        <v>30249.23</v>
      </c>
      <c r="H379" s="215">
        <v>21069.01</v>
      </c>
      <c r="I379" s="215">
        <v>30132.489999999998</v>
      </c>
      <c r="J379" s="215">
        <v>20376.57</v>
      </c>
      <c r="K379" s="215">
        <v>0</v>
      </c>
      <c r="L379" s="215">
        <v>0</v>
      </c>
      <c r="M379" s="215">
        <v>0</v>
      </c>
      <c r="N379" s="215">
        <v>0</v>
      </c>
      <c r="O379" s="215">
        <v>0</v>
      </c>
      <c r="P379" s="215">
        <v>0</v>
      </c>
      <c r="Q379" s="215">
        <v>155138.23999999999</v>
      </c>
    </row>
    <row r="380" spans="1:18" x14ac:dyDescent="0.25">
      <c r="A380" s="245" t="str">
        <f>IFERROR(VLOOKUP($C380,Account_Mapping!$A:$C,2,0),"")</f>
        <v/>
      </c>
      <c r="B380" s="248" t="str">
        <f>IFERROR(VLOOKUP($C380,Account_Mapping!$A:$C,3,0),"")</f>
        <v/>
      </c>
      <c r="D380" s="215"/>
      <c r="E380" s="215"/>
      <c r="F380" s="215"/>
      <c r="G380" s="215"/>
      <c r="H380" s="215"/>
      <c r="I380" s="215"/>
      <c r="J380" s="215"/>
      <c r="K380" s="215"/>
      <c r="L380" s="215"/>
      <c r="M380" s="215"/>
      <c r="N380" s="215"/>
      <c r="O380" s="215"/>
      <c r="P380" s="215"/>
      <c r="Q380" s="215"/>
    </row>
    <row r="381" spans="1:18" x14ac:dyDescent="0.25">
      <c r="A381" s="245" t="str">
        <f>IFERROR(VLOOKUP($C381,Account_Mapping!$A:$C,2,0),"")</f>
        <v/>
      </c>
      <c r="B381" s="248" t="str">
        <f>IFERROR(VLOOKUP($C381,Account_Mapping!$A:$C,3,0),"")</f>
        <v/>
      </c>
      <c r="C381" s="285" t="s">
        <v>1120</v>
      </c>
      <c r="D381" s="215"/>
      <c r="E381" s="215"/>
      <c r="F381" s="215"/>
      <c r="G381" s="215"/>
      <c r="H381" s="215"/>
      <c r="I381" s="215"/>
      <c r="J381" s="215"/>
      <c r="K381" s="215"/>
      <c r="L381" s="215"/>
      <c r="M381" s="215"/>
      <c r="N381" s="215"/>
      <c r="O381" s="215"/>
      <c r="P381" s="215"/>
      <c r="Q381" s="215"/>
    </row>
    <row r="382" spans="1:18" x14ac:dyDescent="0.25">
      <c r="A382" s="245" t="str">
        <f>IFERROR(VLOOKUP($C382,Account_Mapping!$A:$C,2,0),"")</f>
        <v>T_gen_Admin_other</v>
      </c>
      <c r="B382" s="248" t="str">
        <f>IFERROR(VLOOKUP($C382,Account_Mapping!$A:$C,3,0),"")</f>
        <v>T_Other_NN_Labor</v>
      </c>
      <c r="C382" s="285" t="s">
        <v>1121</v>
      </c>
      <c r="D382" s="215"/>
      <c r="E382" s="215">
        <v>5590.22</v>
      </c>
      <c r="F382" s="215">
        <v>5590.22</v>
      </c>
      <c r="G382" s="215">
        <v>5590.22</v>
      </c>
      <c r="H382" s="215">
        <v>5590.22</v>
      </c>
      <c r="I382" s="215">
        <v>5590.22</v>
      </c>
      <c r="J382" s="215">
        <v>5590.22</v>
      </c>
      <c r="K382" s="215">
        <v>0</v>
      </c>
      <c r="L382" s="215">
        <v>0</v>
      </c>
      <c r="M382" s="215">
        <v>0</v>
      </c>
      <c r="N382" s="215">
        <v>0</v>
      </c>
      <c r="O382" s="215">
        <v>0</v>
      </c>
      <c r="P382" s="215">
        <v>0</v>
      </c>
      <c r="Q382" s="215">
        <v>33541.32</v>
      </c>
    </row>
    <row r="383" spans="1:18" x14ac:dyDescent="0.25">
      <c r="A383" s="245" t="str">
        <f>IFERROR(VLOOKUP($C383,Account_Mapping!$A:$C,2,0),"")</f>
        <v>T_gen_Admin_other</v>
      </c>
      <c r="B383" s="248" t="str">
        <f>IFERROR(VLOOKUP($C383,Account_Mapping!$A:$C,3,0),"")</f>
        <v>T_Other_NN_Labor</v>
      </c>
      <c r="C383" s="285" t="s">
        <v>1122</v>
      </c>
      <c r="D383" s="215"/>
      <c r="E383" s="215">
        <v>4379.3900000000003</v>
      </c>
      <c r="F383" s="215">
        <v>4539.12</v>
      </c>
      <c r="G383" s="215">
        <v>5321.88</v>
      </c>
      <c r="H383" s="215">
        <v>5067.29</v>
      </c>
      <c r="I383" s="215">
        <v>4987.62</v>
      </c>
      <c r="J383" s="215">
        <v>4672.5</v>
      </c>
      <c r="K383" s="215">
        <v>0</v>
      </c>
      <c r="L383" s="215">
        <v>0</v>
      </c>
      <c r="M383" s="215">
        <v>0</v>
      </c>
      <c r="N383" s="215">
        <v>0</v>
      </c>
      <c r="O383" s="215">
        <v>0</v>
      </c>
      <c r="P383" s="215">
        <v>0</v>
      </c>
      <c r="Q383" s="215">
        <v>28967.8</v>
      </c>
    </row>
    <row r="384" spans="1:18" x14ac:dyDescent="0.25">
      <c r="A384" s="245" t="str">
        <f>IFERROR(VLOOKUP($C384,Account_Mapping!$A:$C,2,0),"")</f>
        <v>T_gen_Admin_other</v>
      </c>
      <c r="B384" s="248" t="str">
        <f>IFERROR(VLOOKUP($C384,Account_Mapping!$A:$C,3,0),"")</f>
        <v>T_Other_NN_Labor</v>
      </c>
      <c r="C384" s="285" t="s">
        <v>1123</v>
      </c>
      <c r="D384" s="215"/>
      <c r="E384" s="215">
        <v>0</v>
      </c>
      <c r="F384" s="215">
        <v>0</v>
      </c>
      <c r="G384" s="215">
        <v>3</v>
      </c>
      <c r="H384" s="215">
        <v>0</v>
      </c>
      <c r="I384" s="215">
        <v>0</v>
      </c>
      <c r="J384" s="215">
        <v>1834.71</v>
      </c>
      <c r="K384" s="215">
        <v>0</v>
      </c>
      <c r="L384" s="215">
        <v>0</v>
      </c>
      <c r="M384" s="215">
        <v>0</v>
      </c>
      <c r="N384" s="215">
        <v>0</v>
      </c>
      <c r="O384" s="215">
        <v>0</v>
      </c>
      <c r="P384" s="215">
        <v>0</v>
      </c>
      <c r="Q384" s="215">
        <v>1837.71</v>
      </c>
    </row>
    <row r="385" spans="1:17" x14ac:dyDescent="0.25">
      <c r="A385" s="245" t="str">
        <f>IFERROR(VLOOKUP($C385,Account_Mapping!$A:$C,2,0),"")</f>
        <v>T_gen_Admin_other</v>
      </c>
      <c r="B385" s="248">
        <f>IFERROR(VLOOKUP($C385,Account_Mapping!$A:$C,3,0),"")</f>
        <v>0</v>
      </c>
      <c r="C385" s="285" t="s">
        <v>1124</v>
      </c>
      <c r="D385" s="215"/>
      <c r="E385" s="215">
        <v>0</v>
      </c>
      <c r="F385" s="215">
        <v>-3</v>
      </c>
      <c r="G385" s="215">
        <v>0</v>
      </c>
      <c r="H385" s="215">
        <v>0</v>
      </c>
      <c r="I385" s="215">
        <v>0</v>
      </c>
      <c r="J385" s="215">
        <v>0</v>
      </c>
      <c r="K385" s="215">
        <v>0</v>
      </c>
      <c r="L385" s="215">
        <v>0</v>
      </c>
      <c r="M385" s="215">
        <v>0</v>
      </c>
      <c r="N385" s="215">
        <v>0</v>
      </c>
      <c r="O385" s="215">
        <v>0</v>
      </c>
      <c r="P385" s="215">
        <v>0</v>
      </c>
      <c r="Q385" s="215">
        <v>-3</v>
      </c>
    </row>
    <row r="386" spans="1:17" x14ac:dyDescent="0.25">
      <c r="A386" s="245" t="str">
        <f>IFERROR(VLOOKUP($C386,Account_Mapping!$A:$C,2,0),"")</f>
        <v>T_gen_Admin_other</v>
      </c>
      <c r="B386" s="248" t="str">
        <f>IFERROR(VLOOKUP($C386,Account_Mapping!$A:$C,3,0),"")</f>
        <v>T_Other_NN_Labor</v>
      </c>
      <c r="C386" s="285" t="s">
        <v>1125</v>
      </c>
      <c r="D386" s="215"/>
      <c r="E386" s="215">
        <v>0</v>
      </c>
      <c r="F386" s="215">
        <v>0</v>
      </c>
      <c r="G386" s="215">
        <v>0</v>
      </c>
      <c r="H386" s="215">
        <v>0</v>
      </c>
      <c r="I386" s="215">
        <v>0</v>
      </c>
      <c r="J386" s="215">
        <v>0</v>
      </c>
      <c r="K386" s="215">
        <v>0</v>
      </c>
      <c r="L386" s="215">
        <v>0</v>
      </c>
      <c r="M386" s="215">
        <v>0</v>
      </c>
      <c r="N386" s="215">
        <v>0</v>
      </c>
      <c r="O386" s="215">
        <v>0</v>
      </c>
      <c r="P386" s="215">
        <v>0</v>
      </c>
      <c r="Q386" s="215">
        <v>0</v>
      </c>
    </row>
    <row r="387" spans="1:17" x14ac:dyDescent="0.25">
      <c r="A387" s="245" t="str">
        <f>IFERROR(VLOOKUP($C387,Account_Mapping!$A:$C,2,0),"")</f>
        <v>T_gen_Admin_other</v>
      </c>
      <c r="B387" s="248" t="str">
        <f>IFERROR(VLOOKUP($C387,Account_Mapping!$A:$C,3,0),"")</f>
        <v>T_Other_NN_Labor</v>
      </c>
      <c r="C387" s="285" t="s">
        <v>1126</v>
      </c>
      <c r="D387" s="215"/>
      <c r="E387" s="215">
        <v>0</v>
      </c>
      <c r="F387" s="215">
        <v>0</v>
      </c>
      <c r="G387" s="215">
        <v>0</v>
      </c>
      <c r="H387" s="215">
        <v>0</v>
      </c>
      <c r="I387" s="215">
        <v>0</v>
      </c>
      <c r="J387" s="215">
        <v>0</v>
      </c>
      <c r="K387" s="215">
        <v>0</v>
      </c>
      <c r="L387" s="215">
        <v>0</v>
      </c>
      <c r="M387" s="215">
        <v>0</v>
      </c>
      <c r="N387" s="215">
        <v>0</v>
      </c>
      <c r="O387" s="215">
        <v>0</v>
      </c>
      <c r="P387" s="215">
        <v>0</v>
      </c>
      <c r="Q387" s="215">
        <v>0</v>
      </c>
    </row>
    <row r="388" spans="1:17" x14ac:dyDescent="0.25">
      <c r="A388" s="245" t="str">
        <f>IFERROR(VLOOKUP($C388,Account_Mapping!$A:$C,2,0),"")</f>
        <v>T_gen_Admin_other</v>
      </c>
      <c r="B388" s="248">
        <f>IFERROR(VLOOKUP($C388,Account_Mapping!$A:$C,3,0),"")</f>
        <v>0</v>
      </c>
      <c r="C388" s="285" t="s">
        <v>1127</v>
      </c>
      <c r="D388" s="215"/>
      <c r="E388" s="215">
        <v>0</v>
      </c>
      <c r="F388" s="215">
        <v>0</v>
      </c>
      <c r="G388" s="215">
        <v>0</v>
      </c>
      <c r="H388" s="215">
        <v>0</v>
      </c>
      <c r="I388" s="215">
        <v>0</v>
      </c>
      <c r="J388" s="215">
        <v>0</v>
      </c>
      <c r="K388" s="215">
        <v>0</v>
      </c>
      <c r="L388" s="215">
        <v>0</v>
      </c>
      <c r="M388" s="215">
        <v>0</v>
      </c>
      <c r="N388" s="215">
        <v>0</v>
      </c>
      <c r="O388" s="215">
        <v>0</v>
      </c>
      <c r="P388" s="215">
        <v>0</v>
      </c>
      <c r="Q388" s="215">
        <v>0</v>
      </c>
    </row>
    <row r="389" spans="1:17" x14ac:dyDescent="0.25">
      <c r="A389" s="245" t="str">
        <f>IFERROR(VLOOKUP($C389,Account_Mapping!$A:$C,2,0),"")</f>
        <v>T_gen_Admin_other</v>
      </c>
      <c r="B389" s="248" t="str">
        <f>IFERROR(VLOOKUP($C389,Account_Mapping!$A:$C,3,0),"")</f>
        <v>T_Other_NN_Labor</v>
      </c>
      <c r="C389" s="285" t="s">
        <v>1128</v>
      </c>
      <c r="D389" s="215"/>
      <c r="E389" s="215">
        <v>0</v>
      </c>
      <c r="F389" s="215">
        <v>0</v>
      </c>
      <c r="G389" s="215">
        <v>0</v>
      </c>
      <c r="H389" s="215">
        <v>0</v>
      </c>
      <c r="I389" s="215">
        <v>0</v>
      </c>
      <c r="J389" s="215">
        <v>0</v>
      </c>
      <c r="K389" s="215">
        <v>0</v>
      </c>
      <c r="L389" s="215">
        <v>0</v>
      </c>
      <c r="M389" s="215">
        <v>0</v>
      </c>
      <c r="N389" s="215">
        <v>0</v>
      </c>
      <c r="O389" s="215">
        <v>0</v>
      </c>
      <c r="P389" s="215">
        <v>0</v>
      </c>
      <c r="Q389" s="215">
        <v>0</v>
      </c>
    </row>
    <row r="390" spans="1:17" x14ac:dyDescent="0.25">
      <c r="A390" s="245" t="str">
        <f>IFERROR(VLOOKUP($C390,Account_Mapping!$A:$C,2,0),"")</f>
        <v>T_gen_Admin_other</v>
      </c>
      <c r="B390" s="248">
        <f>IFERROR(VLOOKUP($C390,Account_Mapping!$A:$C,3,0),"")</f>
        <v>0</v>
      </c>
      <c r="C390" s="285" t="s">
        <v>1129</v>
      </c>
      <c r="D390" s="215"/>
      <c r="E390" s="215">
        <v>0</v>
      </c>
      <c r="F390" s="215">
        <v>0</v>
      </c>
      <c r="G390" s="215">
        <v>0</v>
      </c>
      <c r="H390" s="215">
        <v>0</v>
      </c>
      <c r="I390" s="215">
        <v>0</v>
      </c>
      <c r="J390" s="215">
        <v>0</v>
      </c>
      <c r="K390" s="215">
        <v>0</v>
      </c>
      <c r="L390" s="215">
        <v>0</v>
      </c>
      <c r="M390" s="215">
        <v>0</v>
      </c>
      <c r="N390" s="215">
        <v>0</v>
      </c>
      <c r="O390" s="215">
        <v>0</v>
      </c>
      <c r="P390" s="215">
        <v>0</v>
      </c>
      <c r="Q390" s="215">
        <v>0</v>
      </c>
    </row>
    <row r="391" spans="1:17" x14ac:dyDescent="0.25">
      <c r="A391" s="245" t="str">
        <f>IFERROR(VLOOKUP($C391,Account_Mapping!$A:$C,2,0),"")</f>
        <v>T_gen_Admin_other</v>
      </c>
      <c r="B391" s="248">
        <f>IFERROR(VLOOKUP($C391,Account_Mapping!$A:$C,3,0),"")</f>
        <v>0</v>
      </c>
      <c r="C391" s="285" t="s">
        <v>1130</v>
      </c>
      <c r="D391" s="215"/>
      <c r="E391" s="215">
        <v>78</v>
      </c>
      <c r="F391" s="215">
        <v>78</v>
      </c>
      <c r="G391" s="215">
        <v>78</v>
      </c>
      <c r="H391" s="215">
        <v>78</v>
      </c>
      <c r="I391" s="215">
        <v>78</v>
      </c>
      <c r="J391" s="215">
        <v>78</v>
      </c>
      <c r="K391" s="215">
        <v>0</v>
      </c>
      <c r="L391" s="215">
        <v>0</v>
      </c>
      <c r="M391" s="215">
        <v>0</v>
      </c>
      <c r="N391" s="215">
        <v>0</v>
      </c>
      <c r="O391" s="215">
        <v>0</v>
      </c>
      <c r="P391" s="215">
        <v>0</v>
      </c>
      <c r="Q391" s="215">
        <v>468</v>
      </c>
    </row>
    <row r="392" spans="1:17" x14ac:dyDescent="0.25">
      <c r="A392" s="245" t="str">
        <f>IFERROR(VLOOKUP($C392,Account_Mapping!$A:$C,2,0),"")</f>
        <v>T_gen_Admin_other</v>
      </c>
      <c r="B392" s="248">
        <f>IFERROR(VLOOKUP($C392,Account_Mapping!$A:$C,3,0),"")</f>
        <v>0</v>
      </c>
      <c r="C392" s="285" t="s">
        <v>1131</v>
      </c>
      <c r="D392" s="215"/>
      <c r="E392" s="215">
        <v>0</v>
      </c>
      <c r="F392" s="215">
        <v>0</v>
      </c>
      <c r="G392" s="215">
        <v>0</v>
      </c>
      <c r="H392" s="215">
        <v>0</v>
      </c>
      <c r="I392" s="215">
        <v>0</v>
      </c>
      <c r="J392" s="215">
        <v>0</v>
      </c>
      <c r="K392" s="215">
        <v>0</v>
      </c>
      <c r="L392" s="215">
        <v>0</v>
      </c>
      <c r="M392" s="215">
        <v>0</v>
      </c>
      <c r="N392" s="215">
        <v>0</v>
      </c>
      <c r="O392" s="215">
        <v>0</v>
      </c>
      <c r="P392" s="215">
        <v>0</v>
      </c>
      <c r="Q392" s="215">
        <v>0</v>
      </c>
    </row>
    <row r="393" spans="1:17" x14ac:dyDescent="0.25">
      <c r="A393" s="245" t="str">
        <f>IFERROR(VLOOKUP($C393,Account_Mapping!$A:$C,2,0),"")</f>
        <v>T_gen_Admin_other</v>
      </c>
      <c r="B393" s="248">
        <f>IFERROR(VLOOKUP($C393,Account_Mapping!$A:$C,3,0),"")</f>
        <v>0</v>
      </c>
      <c r="C393" s="285" t="s">
        <v>1132</v>
      </c>
      <c r="D393" s="215"/>
      <c r="E393" s="215">
        <v>577.20000000000005</v>
      </c>
      <c r="F393" s="215">
        <v>0</v>
      </c>
      <c r="G393" s="215">
        <v>0</v>
      </c>
      <c r="H393" s="215">
        <v>148.35</v>
      </c>
      <c r="I393" s="215">
        <v>144.30000000000001</v>
      </c>
      <c r="J393" s="215">
        <v>632.96</v>
      </c>
      <c r="K393" s="215">
        <v>0</v>
      </c>
      <c r="L393" s="215">
        <v>0</v>
      </c>
      <c r="M393" s="215">
        <v>0</v>
      </c>
      <c r="N393" s="215">
        <v>0</v>
      </c>
      <c r="O393" s="215">
        <v>0</v>
      </c>
      <c r="P393" s="215">
        <v>0</v>
      </c>
      <c r="Q393" s="215">
        <v>1502.8100000000002</v>
      </c>
    </row>
    <row r="394" spans="1:17" x14ac:dyDescent="0.25">
      <c r="A394" s="245" t="str">
        <f>IFERROR(VLOOKUP($C394,Account_Mapping!$A:$C,2,0),"")</f>
        <v>T_gen_Admin_other</v>
      </c>
      <c r="B394" s="248">
        <f>IFERROR(VLOOKUP($C394,Account_Mapping!$A:$C,3,0),"")</f>
        <v>0</v>
      </c>
      <c r="C394" s="285" t="s">
        <v>1133</v>
      </c>
      <c r="D394" s="215"/>
      <c r="E394" s="215">
        <v>0</v>
      </c>
      <c r="F394" s="215">
        <v>0</v>
      </c>
      <c r="G394" s="215">
        <v>0</v>
      </c>
      <c r="H394" s="215">
        <v>0</v>
      </c>
      <c r="I394" s="215">
        <v>0</v>
      </c>
      <c r="J394" s="215">
        <v>0</v>
      </c>
      <c r="K394" s="215">
        <v>0</v>
      </c>
      <c r="L394" s="215">
        <v>0</v>
      </c>
      <c r="M394" s="215">
        <v>0</v>
      </c>
      <c r="N394" s="215">
        <v>0</v>
      </c>
      <c r="O394" s="215">
        <v>0</v>
      </c>
      <c r="P394" s="215">
        <v>0</v>
      </c>
      <c r="Q394" s="215">
        <v>0</v>
      </c>
    </row>
    <row r="395" spans="1:17" x14ac:dyDescent="0.25">
      <c r="A395" s="245" t="str">
        <f>IFERROR(VLOOKUP($C395,Account_Mapping!$A:$C,2,0),"")</f>
        <v>T_gen_Admin_other</v>
      </c>
      <c r="B395" s="248">
        <f>IFERROR(VLOOKUP($C395,Account_Mapping!$A:$C,3,0),"")</f>
        <v>0</v>
      </c>
      <c r="C395" s="285" t="s">
        <v>1134</v>
      </c>
      <c r="D395" s="215"/>
      <c r="E395" s="215">
        <v>83.25</v>
      </c>
      <c r="F395" s="215">
        <v>0</v>
      </c>
      <c r="G395" s="215">
        <v>0</v>
      </c>
      <c r="H395" s="215">
        <v>0</v>
      </c>
      <c r="I395" s="215">
        <v>213.74</v>
      </c>
      <c r="J395" s="215">
        <v>37</v>
      </c>
      <c r="K395" s="215">
        <v>0</v>
      </c>
      <c r="L395" s="215">
        <v>0</v>
      </c>
      <c r="M395" s="215">
        <v>0</v>
      </c>
      <c r="N395" s="215">
        <v>0</v>
      </c>
      <c r="O395" s="215">
        <v>0</v>
      </c>
      <c r="P395" s="215">
        <v>0</v>
      </c>
      <c r="Q395" s="215">
        <v>333.99</v>
      </c>
    </row>
    <row r="396" spans="1:17" x14ac:dyDescent="0.25">
      <c r="A396" s="245" t="str">
        <f>IFERROR(VLOOKUP($C396,Account_Mapping!$A:$C,2,0),"")</f>
        <v>T_gen_Admin_other</v>
      </c>
      <c r="B396" s="248">
        <f>IFERROR(VLOOKUP($C396,Account_Mapping!$A:$C,3,0),"")</f>
        <v>0</v>
      </c>
      <c r="C396" s="285" t="s">
        <v>1135</v>
      </c>
      <c r="D396" s="215"/>
      <c r="E396" s="215">
        <v>245.84</v>
      </c>
      <c r="F396" s="215">
        <v>238.37</v>
      </c>
      <c r="G396" s="215">
        <v>238.37</v>
      </c>
      <c r="H396" s="215">
        <v>238.37</v>
      </c>
      <c r="I396" s="215">
        <v>278.20999999999998</v>
      </c>
      <c r="J396" s="215">
        <v>250.69</v>
      </c>
      <c r="K396" s="215">
        <v>0</v>
      </c>
      <c r="L396" s="215">
        <v>0</v>
      </c>
      <c r="M396" s="215">
        <v>0</v>
      </c>
      <c r="N396" s="215">
        <v>0</v>
      </c>
      <c r="O396" s="215">
        <v>0</v>
      </c>
      <c r="P396" s="215">
        <v>0</v>
      </c>
      <c r="Q396" s="215">
        <v>1489.8500000000001</v>
      </c>
    </row>
    <row r="397" spans="1:17" x14ac:dyDescent="0.25">
      <c r="A397" s="245" t="str">
        <f>IFERROR(VLOOKUP($C397,Account_Mapping!$A:$C,2,0),"")</f>
        <v>T_gen_Admin_other</v>
      </c>
      <c r="B397" s="248">
        <f>IFERROR(VLOOKUP($C397,Account_Mapping!$A:$C,3,0),"")</f>
        <v>0</v>
      </c>
      <c r="C397" s="285" t="s">
        <v>1136</v>
      </c>
      <c r="D397" s="215"/>
      <c r="E397" s="215">
        <v>0</v>
      </c>
      <c r="F397" s="215">
        <v>0</v>
      </c>
      <c r="G397" s="215">
        <v>0</v>
      </c>
      <c r="H397" s="215">
        <v>0</v>
      </c>
      <c r="I397" s="215">
        <v>0</v>
      </c>
      <c r="J397" s="215">
        <v>0</v>
      </c>
      <c r="K397" s="215">
        <v>0</v>
      </c>
      <c r="L397" s="215">
        <v>0</v>
      </c>
      <c r="M397" s="215">
        <v>0</v>
      </c>
      <c r="N397" s="215">
        <v>0</v>
      </c>
      <c r="O397" s="215">
        <v>0</v>
      </c>
      <c r="P397" s="215">
        <v>0</v>
      </c>
      <c r="Q397" s="215">
        <v>0</v>
      </c>
    </row>
    <row r="398" spans="1:17" x14ac:dyDescent="0.25">
      <c r="A398" s="245" t="str">
        <f>IFERROR(VLOOKUP($C398,Account_Mapping!$A:$C,2,0),"")</f>
        <v>T_gen_Admin_other</v>
      </c>
      <c r="B398" s="248">
        <f>IFERROR(VLOOKUP($C398,Account_Mapping!$A:$C,3,0),"")</f>
        <v>0</v>
      </c>
      <c r="C398" s="285" t="s">
        <v>1137</v>
      </c>
      <c r="D398" s="215"/>
      <c r="E398" s="215">
        <v>0</v>
      </c>
      <c r="F398" s="215">
        <v>0</v>
      </c>
      <c r="G398" s="215">
        <v>0</v>
      </c>
      <c r="H398" s="215">
        <v>0</v>
      </c>
      <c r="I398" s="215">
        <v>0</v>
      </c>
      <c r="J398" s="215">
        <v>0</v>
      </c>
      <c r="K398" s="215">
        <v>0</v>
      </c>
      <c r="L398" s="215">
        <v>0</v>
      </c>
      <c r="M398" s="215">
        <v>0</v>
      </c>
      <c r="N398" s="215">
        <v>0</v>
      </c>
      <c r="O398" s="215">
        <v>0</v>
      </c>
      <c r="P398" s="215">
        <v>0</v>
      </c>
      <c r="Q398" s="215">
        <v>0</v>
      </c>
    </row>
    <row r="399" spans="1:17" x14ac:dyDescent="0.25">
      <c r="A399" s="245" t="str">
        <f>IFERROR(VLOOKUP($C399,Account_Mapping!$A:$C,2,0),"")</f>
        <v>T_gen_Admin_other</v>
      </c>
      <c r="B399" s="248">
        <f>IFERROR(VLOOKUP($C399,Account_Mapping!$A:$C,3,0),"")</f>
        <v>0</v>
      </c>
      <c r="C399" s="285" t="s">
        <v>1138</v>
      </c>
      <c r="D399" s="215"/>
      <c r="E399" s="215">
        <v>0</v>
      </c>
      <c r="F399" s="215">
        <v>0</v>
      </c>
      <c r="G399" s="215">
        <v>0</v>
      </c>
      <c r="H399" s="215">
        <v>0</v>
      </c>
      <c r="I399" s="215">
        <v>0</v>
      </c>
      <c r="J399" s="215">
        <v>0</v>
      </c>
      <c r="K399" s="215">
        <v>0</v>
      </c>
      <c r="L399" s="215">
        <v>0</v>
      </c>
      <c r="M399" s="215">
        <v>0</v>
      </c>
      <c r="N399" s="215">
        <v>0</v>
      </c>
      <c r="O399" s="215">
        <v>0</v>
      </c>
      <c r="P399" s="215">
        <v>0</v>
      </c>
      <c r="Q399" s="215">
        <v>0</v>
      </c>
    </row>
    <row r="400" spans="1:17" x14ac:dyDescent="0.25">
      <c r="A400" s="245" t="str">
        <f>IFERROR(VLOOKUP($C400,Account_Mapping!$A:$C,2,0),"")</f>
        <v>T_gen_Admin_other</v>
      </c>
      <c r="B400" s="248">
        <f>IFERROR(VLOOKUP($C400,Account_Mapping!$A:$C,3,0),"")</f>
        <v>0</v>
      </c>
      <c r="C400" s="285" t="s">
        <v>1139</v>
      </c>
      <c r="D400" s="215"/>
      <c r="E400" s="215">
        <v>0</v>
      </c>
      <c r="F400" s="215">
        <v>0</v>
      </c>
      <c r="G400" s="215">
        <v>0</v>
      </c>
      <c r="H400" s="215">
        <v>0</v>
      </c>
      <c r="I400" s="215">
        <v>0</v>
      </c>
      <c r="J400" s="215">
        <v>7158.93</v>
      </c>
      <c r="K400" s="215">
        <v>0</v>
      </c>
      <c r="L400" s="215">
        <v>0</v>
      </c>
      <c r="M400" s="215">
        <v>0</v>
      </c>
      <c r="N400" s="215">
        <v>0</v>
      </c>
      <c r="O400" s="215">
        <v>0</v>
      </c>
      <c r="P400" s="215">
        <v>0</v>
      </c>
      <c r="Q400" s="215">
        <v>7158.93</v>
      </c>
    </row>
    <row r="401" spans="1:17" x14ac:dyDescent="0.25">
      <c r="A401" s="245" t="str">
        <f>IFERROR(VLOOKUP($C401,Account_Mapping!$A:$C,2,0),"")</f>
        <v>T_gen_Admin_other</v>
      </c>
      <c r="B401" s="248">
        <f>IFERROR(VLOOKUP($C401,Account_Mapping!$A:$C,3,0),"")</f>
        <v>0</v>
      </c>
      <c r="C401" s="285" t="s">
        <v>1140</v>
      </c>
      <c r="D401" s="215"/>
      <c r="E401" s="215">
        <v>0</v>
      </c>
      <c r="F401" s="215">
        <v>0</v>
      </c>
      <c r="G401" s="215">
        <v>0</v>
      </c>
      <c r="H401" s="215">
        <v>0</v>
      </c>
      <c r="I401" s="215">
        <v>0</v>
      </c>
      <c r="J401" s="215">
        <v>0</v>
      </c>
      <c r="K401" s="215">
        <v>0</v>
      </c>
      <c r="L401" s="215">
        <v>0</v>
      </c>
      <c r="M401" s="215">
        <v>0</v>
      </c>
      <c r="N401" s="215">
        <v>0</v>
      </c>
      <c r="O401" s="215">
        <v>0</v>
      </c>
      <c r="P401" s="215">
        <v>0</v>
      </c>
      <c r="Q401" s="215">
        <v>0</v>
      </c>
    </row>
    <row r="402" spans="1:17" x14ac:dyDescent="0.25">
      <c r="A402" s="245" t="str">
        <f>IFERROR(VLOOKUP($C402,Account_Mapping!$A:$C,2,0),"")</f>
        <v>T_EXPENSES</v>
      </c>
      <c r="B402" s="248">
        <f>IFERROR(VLOOKUP($C402,Account_Mapping!$A:$C,3,0),"")</f>
        <v>0</v>
      </c>
      <c r="C402" s="285" t="s">
        <v>1141</v>
      </c>
      <c r="D402" s="215"/>
      <c r="E402" s="215">
        <v>60</v>
      </c>
      <c r="F402" s="215">
        <v>60</v>
      </c>
      <c r="G402" s="215">
        <v>60</v>
      </c>
      <c r="H402" s="215">
        <v>60</v>
      </c>
      <c r="I402" s="215">
        <v>60</v>
      </c>
      <c r="J402" s="215">
        <v>60</v>
      </c>
      <c r="K402" s="215">
        <v>0</v>
      </c>
      <c r="L402" s="215">
        <v>0</v>
      </c>
      <c r="M402" s="215">
        <v>0</v>
      </c>
      <c r="N402" s="215">
        <v>0</v>
      </c>
      <c r="O402" s="215">
        <v>0</v>
      </c>
      <c r="P402" s="215">
        <v>0</v>
      </c>
      <c r="Q402" s="215">
        <v>360</v>
      </c>
    </row>
    <row r="403" spans="1:17" x14ac:dyDescent="0.25">
      <c r="A403" s="245" t="str">
        <f>IFERROR(VLOOKUP($C403,Account_Mapping!$A:$C,2,0),"")</f>
        <v>T_EXPENSES</v>
      </c>
      <c r="B403" s="248">
        <f>IFERROR(VLOOKUP($C403,Account_Mapping!$A:$C,3,0),"")</f>
        <v>0</v>
      </c>
      <c r="C403" s="285" t="s">
        <v>1142</v>
      </c>
      <c r="D403" s="215"/>
      <c r="E403" s="215">
        <v>960</v>
      </c>
      <c r="F403" s="215">
        <v>960</v>
      </c>
      <c r="G403" s="215">
        <v>960</v>
      </c>
      <c r="H403" s="215">
        <v>960</v>
      </c>
      <c r="I403" s="215">
        <v>960</v>
      </c>
      <c r="J403" s="215">
        <v>960</v>
      </c>
      <c r="K403" s="215">
        <v>0</v>
      </c>
      <c r="L403" s="215">
        <v>0</v>
      </c>
      <c r="M403" s="215">
        <v>0</v>
      </c>
      <c r="N403" s="215">
        <v>0</v>
      </c>
      <c r="O403" s="215">
        <v>0</v>
      </c>
      <c r="P403" s="215">
        <v>0</v>
      </c>
      <c r="Q403" s="215">
        <v>5760</v>
      </c>
    </row>
    <row r="404" spans="1:17" x14ac:dyDescent="0.25">
      <c r="A404" s="245" t="str">
        <f>IFERROR(VLOOKUP($C404,Account_Mapping!$A:$C,2,0),"")</f>
        <v>T_Legal</v>
      </c>
      <c r="B404" s="248">
        <f>IFERROR(VLOOKUP($C404,Account_Mapping!$A:$C,3,0),"")</f>
        <v>0</v>
      </c>
      <c r="C404" s="285" t="s">
        <v>1143</v>
      </c>
      <c r="D404" s="215"/>
      <c r="E404" s="215">
        <v>0</v>
      </c>
      <c r="F404" s="215">
        <v>0</v>
      </c>
      <c r="G404" s="215">
        <v>0</v>
      </c>
      <c r="H404" s="215">
        <v>0</v>
      </c>
      <c r="I404" s="215">
        <v>0</v>
      </c>
      <c r="J404" s="215">
        <v>0</v>
      </c>
      <c r="K404" s="215">
        <v>0</v>
      </c>
      <c r="L404" s="215">
        <v>0</v>
      </c>
      <c r="M404" s="215">
        <v>0</v>
      </c>
      <c r="N404" s="215">
        <v>0</v>
      </c>
      <c r="O404" s="215">
        <v>0</v>
      </c>
      <c r="P404" s="215">
        <v>0</v>
      </c>
      <c r="Q404" s="215">
        <v>0</v>
      </c>
    </row>
    <row r="405" spans="1:17" x14ac:dyDescent="0.25">
      <c r="A405" s="245" t="str">
        <f>IFERROR(VLOOKUP($C405,Account_Mapping!$A:$C,2,0),"")</f>
        <v>T_Ancillary_Therapy</v>
      </c>
      <c r="B405" s="248">
        <f>IFERROR(VLOOKUP($C405,Account_Mapping!$A:$C,3,0),"")</f>
        <v>0</v>
      </c>
      <c r="C405" s="285" t="s">
        <v>1144</v>
      </c>
      <c r="D405" s="215"/>
      <c r="E405" s="215">
        <v>0</v>
      </c>
      <c r="F405" s="215">
        <v>0</v>
      </c>
      <c r="G405" s="215">
        <v>0</v>
      </c>
      <c r="H405" s="215">
        <v>0</v>
      </c>
      <c r="I405" s="215">
        <v>0</v>
      </c>
      <c r="J405" s="215">
        <v>0</v>
      </c>
      <c r="K405" s="215">
        <v>0</v>
      </c>
      <c r="L405" s="215">
        <v>0</v>
      </c>
      <c r="M405" s="215">
        <v>0</v>
      </c>
      <c r="N405" s="215">
        <v>0</v>
      </c>
      <c r="O405" s="215">
        <v>0</v>
      </c>
      <c r="P405" s="215">
        <v>0</v>
      </c>
      <c r="Q405" s="215">
        <v>0</v>
      </c>
    </row>
    <row r="406" spans="1:17" x14ac:dyDescent="0.25">
      <c r="A406" s="245" t="str">
        <f>IFERROR(VLOOKUP($C406,Account_Mapping!$A:$C,2,0),"")</f>
        <v>T_gen_Admin_other</v>
      </c>
      <c r="B406" s="248">
        <f>IFERROR(VLOOKUP($C406,Account_Mapping!$A:$C,3,0),"")</f>
        <v>0</v>
      </c>
      <c r="C406" s="285" t="s">
        <v>1145</v>
      </c>
      <c r="D406" s="215"/>
      <c r="E406" s="215">
        <v>455</v>
      </c>
      <c r="F406" s="215">
        <v>455</v>
      </c>
      <c r="G406" s="215">
        <v>1505</v>
      </c>
      <c r="H406" s="215">
        <v>455</v>
      </c>
      <c r="I406" s="215">
        <v>455</v>
      </c>
      <c r="J406" s="215">
        <v>455</v>
      </c>
      <c r="K406" s="215">
        <v>0</v>
      </c>
      <c r="L406" s="215">
        <v>0</v>
      </c>
      <c r="M406" s="215">
        <v>0</v>
      </c>
      <c r="N406" s="215">
        <v>0</v>
      </c>
      <c r="O406" s="215">
        <v>0</v>
      </c>
      <c r="P406" s="215">
        <v>0</v>
      </c>
      <c r="Q406" s="215">
        <v>3780</v>
      </c>
    </row>
    <row r="407" spans="1:17" x14ac:dyDescent="0.25">
      <c r="A407" s="245" t="str">
        <f>IFERROR(VLOOKUP($C407,Account_Mapping!$A:$C,2,0),"")</f>
        <v>T_Marketing</v>
      </c>
      <c r="B407" s="248">
        <f>IFERROR(VLOOKUP($C407,Account_Mapping!$A:$C,3,0),"")</f>
        <v>0</v>
      </c>
      <c r="C407" s="285" t="s">
        <v>1146</v>
      </c>
      <c r="D407" s="215"/>
      <c r="E407" s="215">
        <v>0</v>
      </c>
      <c r="F407" s="215">
        <v>0</v>
      </c>
      <c r="G407" s="215">
        <v>0</v>
      </c>
      <c r="H407" s="215">
        <v>0</v>
      </c>
      <c r="I407" s="215">
        <v>0</v>
      </c>
      <c r="J407" s="215">
        <v>0</v>
      </c>
      <c r="K407" s="215">
        <v>0</v>
      </c>
      <c r="L407" s="215">
        <v>0</v>
      </c>
      <c r="M407" s="215">
        <v>0</v>
      </c>
      <c r="N407" s="215">
        <v>0</v>
      </c>
      <c r="O407" s="215">
        <v>0</v>
      </c>
      <c r="P407" s="215">
        <v>0</v>
      </c>
      <c r="Q407" s="215">
        <v>0</v>
      </c>
    </row>
    <row r="408" spans="1:17" x14ac:dyDescent="0.25">
      <c r="A408" s="245" t="str">
        <f>IFERROR(VLOOKUP($C408,Account_Mapping!$A:$C,2,0),"")</f>
        <v>T_EXPENSES</v>
      </c>
      <c r="B408" s="248">
        <f>IFERROR(VLOOKUP($C408,Account_Mapping!$A:$C,3,0),"")</f>
        <v>0</v>
      </c>
      <c r="C408" s="285" t="s">
        <v>1147</v>
      </c>
      <c r="D408" s="215"/>
      <c r="E408" s="215">
        <v>243.29</v>
      </c>
      <c r="F408" s="215">
        <v>484.93</v>
      </c>
      <c r="G408" s="215">
        <v>261.3</v>
      </c>
      <c r="H408" s="215">
        <v>662.23</v>
      </c>
      <c r="I408" s="215">
        <v>1964.34</v>
      </c>
      <c r="J408" s="215">
        <v>621.22</v>
      </c>
      <c r="K408" s="215">
        <v>0</v>
      </c>
      <c r="L408" s="215">
        <v>0</v>
      </c>
      <c r="M408" s="215">
        <v>0</v>
      </c>
      <c r="N408" s="215">
        <v>0</v>
      </c>
      <c r="O408" s="215">
        <v>0</v>
      </c>
      <c r="P408" s="215">
        <v>0</v>
      </c>
      <c r="Q408" s="215">
        <v>4237.3100000000004</v>
      </c>
    </row>
    <row r="409" spans="1:17" x14ac:dyDescent="0.25">
      <c r="A409" s="245" t="str">
        <f>IFERROR(VLOOKUP($C409,Account_Mapping!$A:$C,2,0),"")</f>
        <v>T_gen_Admin_other</v>
      </c>
      <c r="B409" s="248">
        <f>IFERROR(VLOOKUP($C409,Account_Mapping!$A:$C,3,0),"")</f>
        <v>0</v>
      </c>
      <c r="C409" s="285" t="s">
        <v>1148</v>
      </c>
      <c r="D409" s="215"/>
      <c r="E409" s="215">
        <v>0</v>
      </c>
      <c r="F409" s="215">
        <v>454.05</v>
      </c>
      <c r="G409" s="215">
        <v>493.08</v>
      </c>
      <c r="H409" s="215">
        <v>477.35</v>
      </c>
      <c r="I409" s="215">
        <v>478.24</v>
      </c>
      <c r="J409" s="215">
        <v>0</v>
      </c>
      <c r="K409" s="215">
        <v>0</v>
      </c>
      <c r="L409" s="215">
        <v>0</v>
      </c>
      <c r="M409" s="215">
        <v>0</v>
      </c>
      <c r="N409" s="215">
        <v>0</v>
      </c>
      <c r="O409" s="215">
        <v>0</v>
      </c>
      <c r="P409" s="215">
        <v>0</v>
      </c>
      <c r="Q409" s="215">
        <v>1902.72</v>
      </c>
    </row>
    <row r="410" spans="1:17" x14ac:dyDescent="0.25">
      <c r="A410" s="245" t="str">
        <f>IFERROR(VLOOKUP($C410,Account_Mapping!$A:$C,2,0),"")</f>
        <v>T_gen_Admin_other</v>
      </c>
      <c r="B410" s="248">
        <f>IFERROR(VLOOKUP($C410,Account_Mapping!$A:$C,3,0),"")</f>
        <v>0</v>
      </c>
      <c r="C410" s="285" t="s">
        <v>1149</v>
      </c>
      <c r="D410" s="215"/>
      <c r="E410" s="215">
        <v>87.05</v>
      </c>
      <c r="F410" s="215">
        <v>11.55</v>
      </c>
      <c r="G410" s="215">
        <v>258.43</v>
      </c>
      <c r="H410" s="215">
        <v>173.7</v>
      </c>
      <c r="I410" s="215">
        <v>338.18</v>
      </c>
      <c r="J410" s="215">
        <v>261.01</v>
      </c>
      <c r="K410" s="215">
        <v>0</v>
      </c>
      <c r="L410" s="215">
        <v>0</v>
      </c>
      <c r="M410" s="215">
        <v>0</v>
      </c>
      <c r="N410" s="215">
        <v>0</v>
      </c>
      <c r="O410" s="215">
        <v>0</v>
      </c>
      <c r="P410" s="215">
        <v>0</v>
      </c>
      <c r="Q410" s="215">
        <v>1129.92</v>
      </c>
    </row>
    <row r="411" spans="1:17" x14ac:dyDescent="0.25">
      <c r="A411" s="245" t="str">
        <f>IFERROR(VLOOKUP($C411,Account_Mapping!$A:$C,2,0),"")</f>
        <v>T_gen_Admin_other</v>
      </c>
      <c r="B411" s="248">
        <f>IFERROR(VLOOKUP($C411,Account_Mapping!$A:$C,3,0),"")</f>
        <v>0</v>
      </c>
      <c r="C411" s="285" t="s">
        <v>1150</v>
      </c>
      <c r="D411" s="215"/>
      <c r="E411" s="215">
        <v>0</v>
      </c>
      <c r="F411" s="215">
        <v>0</v>
      </c>
      <c r="G411" s="215">
        <v>0</v>
      </c>
      <c r="H411" s="215">
        <v>0</v>
      </c>
      <c r="I411" s="215">
        <v>0</v>
      </c>
      <c r="J411" s="215">
        <v>0</v>
      </c>
      <c r="K411" s="215">
        <v>0</v>
      </c>
      <c r="L411" s="215">
        <v>0</v>
      </c>
      <c r="M411" s="215">
        <v>0</v>
      </c>
      <c r="N411" s="215">
        <v>0</v>
      </c>
      <c r="O411" s="215">
        <v>0</v>
      </c>
      <c r="P411" s="215">
        <v>0</v>
      </c>
      <c r="Q411" s="215">
        <v>0</v>
      </c>
    </row>
    <row r="412" spans="1:17" x14ac:dyDescent="0.25">
      <c r="A412" s="245" t="str">
        <f>IFERROR(VLOOKUP($C412,Account_Mapping!$A:$C,2,0),"")</f>
        <v>T_EXPENSES</v>
      </c>
      <c r="B412" s="248">
        <f>IFERROR(VLOOKUP($C412,Account_Mapping!$A:$C,3,0),"")</f>
        <v>0</v>
      </c>
      <c r="C412" s="285" t="s">
        <v>1151</v>
      </c>
      <c r="D412" s="215"/>
      <c r="E412" s="215">
        <v>0</v>
      </c>
      <c r="F412" s="215">
        <v>61.19</v>
      </c>
      <c r="G412" s="215">
        <v>310.64</v>
      </c>
      <c r="H412" s="215">
        <v>223.52</v>
      </c>
      <c r="I412" s="215">
        <v>10.32</v>
      </c>
      <c r="J412" s="215">
        <v>147.51</v>
      </c>
      <c r="K412" s="215">
        <v>0</v>
      </c>
      <c r="L412" s="215">
        <v>0</v>
      </c>
      <c r="M412" s="215">
        <v>0</v>
      </c>
      <c r="N412" s="215">
        <v>0</v>
      </c>
      <c r="O412" s="215">
        <v>0</v>
      </c>
      <c r="P412" s="215">
        <v>0</v>
      </c>
      <c r="Q412" s="215">
        <v>753.18000000000006</v>
      </c>
    </row>
    <row r="413" spans="1:17" x14ac:dyDescent="0.25">
      <c r="A413" s="245" t="str">
        <f>IFERROR(VLOOKUP($C413,Account_Mapping!$A:$C,2,0),"")</f>
        <v>T_DEPR_AMORT</v>
      </c>
      <c r="B413" s="248">
        <f>IFERROR(VLOOKUP($C413,Account_Mapping!$A:$C,3,0),"")</f>
        <v>0</v>
      </c>
      <c r="C413" s="285" t="s">
        <v>1152</v>
      </c>
      <c r="D413" s="215"/>
      <c r="E413" s="215">
        <v>844.99</v>
      </c>
      <c r="F413" s="215">
        <v>844.99</v>
      </c>
      <c r="G413" s="215">
        <v>844.99</v>
      </c>
      <c r="H413" s="215">
        <v>844.99</v>
      </c>
      <c r="I413" s="215">
        <v>844.99</v>
      </c>
      <c r="J413" s="215">
        <v>844.99</v>
      </c>
      <c r="K413" s="215">
        <v>0</v>
      </c>
      <c r="L413" s="215">
        <v>0</v>
      </c>
      <c r="M413" s="215">
        <v>0</v>
      </c>
      <c r="N413" s="215">
        <v>0</v>
      </c>
      <c r="O413" s="215">
        <v>0</v>
      </c>
      <c r="P413" s="215">
        <v>0</v>
      </c>
      <c r="Q413" s="215">
        <v>5069.9399999999996</v>
      </c>
    </row>
    <row r="414" spans="1:17" x14ac:dyDescent="0.25">
      <c r="A414" s="245" t="str">
        <f>IFERROR(VLOOKUP($C414,Account_Mapping!$A:$C,2,0),"")</f>
        <v>T_INT_INC_EXP</v>
      </c>
      <c r="B414" s="248">
        <f>IFERROR(VLOOKUP($C414,Account_Mapping!$A:$C,3,0),"")</f>
        <v>0</v>
      </c>
      <c r="C414" s="285" t="s">
        <v>1153</v>
      </c>
      <c r="D414" s="215"/>
      <c r="E414" s="215">
        <v>0</v>
      </c>
      <c r="F414" s="215">
        <v>0</v>
      </c>
      <c r="G414" s="215">
        <v>0</v>
      </c>
      <c r="H414" s="215">
        <v>0</v>
      </c>
      <c r="I414" s="215">
        <v>0</v>
      </c>
      <c r="J414" s="215">
        <v>0</v>
      </c>
      <c r="K414" s="215">
        <v>0</v>
      </c>
      <c r="L414" s="215">
        <v>0</v>
      </c>
      <c r="M414" s="215">
        <v>0</v>
      </c>
      <c r="N414" s="215">
        <v>0</v>
      </c>
      <c r="O414" s="215">
        <v>0</v>
      </c>
      <c r="P414" s="215">
        <v>0</v>
      </c>
      <c r="Q414" s="215">
        <v>0</v>
      </c>
    </row>
    <row r="415" spans="1:17" x14ac:dyDescent="0.25">
      <c r="A415" s="245" t="str">
        <f>IFERROR(VLOOKUP($C415,Account_Mapping!$A:$C,2,0),"")</f>
        <v>T_Insurance</v>
      </c>
      <c r="B415" s="248">
        <f>IFERROR(VLOOKUP($C415,Account_Mapping!$A:$C,3,0),"")</f>
        <v>0</v>
      </c>
      <c r="C415" s="285" t="s">
        <v>1154</v>
      </c>
      <c r="D415" s="215"/>
      <c r="E415" s="215">
        <v>1018.94</v>
      </c>
      <c r="F415" s="215">
        <v>1018.94</v>
      </c>
      <c r="G415" s="215">
        <v>1018.94</v>
      </c>
      <c r="H415" s="215">
        <v>1018.94</v>
      </c>
      <c r="I415" s="215">
        <v>1018.94</v>
      </c>
      <c r="J415" s="215">
        <v>1018.94</v>
      </c>
      <c r="K415" s="215">
        <v>0</v>
      </c>
      <c r="L415" s="215">
        <v>0</v>
      </c>
      <c r="M415" s="215">
        <v>0</v>
      </c>
      <c r="N415" s="215">
        <v>0</v>
      </c>
      <c r="O415" s="215">
        <v>0</v>
      </c>
      <c r="P415" s="215">
        <v>0</v>
      </c>
      <c r="Q415" s="215">
        <v>6113.6400000000012</v>
      </c>
    </row>
    <row r="416" spans="1:17" x14ac:dyDescent="0.25">
      <c r="A416" s="245" t="str">
        <f>IFERROR(VLOOKUP($C416,Account_Mapping!$A:$C,2,0),"")</f>
        <v>T_Insurance</v>
      </c>
      <c r="B416" s="248">
        <f>IFERROR(VLOOKUP($C416,Account_Mapping!$A:$C,3,0),"")</f>
        <v>0</v>
      </c>
      <c r="C416" s="285" t="s">
        <v>1155</v>
      </c>
      <c r="D416" s="215"/>
      <c r="E416" s="215">
        <v>716.62</v>
      </c>
      <c r="F416" s="215">
        <v>716.62</v>
      </c>
      <c r="G416" s="215">
        <v>716.62</v>
      </c>
      <c r="H416" s="215">
        <v>716.62</v>
      </c>
      <c r="I416" s="215">
        <v>716.62</v>
      </c>
      <c r="J416" s="215">
        <v>826.39</v>
      </c>
      <c r="K416" s="215">
        <v>0</v>
      </c>
      <c r="L416" s="215">
        <v>0</v>
      </c>
      <c r="M416" s="215">
        <v>0</v>
      </c>
      <c r="N416" s="215">
        <v>0</v>
      </c>
      <c r="O416" s="215">
        <v>0</v>
      </c>
      <c r="P416" s="215">
        <v>0</v>
      </c>
      <c r="Q416" s="215">
        <v>4409.49</v>
      </c>
    </row>
    <row r="417" spans="1:17" x14ac:dyDescent="0.25">
      <c r="A417" s="245" t="str">
        <f>IFERROR(VLOOKUP($C417,Account_Mapping!$A:$C,2,0),"")</f>
        <v>T_Insurance</v>
      </c>
      <c r="B417" s="248">
        <f>IFERROR(VLOOKUP($C417,Account_Mapping!$A:$C,3,0),"")</f>
        <v>0</v>
      </c>
      <c r="C417" s="285" t="s">
        <v>1156</v>
      </c>
      <c r="D417" s="215"/>
      <c r="E417" s="215">
        <v>143.88999999999999</v>
      </c>
      <c r="F417" s="215">
        <v>143.88999999999999</v>
      </c>
      <c r="G417" s="215">
        <v>143.88999999999999</v>
      </c>
      <c r="H417" s="215">
        <v>143.88999999999999</v>
      </c>
      <c r="I417" s="215">
        <v>143.88999999999999</v>
      </c>
      <c r="J417" s="215">
        <v>34.119999999999997</v>
      </c>
      <c r="K417" s="215">
        <v>0</v>
      </c>
      <c r="L417" s="215">
        <v>0</v>
      </c>
      <c r="M417" s="215">
        <v>0</v>
      </c>
      <c r="N417" s="215">
        <v>0</v>
      </c>
      <c r="O417" s="215">
        <v>0</v>
      </c>
      <c r="P417" s="215">
        <v>0</v>
      </c>
      <c r="Q417" s="215">
        <v>753.56999999999994</v>
      </c>
    </row>
    <row r="418" spans="1:17" x14ac:dyDescent="0.25">
      <c r="A418" s="245" t="str">
        <f>IFERROR(VLOOKUP($C418,Account_Mapping!$A:$C,2,0),"")</f>
        <v>T_EXPENSES</v>
      </c>
      <c r="B418" s="248">
        <f>IFERROR(VLOOKUP($C418,Account_Mapping!$A:$C,3,0),"")</f>
        <v>0</v>
      </c>
      <c r="C418" s="285" t="s">
        <v>1157</v>
      </c>
      <c r="D418" s="215"/>
      <c r="E418" s="215">
        <v>0</v>
      </c>
      <c r="F418" s="215">
        <v>0</v>
      </c>
      <c r="G418" s="215">
        <v>0</v>
      </c>
      <c r="H418" s="215">
        <v>0</v>
      </c>
      <c r="I418" s="215">
        <v>0</v>
      </c>
      <c r="J418" s="215">
        <v>0</v>
      </c>
      <c r="K418" s="215">
        <v>0</v>
      </c>
      <c r="L418" s="215">
        <v>0</v>
      </c>
      <c r="M418" s="215">
        <v>0</v>
      </c>
      <c r="N418" s="215">
        <v>0</v>
      </c>
      <c r="O418" s="215">
        <v>0</v>
      </c>
      <c r="P418" s="215">
        <v>0</v>
      </c>
      <c r="Q418" s="215">
        <v>0</v>
      </c>
    </row>
    <row r="419" spans="1:17" x14ac:dyDescent="0.25">
      <c r="A419" s="245" t="str">
        <f>IFERROR(VLOOKUP($C419,Account_Mapping!$A:$C,2,0),"")</f>
        <v>T_Insurance</v>
      </c>
      <c r="B419" s="248">
        <f>IFERROR(VLOOKUP($C419,Account_Mapping!$A:$C,3,0),"")</f>
        <v>0</v>
      </c>
      <c r="C419" s="285" t="s">
        <v>1158</v>
      </c>
      <c r="D419" s="215"/>
      <c r="E419" s="215">
        <v>6026.13</v>
      </c>
      <c r="F419" s="215">
        <v>5299.48</v>
      </c>
      <c r="G419" s="215">
        <v>5508.3</v>
      </c>
      <c r="H419" s="215">
        <v>5712.53</v>
      </c>
      <c r="I419" s="215">
        <v>6580.06</v>
      </c>
      <c r="J419" s="215">
        <v>6639.92</v>
      </c>
      <c r="K419" s="215">
        <v>0</v>
      </c>
      <c r="L419" s="215">
        <v>0</v>
      </c>
      <c r="M419" s="215">
        <v>0</v>
      </c>
      <c r="N419" s="215">
        <v>0</v>
      </c>
      <c r="O419" s="215">
        <v>0</v>
      </c>
      <c r="P419" s="215">
        <v>0</v>
      </c>
      <c r="Q419" s="215">
        <v>35766.42</v>
      </c>
    </row>
    <row r="420" spans="1:17" x14ac:dyDescent="0.25">
      <c r="A420" s="245" t="str">
        <f>IFERROR(VLOOKUP($C420,Account_Mapping!$A:$C,2,0),"")</f>
        <v>T_gen_Admin_other</v>
      </c>
      <c r="B420" s="248">
        <f>IFERROR(VLOOKUP($C420,Account_Mapping!$A:$C,3,0),"")</f>
        <v>0</v>
      </c>
      <c r="C420" s="285" t="s">
        <v>1159</v>
      </c>
      <c r="D420" s="215"/>
      <c r="E420" s="215">
        <v>175.76</v>
      </c>
      <c r="F420" s="215">
        <v>293.43</v>
      </c>
      <c r="G420" s="215">
        <v>229.69</v>
      </c>
      <c r="H420" s="215">
        <v>414.22</v>
      </c>
      <c r="I420" s="215">
        <v>155.88999999999999</v>
      </c>
      <c r="J420" s="215">
        <v>223.21</v>
      </c>
      <c r="K420" s="215">
        <v>0</v>
      </c>
      <c r="L420" s="215">
        <v>0</v>
      </c>
      <c r="M420" s="215">
        <v>0</v>
      </c>
      <c r="N420" s="215">
        <v>0</v>
      </c>
      <c r="O420" s="215">
        <v>0</v>
      </c>
      <c r="P420" s="215">
        <v>0</v>
      </c>
      <c r="Q420" s="215">
        <v>1492.1999999999998</v>
      </c>
    </row>
    <row r="421" spans="1:17" x14ac:dyDescent="0.25">
      <c r="A421" s="245" t="str">
        <f>IFERROR(VLOOKUP($C421,Account_Mapping!$A:$C,2,0),"")</f>
        <v>T_gen_Admin_other</v>
      </c>
      <c r="B421" s="248">
        <f>IFERROR(VLOOKUP($C421,Account_Mapping!$A:$C,3,0),"")</f>
        <v>0</v>
      </c>
      <c r="C421" s="285" t="s">
        <v>1160</v>
      </c>
      <c r="D421" s="215"/>
      <c r="E421" s="215">
        <v>483.54</v>
      </c>
      <c r="F421" s="215">
        <v>838.4</v>
      </c>
      <c r="G421" s="215">
        <v>478.48</v>
      </c>
      <c r="H421" s="215">
        <v>601.9</v>
      </c>
      <c r="I421" s="215">
        <v>654.78</v>
      </c>
      <c r="J421" s="215">
        <v>930.93</v>
      </c>
      <c r="K421" s="215">
        <v>0</v>
      </c>
      <c r="L421" s="215">
        <v>0</v>
      </c>
      <c r="M421" s="215">
        <v>0</v>
      </c>
      <c r="N421" s="215">
        <v>0</v>
      </c>
      <c r="O421" s="215">
        <v>0</v>
      </c>
      <c r="P421" s="215">
        <v>0</v>
      </c>
      <c r="Q421" s="215">
        <v>3988.03</v>
      </c>
    </row>
    <row r="422" spans="1:17" x14ac:dyDescent="0.25">
      <c r="A422" s="245" t="str">
        <f>IFERROR(VLOOKUP($C422,Account_Mapping!$A:$C,2,0),"")</f>
        <v>T_MGMT_Fee</v>
      </c>
      <c r="B422" s="248">
        <f>IFERROR(VLOOKUP($C422,Account_Mapping!$A:$C,3,0),"")</f>
        <v>0</v>
      </c>
      <c r="C422" s="285" t="s">
        <v>1161</v>
      </c>
      <c r="D422" s="215"/>
      <c r="E422" s="215">
        <v>16158.92</v>
      </c>
      <c r="F422" s="215">
        <v>14511.41</v>
      </c>
      <c r="G422" s="215">
        <v>16741.5</v>
      </c>
      <c r="H422" s="215">
        <v>18724.5</v>
      </c>
      <c r="I422" s="215">
        <v>20133.27</v>
      </c>
      <c r="J422" s="215">
        <v>18824.03</v>
      </c>
      <c r="K422" s="215">
        <v>0</v>
      </c>
      <c r="L422" s="215">
        <v>0</v>
      </c>
      <c r="M422" s="215">
        <v>0</v>
      </c>
      <c r="N422" s="215">
        <v>0</v>
      </c>
      <c r="O422" s="215">
        <v>0</v>
      </c>
      <c r="P422" s="215">
        <v>0</v>
      </c>
      <c r="Q422" s="215">
        <v>105093.63</v>
      </c>
    </row>
    <row r="423" spans="1:17" x14ac:dyDescent="0.25">
      <c r="A423" s="245" t="str">
        <f>IFERROR(VLOOKUP($C423,Account_Mapping!$A:$C,2,0),"")</f>
        <v>T_gen_Admin_other</v>
      </c>
      <c r="B423" s="248">
        <f>IFERROR(VLOOKUP($C423,Account_Mapping!$A:$C,3,0),"")</f>
        <v>0</v>
      </c>
      <c r="C423" s="285" t="s">
        <v>1162</v>
      </c>
      <c r="D423" s="215"/>
      <c r="E423" s="215">
        <v>0</v>
      </c>
      <c r="F423" s="215">
        <v>0</v>
      </c>
      <c r="G423" s="215">
        <v>0</v>
      </c>
      <c r="H423" s="215">
        <v>103.16</v>
      </c>
      <c r="I423" s="215">
        <v>0</v>
      </c>
      <c r="J423" s="215">
        <v>336.25</v>
      </c>
      <c r="K423" s="215">
        <v>0</v>
      </c>
      <c r="L423" s="215">
        <v>0</v>
      </c>
      <c r="M423" s="215">
        <v>0</v>
      </c>
      <c r="N423" s="215">
        <v>0</v>
      </c>
      <c r="O423" s="215">
        <v>0</v>
      </c>
      <c r="P423" s="215">
        <v>0</v>
      </c>
      <c r="Q423" s="215">
        <v>439.40999999999997</v>
      </c>
    </row>
    <row r="424" spans="1:17" x14ac:dyDescent="0.25">
      <c r="A424" s="245" t="str">
        <f>IFERROR(VLOOKUP($C424,Account_Mapping!$A:$C,2,0),"")</f>
        <v>T_Legal</v>
      </c>
      <c r="B424" s="248">
        <f>IFERROR(VLOOKUP($C424,Account_Mapping!$A:$C,3,0),"")</f>
        <v>0</v>
      </c>
      <c r="C424" s="285" t="s">
        <v>1163</v>
      </c>
      <c r="D424" s="215"/>
      <c r="E424" s="215">
        <v>0</v>
      </c>
      <c r="F424" s="215">
        <v>0</v>
      </c>
      <c r="G424" s="215">
        <v>0</v>
      </c>
      <c r="H424" s="215">
        <v>0</v>
      </c>
      <c r="I424" s="215">
        <v>0</v>
      </c>
      <c r="J424" s="215">
        <v>0</v>
      </c>
      <c r="K424" s="215">
        <v>0</v>
      </c>
      <c r="L424" s="215">
        <v>0</v>
      </c>
      <c r="M424" s="215">
        <v>0</v>
      </c>
      <c r="N424" s="215">
        <v>0</v>
      </c>
      <c r="O424" s="215">
        <v>0</v>
      </c>
      <c r="P424" s="215">
        <v>0</v>
      </c>
      <c r="Q424" s="215">
        <v>0</v>
      </c>
    </row>
    <row r="425" spans="1:17" x14ac:dyDescent="0.25">
      <c r="A425" s="245" t="str">
        <f>IFERROR(VLOOKUP($C425,Account_Mapping!$A:$C,2,0),"")</f>
        <v>T_gen_Admin_other</v>
      </c>
      <c r="B425" s="248">
        <f>IFERROR(VLOOKUP($C425,Account_Mapping!$A:$C,3,0),"")</f>
        <v>0</v>
      </c>
      <c r="C425" s="285" t="s">
        <v>1164</v>
      </c>
      <c r="D425" s="215"/>
      <c r="E425" s="215">
        <v>470</v>
      </c>
      <c r="F425" s="215">
        <v>0</v>
      </c>
      <c r="G425" s="215">
        <v>221.25</v>
      </c>
      <c r="H425" s="215">
        <v>0</v>
      </c>
      <c r="I425" s="215">
        <v>0</v>
      </c>
      <c r="J425" s="215">
        <v>0</v>
      </c>
      <c r="K425" s="215">
        <v>0</v>
      </c>
      <c r="L425" s="215">
        <v>0</v>
      </c>
      <c r="M425" s="215">
        <v>0</v>
      </c>
      <c r="N425" s="215">
        <v>0</v>
      </c>
      <c r="O425" s="215">
        <v>0</v>
      </c>
      <c r="P425" s="215">
        <v>0</v>
      </c>
      <c r="Q425" s="215">
        <v>691.25</v>
      </c>
    </row>
    <row r="426" spans="1:17" x14ac:dyDescent="0.25">
      <c r="A426" s="245" t="str">
        <f>IFERROR(VLOOKUP($C426,Account_Mapping!$A:$C,2,0),"")</f>
        <v>T_gen_Admin_other</v>
      </c>
      <c r="B426" s="248">
        <f>IFERROR(VLOOKUP($C426,Account_Mapping!$A:$C,3,0),"")</f>
        <v>0</v>
      </c>
      <c r="C426" s="285" t="s">
        <v>1165</v>
      </c>
      <c r="D426" s="215"/>
      <c r="E426" s="215">
        <v>14585.48</v>
      </c>
      <c r="F426" s="215">
        <v>12572.33</v>
      </c>
      <c r="G426" s="215">
        <v>14110.64</v>
      </c>
      <c r="H426" s="215">
        <v>14068.39</v>
      </c>
      <c r="I426" s="215">
        <v>15944.26</v>
      </c>
      <c r="J426" s="215">
        <v>15736.19</v>
      </c>
      <c r="K426" s="215">
        <v>0</v>
      </c>
      <c r="L426" s="215">
        <v>0</v>
      </c>
      <c r="M426" s="215">
        <v>0</v>
      </c>
      <c r="N426" s="215">
        <v>0</v>
      </c>
      <c r="O426" s="215">
        <v>0</v>
      </c>
      <c r="P426" s="215">
        <v>0</v>
      </c>
      <c r="Q426" s="215">
        <v>87017.29</v>
      </c>
    </row>
    <row r="427" spans="1:17" x14ac:dyDescent="0.25">
      <c r="A427" s="245" t="str">
        <f>IFERROR(VLOOKUP($C427,Account_Mapping!$A:$C,2,0),"")</f>
        <v>T_gen_Admin_other</v>
      </c>
      <c r="B427" s="248">
        <f>IFERROR(VLOOKUP($C427,Account_Mapping!$A:$C,3,0),"")</f>
        <v>0</v>
      </c>
      <c r="C427" s="285" t="s">
        <v>1166</v>
      </c>
      <c r="D427" s="215"/>
      <c r="E427" s="215">
        <v>0</v>
      </c>
      <c r="F427" s="215">
        <v>0</v>
      </c>
      <c r="G427" s="215">
        <v>0</v>
      </c>
      <c r="H427" s="215">
        <v>0</v>
      </c>
      <c r="I427" s="215">
        <v>0</v>
      </c>
      <c r="J427" s="215">
        <v>0</v>
      </c>
      <c r="K427" s="215">
        <v>0</v>
      </c>
      <c r="L427" s="215">
        <v>0</v>
      </c>
      <c r="M427" s="215">
        <v>0</v>
      </c>
      <c r="N427" s="215">
        <v>0</v>
      </c>
      <c r="O427" s="215">
        <v>0</v>
      </c>
      <c r="P427" s="215">
        <v>0</v>
      </c>
      <c r="Q427" s="215">
        <v>0</v>
      </c>
    </row>
    <row r="428" spans="1:17" x14ac:dyDescent="0.25">
      <c r="A428" s="245" t="str">
        <f>IFERROR(VLOOKUP($C428,Account_Mapping!$A:$C,2,0),"")</f>
        <v>T_gen_Admin_other</v>
      </c>
      <c r="B428" s="248">
        <f>IFERROR(VLOOKUP($C428,Account_Mapping!$A:$C,3,0),"")</f>
        <v>0</v>
      </c>
      <c r="C428" s="285" t="s">
        <v>1167</v>
      </c>
      <c r="D428" s="215"/>
      <c r="E428" s="215">
        <v>0</v>
      </c>
      <c r="F428" s="215">
        <v>0</v>
      </c>
      <c r="G428" s="215">
        <v>0</v>
      </c>
      <c r="H428" s="215">
        <v>0</v>
      </c>
      <c r="I428" s="215">
        <v>0</v>
      </c>
      <c r="J428" s="215">
        <v>0</v>
      </c>
      <c r="K428" s="215">
        <v>0</v>
      </c>
      <c r="L428" s="215">
        <v>0</v>
      </c>
      <c r="M428" s="215">
        <v>0</v>
      </c>
      <c r="N428" s="215">
        <v>0</v>
      </c>
      <c r="O428" s="215">
        <v>0</v>
      </c>
      <c r="P428" s="215">
        <v>0</v>
      </c>
      <c r="Q428" s="215">
        <v>0</v>
      </c>
    </row>
    <row r="429" spans="1:17" x14ac:dyDescent="0.25">
      <c r="A429" s="245" t="str">
        <f>IFERROR(VLOOKUP($C429,Account_Mapping!$A:$C,2,0),"")</f>
        <v>T_EXPENSES</v>
      </c>
      <c r="B429" s="248">
        <f>IFERROR(VLOOKUP($C429,Account_Mapping!$A:$C,3,0),"")</f>
        <v>0</v>
      </c>
      <c r="C429" s="285" t="s">
        <v>1168</v>
      </c>
      <c r="D429" s="215"/>
      <c r="E429" s="215">
        <v>0</v>
      </c>
      <c r="F429" s="215">
        <v>0</v>
      </c>
      <c r="G429" s="215">
        <v>0</v>
      </c>
      <c r="H429" s="215">
        <v>0</v>
      </c>
      <c r="I429" s="215">
        <v>0</v>
      </c>
      <c r="J429" s="215">
        <v>0</v>
      </c>
      <c r="K429" s="215">
        <v>0</v>
      </c>
      <c r="L429" s="215">
        <v>0</v>
      </c>
      <c r="M429" s="215">
        <v>0</v>
      </c>
      <c r="N429" s="215">
        <v>0</v>
      </c>
      <c r="O429" s="215">
        <v>0</v>
      </c>
      <c r="P429" s="215">
        <v>0</v>
      </c>
      <c r="Q429" s="215">
        <v>0</v>
      </c>
    </row>
    <row r="430" spans="1:17" x14ac:dyDescent="0.25">
      <c r="A430" s="245" t="str">
        <f>IFERROR(VLOOKUP($C430,Account_Mapping!$A:$C,2,0),"")</f>
        <v>T_EXPENSES</v>
      </c>
      <c r="B430" s="248">
        <f>IFERROR(VLOOKUP($C430,Account_Mapping!$A:$C,3,0),"")</f>
        <v>0</v>
      </c>
      <c r="C430" s="285" t="s">
        <v>1169</v>
      </c>
      <c r="D430" s="215"/>
      <c r="E430" s="215">
        <v>0</v>
      </c>
      <c r="F430" s="215">
        <v>410.76</v>
      </c>
      <c r="G430" s="215">
        <v>126.11</v>
      </c>
      <c r="H430" s="215">
        <v>0</v>
      </c>
      <c r="I430" s="215">
        <v>0</v>
      </c>
      <c r="J430" s="215">
        <v>35.5</v>
      </c>
      <c r="K430" s="215">
        <v>0</v>
      </c>
      <c r="L430" s="215">
        <v>0</v>
      </c>
      <c r="M430" s="215">
        <v>0</v>
      </c>
      <c r="N430" s="215">
        <v>0</v>
      </c>
      <c r="O430" s="215">
        <v>0</v>
      </c>
      <c r="P430" s="215">
        <v>0</v>
      </c>
      <c r="Q430" s="215">
        <v>572.37</v>
      </c>
    </row>
    <row r="431" spans="1:17" x14ac:dyDescent="0.25">
      <c r="A431" s="245" t="str">
        <f>IFERROR(VLOOKUP($C431,Account_Mapping!$A:$C,2,0),"")</f>
        <v>T_gen_Admin_other</v>
      </c>
      <c r="B431" s="248">
        <f>IFERROR(VLOOKUP($C431,Account_Mapping!$A:$C,3,0),"")</f>
        <v>0</v>
      </c>
      <c r="C431" s="285" t="s">
        <v>1170</v>
      </c>
      <c r="D431" s="215"/>
      <c r="E431" s="215">
        <v>0</v>
      </c>
      <c r="F431" s="215">
        <v>0</v>
      </c>
      <c r="G431" s="215">
        <v>0</v>
      </c>
      <c r="H431" s="215">
        <v>0</v>
      </c>
      <c r="I431" s="215">
        <v>0</v>
      </c>
      <c r="J431" s="215">
        <v>0</v>
      </c>
      <c r="K431" s="215">
        <v>0</v>
      </c>
      <c r="L431" s="215">
        <v>0</v>
      </c>
      <c r="M431" s="215">
        <v>0</v>
      </c>
      <c r="N431" s="215">
        <v>0</v>
      </c>
      <c r="O431" s="215">
        <v>0</v>
      </c>
      <c r="P431" s="215">
        <v>0</v>
      </c>
      <c r="Q431" s="215">
        <v>0</v>
      </c>
    </row>
    <row r="432" spans="1:17" x14ac:dyDescent="0.25">
      <c r="A432" s="245" t="str">
        <f>IFERROR(VLOOKUP($C432,Account_Mapping!$A:$C,2,0),"")</f>
        <v>T_EXPENSES</v>
      </c>
      <c r="B432" s="248">
        <f>IFERROR(VLOOKUP($C432,Account_Mapping!$A:$C,3,0),"")</f>
        <v>0</v>
      </c>
      <c r="C432" s="285" t="s">
        <v>1171</v>
      </c>
      <c r="D432" s="215"/>
      <c r="E432" s="215">
        <v>534.98</v>
      </c>
      <c r="F432" s="215">
        <v>583.67999999999995</v>
      </c>
      <c r="G432" s="215">
        <v>899.79</v>
      </c>
      <c r="H432" s="215">
        <v>601.58000000000004</v>
      </c>
      <c r="I432" s="215">
        <v>217.87</v>
      </c>
      <c r="J432" s="215">
        <v>295.60000000000002</v>
      </c>
      <c r="K432" s="215">
        <v>0</v>
      </c>
      <c r="L432" s="215">
        <v>0</v>
      </c>
      <c r="M432" s="215">
        <v>0</v>
      </c>
      <c r="N432" s="215">
        <v>0</v>
      </c>
      <c r="O432" s="215">
        <v>0</v>
      </c>
      <c r="P432" s="215">
        <v>0</v>
      </c>
      <c r="Q432" s="215">
        <v>3133.4999999999995</v>
      </c>
    </row>
    <row r="433" spans="1:18" x14ac:dyDescent="0.25">
      <c r="A433" s="245" t="str">
        <f>IFERROR(VLOOKUP($C433,Account_Mapping!$A:$C,2,0),"")</f>
        <v>T_gen_Admin_other</v>
      </c>
      <c r="B433" s="248">
        <f>IFERROR(VLOOKUP($C433,Account_Mapping!$A:$C,3,0),"")</f>
        <v>0</v>
      </c>
      <c r="C433" s="285" t="s">
        <v>1172</v>
      </c>
      <c r="D433" s="215"/>
      <c r="E433" s="215">
        <v>24459</v>
      </c>
      <c r="F433" s="215">
        <v>24459</v>
      </c>
      <c r="G433" s="215">
        <v>24459</v>
      </c>
      <c r="H433" s="215">
        <v>24459</v>
      </c>
      <c r="I433" s="215">
        <v>24459</v>
      </c>
      <c r="J433" s="215">
        <v>24459</v>
      </c>
      <c r="K433" s="215">
        <v>0</v>
      </c>
      <c r="L433" s="215">
        <v>0</v>
      </c>
      <c r="M433" s="215">
        <v>0</v>
      </c>
      <c r="N433" s="215">
        <v>0</v>
      </c>
      <c r="O433" s="215">
        <v>0</v>
      </c>
      <c r="P433" s="215">
        <v>0</v>
      </c>
      <c r="Q433" s="215">
        <v>146754</v>
      </c>
    </row>
    <row r="434" spans="1:18" x14ac:dyDescent="0.25">
      <c r="A434" s="245" t="str">
        <f>IFERROR(VLOOKUP($C434,Account_Mapping!$A:$C,2,0),"")</f>
        <v>T_gen_Admin_other</v>
      </c>
      <c r="B434" s="248">
        <f>IFERROR(VLOOKUP($C434,Account_Mapping!$A:$C,3,0),"")</f>
        <v>0</v>
      </c>
      <c r="C434" s="285" t="s">
        <v>1173</v>
      </c>
      <c r="D434" s="215"/>
      <c r="E434" s="215">
        <v>1088.5</v>
      </c>
      <c r="F434" s="215">
        <v>1122.55</v>
      </c>
      <c r="G434" s="215">
        <v>1302.48</v>
      </c>
      <c r="H434" s="215">
        <v>1017.98</v>
      </c>
      <c r="I434" s="215">
        <v>925.58</v>
      </c>
      <c r="J434" s="215">
        <v>932.87</v>
      </c>
      <c r="K434" s="215">
        <v>0</v>
      </c>
      <c r="L434" s="215">
        <v>0</v>
      </c>
      <c r="M434" s="215">
        <v>0</v>
      </c>
      <c r="N434" s="215">
        <v>0</v>
      </c>
      <c r="O434" s="215">
        <v>0</v>
      </c>
      <c r="P434" s="215">
        <v>0</v>
      </c>
      <c r="Q434" s="215">
        <v>6389.96</v>
      </c>
    </row>
    <row r="435" spans="1:18" x14ac:dyDescent="0.25">
      <c r="A435" s="245" t="str">
        <f>IFERROR(VLOOKUP($C435,Account_Mapping!$A:$C,2,0),"")</f>
        <v>T_gen_Admin_other</v>
      </c>
      <c r="B435" s="248">
        <f>IFERROR(VLOOKUP($C435,Account_Mapping!$A:$C,3,0),"")</f>
        <v>0</v>
      </c>
      <c r="C435" s="285" t="s">
        <v>1174</v>
      </c>
      <c r="D435" s="215"/>
      <c r="E435" s="215">
        <v>0</v>
      </c>
      <c r="F435" s="215">
        <v>0</v>
      </c>
      <c r="G435" s="215">
        <v>0</v>
      </c>
      <c r="H435" s="215">
        <v>0</v>
      </c>
      <c r="I435" s="215">
        <v>0</v>
      </c>
      <c r="J435" s="215">
        <v>0</v>
      </c>
      <c r="K435" s="215">
        <v>0</v>
      </c>
      <c r="L435" s="215">
        <v>0</v>
      </c>
      <c r="M435" s="215">
        <v>0</v>
      </c>
      <c r="N435" s="215">
        <v>0</v>
      </c>
      <c r="O435" s="215">
        <v>0</v>
      </c>
      <c r="P435" s="215">
        <v>0</v>
      </c>
      <c r="Q435" s="215">
        <v>0</v>
      </c>
    </row>
    <row r="436" spans="1:18" x14ac:dyDescent="0.25">
      <c r="A436" s="245" t="str">
        <f>IFERROR(VLOOKUP($C436,Account_Mapping!$A:$C,2,0),"")</f>
        <v>T_EXPENSES</v>
      </c>
      <c r="B436" s="248">
        <f>IFERROR(VLOOKUP($C436,Account_Mapping!$A:$C,3,0),"")</f>
        <v>0</v>
      </c>
      <c r="C436" s="285" t="s">
        <v>1175</v>
      </c>
      <c r="D436" s="215"/>
      <c r="E436" s="215">
        <v>1879.83</v>
      </c>
      <c r="F436" s="215">
        <v>689.7</v>
      </c>
      <c r="G436" s="215">
        <v>689.71</v>
      </c>
      <c r="H436" s="215">
        <v>689.57</v>
      </c>
      <c r="I436" s="215">
        <v>689.57</v>
      </c>
      <c r="J436" s="215">
        <v>1183.68</v>
      </c>
      <c r="K436" s="215">
        <v>0</v>
      </c>
      <c r="L436" s="215">
        <v>0</v>
      </c>
      <c r="M436" s="215">
        <v>0</v>
      </c>
      <c r="N436" s="215">
        <v>0</v>
      </c>
      <c r="O436" s="215">
        <v>0</v>
      </c>
      <c r="P436" s="215">
        <v>0</v>
      </c>
      <c r="Q436" s="215">
        <v>5822.06</v>
      </c>
    </row>
    <row r="437" spans="1:18" x14ac:dyDescent="0.25">
      <c r="A437" s="245" t="str">
        <f>IFERROR(VLOOKUP($C437,Account_Mapping!$A:$C,2,0),"")</f>
        <v>T_Legal</v>
      </c>
      <c r="B437" s="248">
        <f>IFERROR(VLOOKUP($C437,Account_Mapping!$A:$C,3,0),"")</f>
        <v>0</v>
      </c>
      <c r="C437" s="285" t="s">
        <v>1176</v>
      </c>
      <c r="D437" s="215"/>
      <c r="E437" s="215">
        <v>0</v>
      </c>
      <c r="F437" s="215">
        <v>0</v>
      </c>
      <c r="G437" s="215">
        <v>0</v>
      </c>
      <c r="H437" s="215">
        <v>0</v>
      </c>
      <c r="I437" s="215">
        <v>0</v>
      </c>
      <c r="J437" s="215">
        <v>0</v>
      </c>
      <c r="K437" s="215">
        <v>0</v>
      </c>
      <c r="L437" s="215">
        <v>0</v>
      </c>
      <c r="M437" s="215">
        <v>0</v>
      </c>
      <c r="N437" s="215">
        <v>0</v>
      </c>
      <c r="O437" s="215">
        <v>0</v>
      </c>
      <c r="P437" s="215">
        <v>0</v>
      </c>
      <c r="Q437" s="215">
        <v>0</v>
      </c>
    </row>
    <row r="438" spans="1:18" x14ac:dyDescent="0.25">
      <c r="A438" s="245" t="str">
        <f>IFERROR(VLOOKUP($C438,Account_Mapping!$A:$C,2,0),"")</f>
        <v>T_OTHER_OP_EXO</v>
      </c>
      <c r="B438" s="248">
        <f>IFERROR(VLOOKUP($C438,Account_Mapping!$A:$C,3,0),"")</f>
        <v>0</v>
      </c>
      <c r="C438" s="285" t="s">
        <v>1177</v>
      </c>
      <c r="E438" s="229">
        <v>0</v>
      </c>
      <c r="F438" s="229">
        <v>0</v>
      </c>
      <c r="G438" s="229">
        <v>0</v>
      </c>
      <c r="H438" s="229">
        <v>0</v>
      </c>
      <c r="I438" s="229">
        <v>0</v>
      </c>
      <c r="J438" s="229">
        <v>0</v>
      </c>
      <c r="K438" s="229">
        <v>0</v>
      </c>
      <c r="L438" s="229">
        <v>0</v>
      </c>
      <c r="M438" s="229">
        <v>0</v>
      </c>
      <c r="N438" s="229">
        <v>0</v>
      </c>
      <c r="O438" s="229">
        <v>0</v>
      </c>
      <c r="P438" s="229">
        <v>0</v>
      </c>
      <c r="Q438" s="229">
        <v>0</v>
      </c>
      <c r="R438" s="224"/>
    </row>
    <row r="439" spans="1:18" x14ac:dyDescent="0.25">
      <c r="A439" s="245" t="str">
        <f>IFERROR(VLOOKUP($C439,Account_Mapping!$A:$C,2,0),"")</f>
        <v>T_EXPENSES</v>
      </c>
      <c r="B439" s="248">
        <f>IFERROR(VLOOKUP($C439,Account_Mapping!$A:$C,3,0),"")</f>
        <v>0</v>
      </c>
      <c r="C439" s="285" t="s">
        <v>1178</v>
      </c>
      <c r="E439" s="230">
        <v>0</v>
      </c>
      <c r="F439" s="230">
        <v>0</v>
      </c>
      <c r="G439" s="230">
        <v>0</v>
      </c>
      <c r="H439" s="230">
        <v>0</v>
      </c>
      <c r="I439" s="230">
        <v>0</v>
      </c>
      <c r="J439" s="230">
        <v>0</v>
      </c>
      <c r="K439" s="230">
        <v>0</v>
      </c>
      <c r="L439" s="230">
        <v>0</v>
      </c>
      <c r="M439" s="230">
        <v>0</v>
      </c>
      <c r="N439" s="230">
        <v>0</v>
      </c>
      <c r="O439" s="230">
        <v>0</v>
      </c>
      <c r="P439" s="230">
        <v>0</v>
      </c>
      <c r="Q439" s="230">
        <v>0</v>
      </c>
    </row>
    <row r="440" spans="1:18" x14ac:dyDescent="0.25">
      <c r="A440" s="245" t="str">
        <f>IFERROR(VLOOKUP($C440,Account_Mapping!$A:$C,2,0),"")</f>
        <v/>
      </c>
      <c r="B440" s="248" t="str">
        <f>IFERROR(VLOOKUP($C440,Account_Mapping!$A:$C,3,0),"")</f>
        <v/>
      </c>
      <c r="C440" s="285" t="s">
        <v>1179</v>
      </c>
      <c r="E440" s="215">
        <v>81345.819999999992</v>
      </c>
      <c r="F440" s="215">
        <v>76434.61</v>
      </c>
      <c r="G440" s="215">
        <v>82571.31</v>
      </c>
      <c r="H440" s="215">
        <v>83251.3</v>
      </c>
      <c r="I440" s="215">
        <v>88042.890000000014</v>
      </c>
      <c r="J440" s="215">
        <v>95081.37</v>
      </c>
      <c r="K440" s="215">
        <v>0</v>
      </c>
      <c r="L440" s="215">
        <v>0</v>
      </c>
      <c r="M440" s="215">
        <v>0</v>
      </c>
      <c r="N440" s="215">
        <v>0</v>
      </c>
      <c r="O440" s="215">
        <v>0</v>
      </c>
      <c r="P440" s="215">
        <v>0</v>
      </c>
      <c r="Q440" s="215">
        <v>506727.30000000005</v>
      </c>
    </row>
    <row r="441" spans="1:18" x14ac:dyDescent="0.25">
      <c r="A441" s="245" t="str">
        <f>IFERROR(VLOOKUP($C441,Account_Mapping!$A:$C,2,0),"")</f>
        <v/>
      </c>
      <c r="B441" s="248" t="str">
        <f>IFERROR(VLOOKUP($C441,Account_Mapping!$A:$C,3,0),"")</f>
        <v/>
      </c>
      <c r="D441" s="215"/>
      <c r="E441" s="215"/>
      <c r="F441" s="215"/>
      <c r="G441" s="215"/>
      <c r="H441" s="215"/>
      <c r="I441" s="215"/>
      <c r="J441" s="215"/>
      <c r="K441" s="215"/>
      <c r="L441" s="215"/>
      <c r="M441" s="215"/>
      <c r="N441" s="215"/>
      <c r="O441" s="215"/>
      <c r="P441" s="215"/>
      <c r="Q441" s="215"/>
    </row>
    <row r="442" spans="1:18" x14ac:dyDescent="0.25">
      <c r="A442" s="245" t="str">
        <f>IFERROR(VLOOKUP($C442,Account_Mapping!$A:$C,2,0),"")</f>
        <v/>
      </c>
      <c r="B442" s="248" t="str">
        <f>IFERROR(VLOOKUP($C442,Account_Mapping!$A:$C,3,0),"")</f>
        <v/>
      </c>
      <c r="C442" s="285" t="s">
        <v>1180</v>
      </c>
      <c r="D442" s="215"/>
      <c r="E442" s="215"/>
      <c r="F442" s="215"/>
      <c r="G442" s="215"/>
      <c r="H442" s="215"/>
      <c r="I442" s="215"/>
      <c r="J442" s="215"/>
      <c r="K442" s="215"/>
      <c r="L442" s="215"/>
      <c r="M442" s="215"/>
      <c r="N442" s="215"/>
      <c r="O442" s="215"/>
      <c r="P442" s="215"/>
      <c r="Q442" s="215"/>
    </row>
    <row r="443" spans="1:18" x14ac:dyDescent="0.25">
      <c r="A443" s="245" t="str">
        <f>IFERROR(VLOOKUP($C443,Account_Mapping!$A:$C,2,0),"")</f>
        <v>T_MGMT_Fee</v>
      </c>
      <c r="B443" s="248">
        <f>IFERROR(VLOOKUP($C443,Account_Mapping!$A:$C,3,0),"")</f>
        <v>0</v>
      </c>
      <c r="C443" s="285" t="s">
        <v>1279</v>
      </c>
      <c r="D443" s="215"/>
      <c r="E443" s="215">
        <v>8782.74</v>
      </c>
      <c r="F443" s="215">
        <v>7867.45</v>
      </c>
      <c r="G443" s="215">
        <v>9106.39</v>
      </c>
      <c r="H443" s="215">
        <v>10208.06</v>
      </c>
      <c r="I443" s="215">
        <v>10990.71</v>
      </c>
      <c r="J443" s="215">
        <v>10263.35</v>
      </c>
      <c r="K443" s="215">
        <v>0</v>
      </c>
      <c r="L443" s="215">
        <v>0</v>
      </c>
      <c r="M443" s="215">
        <v>0</v>
      </c>
      <c r="N443" s="215">
        <v>0</v>
      </c>
      <c r="O443" s="215">
        <v>0</v>
      </c>
      <c r="P443" s="215">
        <v>0</v>
      </c>
      <c r="Q443" s="215">
        <v>57218.7</v>
      </c>
    </row>
    <row r="444" spans="1:18" x14ac:dyDescent="0.25">
      <c r="A444" s="245" t="str">
        <f>IFERROR(VLOOKUP($C444,Account_Mapping!$A:$C,2,0),"")</f>
        <v>T_DEPR_AMORT</v>
      </c>
      <c r="B444" s="248">
        <f>IFERROR(VLOOKUP($C444,Account_Mapping!$A:$C,3,0),"")</f>
        <v>0</v>
      </c>
      <c r="C444" s="285" t="s">
        <v>1182</v>
      </c>
      <c r="D444" s="215"/>
      <c r="E444" s="215">
        <v>0</v>
      </c>
      <c r="F444" s="215">
        <v>0</v>
      </c>
      <c r="G444" s="215">
        <v>0</v>
      </c>
      <c r="H444" s="215">
        <v>0</v>
      </c>
      <c r="I444" s="215">
        <v>0</v>
      </c>
      <c r="J444" s="215">
        <v>0</v>
      </c>
      <c r="K444" s="215">
        <v>0</v>
      </c>
      <c r="L444" s="215">
        <v>0</v>
      </c>
      <c r="M444" s="215">
        <v>0</v>
      </c>
      <c r="N444" s="215">
        <v>0</v>
      </c>
      <c r="O444" s="215">
        <v>0</v>
      </c>
      <c r="P444" s="215">
        <v>0</v>
      </c>
      <c r="Q444" s="215">
        <v>0</v>
      </c>
    </row>
    <row r="445" spans="1:18" x14ac:dyDescent="0.25">
      <c r="A445" s="245" t="str">
        <f>IFERROR(VLOOKUP($C445,Account_Mapping!$A:$C,2,0),"")</f>
        <v>T_DEPR_AMORT</v>
      </c>
      <c r="B445" s="248">
        <f>IFERROR(VLOOKUP($C445,Account_Mapping!$A:$C,3,0),"")</f>
        <v>0</v>
      </c>
      <c r="C445" s="285" t="s">
        <v>1183</v>
      </c>
      <c r="D445" s="215"/>
      <c r="E445" s="215">
        <v>2591.9299999999998</v>
      </c>
      <c r="F445" s="215">
        <v>2591.9299999999998</v>
      </c>
      <c r="G445" s="215">
        <v>2591.9299999999998</v>
      </c>
      <c r="H445" s="215">
        <v>2591.9299999999998</v>
      </c>
      <c r="I445" s="215">
        <v>2591.9299999999998</v>
      </c>
      <c r="J445" s="215">
        <v>2591.9299999999998</v>
      </c>
      <c r="K445" s="215">
        <v>0</v>
      </c>
      <c r="L445" s="215">
        <v>0</v>
      </c>
      <c r="M445" s="215">
        <v>0</v>
      </c>
      <c r="N445" s="215">
        <v>0</v>
      </c>
      <c r="O445" s="215">
        <v>0</v>
      </c>
      <c r="P445" s="215">
        <v>0</v>
      </c>
      <c r="Q445" s="215">
        <v>15551.58</v>
      </c>
    </row>
    <row r="446" spans="1:18" x14ac:dyDescent="0.25">
      <c r="A446" s="245" t="str">
        <f>IFERROR(VLOOKUP($C446,Account_Mapping!$A:$C,2,0),"")</f>
        <v>T_RENT_EXP</v>
      </c>
      <c r="B446" s="248">
        <f>IFERROR(VLOOKUP($C446,Account_Mapping!$A:$C,3,0),"")</f>
        <v>0</v>
      </c>
      <c r="C446" s="285" t="s">
        <v>1184</v>
      </c>
      <c r="D446" s="215"/>
      <c r="E446" s="215">
        <v>44147.53</v>
      </c>
      <c r="F446" s="215">
        <v>44147.53</v>
      </c>
      <c r="G446" s="215">
        <v>48345.45</v>
      </c>
      <c r="H446" s="215">
        <v>46246.49</v>
      </c>
      <c r="I446" s="215">
        <v>46246.49</v>
      </c>
      <c r="J446" s="215">
        <v>46246.49</v>
      </c>
      <c r="K446" s="215">
        <v>0</v>
      </c>
      <c r="L446" s="215">
        <v>0</v>
      </c>
      <c r="M446" s="215">
        <v>0</v>
      </c>
      <c r="N446" s="215">
        <v>0</v>
      </c>
      <c r="O446" s="215">
        <v>0</v>
      </c>
      <c r="P446" s="215">
        <v>0</v>
      </c>
      <c r="Q446" s="215">
        <v>275379.98</v>
      </c>
    </row>
    <row r="447" spans="1:18" x14ac:dyDescent="0.25">
      <c r="A447" s="245" t="str">
        <f>IFERROR(VLOOKUP($C447,Account_Mapping!$A:$C,2,0),"")</f>
        <v>T_EXPENSES</v>
      </c>
      <c r="B447" s="248">
        <f>IFERROR(VLOOKUP($C447,Account_Mapping!$A:$C,3,0),"")</f>
        <v>0</v>
      </c>
      <c r="C447" s="285" t="s">
        <v>1185</v>
      </c>
      <c r="D447" s="215"/>
      <c r="E447" s="215">
        <v>1607.5</v>
      </c>
      <c r="F447" s="215">
        <v>5140.7700000000004</v>
      </c>
      <c r="G447" s="215">
        <v>554.5</v>
      </c>
      <c r="H447" s="215">
        <v>2012.95</v>
      </c>
      <c r="I447" s="215">
        <v>5674.89</v>
      </c>
      <c r="J447" s="215">
        <v>1797.29</v>
      </c>
      <c r="K447" s="215">
        <v>0</v>
      </c>
      <c r="L447" s="215">
        <v>0</v>
      </c>
      <c r="M447" s="215">
        <v>0</v>
      </c>
      <c r="N447" s="215">
        <v>0</v>
      </c>
      <c r="O447" s="215">
        <v>0</v>
      </c>
      <c r="P447" s="215">
        <v>0</v>
      </c>
      <c r="Q447" s="215">
        <v>16787.900000000001</v>
      </c>
    </row>
    <row r="448" spans="1:18" x14ac:dyDescent="0.25">
      <c r="A448" s="245" t="str">
        <f>IFERROR(VLOOKUP($C448,Account_Mapping!$A:$C,2,0),"")</f>
        <v>T_INT_INC_EXP</v>
      </c>
      <c r="B448" s="248">
        <f>IFERROR(VLOOKUP($C448,Account_Mapping!$A:$C,3,0),"")</f>
        <v>0</v>
      </c>
      <c r="C448" s="285" t="s">
        <v>1186</v>
      </c>
      <c r="D448" s="215"/>
      <c r="E448" s="215">
        <v>0</v>
      </c>
      <c r="F448" s="215">
        <v>0</v>
      </c>
      <c r="G448" s="215">
        <v>0</v>
      </c>
      <c r="H448" s="215">
        <v>0</v>
      </c>
      <c r="I448" s="215">
        <v>0</v>
      </c>
      <c r="J448" s="215">
        <v>0</v>
      </c>
      <c r="K448" s="215">
        <v>0</v>
      </c>
      <c r="L448" s="215">
        <v>0</v>
      </c>
      <c r="M448" s="215">
        <v>0</v>
      </c>
      <c r="N448" s="215">
        <v>0</v>
      </c>
      <c r="O448" s="215">
        <v>0</v>
      </c>
      <c r="P448" s="215">
        <v>0</v>
      </c>
      <c r="Q448" s="215">
        <v>0</v>
      </c>
    </row>
    <row r="449" spans="1:18" x14ac:dyDescent="0.25">
      <c r="A449" s="245" t="str">
        <f>IFERROR(VLOOKUP($C449,Account_Mapping!$A:$C,2,0),"")</f>
        <v>T_INT_INC_EXP</v>
      </c>
      <c r="B449" s="248">
        <f>IFERROR(VLOOKUP($C449,Account_Mapping!$A:$C,3,0),"")</f>
        <v>0</v>
      </c>
      <c r="C449" s="285" t="s">
        <v>1187</v>
      </c>
      <c r="D449" s="215"/>
      <c r="E449" s="215">
        <v>0</v>
      </c>
      <c r="F449" s="215">
        <v>0</v>
      </c>
      <c r="G449" s="215">
        <v>0</v>
      </c>
      <c r="H449" s="215">
        <v>0</v>
      </c>
      <c r="I449" s="215">
        <v>0</v>
      </c>
      <c r="J449" s="215">
        <v>0</v>
      </c>
      <c r="K449" s="215">
        <v>0</v>
      </c>
      <c r="L449" s="215">
        <v>0</v>
      </c>
      <c r="M449" s="215">
        <v>0</v>
      </c>
      <c r="N449" s="215">
        <v>0</v>
      </c>
      <c r="O449" s="215">
        <v>0</v>
      </c>
      <c r="P449" s="215">
        <v>0</v>
      </c>
      <c r="Q449" s="215">
        <v>0</v>
      </c>
    </row>
    <row r="450" spans="1:18" x14ac:dyDescent="0.25">
      <c r="A450" s="245" t="str">
        <f>IFERROR(VLOOKUP($C450,Account_Mapping!$A:$C,2,0),"")</f>
        <v>T_INT_INC_EXP</v>
      </c>
      <c r="B450" s="248">
        <f>IFERROR(VLOOKUP($C450,Account_Mapping!$A:$C,3,0),"")</f>
        <v>0</v>
      </c>
      <c r="C450" s="285" t="s">
        <v>1188</v>
      </c>
      <c r="D450" s="215"/>
      <c r="E450" s="215">
        <v>0</v>
      </c>
      <c r="F450" s="215">
        <v>0</v>
      </c>
      <c r="G450" s="215">
        <v>0</v>
      </c>
      <c r="H450" s="215">
        <v>0</v>
      </c>
      <c r="I450" s="215">
        <v>0</v>
      </c>
      <c r="J450" s="215">
        <v>0</v>
      </c>
      <c r="K450" s="215">
        <v>0</v>
      </c>
      <c r="L450" s="215">
        <v>0</v>
      </c>
      <c r="M450" s="215">
        <v>0</v>
      </c>
      <c r="N450" s="215">
        <v>0</v>
      </c>
      <c r="O450" s="215">
        <v>0</v>
      </c>
      <c r="P450" s="215">
        <v>0</v>
      </c>
      <c r="Q450" s="215">
        <v>0</v>
      </c>
    </row>
    <row r="451" spans="1:18" x14ac:dyDescent="0.25">
      <c r="A451" s="245" t="str">
        <f>IFERROR(VLOOKUP($C451,Account_Mapping!$A:$C,2,0),"")</f>
        <v>T_RE_Tax</v>
      </c>
      <c r="B451" s="248">
        <f>IFERROR(VLOOKUP($C451,Account_Mapping!$A:$C,3,0),"")</f>
        <v>0</v>
      </c>
      <c r="C451" s="285" t="s">
        <v>1189</v>
      </c>
      <c r="E451" s="229">
        <v>2472</v>
      </c>
      <c r="F451" s="229">
        <v>2472</v>
      </c>
      <c r="G451" s="229">
        <v>2472</v>
      </c>
      <c r="H451" s="229">
        <v>2472</v>
      </c>
      <c r="I451" s="229">
        <v>2472</v>
      </c>
      <c r="J451" s="229">
        <v>2472</v>
      </c>
      <c r="K451" s="229">
        <v>0</v>
      </c>
      <c r="L451" s="229">
        <v>0</v>
      </c>
      <c r="M451" s="229">
        <v>0</v>
      </c>
      <c r="N451" s="229">
        <v>0</v>
      </c>
      <c r="O451" s="229">
        <v>0</v>
      </c>
      <c r="P451" s="229">
        <v>0</v>
      </c>
      <c r="Q451" s="229">
        <v>14832</v>
      </c>
      <c r="R451" s="224"/>
    </row>
    <row r="452" spans="1:18" x14ac:dyDescent="0.25">
      <c r="A452" s="245" t="str">
        <f>IFERROR(VLOOKUP($C452,Account_Mapping!$A:$C,2,0),"")</f>
        <v>T_RE_Tax</v>
      </c>
      <c r="B452" s="248">
        <f>IFERROR(VLOOKUP($C452,Account_Mapping!$A:$C,3,0),"")</f>
        <v>0</v>
      </c>
      <c r="C452" s="285" t="s">
        <v>1190</v>
      </c>
      <c r="E452" s="215">
        <v>46.85</v>
      </c>
      <c r="F452" s="215">
        <v>46.85</v>
      </c>
      <c r="G452" s="215">
        <v>46.85</v>
      </c>
      <c r="H452" s="215">
        <v>46.85</v>
      </c>
      <c r="I452" s="215">
        <v>46.85</v>
      </c>
      <c r="J452" s="215">
        <v>46.85</v>
      </c>
      <c r="K452" s="215">
        <v>0</v>
      </c>
      <c r="L452" s="215">
        <v>0</v>
      </c>
      <c r="M452" s="215">
        <v>0</v>
      </c>
      <c r="N452" s="215">
        <v>0</v>
      </c>
      <c r="O452" s="215">
        <v>0</v>
      </c>
      <c r="P452" s="215">
        <v>0</v>
      </c>
      <c r="Q452" s="215">
        <v>281.10000000000002</v>
      </c>
    </row>
    <row r="453" spans="1:18" ht="18.75" thickBot="1" x14ac:dyDescent="0.3">
      <c r="A453" s="245" t="str">
        <f>IFERROR(VLOOKUP($C453,Account_Mapping!$A:$C,2,0),"")</f>
        <v/>
      </c>
      <c r="B453" s="248" t="str">
        <f>IFERROR(VLOOKUP($C453,Account_Mapping!$A:$C,3,0),"")</f>
        <v/>
      </c>
      <c r="C453" s="287" t="s">
        <v>1191</v>
      </c>
      <c r="D453" s="287"/>
      <c r="E453" s="227">
        <v>59648.549999999996</v>
      </c>
      <c r="F453" s="227">
        <v>62266.529999999992</v>
      </c>
      <c r="G453" s="227">
        <v>63117.119999999995</v>
      </c>
      <c r="H453" s="227">
        <v>63578.279999999992</v>
      </c>
      <c r="I453" s="227">
        <v>68022.87</v>
      </c>
      <c r="J453" s="227">
        <v>63417.909999999996</v>
      </c>
      <c r="K453" s="227">
        <v>0</v>
      </c>
      <c r="L453" s="227">
        <v>0</v>
      </c>
      <c r="M453" s="227">
        <v>0</v>
      </c>
      <c r="N453" s="227">
        <v>0</v>
      </c>
      <c r="O453" s="227">
        <v>0</v>
      </c>
      <c r="P453" s="227">
        <v>0</v>
      </c>
      <c r="Q453" s="227">
        <v>380051.26</v>
      </c>
      <c r="R453" s="226"/>
    </row>
    <row r="454" spans="1:18" ht="18.75" thickTop="1" x14ac:dyDescent="0.25">
      <c r="C454" s="285" t="s">
        <v>789</v>
      </c>
    </row>
    <row r="455" spans="1:18" x14ac:dyDescent="0.25">
      <c r="C455" s="285" t="s">
        <v>803</v>
      </c>
      <c r="E455" s="285">
        <v>383051.83</v>
      </c>
      <c r="F455" s="285">
        <v>365426.06</v>
      </c>
      <c r="G455" s="285">
        <v>410274.18</v>
      </c>
      <c r="H455" s="285">
        <v>413160.54000000004</v>
      </c>
      <c r="I455" s="285">
        <v>466762.30000000005</v>
      </c>
      <c r="J455" s="285">
        <v>451343.67999999993</v>
      </c>
      <c r="K455" s="285">
        <v>0</v>
      </c>
      <c r="L455" s="285">
        <v>0</v>
      </c>
      <c r="M455" s="285">
        <v>0</v>
      </c>
      <c r="N455" s="285">
        <v>0</v>
      </c>
      <c r="O455" s="285">
        <v>0</v>
      </c>
      <c r="P455" s="285">
        <v>0</v>
      </c>
      <c r="Q455" s="285">
        <v>2490018.59</v>
      </c>
    </row>
  </sheetData>
  <printOptions horizontalCentered="1"/>
  <pageMargins left="0" right="0" top="0.25" bottom="0" header="0" footer="0"/>
  <pageSetup scale="38" orientation="landscape" r:id="rId1"/>
  <headerFooter alignWithMargins="0"/>
  <rowBreaks count="5" manualBreakCount="5">
    <brk id="41" min="2" max="16" man="1"/>
    <brk id="109" min="2" max="16" man="1"/>
    <brk id="148" min="2" max="16" man="1"/>
    <brk id="319" min="2" max="16" man="1"/>
    <brk id="377" min="2" max="16" man="1"/>
  </rowBreaks>
  <customProperties>
    <customPr name="EpmWorksheetKeyString_GUID" r:id="rId2"/>
  </customPropertie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 tint="0.79998168889431442"/>
  </sheetPr>
  <dimension ref="A1:T455"/>
  <sheetViews>
    <sheetView zoomScale="60" zoomScaleNormal="60" workbookViewId="0"/>
  </sheetViews>
  <sheetFormatPr defaultColWidth="8.85546875" defaultRowHeight="18" x14ac:dyDescent="0.25"/>
  <cols>
    <col min="1" max="1" width="43.42578125" style="245" customWidth="1"/>
    <col min="2" max="2" width="43.42578125" style="248" customWidth="1"/>
    <col min="3" max="3" width="57.28515625" style="285" customWidth="1"/>
    <col min="4" max="4" width="2.7109375" style="285" customWidth="1"/>
    <col min="5" max="17" width="21.7109375" style="285" customWidth="1"/>
    <col min="18" max="18" width="15.5703125" style="214" bestFit="1" customWidth="1"/>
    <col min="19" max="19" width="8.85546875" style="214"/>
    <col min="20" max="20" width="16.5703125" style="214" bestFit="1" customWidth="1"/>
    <col min="21" max="16384" width="8.85546875" style="214"/>
  </cols>
  <sheetData>
    <row r="1" spans="1:17" x14ac:dyDescent="0.25">
      <c r="E1" s="215"/>
      <c r="F1" s="215"/>
      <c r="G1" s="215"/>
      <c r="H1" s="215"/>
      <c r="I1" s="215"/>
      <c r="J1" s="216" t="s">
        <v>1202</v>
      </c>
      <c r="K1" s="215"/>
      <c r="L1" s="215"/>
      <c r="M1" s="215"/>
      <c r="N1" s="215"/>
      <c r="O1" s="215"/>
      <c r="P1" s="215"/>
      <c r="Q1" s="215"/>
    </row>
    <row r="2" spans="1:17" x14ac:dyDescent="0.25">
      <c r="E2" s="215"/>
      <c r="F2" s="215"/>
      <c r="G2" s="215"/>
      <c r="H2" s="215"/>
      <c r="I2" s="215"/>
      <c r="J2" s="217" t="s">
        <v>760</v>
      </c>
      <c r="K2" s="215"/>
      <c r="L2" s="215"/>
      <c r="M2" s="215"/>
      <c r="N2" s="215"/>
      <c r="O2" s="215"/>
      <c r="P2" s="215"/>
      <c r="Q2" s="215"/>
    </row>
    <row r="3" spans="1:17" x14ac:dyDescent="0.25">
      <c r="D3" s="286"/>
      <c r="E3" s="215"/>
      <c r="F3" s="215"/>
      <c r="G3" s="215"/>
      <c r="H3" s="215"/>
      <c r="I3" s="215"/>
      <c r="J3" s="218">
        <v>2022</v>
      </c>
      <c r="K3" s="215"/>
      <c r="L3" s="215"/>
      <c r="M3" s="215"/>
      <c r="N3" s="215"/>
      <c r="O3" s="215"/>
      <c r="P3" s="215"/>
      <c r="Q3" s="215"/>
    </row>
    <row r="4" spans="1:17" x14ac:dyDescent="0.25">
      <c r="D4" s="286"/>
      <c r="E4" s="215"/>
      <c r="F4" s="215"/>
      <c r="G4" s="215"/>
      <c r="H4" s="215"/>
      <c r="I4" s="215"/>
      <c r="J4" s="216"/>
      <c r="K4" s="215"/>
      <c r="L4" s="215"/>
      <c r="M4" s="215"/>
      <c r="N4" s="215"/>
      <c r="O4" s="215"/>
      <c r="P4" s="215"/>
      <c r="Q4" s="215"/>
    </row>
    <row r="5" spans="1:17" ht="18.75" x14ac:dyDescent="0.3">
      <c r="A5" s="246" t="s">
        <v>1259</v>
      </c>
      <c r="B5" s="249" t="s">
        <v>1260</v>
      </c>
      <c r="E5" s="219" t="s">
        <v>761</v>
      </c>
      <c r="F5" s="219" t="s">
        <v>762</v>
      </c>
      <c r="G5" s="219" t="s">
        <v>763</v>
      </c>
      <c r="H5" s="219" t="s">
        <v>764</v>
      </c>
      <c r="I5" s="219" t="s">
        <v>185</v>
      </c>
      <c r="J5" s="219" t="s">
        <v>765</v>
      </c>
      <c r="K5" s="219" t="s">
        <v>766</v>
      </c>
      <c r="L5" s="219" t="s">
        <v>767</v>
      </c>
      <c r="M5" s="219" t="s">
        <v>768</v>
      </c>
      <c r="N5" s="219" t="s">
        <v>769</v>
      </c>
      <c r="O5" s="219" t="s">
        <v>770</v>
      </c>
      <c r="P5" s="219" t="s">
        <v>771</v>
      </c>
      <c r="Q5" s="219" t="s">
        <v>772</v>
      </c>
    </row>
    <row r="6" spans="1:17" x14ac:dyDescent="0.25">
      <c r="A6" s="245" t="str">
        <f>IFERROR(VLOOKUP($C6,Account_Mapping!$A:$C,2,0),"")</f>
        <v/>
      </c>
      <c r="B6" s="248" t="str">
        <f>IFERROR(VLOOKUP($C6,Account_Mapping!$A:$C,3,0),"")</f>
        <v/>
      </c>
      <c r="C6" s="285" t="s">
        <v>193</v>
      </c>
      <c r="E6" s="215">
        <v>31</v>
      </c>
      <c r="F6" s="215">
        <v>28</v>
      </c>
      <c r="G6" s="215">
        <v>31</v>
      </c>
      <c r="H6" s="215">
        <v>30</v>
      </c>
      <c r="I6" s="215">
        <v>31</v>
      </c>
      <c r="J6" s="215">
        <v>30</v>
      </c>
      <c r="K6" s="215">
        <v>0</v>
      </c>
      <c r="L6" s="215">
        <v>0</v>
      </c>
      <c r="M6" s="215">
        <v>0</v>
      </c>
      <c r="N6" s="215">
        <v>0</v>
      </c>
      <c r="O6" s="215">
        <v>0</v>
      </c>
      <c r="P6" s="215">
        <v>0</v>
      </c>
      <c r="Q6" s="215">
        <v>181</v>
      </c>
    </row>
    <row r="7" spans="1:17" x14ac:dyDescent="0.25">
      <c r="A7" s="245" t="str">
        <f>IFERROR(VLOOKUP($C7,Account_Mapping!$A:$C,2,0),"")</f>
        <v/>
      </c>
      <c r="B7" s="248" t="str">
        <f>IFERROR(VLOOKUP($C7,Account_Mapping!$A:$C,3,0),"")</f>
        <v/>
      </c>
      <c r="E7" s="215"/>
      <c r="F7" s="215"/>
      <c r="G7" s="215"/>
      <c r="H7" s="215"/>
      <c r="I7" s="215"/>
      <c r="J7" s="215"/>
      <c r="K7" s="215"/>
      <c r="L7" s="215"/>
      <c r="M7" s="215"/>
      <c r="N7" s="215"/>
      <c r="O7" s="215"/>
      <c r="P7" s="215"/>
      <c r="Q7" s="215"/>
    </row>
    <row r="8" spans="1:17" x14ac:dyDescent="0.25">
      <c r="A8" s="245" t="str">
        <f>IFERROR(VLOOKUP($C8,Account_Mapping!$A:$C,2,0),"")</f>
        <v/>
      </c>
      <c r="B8" s="248" t="str">
        <f>IFERROR(VLOOKUP($C8,Account_Mapping!$A:$C,3,0),"")</f>
        <v/>
      </c>
      <c r="C8" s="287" t="s">
        <v>773</v>
      </c>
      <c r="D8" s="287"/>
      <c r="E8" s="220">
        <v>41.225806451612904</v>
      </c>
      <c r="F8" s="220">
        <v>38.321428571428569</v>
      </c>
      <c r="G8" s="220">
        <v>39.064516129032256</v>
      </c>
      <c r="H8" s="220">
        <v>38.299999999999997</v>
      </c>
      <c r="I8" s="220">
        <v>37.41935483870968</v>
      </c>
      <c r="J8" s="220">
        <v>39.833333333333336</v>
      </c>
      <c r="K8" s="220" t="e">
        <v>#DIV/0!</v>
      </c>
      <c r="L8" s="220" t="e">
        <v>#DIV/0!</v>
      </c>
      <c r="M8" s="220" t="e">
        <v>#DIV/0!</v>
      </c>
      <c r="N8" s="220" t="e">
        <v>#DIV/0!</v>
      </c>
      <c r="O8" s="220" t="e">
        <v>#DIV/0!</v>
      </c>
      <c r="P8" s="220" t="e">
        <v>#DIV/0!</v>
      </c>
      <c r="Q8" s="221" t="s">
        <v>774</v>
      </c>
    </row>
    <row r="9" spans="1:17" x14ac:dyDescent="0.25">
      <c r="A9" s="245" t="str">
        <f>IFERROR(VLOOKUP($C9,Account_Mapping!$A:$C,2,0),"")</f>
        <v/>
      </c>
      <c r="B9" s="248" t="str">
        <f>IFERROR(VLOOKUP($C9,Account_Mapping!$A:$C,3,0),"")</f>
        <v/>
      </c>
      <c r="E9" s="222"/>
      <c r="F9" s="222"/>
      <c r="G9" s="222"/>
      <c r="H9" s="222"/>
      <c r="I9" s="222"/>
      <c r="J9" s="222"/>
      <c r="K9" s="222"/>
      <c r="L9" s="222"/>
      <c r="M9" s="222"/>
      <c r="N9" s="222"/>
      <c r="O9" s="222"/>
      <c r="P9" s="222"/>
      <c r="Q9" s="221"/>
    </row>
    <row r="10" spans="1:17" x14ac:dyDescent="0.25">
      <c r="A10" s="245" t="str">
        <f>IFERROR(VLOOKUP($C10,Account_Mapping!$A:$C,2,0),"")</f>
        <v/>
      </c>
      <c r="B10" s="248" t="str">
        <f>IFERROR(VLOOKUP($C10,Account_Mapping!$A:$C,3,0),"")</f>
        <v/>
      </c>
      <c r="C10" s="287" t="s">
        <v>775</v>
      </c>
      <c r="E10" s="222"/>
      <c r="F10" s="222"/>
      <c r="G10" s="222"/>
      <c r="H10" s="222"/>
      <c r="I10" s="222"/>
      <c r="J10" s="222"/>
      <c r="K10" s="222"/>
      <c r="L10" s="222"/>
      <c r="M10" s="222"/>
      <c r="N10" s="222"/>
      <c r="O10" s="222"/>
      <c r="P10" s="222"/>
      <c r="Q10" s="221"/>
    </row>
    <row r="11" spans="1:17" x14ac:dyDescent="0.25">
      <c r="A11" s="245" t="str">
        <f>IFERROR(VLOOKUP($C11,Account_Mapping!$A:$C,2,0),"")</f>
        <v>PD_Private</v>
      </c>
      <c r="B11" s="248">
        <f>IFERROR(VLOOKUP($C11,Account_Mapping!$A:$C,3,0),"")</f>
        <v>0</v>
      </c>
      <c r="C11" s="285" t="s">
        <v>776</v>
      </c>
      <c r="E11" s="215">
        <v>253</v>
      </c>
      <c r="F11" s="215">
        <v>205</v>
      </c>
      <c r="G11" s="215">
        <v>243</v>
      </c>
      <c r="H11" s="215">
        <v>276</v>
      </c>
      <c r="I11" s="215">
        <v>232</v>
      </c>
      <c r="J11" s="215">
        <v>19</v>
      </c>
      <c r="K11" s="215">
        <v>0</v>
      </c>
      <c r="L11" s="215">
        <v>0</v>
      </c>
      <c r="M11" s="215">
        <v>0</v>
      </c>
      <c r="N11" s="215">
        <v>0</v>
      </c>
      <c r="O11" s="215">
        <v>0</v>
      </c>
      <c r="P11" s="215">
        <v>0</v>
      </c>
      <c r="Q11" s="215">
        <v>1228</v>
      </c>
    </row>
    <row r="12" spans="1:17" x14ac:dyDescent="0.25">
      <c r="A12" s="245" t="str">
        <f>IFERROR(VLOOKUP($C12,Account_Mapping!$A:$C,2,0),"")</f>
        <v>PD_Comm_Ins</v>
      </c>
      <c r="B12" s="248">
        <f>IFERROR(VLOOKUP($C12,Account_Mapping!$A:$C,3,0),"")</f>
        <v>0</v>
      </c>
      <c r="C12" s="285" t="s">
        <v>777</v>
      </c>
      <c r="E12" s="215">
        <v>23</v>
      </c>
      <c r="F12" s="215">
        <v>0</v>
      </c>
      <c r="G12" s="215">
        <v>21</v>
      </c>
      <c r="H12" s="215">
        <v>9</v>
      </c>
      <c r="I12" s="215">
        <v>0</v>
      </c>
      <c r="J12" s="215">
        <v>0</v>
      </c>
      <c r="K12" s="215">
        <v>0</v>
      </c>
      <c r="L12" s="215">
        <v>0</v>
      </c>
      <c r="M12" s="215">
        <v>0</v>
      </c>
      <c r="N12" s="215">
        <v>0</v>
      </c>
      <c r="O12" s="215">
        <v>0</v>
      </c>
      <c r="P12" s="215">
        <v>0</v>
      </c>
      <c r="Q12" s="215">
        <v>53</v>
      </c>
    </row>
    <row r="13" spans="1:17" x14ac:dyDescent="0.25">
      <c r="A13" s="245" t="str">
        <f>IFERROR(VLOOKUP($C13,Account_Mapping!$A:$C,2,0),"")</f>
        <v>PD_Medicaid</v>
      </c>
      <c r="B13" s="248">
        <f>IFERROR(VLOOKUP($C13,Account_Mapping!$A:$C,3,0),"")</f>
        <v>0</v>
      </c>
      <c r="C13" s="285" t="s">
        <v>778</v>
      </c>
      <c r="E13" s="215">
        <v>672</v>
      </c>
      <c r="F13" s="215">
        <v>644</v>
      </c>
      <c r="G13" s="215">
        <v>644</v>
      </c>
      <c r="H13" s="215">
        <v>600</v>
      </c>
      <c r="I13" s="215">
        <v>640</v>
      </c>
      <c r="J13" s="215">
        <v>893</v>
      </c>
      <c r="K13" s="215">
        <v>0</v>
      </c>
      <c r="L13" s="215">
        <v>0</v>
      </c>
      <c r="M13" s="215">
        <v>0</v>
      </c>
      <c r="N13" s="215">
        <v>0</v>
      </c>
      <c r="O13" s="215">
        <v>0</v>
      </c>
      <c r="P13" s="215">
        <v>0</v>
      </c>
      <c r="Q13" s="215">
        <v>4093</v>
      </c>
    </row>
    <row r="14" spans="1:17" x14ac:dyDescent="0.25">
      <c r="A14" s="245" t="str">
        <f>IFERROR(VLOOKUP($C14,Account_Mapping!$A:$C,2,0),"")</f>
        <v>PD_Medicaid</v>
      </c>
      <c r="B14" s="248">
        <f>IFERROR(VLOOKUP($C14,Account_Mapping!$A:$C,3,0),"")</f>
        <v>0</v>
      </c>
      <c r="C14" s="285" t="s">
        <v>779</v>
      </c>
      <c r="E14" s="215">
        <v>83</v>
      </c>
      <c r="F14" s="215">
        <v>26</v>
      </c>
      <c r="G14" s="215">
        <v>89</v>
      </c>
      <c r="H14" s="215">
        <v>120</v>
      </c>
      <c r="I14" s="215">
        <v>130</v>
      </c>
      <c r="J14" s="215">
        <v>90</v>
      </c>
      <c r="K14" s="215">
        <v>0</v>
      </c>
      <c r="L14" s="215">
        <v>0</v>
      </c>
      <c r="M14" s="215">
        <v>0</v>
      </c>
      <c r="N14" s="215">
        <v>0</v>
      </c>
      <c r="O14" s="215">
        <v>0</v>
      </c>
      <c r="P14" s="215">
        <v>0</v>
      </c>
      <c r="Q14" s="215">
        <v>538</v>
      </c>
    </row>
    <row r="15" spans="1:17" x14ac:dyDescent="0.25">
      <c r="A15" s="245" t="str">
        <f>IFERROR(VLOOKUP($C15,Account_Mapping!$A:$C,2,0),"")</f>
        <v>PD_Medicaid</v>
      </c>
      <c r="B15" s="248">
        <f>IFERROR(VLOOKUP($C15,Account_Mapping!$A:$C,3,0),"")</f>
        <v>0</v>
      </c>
      <c r="C15" s="285" t="s">
        <v>780</v>
      </c>
      <c r="E15" s="215">
        <v>4</v>
      </c>
      <c r="F15" s="215">
        <v>1</v>
      </c>
      <c r="G15" s="215">
        <v>2</v>
      </c>
      <c r="H15" s="215">
        <v>1</v>
      </c>
      <c r="I15" s="215">
        <v>4</v>
      </c>
      <c r="J15" s="215">
        <v>5</v>
      </c>
      <c r="K15" s="215">
        <v>0</v>
      </c>
      <c r="L15" s="215">
        <v>0</v>
      </c>
      <c r="M15" s="215">
        <v>0</v>
      </c>
      <c r="N15" s="215">
        <v>0</v>
      </c>
      <c r="O15" s="215">
        <v>0</v>
      </c>
      <c r="P15" s="215">
        <v>0</v>
      </c>
      <c r="Q15" s="215">
        <v>17</v>
      </c>
    </row>
    <row r="16" spans="1:17" x14ac:dyDescent="0.25">
      <c r="A16" s="245" t="str">
        <f>IFERROR(VLOOKUP($C16,Account_Mapping!$A:$C,2,0),"")</f>
        <v>PD_Medicare</v>
      </c>
      <c r="B16" s="248">
        <f>IFERROR(VLOOKUP($C16,Account_Mapping!$A:$C,3,0),"")</f>
        <v>0</v>
      </c>
      <c r="C16" s="285" t="s">
        <v>781</v>
      </c>
      <c r="E16" s="215">
        <v>21</v>
      </c>
      <c r="F16" s="215">
        <v>60</v>
      </c>
      <c r="G16" s="215">
        <v>77</v>
      </c>
      <c r="H16" s="215">
        <v>20</v>
      </c>
      <c r="I16" s="215">
        <v>1</v>
      </c>
      <c r="J16" s="215">
        <v>2</v>
      </c>
      <c r="K16" s="215">
        <v>0</v>
      </c>
      <c r="L16" s="215">
        <v>0</v>
      </c>
      <c r="M16" s="215">
        <v>0</v>
      </c>
      <c r="N16" s="215">
        <v>0</v>
      </c>
      <c r="O16" s="215">
        <v>0</v>
      </c>
      <c r="P16" s="215">
        <v>0</v>
      </c>
      <c r="Q16" s="215">
        <v>181</v>
      </c>
    </row>
    <row r="17" spans="1:20" x14ac:dyDescent="0.25">
      <c r="A17" s="245" t="str">
        <f>IFERROR(VLOOKUP($C17,Account_Mapping!$A:$C,2,0),"")</f>
        <v>PD_Other</v>
      </c>
      <c r="B17" s="248">
        <f>IFERROR(VLOOKUP($C17,Account_Mapping!$A:$C,3,0),"")</f>
        <v>0</v>
      </c>
      <c r="C17" s="285" t="s">
        <v>782</v>
      </c>
      <c r="E17" s="215">
        <v>222</v>
      </c>
      <c r="F17" s="215">
        <v>137</v>
      </c>
      <c r="G17" s="215">
        <v>135</v>
      </c>
      <c r="H17" s="215">
        <v>123</v>
      </c>
      <c r="I17" s="215">
        <v>153</v>
      </c>
      <c r="J17" s="215">
        <v>186</v>
      </c>
      <c r="K17" s="215">
        <v>0</v>
      </c>
      <c r="L17" s="215">
        <v>0</v>
      </c>
      <c r="M17" s="215">
        <v>0</v>
      </c>
      <c r="N17" s="215">
        <v>0</v>
      </c>
      <c r="O17" s="215">
        <v>0</v>
      </c>
      <c r="P17" s="215">
        <v>0</v>
      </c>
      <c r="Q17" s="215">
        <v>956</v>
      </c>
    </row>
    <row r="18" spans="1:20" x14ac:dyDescent="0.25">
      <c r="A18" s="245" t="str">
        <f>IFERROR(VLOOKUP($C18,Account_Mapping!$A:$C,2,0),"")</f>
        <v>PD_Other</v>
      </c>
      <c r="B18" s="248">
        <f>IFERROR(VLOOKUP($C18,Account_Mapping!$A:$C,3,0),"")</f>
        <v>0</v>
      </c>
      <c r="C18" s="285" t="s">
        <v>783</v>
      </c>
      <c r="E18" s="215">
        <v>0</v>
      </c>
      <c r="F18" s="215">
        <v>0</v>
      </c>
      <c r="G18" s="215">
        <v>0</v>
      </c>
      <c r="H18" s="215">
        <v>0</v>
      </c>
      <c r="I18" s="215">
        <v>0</v>
      </c>
      <c r="J18" s="215">
        <v>0</v>
      </c>
      <c r="K18" s="215">
        <v>0</v>
      </c>
      <c r="L18" s="215">
        <v>0</v>
      </c>
      <c r="M18" s="215">
        <v>0</v>
      </c>
      <c r="N18" s="215">
        <v>0</v>
      </c>
      <c r="O18" s="215">
        <v>0</v>
      </c>
      <c r="P18" s="215">
        <v>0</v>
      </c>
      <c r="Q18" s="215">
        <v>0</v>
      </c>
    </row>
    <row r="19" spans="1:20" x14ac:dyDescent="0.25">
      <c r="A19" s="245" t="str">
        <f>IFERROR(VLOOKUP($C19,Account_Mapping!$A:$C,2,0),"")</f>
        <v>PD_Other</v>
      </c>
      <c r="B19" s="248">
        <f>IFERROR(VLOOKUP($C19,Account_Mapping!$A:$C,3,0),"")</f>
        <v>0</v>
      </c>
      <c r="C19" s="285" t="s">
        <v>784</v>
      </c>
      <c r="E19" s="215">
        <v>0</v>
      </c>
      <c r="F19" s="215">
        <v>0</v>
      </c>
      <c r="G19" s="215">
        <v>0</v>
      </c>
      <c r="H19" s="215">
        <v>0</v>
      </c>
      <c r="I19" s="215">
        <v>0</v>
      </c>
      <c r="J19" s="215">
        <v>0</v>
      </c>
      <c r="K19" s="215">
        <v>0</v>
      </c>
      <c r="L19" s="215">
        <v>0</v>
      </c>
      <c r="M19" s="215">
        <v>0</v>
      </c>
      <c r="N19" s="215">
        <v>0</v>
      </c>
      <c r="O19" s="215">
        <v>0</v>
      </c>
      <c r="P19" s="215">
        <v>0</v>
      </c>
      <c r="Q19" s="215">
        <v>0</v>
      </c>
    </row>
    <row r="20" spans="1:20" x14ac:dyDescent="0.25">
      <c r="A20" s="245" t="str">
        <f>IFERROR(VLOOKUP($C20,Account_Mapping!$A:$C,2,0),"")</f>
        <v>PD_Other</v>
      </c>
      <c r="B20" s="248">
        <f>IFERROR(VLOOKUP($C20,Account_Mapping!$A:$C,3,0),"")</f>
        <v>0</v>
      </c>
      <c r="C20" s="285" t="s">
        <v>785</v>
      </c>
      <c r="E20" s="215">
        <v>0</v>
      </c>
      <c r="F20" s="215">
        <v>0</v>
      </c>
      <c r="G20" s="215">
        <v>0</v>
      </c>
      <c r="H20" s="215">
        <v>0</v>
      </c>
      <c r="I20" s="215">
        <v>0</v>
      </c>
      <c r="J20" s="215">
        <v>0</v>
      </c>
      <c r="K20" s="215">
        <v>0</v>
      </c>
      <c r="L20" s="215">
        <v>0</v>
      </c>
      <c r="M20" s="215">
        <v>0</v>
      </c>
      <c r="N20" s="215">
        <v>0</v>
      </c>
      <c r="O20" s="215">
        <v>0</v>
      </c>
      <c r="P20" s="215">
        <v>0</v>
      </c>
      <c r="Q20" s="215">
        <v>0</v>
      </c>
    </row>
    <row r="21" spans="1:20" x14ac:dyDescent="0.25">
      <c r="A21" s="245" t="str">
        <f>IFERROR(VLOOKUP($C21,Account_Mapping!$A:$C,2,0),"")</f>
        <v>PD_Veterans</v>
      </c>
      <c r="B21" s="248">
        <f>IFERROR(VLOOKUP($C21,Account_Mapping!$A:$C,3,0),"")</f>
        <v>0</v>
      </c>
      <c r="C21" s="285" t="s">
        <v>786</v>
      </c>
      <c r="E21" s="215">
        <v>0</v>
      </c>
      <c r="F21" s="215">
        <v>0</v>
      </c>
      <c r="G21" s="215">
        <v>0</v>
      </c>
      <c r="H21" s="215">
        <v>0</v>
      </c>
      <c r="I21" s="215">
        <v>0</v>
      </c>
      <c r="J21" s="215">
        <v>0</v>
      </c>
      <c r="K21" s="215">
        <v>0</v>
      </c>
      <c r="L21" s="215">
        <v>0</v>
      </c>
      <c r="M21" s="215">
        <v>0</v>
      </c>
      <c r="N21" s="215">
        <v>0</v>
      </c>
      <c r="O21" s="215">
        <v>0</v>
      </c>
      <c r="P21" s="215">
        <v>0</v>
      </c>
      <c r="Q21" s="215">
        <v>0</v>
      </c>
    </row>
    <row r="22" spans="1:20" x14ac:dyDescent="0.25">
      <c r="A22" s="245" t="str">
        <f>IFERROR(VLOOKUP($C22,Account_Mapping!$A:$C,2,0),"")</f>
        <v>PD_Other</v>
      </c>
      <c r="B22" s="248">
        <f>IFERROR(VLOOKUP($C22,Account_Mapping!$A:$C,3,0),"")</f>
        <v>0</v>
      </c>
      <c r="C22" s="285" t="s">
        <v>787</v>
      </c>
      <c r="E22" s="215">
        <v>0</v>
      </c>
      <c r="F22" s="215">
        <v>0</v>
      </c>
      <c r="G22" s="215">
        <v>0</v>
      </c>
      <c r="H22" s="215">
        <v>0</v>
      </c>
      <c r="I22" s="215">
        <v>0</v>
      </c>
      <c r="J22" s="215">
        <v>0</v>
      </c>
      <c r="K22" s="215">
        <v>0</v>
      </c>
      <c r="L22" s="215">
        <v>0</v>
      </c>
      <c r="M22" s="215">
        <v>0</v>
      </c>
      <c r="N22" s="215">
        <v>0</v>
      </c>
      <c r="O22" s="215">
        <v>0</v>
      </c>
      <c r="P22" s="215">
        <v>0</v>
      </c>
      <c r="Q22" s="215">
        <v>0</v>
      </c>
    </row>
    <row r="23" spans="1:20" ht="18.75" thickBot="1" x14ac:dyDescent="0.3">
      <c r="A23" s="245" t="str">
        <f>IFERROR(VLOOKUP($C23,Account_Mapping!$A:$C,2,0),"")</f>
        <v/>
      </c>
      <c r="B23" s="248" t="str">
        <f>IFERROR(VLOOKUP($C23,Account_Mapping!$A:$C,3,0),"")</f>
        <v/>
      </c>
      <c r="C23" s="285" t="s">
        <v>788</v>
      </c>
      <c r="E23" s="223">
        <v>1278</v>
      </c>
      <c r="F23" s="223">
        <v>1073</v>
      </c>
      <c r="G23" s="223">
        <v>1211</v>
      </c>
      <c r="H23" s="223">
        <v>1149</v>
      </c>
      <c r="I23" s="223">
        <v>1160</v>
      </c>
      <c r="J23" s="223">
        <v>1195</v>
      </c>
      <c r="K23" s="223">
        <v>0</v>
      </c>
      <c r="L23" s="223">
        <v>0</v>
      </c>
      <c r="M23" s="223">
        <v>0</v>
      </c>
      <c r="N23" s="223">
        <v>0</v>
      </c>
      <c r="O23" s="223">
        <v>0</v>
      </c>
      <c r="P23" s="223">
        <v>0</v>
      </c>
      <c r="Q23" s="223">
        <v>7066</v>
      </c>
      <c r="R23" s="224"/>
      <c r="S23" s="224"/>
    </row>
    <row r="24" spans="1:20" ht="18.75" thickTop="1" x14ac:dyDescent="0.25">
      <c r="A24" s="245" t="str">
        <f>IFERROR(VLOOKUP($C24,Account_Mapping!$A:$C,2,0),"")</f>
        <v/>
      </c>
      <c r="B24" s="248" t="str">
        <f>IFERROR(VLOOKUP($C24,Account_Mapping!$A:$C,3,0),"")</f>
        <v/>
      </c>
      <c r="C24" s="285" t="s">
        <v>789</v>
      </c>
      <c r="E24" s="215"/>
      <c r="F24" s="215"/>
      <c r="G24" s="215"/>
      <c r="H24" s="215"/>
      <c r="I24" s="215"/>
      <c r="J24" s="215"/>
      <c r="K24" s="215"/>
      <c r="L24" s="215"/>
      <c r="M24" s="215"/>
      <c r="N24" s="215"/>
      <c r="O24" s="215"/>
      <c r="P24" s="215"/>
      <c r="Q24" s="215"/>
    </row>
    <row r="25" spans="1:20" x14ac:dyDescent="0.25">
      <c r="A25" s="245" t="str">
        <f>IFERROR(VLOOKUP($C25,Account_Mapping!$A:$C,2,0),"")</f>
        <v/>
      </c>
      <c r="B25" s="248" t="str">
        <f>IFERROR(VLOOKUP($C25,Account_Mapping!$A:$C,3,0),"")</f>
        <v/>
      </c>
      <c r="C25" s="287" t="s">
        <v>790</v>
      </c>
      <c r="E25" s="215"/>
      <c r="F25" s="215"/>
      <c r="G25" s="215"/>
      <c r="H25" s="215"/>
      <c r="I25" s="215"/>
      <c r="J25" s="215"/>
      <c r="K25" s="215"/>
      <c r="L25" s="215"/>
      <c r="M25" s="215"/>
      <c r="N25" s="215"/>
      <c r="O25" s="215"/>
      <c r="P25" s="215"/>
      <c r="Q25" s="215"/>
    </row>
    <row r="26" spans="1:20" x14ac:dyDescent="0.25">
      <c r="A26" s="245" t="str">
        <f>IFERROR(VLOOKUP($C26,Account_Mapping!$A:$C,2,0),"")</f>
        <v/>
      </c>
      <c r="B26" s="248" t="str">
        <f>IFERROR(VLOOKUP($C26,Account_Mapping!$A:$C,3,0),"")</f>
        <v/>
      </c>
      <c r="C26" s="285" t="s">
        <v>791</v>
      </c>
      <c r="E26" s="215">
        <v>225961.33</v>
      </c>
      <c r="F26" s="215">
        <v>205971.21</v>
      </c>
      <c r="G26" s="215">
        <v>234477.53000000006</v>
      </c>
      <c r="H26" s="215">
        <v>203525.61000000002</v>
      </c>
      <c r="I26" s="215">
        <v>198898.08000000002</v>
      </c>
      <c r="J26" s="215">
        <v>213785.87999999998</v>
      </c>
      <c r="K26" s="215">
        <v>0</v>
      </c>
      <c r="L26" s="215">
        <v>0</v>
      </c>
      <c r="M26" s="215">
        <v>0</v>
      </c>
      <c r="N26" s="215">
        <v>0</v>
      </c>
      <c r="O26" s="215">
        <v>0</v>
      </c>
      <c r="P26" s="215">
        <v>0</v>
      </c>
      <c r="Q26" s="215">
        <v>1282619.6399999999</v>
      </c>
      <c r="R26" s="224"/>
    </row>
    <row r="27" spans="1:20" x14ac:dyDescent="0.25">
      <c r="A27" s="245" t="str">
        <f>IFERROR(VLOOKUP($C27,Account_Mapping!$A:$C,2,0),"")</f>
        <v/>
      </c>
      <c r="B27" s="248" t="str">
        <f>IFERROR(VLOOKUP($C27,Account_Mapping!$A:$C,3,0),"")</f>
        <v/>
      </c>
      <c r="C27" s="285" t="s">
        <v>792</v>
      </c>
      <c r="E27" s="215">
        <v>18486.91</v>
      </c>
      <c r="F27" s="215">
        <v>7085.1400000000012</v>
      </c>
      <c r="G27" s="215">
        <v>13223.5</v>
      </c>
      <c r="H27" s="215">
        <v>19902.47</v>
      </c>
      <c r="I27" s="215">
        <v>8071.7300000000014</v>
      </c>
      <c r="J27" s="215">
        <v>16277.639999999996</v>
      </c>
      <c r="K27" s="215">
        <v>0</v>
      </c>
      <c r="L27" s="215">
        <v>0</v>
      </c>
      <c r="M27" s="215">
        <v>0</v>
      </c>
      <c r="N27" s="215">
        <v>0</v>
      </c>
      <c r="O27" s="215">
        <v>0</v>
      </c>
      <c r="P27" s="215">
        <v>0</v>
      </c>
      <c r="Q27" s="215">
        <v>83047.39</v>
      </c>
      <c r="R27" s="224"/>
    </row>
    <row r="28" spans="1:20" x14ac:dyDescent="0.25">
      <c r="A28" s="245" t="str">
        <f>IFERROR(VLOOKUP($C28,Account_Mapping!$A:$C,2,0),"")</f>
        <v/>
      </c>
      <c r="B28" s="248" t="str">
        <f>IFERROR(VLOOKUP($C28,Account_Mapping!$A:$C,3,0),"")</f>
        <v/>
      </c>
      <c r="C28" s="285" t="s">
        <v>793</v>
      </c>
      <c r="E28" s="215">
        <v>-6532.15</v>
      </c>
      <c r="F28" s="215">
        <v>-1326.5700000000002</v>
      </c>
      <c r="G28" s="215">
        <v>-11913.880000000001</v>
      </c>
      <c r="H28" s="215">
        <v>-1188.8800000000001</v>
      </c>
      <c r="I28" s="215">
        <v>-6857.88</v>
      </c>
      <c r="J28" s="215">
        <v>-2633.92</v>
      </c>
      <c r="K28" s="215">
        <v>0</v>
      </c>
      <c r="L28" s="215">
        <v>0</v>
      </c>
      <c r="M28" s="215">
        <v>0</v>
      </c>
      <c r="N28" s="215">
        <v>0</v>
      </c>
      <c r="O28" s="215">
        <v>0</v>
      </c>
      <c r="P28" s="215">
        <v>0</v>
      </c>
      <c r="Q28" s="215">
        <v>-30453.279999999999</v>
      </c>
      <c r="R28" s="224"/>
    </row>
    <row r="29" spans="1:20" ht="18.75" thickBot="1" x14ac:dyDescent="0.3">
      <c r="A29" s="245" t="str">
        <f>IFERROR(VLOOKUP($C29,Account_Mapping!$A:$C,2,0),"")</f>
        <v/>
      </c>
      <c r="B29" s="248" t="str">
        <f>IFERROR(VLOOKUP($C29,Account_Mapping!$A:$C,3,0),"")</f>
        <v/>
      </c>
      <c r="C29" s="285" t="s">
        <v>794</v>
      </c>
      <c r="E29" s="225">
        <v>237916.09</v>
      </c>
      <c r="F29" s="225">
        <v>211729.78</v>
      </c>
      <c r="G29" s="225">
        <v>235787.15000000005</v>
      </c>
      <c r="H29" s="225">
        <v>222239.2</v>
      </c>
      <c r="I29" s="225">
        <v>200111.93000000002</v>
      </c>
      <c r="J29" s="225">
        <v>227429.59999999995</v>
      </c>
      <c r="K29" s="225">
        <v>0</v>
      </c>
      <c r="L29" s="225">
        <v>0</v>
      </c>
      <c r="M29" s="225">
        <v>0</v>
      </c>
      <c r="N29" s="225">
        <v>0</v>
      </c>
      <c r="O29" s="225">
        <v>0</v>
      </c>
      <c r="P29" s="225">
        <v>0</v>
      </c>
      <c r="Q29" s="225">
        <v>1335213.7499999998</v>
      </c>
      <c r="R29" s="224"/>
      <c r="S29" s="224"/>
      <c r="T29" s="226"/>
    </row>
    <row r="30" spans="1:20" ht="18.75" thickTop="1" x14ac:dyDescent="0.25">
      <c r="A30" s="245" t="str">
        <f>IFERROR(VLOOKUP($C30,Account_Mapping!$A:$C,2,0),"")</f>
        <v/>
      </c>
      <c r="B30" s="248" t="str">
        <f>IFERROR(VLOOKUP($C30,Account_Mapping!$A:$C,3,0),"")</f>
        <v/>
      </c>
      <c r="E30" s="221"/>
      <c r="F30" s="221"/>
      <c r="G30" s="221"/>
      <c r="H30" s="221"/>
      <c r="I30" s="221"/>
      <c r="J30" s="221"/>
      <c r="K30" s="221"/>
      <c r="L30" s="221"/>
      <c r="M30" s="221"/>
      <c r="N30" s="221"/>
      <c r="O30" s="221"/>
      <c r="P30" s="221"/>
      <c r="Q30" s="221"/>
    </row>
    <row r="31" spans="1:20" x14ac:dyDescent="0.25">
      <c r="A31" s="245" t="str">
        <f>IFERROR(VLOOKUP($C31,Account_Mapping!$A:$C,2,0),"")</f>
        <v/>
      </c>
      <c r="B31" s="248" t="str">
        <f>IFERROR(VLOOKUP($C31,Account_Mapping!$A:$C,3,0),"")</f>
        <v/>
      </c>
      <c r="C31" s="287" t="s">
        <v>795</v>
      </c>
      <c r="E31" s="215"/>
      <c r="F31" s="215"/>
      <c r="G31" s="215"/>
      <c r="H31" s="215"/>
      <c r="I31" s="215"/>
      <c r="J31" s="215"/>
      <c r="K31" s="215"/>
      <c r="L31" s="215"/>
      <c r="M31" s="215"/>
      <c r="N31" s="215"/>
      <c r="O31" s="215"/>
      <c r="P31" s="215"/>
      <c r="Q31" s="215"/>
    </row>
    <row r="32" spans="1:20" x14ac:dyDescent="0.25">
      <c r="A32" s="245" t="str">
        <f>IFERROR(VLOOKUP($C32,Account_Mapping!$A:$C,2,0),"")</f>
        <v/>
      </c>
      <c r="B32" s="248" t="str">
        <f>IFERROR(VLOOKUP($C32,Account_Mapping!$A:$C,3,0),"")</f>
        <v/>
      </c>
      <c r="C32" s="285" t="s">
        <v>796</v>
      </c>
      <c r="E32" s="215">
        <v>126566.97</v>
      </c>
      <c r="F32" s="215">
        <v>118260.39</v>
      </c>
      <c r="G32" s="215">
        <v>138065.06000000003</v>
      </c>
      <c r="H32" s="215">
        <v>116287.87000000001</v>
      </c>
      <c r="I32" s="215">
        <v>125842.28000000003</v>
      </c>
      <c r="J32" s="215">
        <v>125909.11999999998</v>
      </c>
      <c r="K32" s="215">
        <v>0</v>
      </c>
      <c r="L32" s="215">
        <v>0</v>
      </c>
      <c r="M32" s="215">
        <v>0</v>
      </c>
      <c r="N32" s="215">
        <v>0</v>
      </c>
      <c r="O32" s="215">
        <v>0</v>
      </c>
      <c r="P32" s="215">
        <v>0</v>
      </c>
      <c r="Q32" s="215">
        <v>750931.69000000006</v>
      </c>
      <c r="R32" s="224"/>
    </row>
    <row r="33" spans="1:20" x14ac:dyDescent="0.25">
      <c r="A33" s="245" t="str">
        <f>IFERROR(VLOOKUP($C33,Account_Mapping!$A:$C,2,0),"")</f>
        <v/>
      </c>
      <c r="B33" s="248" t="str">
        <f>IFERROR(VLOOKUP($C33,Account_Mapping!$A:$C,3,0),"")</f>
        <v/>
      </c>
      <c r="C33" s="285" t="s">
        <v>797</v>
      </c>
      <c r="E33" s="215">
        <v>25040.360000000004</v>
      </c>
      <c r="F33" s="215">
        <v>21377.01</v>
      </c>
      <c r="G33" s="215">
        <v>27494.269999999997</v>
      </c>
      <c r="H33" s="215">
        <v>28871.239999999998</v>
      </c>
      <c r="I33" s="215">
        <v>27006.980000000003</v>
      </c>
      <c r="J33" s="215">
        <v>31165.740000000005</v>
      </c>
      <c r="K33" s="215">
        <v>0</v>
      </c>
      <c r="L33" s="215">
        <v>0</v>
      </c>
      <c r="M33" s="215">
        <v>0</v>
      </c>
      <c r="N33" s="215">
        <v>0</v>
      </c>
      <c r="O33" s="215">
        <v>0</v>
      </c>
      <c r="P33" s="215">
        <v>0</v>
      </c>
      <c r="Q33" s="215">
        <v>160955.60000000003</v>
      </c>
      <c r="R33" s="224"/>
    </row>
    <row r="34" spans="1:20" x14ac:dyDescent="0.25">
      <c r="A34" s="245" t="str">
        <f>IFERROR(VLOOKUP($C34,Account_Mapping!$A:$C,2,0),"")</f>
        <v/>
      </c>
      <c r="B34" s="248" t="str">
        <f>IFERROR(VLOOKUP($C34,Account_Mapping!$A:$C,3,0),"")</f>
        <v/>
      </c>
      <c r="C34" s="285" t="s">
        <v>792</v>
      </c>
      <c r="E34" s="215">
        <v>16530.669999999998</v>
      </c>
      <c r="F34" s="215">
        <v>14389.660000000002</v>
      </c>
      <c r="G34" s="215">
        <v>23996.860000000004</v>
      </c>
      <c r="H34" s="215">
        <v>19263.040000000005</v>
      </c>
      <c r="I34" s="215">
        <v>15952.5</v>
      </c>
      <c r="J34" s="215">
        <v>13973.08</v>
      </c>
      <c r="K34" s="215">
        <v>0</v>
      </c>
      <c r="L34" s="215">
        <v>0</v>
      </c>
      <c r="M34" s="215">
        <v>0</v>
      </c>
      <c r="N34" s="215">
        <v>0</v>
      </c>
      <c r="O34" s="215">
        <v>0</v>
      </c>
      <c r="P34" s="215">
        <v>0</v>
      </c>
      <c r="Q34" s="215">
        <v>104105.81000000001</v>
      </c>
      <c r="R34" s="224"/>
    </row>
    <row r="35" spans="1:20" x14ac:dyDescent="0.25">
      <c r="A35" s="245" t="str">
        <f>IFERROR(VLOOKUP($C35,Account_Mapping!$A:$C,2,0),"")</f>
        <v/>
      </c>
      <c r="B35" s="248" t="str">
        <f>IFERROR(VLOOKUP($C35,Account_Mapping!$A:$C,3,0),"")</f>
        <v/>
      </c>
      <c r="C35" s="285" t="s">
        <v>798</v>
      </c>
      <c r="E35" s="215">
        <v>3568.2999999999997</v>
      </c>
      <c r="F35" s="215">
        <v>2024.7</v>
      </c>
      <c r="G35" s="215">
        <v>4914.9800000000005</v>
      </c>
      <c r="H35" s="215">
        <v>2743.58</v>
      </c>
      <c r="I35" s="215">
        <v>3281.78</v>
      </c>
      <c r="J35" s="215">
        <v>3198.42</v>
      </c>
      <c r="K35" s="215">
        <v>0</v>
      </c>
      <c r="L35" s="215">
        <v>0</v>
      </c>
      <c r="M35" s="215">
        <v>0</v>
      </c>
      <c r="N35" s="215">
        <v>0</v>
      </c>
      <c r="O35" s="215">
        <v>0</v>
      </c>
      <c r="P35" s="215">
        <v>0</v>
      </c>
      <c r="Q35" s="215">
        <v>19731.760000000002</v>
      </c>
      <c r="R35" s="224"/>
    </row>
    <row r="36" spans="1:20" x14ac:dyDescent="0.25">
      <c r="A36" s="245" t="str">
        <f>IFERROR(VLOOKUP($C36,Account_Mapping!$A:$C,2,0),"")</f>
        <v/>
      </c>
      <c r="B36" s="248" t="str">
        <f>IFERROR(VLOOKUP($C36,Account_Mapping!$A:$C,3,0),"")</f>
        <v/>
      </c>
      <c r="C36" s="285" t="s">
        <v>799</v>
      </c>
      <c r="E36" s="215">
        <v>4689.6500000000005</v>
      </c>
      <c r="F36" s="215">
        <v>6244.27</v>
      </c>
      <c r="G36" s="215">
        <v>8062.95</v>
      </c>
      <c r="H36" s="215">
        <v>5567.3899999999994</v>
      </c>
      <c r="I36" s="215">
        <v>7431.76</v>
      </c>
      <c r="J36" s="215">
        <v>6486.7199999999993</v>
      </c>
      <c r="K36" s="215">
        <v>0</v>
      </c>
      <c r="L36" s="215">
        <v>0</v>
      </c>
      <c r="M36" s="215">
        <v>0</v>
      </c>
      <c r="N36" s="215">
        <v>0</v>
      </c>
      <c r="O36" s="215">
        <v>0</v>
      </c>
      <c r="P36" s="215">
        <v>0</v>
      </c>
      <c r="Q36" s="215">
        <v>38482.740000000005</v>
      </c>
      <c r="R36" s="224"/>
    </row>
    <row r="37" spans="1:20" x14ac:dyDescent="0.25">
      <c r="A37" s="245" t="str">
        <f>IFERROR(VLOOKUP($C37,Account_Mapping!$A:$C,2,0),"")</f>
        <v/>
      </c>
      <c r="B37" s="248" t="str">
        <f>IFERROR(VLOOKUP($C37,Account_Mapping!$A:$C,3,0),"")</f>
        <v/>
      </c>
      <c r="C37" s="285" t="s">
        <v>800</v>
      </c>
      <c r="E37" s="215">
        <v>11659.14</v>
      </c>
      <c r="F37" s="215">
        <v>24049.729999999996</v>
      </c>
      <c r="G37" s="215">
        <v>12903.91</v>
      </c>
      <c r="H37" s="215">
        <v>21945.360000000004</v>
      </c>
      <c r="I37" s="215">
        <v>13046.960000000001</v>
      </c>
      <c r="J37" s="215">
        <v>12256.080000000002</v>
      </c>
      <c r="K37" s="215">
        <v>0</v>
      </c>
      <c r="L37" s="215">
        <v>0</v>
      </c>
      <c r="M37" s="215">
        <v>0</v>
      </c>
      <c r="N37" s="215">
        <v>0</v>
      </c>
      <c r="O37" s="215">
        <v>0</v>
      </c>
      <c r="P37" s="215">
        <v>0</v>
      </c>
      <c r="Q37" s="215">
        <v>95861.180000000008</v>
      </c>
      <c r="R37" s="224"/>
    </row>
    <row r="38" spans="1:20" x14ac:dyDescent="0.25">
      <c r="A38" s="245" t="str">
        <f>IFERROR(VLOOKUP($C38,Account_Mapping!$A:$C,2,0),"")</f>
        <v/>
      </c>
      <c r="B38" s="248" t="str">
        <f>IFERROR(VLOOKUP($C38,Account_Mapping!$A:$C,3,0),"")</f>
        <v/>
      </c>
      <c r="C38" s="285" t="s">
        <v>801</v>
      </c>
      <c r="E38" s="215">
        <v>52384.219999999994</v>
      </c>
      <c r="F38" s="215">
        <v>49200.249999999993</v>
      </c>
      <c r="G38" s="215">
        <v>52263.56</v>
      </c>
      <c r="H38" s="215">
        <v>51871.03</v>
      </c>
      <c r="I38" s="215">
        <v>51488.799999999996</v>
      </c>
      <c r="J38" s="215">
        <v>55840.249999999993</v>
      </c>
      <c r="K38" s="215">
        <v>0</v>
      </c>
      <c r="L38" s="215">
        <v>0</v>
      </c>
      <c r="M38" s="215">
        <v>0</v>
      </c>
      <c r="N38" s="215">
        <v>0</v>
      </c>
      <c r="O38" s="215">
        <v>0</v>
      </c>
      <c r="P38" s="215">
        <v>0</v>
      </c>
      <c r="Q38" s="215">
        <v>313048.10999999993</v>
      </c>
      <c r="R38" s="224"/>
    </row>
    <row r="39" spans="1:20" x14ac:dyDescent="0.25">
      <c r="A39" s="245" t="str">
        <f>IFERROR(VLOOKUP($C39,Account_Mapping!$A:$C,2,0),"")</f>
        <v/>
      </c>
      <c r="B39" s="248" t="str">
        <f>IFERROR(VLOOKUP($C39,Account_Mapping!$A:$C,3,0),"")</f>
        <v/>
      </c>
      <c r="C39" s="285" t="s">
        <v>802</v>
      </c>
      <c r="E39" s="215">
        <v>54736.740000000005</v>
      </c>
      <c r="F39" s="215">
        <v>55455.54</v>
      </c>
      <c r="G39" s="215">
        <v>55967.619999999995</v>
      </c>
      <c r="H39" s="215">
        <v>58423.700000000004</v>
      </c>
      <c r="I39" s="215">
        <v>58655.44</v>
      </c>
      <c r="J39" s="215">
        <v>54996.480000000003</v>
      </c>
      <c r="K39" s="215">
        <v>0</v>
      </c>
      <c r="L39" s="215">
        <v>0</v>
      </c>
      <c r="M39" s="215">
        <v>0</v>
      </c>
      <c r="N39" s="215">
        <v>0</v>
      </c>
      <c r="O39" s="215">
        <v>0</v>
      </c>
      <c r="P39" s="215">
        <v>0</v>
      </c>
      <c r="Q39" s="215">
        <v>338235.52</v>
      </c>
      <c r="R39" s="224"/>
    </row>
    <row r="40" spans="1:20" ht="18.75" thickBot="1" x14ac:dyDescent="0.3">
      <c r="A40" s="245" t="str">
        <f>IFERROR(VLOOKUP($C40,Account_Mapping!$A:$C,2,0),"")</f>
        <v/>
      </c>
      <c r="B40" s="248" t="str">
        <f>IFERROR(VLOOKUP($C40,Account_Mapping!$A:$C,3,0),"")</f>
        <v/>
      </c>
      <c r="C40" s="285" t="s">
        <v>803</v>
      </c>
      <c r="E40" s="225">
        <v>295176.05</v>
      </c>
      <c r="F40" s="225">
        <v>291001.55</v>
      </c>
      <c r="G40" s="225">
        <v>323669.21000000008</v>
      </c>
      <c r="H40" s="225">
        <v>304973.21000000002</v>
      </c>
      <c r="I40" s="225">
        <v>302706.5</v>
      </c>
      <c r="J40" s="225">
        <v>303825.88999999996</v>
      </c>
      <c r="K40" s="225">
        <v>0</v>
      </c>
      <c r="L40" s="225">
        <v>0</v>
      </c>
      <c r="M40" s="225">
        <v>0</v>
      </c>
      <c r="N40" s="225">
        <v>0</v>
      </c>
      <c r="O40" s="225">
        <v>0</v>
      </c>
      <c r="P40" s="225">
        <v>0</v>
      </c>
      <c r="Q40" s="225">
        <v>1821352.41</v>
      </c>
      <c r="R40" s="224"/>
      <c r="S40" s="224"/>
    </row>
    <row r="41" spans="1:20" ht="19.5" thickTop="1" thickBot="1" x14ac:dyDescent="0.3">
      <c r="A41" s="245" t="str">
        <f>IFERROR(VLOOKUP($C41,Account_Mapping!$A:$C,2,0),"")</f>
        <v/>
      </c>
      <c r="B41" s="248" t="str">
        <f>IFERROR(VLOOKUP($C41,Account_Mapping!$A:$C,3,0),"")</f>
        <v/>
      </c>
      <c r="C41" s="287" t="s">
        <v>804</v>
      </c>
      <c r="D41" s="287"/>
      <c r="E41" s="227">
        <v>-57259.959999999992</v>
      </c>
      <c r="F41" s="227">
        <v>-79271.76999999999</v>
      </c>
      <c r="G41" s="227">
        <v>-87882.060000000027</v>
      </c>
      <c r="H41" s="227">
        <v>-82734.010000000009</v>
      </c>
      <c r="I41" s="227">
        <v>-102594.56999999998</v>
      </c>
      <c r="J41" s="227">
        <v>-76396.290000000008</v>
      </c>
      <c r="K41" s="227">
        <v>0</v>
      </c>
      <c r="L41" s="227">
        <v>0</v>
      </c>
      <c r="M41" s="227">
        <v>0</v>
      </c>
      <c r="N41" s="227">
        <v>0</v>
      </c>
      <c r="O41" s="227">
        <v>0</v>
      </c>
      <c r="P41" s="227">
        <v>0</v>
      </c>
      <c r="Q41" s="227">
        <v>-486138.66000000015</v>
      </c>
      <c r="R41" s="224"/>
      <c r="S41" s="224"/>
      <c r="T41" s="226"/>
    </row>
    <row r="42" spans="1:20" ht="18.75" thickTop="1" x14ac:dyDescent="0.25">
      <c r="A42" s="245" t="str">
        <f>IFERROR(VLOOKUP($C42,Account_Mapping!$A:$C,2,0),"")</f>
        <v/>
      </c>
      <c r="B42" s="248" t="str">
        <f>IFERROR(VLOOKUP($C42,Account_Mapping!$A:$C,3,0),"")</f>
        <v/>
      </c>
      <c r="E42" s="215"/>
      <c r="F42" s="215"/>
      <c r="G42" s="215"/>
      <c r="H42" s="215"/>
      <c r="I42" s="215"/>
      <c r="J42" s="216"/>
      <c r="K42" s="215"/>
      <c r="L42" s="215"/>
      <c r="M42" s="215"/>
      <c r="N42" s="215"/>
      <c r="O42" s="215"/>
      <c r="P42" s="215"/>
      <c r="Q42" s="215"/>
    </row>
    <row r="43" spans="1:20" x14ac:dyDescent="0.25">
      <c r="A43" s="245" t="str">
        <f>IFERROR(VLOOKUP($C43,Account_Mapping!$A:$C,2,0),"")</f>
        <v/>
      </c>
      <c r="B43" s="248" t="str">
        <f>IFERROR(VLOOKUP($C43,Account_Mapping!$A:$C,3,0),"")</f>
        <v/>
      </c>
      <c r="C43" s="285" t="s">
        <v>109</v>
      </c>
      <c r="E43" s="215">
        <v>6416.1100000000106</v>
      </c>
      <c r="F43" s="215">
        <v>-17945.239999999987</v>
      </c>
      <c r="G43" s="215">
        <v>-20782.250000000022</v>
      </c>
      <c r="H43" s="215">
        <v>-18811.55000000001</v>
      </c>
      <c r="I43" s="215">
        <v>-39090.159999999974</v>
      </c>
      <c r="J43" s="217">
        <v>-12422.960000000008</v>
      </c>
      <c r="K43" s="215">
        <v>0</v>
      </c>
      <c r="L43" s="215">
        <v>0</v>
      </c>
      <c r="M43" s="215">
        <v>0</v>
      </c>
      <c r="N43" s="215">
        <v>0</v>
      </c>
      <c r="O43" s="215">
        <v>0</v>
      </c>
      <c r="P43" s="215">
        <v>0</v>
      </c>
      <c r="Q43" s="215">
        <v>-102636.05000000016</v>
      </c>
    </row>
    <row r="44" spans="1:20" x14ac:dyDescent="0.25">
      <c r="A44" s="245" t="str">
        <f>IFERROR(VLOOKUP($C44,Account_Mapping!$A:$C,2,0),"")</f>
        <v/>
      </c>
      <c r="B44" s="248" t="str">
        <f>IFERROR(VLOOKUP($C44,Account_Mapping!$A:$C,3,0),"")</f>
        <v/>
      </c>
      <c r="D44" s="286"/>
      <c r="E44" s="215"/>
      <c r="F44" s="215"/>
      <c r="G44" s="215"/>
      <c r="H44" s="215"/>
      <c r="I44" s="215"/>
      <c r="J44" s="218" t="s">
        <v>1202</v>
      </c>
      <c r="K44" s="215"/>
      <c r="L44" s="215"/>
      <c r="M44" s="215"/>
      <c r="N44" s="215"/>
      <c r="O44" s="215"/>
      <c r="P44" s="215"/>
      <c r="Q44" s="215"/>
    </row>
    <row r="45" spans="1:20" x14ac:dyDescent="0.25">
      <c r="A45" s="245" t="str">
        <f>IFERROR(VLOOKUP($C45,Account_Mapping!$A:$C,2,0),"")</f>
        <v/>
      </c>
      <c r="B45" s="248" t="str">
        <f>IFERROR(VLOOKUP($C45,Account_Mapping!$A:$C,3,0),"")</f>
        <v/>
      </c>
      <c r="D45" s="286"/>
      <c r="E45" s="215"/>
      <c r="F45" s="215"/>
      <c r="G45" s="215"/>
      <c r="H45" s="215"/>
      <c r="I45" s="215"/>
      <c r="J45" s="216" t="s">
        <v>805</v>
      </c>
      <c r="K45" s="215"/>
      <c r="L45" s="215"/>
      <c r="M45" s="215"/>
      <c r="N45" s="215"/>
      <c r="O45" s="215"/>
      <c r="P45" s="215"/>
      <c r="Q45" s="215"/>
    </row>
    <row r="46" spans="1:20" x14ac:dyDescent="0.25">
      <c r="A46" s="245" t="str">
        <f>IFERROR(VLOOKUP($C46,Account_Mapping!$A:$C,2,0),"")</f>
        <v/>
      </c>
      <c r="B46" s="248" t="str">
        <f>IFERROR(VLOOKUP($C46,Account_Mapping!$A:$C,3,0),"")</f>
        <v/>
      </c>
      <c r="E46" s="219"/>
      <c r="F46" s="219"/>
      <c r="G46" s="219"/>
      <c r="H46" s="219"/>
      <c r="I46" s="219"/>
      <c r="J46" s="219">
        <v>2022</v>
      </c>
      <c r="K46" s="219"/>
      <c r="L46" s="219"/>
      <c r="M46" s="219"/>
      <c r="N46" s="219"/>
      <c r="O46" s="219"/>
      <c r="P46" s="219"/>
      <c r="Q46" s="219"/>
    </row>
    <row r="47" spans="1:20" x14ac:dyDescent="0.25">
      <c r="A47" s="245" t="str">
        <f>IFERROR(VLOOKUP($C47,Account_Mapping!$A:$C,2,0),"")</f>
        <v/>
      </c>
      <c r="B47" s="248" t="str">
        <f>IFERROR(VLOOKUP($C47,Account_Mapping!$A:$C,3,0),"")</f>
        <v/>
      </c>
      <c r="E47" s="215"/>
      <c r="F47" s="215"/>
      <c r="G47" s="215"/>
      <c r="H47" s="215"/>
      <c r="I47" s="215"/>
      <c r="J47" s="215"/>
      <c r="K47" s="215"/>
      <c r="L47" s="215"/>
      <c r="M47" s="215"/>
      <c r="N47" s="215"/>
      <c r="O47" s="215"/>
      <c r="P47" s="215"/>
      <c r="Q47" s="215"/>
    </row>
    <row r="48" spans="1:20" x14ac:dyDescent="0.25">
      <c r="A48" s="245" t="str">
        <f>IFERROR(VLOOKUP($C48,Account_Mapping!$A:$C,2,0),"")</f>
        <v/>
      </c>
      <c r="B48" s="248" t="str">
        <f>IFERROR(VLOOKUP($C48,Account_Mapping!$A:$C,3,0),"")</f>
        <v/>
      </c>
      <c r="D48" s="228"/>
      <c r="E48" s="215" t="s">
        <v>761</v>
      </c>
      <c r="F48" s="215" t="s">
        <v>762</v>
      </c>
      <c r="G48" s="215" t="s">
        <v>763</v>
      </c>
      <c r="H48" s="215" t="s">
        <v>764</v>
      </c>
      <c r="I48" s="215" t="s">
        <v>185</v>
      </c>
      <c r="J48" s="215" t="s">
        <v>765</v>
      </c>
      <c r="K48" s="215" t="s">
        <v>766</v>
      </c>
      <c r="L48" s="215" t="s">
        <v>767</v>
      </c>
      <c r="M48" s="215" t="s">
        <v>768</v>
      </c>
      <c r="N48" s="215" t="s">
        <v>769</v>
      </c>
      <c r="O48" s="215" t="s">
        <v>770</v>
      </c>
      <c r="P48" s="215" t="s">
        <v>771</v>
      </c>
      <c r="Q48" s="215" t="s">
        <v>772</v>
      </c>
    </row>
    <row r="49" spans="1:17" x14ac:dyDescent="0.25">
      <c r="A49" s="245" t="str">
        <f>IFERROR(VLOOKUP($C49,Account_Mapping!$A:$C,2,0),"")</f>
        <v/>
      </c>
      <c r="B49" s="248" t="str">
        <f>IFERROR(VLOOKUP($C49,Account_Mapping!$A:$C,3,0),"")</f>
        <v/>
      </c>
      <c r="C49" s="285" t="s">
        <v>806</v>
      </c>
      <c r="D49" s="228"/>
      <c r="E49" s="215"/>
      <c r="F49" s="215"/>
      <c r="G49" s="215"/>
      <c r="H49" s="215"/>
      <c r="I49" s="215"/>
      <c r="J49" s="215"/>
      <c r="K49" s="215"/>
      <c r="L49" s="215"/>
      <c r="M49" s="215"/>
      <c r="N49" s="215"/>
      <c r="O49" s="215"/>
      <c r="P49" s="215"/>
      <c r="Q49" s="215"/>
    </row>
    <row r="50" spans="1:17" x14ac:dyDescent="0.25">
      <c r="A50" s="245" t="str">
        <f>IFERROR(VLOOKUP($C50,Account_Mapping!$A:$C,2,0),"")</f>
        <v>REV_Medicaid</v>
      </c>
      <c r="B50" s="248">
        <f>IFERROR(VLOOKUP($C50,Account_Mapping!$A:$C,3,0),"")</f>
        <v>0</v>
      </c>
      <c r="C50" s="285" t="s">
        <v>807</v>
      </c>
      <c r="D50" s="228"/>
      <c r="E50" s="215">
        <v>118218.88</v>
      </c>
      <c r="F50" s="215">
        <v>115595.68</v>
      </c>
      <c r="G50" s="215">
        <v>117694.24</v>
      </c>
      <c r="H50" s="215">
        <v>105102.88</v>
      </c>
      <c r="I50" s="215">
        <v>112622.72</v>
      </c>
      <c r="J50" s="215">
        <v>157042.23999999999</v>
      </c>
      <c r="K50" s="215">
        <v>0</v>
      </c>
      <c r="L50" s="215">
        <v>0</v>
      </c>
      <c r="M50" s="215">
        <v>0</v>
      </c>
      <c r="N50" s="215">
        <v>0</v>
      </c>
      <c r="O50" s="215">
        <v>0</v>
      </c>
      <c r="P50" s="215">
        <v>0</v>
      </c>
      <c r="Q50" s="215">
        <v>726276.64</v>
      </c>
    </row>
    <row r="51" spans="1:17" x14ac:dyDescent="0.25">
      <c r="A51" s="245" t="str">
        <f>IFERROR(VLOOKUP($C51,Account_Mapping!$A:$C,2,0),"")</f>
        <v>REV_Medicaid</v>
      </c>
      <c r="B51" s="248">
        <f>IFERROR(VLOOKUP($C51,Account_Mapping!$A:$C,3,0),"")</f>
        <v>0</v>
      </c>
      <c r="C51" s="285" t="s">
        <v>808</v>
      </c>
      <c r="D51" s="228"/>
      <c r="E51" s="215">
        <v>15124.71</v>
      </c>
      <c r="F51" s="215">
        <v>2490.69</v>
      </c>
      <c r="G51" s="215">
        <v>14364.26</v>
      </c>
      <c r="H51" s="215">
        <v>21492.77</v>
      </c>
      <c r="I51" s="215">
        <v>24522.12</v>
      </c>
      <c r="J51" s="215">
        <v>16386.11</v>
      </c>
      <c r="K51" s="215">
        <v>0</v>
      </c>
      <c r="L51" s="215">
        <v>0</v>
      </c>
      <c r="M51" s="215">
        <v>0</v>
      </c>
      <c r="N51" s="215">
        <v>0</v>
      </c>
      <c r="O51" s="215">
        <v>0</v>
      </c>
      <c r="P51" s="215">
        <v>0</v>
      </c>
      <c r="Q51" s="215">
        <v>94380.659999999989</v>
      </c>
    </row>
    <row r="52" spans="1:17" x14ac:dyDescent="0.25">
      <c r="A52" s="245" t="str">
        <f>IFERROR(VLOOKUP($C52,Account_Mapping!$A:$C,2,0),"")</f>
        <v>REV_MCA_Mgd_Care</v>
      </c>
      <c r="B52" s="248">
        <f>IFERROR(VLOOKUP($C52,Account_Mapping!$A:$C,3,0),"")</f>
        <v>0</v>
      </c>
      <c r="C52" s="285" t="s">
        <v>809</v>
      </c>
      <c r="D52" s="228"/>
      <c r="E52" s="215">
        <v>0</v>
      </c>
      <c r="F52" s="215">
        <v>0</v>
      </c>
      <c r="G52" s="215">
        <v>0</v>
      </c>
      <c r="H52" s="215">
        <v>0</v>
      </c>
      <c r="I52" s="215">
        <v>0</v>
      </c>
      <c r="J52" s="215">
        <v>0</v>
      </c>
      <c r="K52" s="215">
        <v>0</v>
      </c>
      <c r="L52" s="215">
        <v>0</v>
      </c>
      <c r="M52" s="215">
        <v>0</v>
      </c>
      <c r="N52" s="215">
        <v>0</v>
      </c>
      <c r="O52" s="215">
        <v>0</v>
      </c>
      <c r="P52" s="215">
        <v>0</v>
      </c>
      <c r="Q52" s="215">
        <v>0</v>
      </c>
    </row>
    <row r="53" spans="1:17" x14ac:dyDescent="0.25">
      <c r="A53" s="245" t="str">
        <f>IFERROR(VLOOKUP($C53,Account_Mapping!$A:$C,2,0),"")</f>
        <v>REV_MCA_Mgd_Care</v>
      </c>
      <c r="B53" s="248">
        <f>IFERROR(VLOOKUP($C53,Account_Mapping!$A:$C,3,0),"")</f>
        <v>0</v>
      </c>
      <c r="C53" s="285" t="s">
        <v>810</v>
      </c>
      <c r="D53" s="228"/>
      <c r="E53" s="215">
        <v>0</v>
      </c>
      <c r="F53" s="215">
        <v>0</v>
      </c>
      <c r="G53" s="215">
        <v>0</v>
      </c>
      <c r="H53" s="215">
        <v>0</v>
      </c>
      <c r="I53" s="215">
        <v>0</v>
      </c>
      <c r="J53" s="215">
        <v>0</v>
      </c>
      <c r="K53" s="215">
        <v>0</v>
      </c>
      <c r="L53" s="215">
        <v>0</v>
      </c>
      <c r="M53" s="215">
        <v>0</v>
      </c>
      <c r="N53" s="215">
        <v>0</v>
      </c>
      <c r="O53" s="215">
        <v>0</v>
      </c>
      <c r="P53" s="215">
        <v>0</v>
      </c>
      <c r="Q53" s="215">
        <v>0</v>
      </c>
    </row>
    <row r="54" spans="1:17" x14ac:dyDescent="0.25">
      <c r="A54" s="245" t="str">
        <f>IFERROR(VLOOKUP($C54,Account_Mapping!$A:$C,2,0),"")</f>
        <v>REV_MCA_Mgd_Care</v>
      </c>
      <c r="B54" s="248">
        <f>IFERROR(VLOOKUP($C54,Account_Mapping!$A:$C,3,0),"")</f>
        <v>0</v>
      </c>
      <c r="C54" s="285" t="s">
        <v>811</v>
      </c>
      <c r="D54" s="228"/>
      <c r="E54" s="215">
        <v>0</v>
      </c>
      <c r="F54" s="215">
        <v>0</v>
      </c>
      <c r="G54" s="215">
        <v>0</v>
      </c>
      <c r="H54" s="215">
        <v>0</v>
      </c>
      <c r="I54" s="215">
        <v>0</v>
      </c>
      <c r="J54" s="215">
        <v>0</v>
      </c>
      <c r="K54" s="215">
        <v>0</v>
      </c>
      <c r="L54" s="215">
        <v>0</v>
      </c>
      <c r="M54" s="215">
        <v>0</v>
      </c>
      <c r="N54" s="215">
        <v>0</v>
      </c>
      <c r="O54" s="215">
        <v>0</v>
      </c>
      <c r="P54" s="215">
        <v>0</v>
      </c>
      <c r="Q54" s="215">
        <v>0</v>
      </c>
    </row>
    <row r="55" spans="1:17" x14ac:dyDescent="0.25">
      <c r="A55" s="245" t="str">
        <f>IFERROR(VLOOKUP($C55,Account_Mapping!$A:$C,2,0),"")</f>
        <v>REV_Medicaid</v>
      </c>
      <c r="B55" s="248" t="str">
        <f>IFERROR(VLOOKUP($C55,Account_Mapping!$A:$C,3,0),"")</f>
        <v>REV_Ancillary</v>
      </c>
      <c r="C55" s="285" t="s">
        <v>812</v>
      </c>
      <c r="D55" s="228"/>
      <c r="E55" s="215">
        <v>0</v>
      </c>
      <c r="F55" s="215">
        <v>0</v>
      </c>
      <c r="G55" s="215">
        <v>0</v>
      </c>
      <c r="H55" s="215">
        <v>0</v>
      </c>
      <c r="I55" s="215">
        <v>0</v>
      </c>
      <c r="J55" s="215">
        <v>0</v>
      </c>
      <c r="K55" s="215">
        <v>0</v>
      </c>
      <c r="L55" s="215">
        <v>0</v>
      </c>
      <c r="M55" s="215">
        <v>0</v>
      </c>
      <c r="N55" s="215">
        <v>0</v>
      </c>
      <c r="O55" s="215">
        <v>0</v>
      </c>
      <c r="P55" s="215">
        <v>0</v>
      </c>
      <c r="Q55" s="215">
        <v>0</v>
      </c>
    </row>
    <row r="56" spans="1:17" x14ac:dyDescent="0.25">
      <c r="A56" s="245" t="str">
        <f>IFERROR(VLOOKUP($C56,Account_Mapping!$A:$C,2,0),"")</f>
        <v>REV_Medicaid</v>
      </c>
      <c r="B56" s="248" t="str">
        <f>IFERROR(VLOOKUP($C56,Account_Mapping!$A:$C,3,0),"")</f>
        <v>REV_Cont_Allow</v>
      </c>
      <c r="C56" s="285" t="s">
        <v>813</v>
      </c>
      <c r="D56" s="228"/>
      <c r="E56" s="215">
        <v>0</v>
      </c>
      <c r="F56" s="215">
        <v>0</v>
      </c>
      <c r="G56" s="215">
        <v>0</v>
      </c>
      <c r="H56" s="215">
        <v>0</v>
      </c>
      <c r="I56" s="215">
        <v>0</v>
      </c>
      <c r="J56" s="215">
        <v>0</v>
      </c>
      <c r="K56" s="215">
        <v>0</v>
      </c>
      <c r="L56" s="215">
        <v>0</v>
      </c>
      <c r="M56" s="215">
        <v>0</v>
      </c>
      <c r="N56" s="215">
        <v>0</v>
      </c>
      <c r="O56" s="215">
        <v>0</v>
      </c>
      <c r="P56" s="215">
        <v>0</v>
      </c>
      <c r="Q56" s="215">
        <v>0</v>
      </c>
    </row>
    <row r="57" spans="1:17" x14ac:dyDescent="0.25">
      <c r="A57" s="245" t="str">
        <f>IFERROR(VLOOKUP($C57,Account_Mapping!$A:$C,2,0),"")</f>
        <v>REV_Medicaid</v>
      </c>
      <c r="B57" s="248">
        <f>IFERROR(VLOOKUP($C57,Account_Mapping!$A:$C,3,0),"")</f>
        <v>0</v>
      </c>
      <c r="C57" s="285" t="s">
        <v>814</v>
      </c>
      <c r="D57" s="228"/>
      <c r="E57" s="215">
        <v>0</v>
      </c>
      <c r="F57" s="215">
        <v>0</v>
      </c>
      <c r="G57" s="215">
        <v>0</v>
      </c>
      <c r="H57" s="215">
        <v>0</v>
      </c>
      <c r="I57" s="215">
        <v>0</v>
      </c>
      <c r="J57" s="215">
        <v>0</v>
      </c>
      <c r="K57" s="215">
        <v>0</v>
      </c>
      <c r="L57" s="215">
        <v>0</v>
      </c>
      <c r="M57" s="215">
        <v>0</v>
      </c>
      <c r="N57" s="215">
        <v>0</v>
      </c>
      <c r="O57" s="215">
        <v>0</v>
      </c>
      <c r="P57" s="215">
        <v>0</v>
      </c>
      <c r="Q57" s="215">
        <v>0</v>
      </c>
    </row>
    <row r="58" spans="1:17" x14ac:dyDescent="0.25">
      <c r="A58" s="245" t="str">
        <f>IFERROR(VLOOKUP($C58,Account_Mapping!$A:$C,2,0),"")</f>
        <v>REV_Medicaid</v>
      </c>
      <c r="B58" s="248">
        <f>IFERROR(VLOOKUP($C58,Account_Mapping!$A:$C,3,0),"")</f>
        <v>0</v>
      </c>
      <c r="C58" s="285" t="s">
        <v>815</v>
      </c>
      <c r="D58" s="228"/>
      <c r="E58" s="215">
        <v>0</v>
      </c>
      <c r="F58" s="215">
        <v>0</v>
      </c>
      <c r="G58" s="215">
        <v>0</v>
      </c>
      <c r="H58" s="215">
        <v>0</v>
      </c>
      <c r="I58" s="215">
        <v>0</v>
      </c>
      <c r="J58" s="215">
        <v>2952.36</v>
      </c>
      <c r="K58" s="215">
        <v>0</v>
      </c>
      <c r="L58" s="215">
        <v>0</v>
      </c>
      <c r="M58" s="215">
        <v>0</v>
      </c>
      <c r="N58" s="215">
        <v>0</v>
      </c>
      <c r="O58" s="215">
        <v>0</v>
      </c>
      <c r="P58" s="215">
        <v>0</v>
      </c>
      <c r="Q58" s="215">
        <v>2952.36</v>
      </c>
    </row>
    <row r="59" spans="1:17" x14ac:dyDescent="0.25">
      <c r="A59" s="245" t="str">
        <f>IFERROR(VLOOKUP($C59,Account_Mapping!$A:$C,2,0),"")</f>
        <v>REV_Medicaid</v>
      </c>
      <c r="B59" s="248">
        <f>IFERROR(VLOOKUP($C59,Account_Mapping!$A:$C,3,0),"")</f>
        <v>0</v>
      </c>
      <c r="C59" s="285" t="s">
        <v>816</v>
      </c>
      <c r="D59" s="228"/>
      <c r="E59" s="215">
        <v>0</v>
      </c>
      <c r="F59" s="215">
        <v>0</v>
      </c>
      <c r="G59" s="215">
        <v>0</v>
      </c>
      <c r="H59" s="215">
        <v>0</v>
      </c>
      <c r="I59" s="215">
        <v>0</v>
      </c>
      <c r="J59" s="215">
        <v>0</v>
      </c>
      <c r="K59" s="215">
        <v>0</v>
      </c>
      <c r="L59" s="215">
        <v>0</v>
      </c>
      <c r="M59" s="215">
        <v>0</v>
      </c>
      <c r="N59" s="215">
        <v>0</v>
      </c>
      <c r="O59" s="215">
        <v>0</v>
      </c>
      <c r="P59" s="215">
        <v>0</v>
      </c>
      <c r="Q59" s="215">
        <v>0</v>
      </c>
    </row>
    <row r="60" spans="1:17" x14ac:dyDescent="0.25">
      <c r="A60" s="245" t="str">
        <f>IFERROR(VLOOKUP($C60,Account_Mapping!$A:$C,2,0),"")</f>
        <v>REV_Medicaid</v>
      </c>
      <c r="B60" s="248">
        <f>IFERROR(VLOOKUP($C60,Account_Mapping!$A:$C,3,0),"")</f>
        <v>0</v>
      </c>
      <c r="C60" s="285" t="s">
        <v>817</v>
      </c>
      <c r="D60" s="228"/>
      <c r="E60" s="215">
        <v>0</v>
      </c>
      <c r="F60" s="215">
        <v>0</v>
      </c>
      <c r="G60" s="215">
        <v>0</v>
      </c>
      <c r="H60" s="215">
        <v>0</v>
      </c>
      <c r="I60" s="215">
        <v>0</v>
      </c>
      <c r="J60" s="215">
        <v>0</v>
      </c>
      <c r="K60" s="215">
        <v>0</v>
      </c>
      <c r="L60" s="215">
        <v>0</v>
      </c>
      <c r="M60" s="215">
        <v>0</v>
      </c>
      <c r="N60" s="215">
        <v>0</v>
      </c>
      <c r="O60" s="215">
        <v>0</v>
      </c>
      <c r="P60" s="215">
        <v>0</v>
      </c>
      <c r="Q60" s="215">
        <v>0</v>
      </c>
    </row>
    <row r="61" spans="1:17" x14ac:dyDescent="0.25">
      <c r="A61" s="245" t="str">
        <f>IFERROR(VLOOKUP($C61,Account_Mapping!$A:$C,2,0),"")</f>
        <v>REV_Medicaid</v>
      </c>
      <c r="B61" s="248">
        <f>IFERROR(VLOOKUP($C61,Account_Mapping!$A:$C,3,0),"")</f>
        <v>0</v>
      </c>
      <c r="C61" s="285" t="s">
        <v>818</v>
      </c>
      <c r="D61" s="228"/>
      <c r="E61" s="215">
        <v>0</v>
      </c>
      <c r="F61" s="215">
        <v>0</v>
      </c>
      <c r="G61" s="215">
        <v>0</v>
      </c>
      <c r="H61" s="215">
        <v>0</v>
      </c>
      <c r="I61" s="215">
        <v>0</v>
      </c>
      <c r="J61" s="215">
        <v>0</v>
      </c>
      <c r="K61" s="215">
        <v>0</v>
      </c>
      <c r="L61" s="215">
        <v>0</v>
      </c>
      <c r="M61" s="215">
        <v>0</v>
      </c>
      <c r="N61" s="215">
        <v>0</v>
      </c>
      <c r="O61" s="215">
        <v>0</v>
      </c>
      <c r="P61" s="215">
        <v>0</v>
      </c>
      <c r="Q61" s="215">
        <v>0</v>
      </c>
    </row>
    <row r="62" spans="1:17" x14ac:dyDescent="0.25">
      <c r="A62" s="245" t="str">
        <f>IFERROR(VLOOKUP($C62,Account_Mapping!$A:$C,2,0),"")</f>
        <v>T_OTHER_OP_EXO</v>
      </c>
      <c r="B62" s="248">
        <f>IFERROR(VLOOKUP($C62,Account_Mapping!$A:$C,3,0),"")</f>
        <v>0</v>
      </c>
      <c r="C62" s="285" t="s">
        <v>819</v>
      </c>
      <c r="D62" s="228"/>
      <c r="E62" s="215">
        <v>0</v>
      </c>
      <c r="F62" s="215">
        <v>0</v>
      </c>
      <c r="G62" s="215">
        <v>0</v>
      </c>
      <c r="H62" s="215">
        <v>0</v>
      </c>
      <c r="I62" s="215">
        <v>0</v>
      </c>
      <c r="J62" s="215">
        <v>0</v>
      </c>
      <c r="K62" s="215">
        <v>0</v>
      </c>
      <c r="L62" s="215">
        <v>0</v>
      </c>
      <c r="M62" s="215">
        <v>0</v>
      </c>
      <c r="N62" s="215">
        <v>0</v>
      </c>
      <c r="O62" s="215">
        <v>0</v>
      </c>
      <c r="P62" s="215">
        <v>0</v>
      </c>
      <c r="Q62" s="215">
        <v>0</v>
      </c>
    </row>
    <row r="63" spans="1:17" x14ac:dyDescent="0.25">
      <c r="A63" s="245" t="str">
        <f>IFERROR(VLOOKUP($C63,Account_Mapping!$A:$C,2,0),"")</f>
        <v>REV_Medicare</v>
      </c>
      <c r="B63" s="248">
        <f>IFERROR(VLOOKUP($C63,Account_Mapping!$A:$C,3,0),"")</f>
        <v>0</v>
      </c>
      <c r="C63" s="285" t="s">
        <v>820</v>
      </c>
      <c r="D63" s="228"/>
      <c r="E63" s="215">
        <v>8400</v>
      </c>
      <c r="F63" s="215">
        <v>24000</v>
      </c>
      <c r="G63" s="215">
        <v>30800</v>
      </c>
      <c r="H63" s="215">
        <v>8000</v>
      </c>
      <c r="I63" s="215">
        <v>400</v>
      </c>
      <c r="J63" s="215">
        <v>800</v>
      </c>
      <c r="K63" s="215">
        <v>0</v>
      </c>
      <c r="L63" s="215">
        <v>0</v>
      </c>
      <c r="M63" s="215">
        <v>0</v>
      </c>
      <c r="N63" s="215">
        <v>0</v>
      </c>
      <c r="O63" s="215">
        <v>0</v>
      </c>
      <c r="P63" s="215">
        <v>0</v>
      </c>
      <c r="Q63" s="215">
        <v>72400</v>
      </c>
    </row>
    <row r="64" spans="1:17" x14ac:dyDescent="0.25">
      <c r="A64" s="245" t="str">
        <f>IFERROR(VLOOKUP($C64,Account_Mapping!$A:$C,2,0),"")</f>
        <v>REV_Medicare</v>
      </c>
      <c r="B64" s="248">
        <f>IFERROR(VLOOKUP($C64,Account_Mapping!$A:$C,3,0),"")</f>
        <v>0</v>
      </c>
      <c r="C64" s="285" t="s">
        <v>821</v>
      </c>
      <c r="D64" s="228"/>
      <c r="E64" s="215">
        <v>4293.66</v>
      </c>
      <c r="F64" s="215">
        <v>4953.24</v>
      </c>
      <c r="G64" s="215">
        <v>5505.45</v>
      </c>
      <c r="H64" s="215">
        <v>1419.51</v>
      </c>
      <c r="I64" s="215">
        <v>26.05</v>
      </c>
      <c r="J64" s="215">
        <v>404.17</v>
      </c>
      <c r="K64" s="215">
        <v>0</v>
      </c>
      <c r="L64" s="215">
        <v>0</v>
      </c>
      <c r="M64" s="215">
        <v>0</v>
      </c>
      <c r="N64" s="215">
        <v>0</v>
      </c>
      <c r="O64" s="215">
        <v>0</v>
      </c>
      <c r="P64" s="215">
        <v>0</v>
      </c>
      <c r="Q64" s="215">
        <v>16602.079999999998</v>
      </c>
    </row>
    <row r="65" spans="1:17" x14ac:dyDescent="0.25">
      <c r="A65" s="245" t="str">
        <f>IFERROR(VLOOKUP($C65,Account_Mapping!$A:$C,2,0),"")</f>
        <v>REV_Medicare</v>
      </c>
      <c r="B65" s="248" t="str">
        <f>IFERROR(VLOOKUP($C65,Account_Mapping!$A:$C,3,0),"")</f>
        <v>REV_Ancillary</v>
      </c>
      <c r="C65" s="285" t="s">
        <v>822</v>
      </c>
      <c r="D65" s="228"/>
      <c r="E65" s="215">
        <v>1770.37</v>
      </c>
      <c r="F65" s="215">
        <v>6724.56</v>
      </c>
      <c r="G65" s="215">
        <v>10195.41</v>
      </c>
      <c r="H65" s="215">
        <v>2276.87</v>
      </c>
      <c r="I65" s="215">
        <v>0</v>
      </c>
      <c r="J65" s="215">
        <v>0</v>
      </c>
      <c r="K65" s="215">
        <v>0</v>
      </c>
      <c r="L65" s="215">
        <v>0</v>
      </c>
      <c r="M65" s="215">
        <v>0</v>
      </c>
      <c r="N65" s="215">
        <v>0</v>
      </c>
      <c r="O65" s="215">
        <v>0</v>
      </c>
      <c r="P65" s="215">
        <v>0</v>
      </c>
      <c r="Q65" s="215">
        <v>20967.21</v>
      </c>
    </row>
    <row r="66" spans="1:17" x14ac:dyDescent="0.25">
      <c r="A66" s="245" t="str">
        <f>IFERROR(VLOOKUP($C66,Account_Mapping!$A:$C,2,0),"")</f>
        <v>REV_Medicare</v>
      </c>
      <c r="B66" s="248" t="str">
        <f>IFERROR(VLOOKUP($C66,Account_Mapping!$A:$C,3,0),"")</f>
        <v>REV_Ancillary</v>
      </c>
      <c r="C66" s="285" t="s">
        <v>823</v>
      </c>
      <c r="D66" s="228"/>
      <c r="E66" s="215">
        <v>2157.4299999999998</v>
      </c>
      <c r="F66" s="215">
        <v>7222.4</v>
      </c>
      <c r="G66" s="215">
        <v>9107.92</v>
      </c>
      <c r="H66" s="215">
        <v>2427.65</v>
      </c>
      <c r="I66" s="215">
        <v>0</v>
      </c>
      <c r="J66" s="215">
        <v>236.22</v>
      </c>
      <c r="K66" s="215">
        <v>0</v>
      </c>
      <c r="L66" s="215">
        <v>0</v>
      </c>
      <c r="M66" s="215">
        <v>0</v>
      </c>
      <c r="N66" s="215">
        <v>0</v>
      </c>
      <c r="O66" s="215">
        <v>0</v>
      </c>
      <c r="P66" s="215">
        <v>0</v>
      </c>
      <c r="Q66" s="215">
        <v>21151.620000000003</v>
      </c>
    </row>
    <row r="67" spans="1:17" x14ac:dyDescent="0.25">
      <c r="A67" s="245" t="str">
        <f>IFERROR(VLOOKUP($C67,Account_Mapping!$A:$C,2,0),"")</f>
        <v>REV_Medicare</v>
      </c>
      <c r="B67" s="248" t="str">
        <f>IFERROR(VLOOKUP($C67,Account_Mapping!$A:$C,3,0),"")</f>
        <v>REV_Ancillary</v>
      </c>
      <c r="C67" s="285" t="s">
        <v>824</v>
      </c>
      <c r="D67" s="228"/>
      <c r="E67" s="215">
        <v>0</v>
      </c>
      <c r="F67" s="215">
        <v>0</v>
      </c>
      <c r="G67" s="215">
        <v>0</v>
      </c>
      <c r="H67" s="215">
        <v>0</v>
      </c>
      <c r="I67" s="215">
        <v>0</v>
      </c>
      <c r="J67" s="215">
        <v>0</v>
      </c>
      <c r="K67" s="215">
        <v>0</v>
      </c>
      <c r="L67" s="215">
        <v>0</v>
      </c>
      <c r="M67" s="215">
        <v>0</v>
      </c>
      <c r="N67" s="215">
        <v>0</v>
      </c>
      <c r="O67" s="215">
        <v>0</v>
      </c>
      <c r="P67" s="215">
        <v>0</v>
      </c>
      <c r="Q67" s="215">
        <v>0</v>
      </c>
    </row>
    <row r="68" spans="1:17" x14ac:dyDescent="0.25">
      <c r="A68" s="245" t="str">
        <f>IFERROR(VLOOKUP($C68,Account_Mapping!$A:$C,2,0),"")</f>
        <v>REV_Medicare</v>
      </c>
      <c r="B68" s="248" t="str">
        <f>IFERROR(VLOOKUP($C68,Account_Mapping!$A:$C,3,0),"")</f>
        <v>REV_Ancillary</v>
      </c>
      <c r="C68" s="285" t="s">
        <v>825</v>
      </c>
      <c r="D68" s="228"/>
      <c r="E68" s="215">
        <v>0</v>
      </c>
      <c r="F68" s="215">
        <v>0</v>
      </c>
      <c r="G68" s="215">
        <v>0</v>
      </c>
      <c r="H68" s="215">
        <v>0</v>
      </c>
      <c r="I68" s="215">
        <v>0</v>
      </c>
      <c r="J68" s="215">
        <v>0</v>
      </c>
      <c r="K68" s="215">
        <v>0</v>
      </c>
      <c r="L68" s="215">
        <v>0</v>
      </c>
      <c r="M68" s="215">
        <v>0</v>
      </c>
      <c r="N68" s="215">
        <v>0</v>
      </c>
      <c r="O68" s="215">
        <v>0</v>
      </c>
      <c r="P68" s="215">
        <v>0</v>
      </c>
      <c r="Q68" s="215">
        <v>0</v>
      </c>
    </row>
    <row r="69" spans="1:17" x14ac:dyDescent="0.25">
      <c r="A69" s="245" t="str">
        <f>IFERROR(VLOOKUP($C69,Account_Mapping!$A:$C,2,0),"")</f>
        <v>REV_Medicare</v>
      </c>
      <c r="B69" s="248" t="str">
        <f>IFERROR(VLOOKUP($C69,Account_Mapping!$A:$C,3,0),"")</f>
        <v>REV_Ancillary</v>
      </c>
      <c r="C69" s="285" t="s">
        <v>826</v>
      </c>
      <c r="D69" s="228"/>
      <c r="E69" s="215">
        <v>0</v>
      </c>
      <c r="F69" s="215">
        <v>1906.5</v>
      </c>
      <c r="G69" s="215">
        <v>1422.63</v>
      </c>
      <c r="H69" s="215">
        <v>300.81</v>
      </c>
      <c r="I69" s="215">
        <v>8.19</v>
      </c>
      <c r="J69" s="215">
        <v>-8.19</v>
      </c>
      <c r="K69" s="215">
        <v>0</v>
      </c>
      <c r="L69" s="215">
        <v>0</v>
      </c>
      <c r="M69" s="215">
        <v>0</v>
      </c>
      <c r="N69" s="215">
        <v>0</v>
      </c>
      <c r="O69" s="215">
        <v>0</v>
      </c>
      <c r="P69" s="215">
        <v>0</v>
      </c>
      <c r="Q69" s="215">
        <v>3629.94</v>
      </c>
    </row>
    <row r="70" spans="1:17" x14ac:dyDescent="0.25">
      <c r="A70" s="245" t="str">
        <f>IFERROR(VLOOKUP($C70,Account_Mapping!$A:$C,2,0),"")</f>
        <v>REV_Medicare</v>
      </c>
      <c r="B70" s="248" t="str">
        <f>IFERROR(VLOOKUP($C70,Account_Mapping!$A:$C,3,0),"")</f>
        <v>REV_Ancillary</v>
      </c>
      <c r="C70" s="285" t="s">
        <v>827</v>
      </c>
      <c r="D70" s="228"/>
      <c r="E70" s="215">
        <v>10.14</v>
      </c>
      <c r="F70" s="215">
        <v>119.91</v>
      </c>
      <c r="G70" s="215">
        <v>218.16</v>
      </c>
      <c r="H70" s="215">
        <v>79.61</v>
      </c>
      <c r="I70" s="215">
        <v>0</v>
      </c>
      <c r="J70" s="215">
        <v>0</v>
      </c>
      <c r="K70" s="215">
        <v>0</v>
      </c>
      <c r="L70" s="215">
        <v>0</v>
      </c>
      <c r="M70" s="215">
        <v>0</v>
      </c>
      <c r="N70" s="215">
        <v>0</v>
      </c>
      <c r="O70" s="215">
        <v>0</v>
      </c>
      <c r="P70" s="215">
        <v>0</v>
      </c>
      <c r="Q70" s="215">
        <v>427.82000000000005</v>
      </c>
    </row>
    <row r="71" spans="1:17" x14ac:dyDescent="0.25">
      <c r="A71" s="245" t="str">
        <f>IFERROR(VLOOKUP($C71,Account_Mapping!$A:$C,2,0),"")</f>
        <v>REV_Medicare</v>
      </c>
      <c r="B71" s="248" t="str">
        <f>IFERROR(VLOOKUP($C71,Account_Mapping!$A:$C,3,0),"")</f>
        <v>REV_Ancillary</v>
      </c>
      <c r="C71" s="285" t="s">
        <v>828</v>
      </c>
      <c r="D71" s="228"/>
      <c r="E71" s="215">
        <v>0</v>
      </c>
      <c r="F71" s="215">
        <v>0</v>
      </c>
      <c r="G71" s="215">
        <v>0</v>
      </c>
      <c r="H71" s="215">
        <v>0</v>
      </c>
      <c r="I71" s="215">
        <v>0</v>
      </c>
      <c r="J71" s="215">
        <v>0</v>
      </c>
      <c r="K71" s="215">
        <v>0</v>
      </c>
      <c r="L71" s="215">
        <v>0</v>
      </c>
      <c r="M71" s="215">
        <v>0</v>
      </c>
      <c r="N71" s="215">
        <v>0</v>
      </c>
      <c r="O71" s="215">
        <v>0</v>
      </c>
      <c r="P71" s="215">
        <v>0</v>
      </c>
      <c r="Q71" s="215">
        <v>0</v>
      </c>
    </row>
    <row r="72" spans="1:17" x14ac:dyDescent="0.25">
      <c r="A72" s="245" t="str">
        <f>IFERROR(VLOOKUP($C72,Account_Mapping!$A:$C,2,0),"")</f>
        <v>REV_Medicare</v>
      </c>
      <c r="B72" s="248" t="str">
        <f>IFERROR(VLOOKUP($C72,Account_Mapping!$A:$C,3,0),"")</f>
        <v>REV_Ancillary</v>
      </c>
      <c r="C72" s="285" t="s">
        <v>829</v>
      </c>
      <c r="D72" s="228"/>
      <c r="E72" s="215">
        <v>0</v>
      </c>
      <c r="F72" s="215">
        <v>0</v>
      </c>
      <c r="G72" s="215">
        <v>19.190000000000001</v>
      </c>
      <c r="H72" s="215">
        <v>0</v>
      </c>
      <c r="I72" s="215">
        <v>0</v>
      </c>
      <c r="J72" s="215">
        <v>0</v>
      </c>
      <c r="K72" s="215">
        <v>0</v>
      </c>
      <c r="L72" s="215">
        <v>0</v>
      </c>
      <c r="M72" s="215">
        <v>0</v>
      </c>
      <c r="N72" s="215">
        <v>0</v>
      </c>
      <c r="O72" s="215">
        <v>0</v>
      </c>
      <c r="P72" s="215">
        <v>0</v>
      </c>
      <c r="Q72" s="215">
        <v>19.190000000000001</v>
      </c>
    </row>
    <row r="73" spans="1:17" x14ac:dyDescent="0.25">
      <c r="A73" s="245" t="str">
        <f>IFERROR(VLOOKUP($C73,Account_Mapping!$A:$C,2,0),"")</f>
        <v>REV_Medicare</v>
      </c>
      <c r="B73" s="248" t="str">
        <f>IFERROR(VLOOKUP($C73,Account_Mapping!$A:$C,3,0),"")</f>
        <v>REV_Ancillary</v>
      </c>
      <c r="C73" s="285" t="s">
        <v>830</v>
      </c>
      <c r="D73" s="228"/>
      <c r="E73" s="215">
        <v>0</v>
      </c>
      <c r="F73" s="215">
        <v>108</v>
      </c>
      <c r="G73" s="215">
        <v>0</v>
      </c>
      <c r="H73" s="215">
        <v>0</v>
      </c>
      <c r="I73" s="215">
        <v>0</v>
      </c>
      <c r="J73" s="215">
        <v>0</v>
      </c>
      <c r="K73" s="215">
        <v>0</v>
      </c>
      <c r="L73" s="215">
        <v>0</v>
      </c>
      <c r="M73" s="215">
        <v>0</v>
      </c>
      <c r="N73" s="215">
        <v>0</v>
      </c>
      <c r="O73" s="215">
        <v>0</v>
      </c>
      <c r="P73" s="215">
        <v>0</v>
      </c>
      <c r="Q73" s="215">
        <v>108</v>
      </c>
    </row>
    <row r="74" spans="1:17" x14ac:dyDescent="0.25">
      <c r="A74" s="245" t="str">
        <f>IFERROR(VLOOKUP($C74,Account_Mapping!$A:$C,2,0),"")</f>
        <v>REV_Medicare</v>
      </c>
      <c r="B74" s="248" t="str">
        <f>IFERROR(VLOOKUP($C74,Account_Mapping!$A:$C,3,0),"")</f>
        <v>REV_Ancillary</v>
      </c>
      <c r="C74" s="285" t="s">
        <v>831</v>
      </c>
      <c r="D74" s="228"/>
      <c r="E74" s="215">
        <v>0</v>
      </c>
      <c r="F74" s="215">
        <v>0</v>
      </c>
      <c r="G74" s="215">
        <v>0</v>
      </c>
      <c r="H74" s="215">
        <v>0</v>
      </c>
      <c r="I74" s="215">
        <v>0</v>
      </c>
      <c r="J74" s="215">
        <v>0</v>
      </c>
      <c r="K74" s="215">
        <v>0</v>
      </c>
      <c r="L74" s="215">
        <v>0</v>
      </c>
      <c r="M74" s="215">
        <v>0</v>
      </c>
      <c r="N74" s="215">
        <v>0</v>
      </c>
      <c r="O74" s="215">
        <v>0</v>
      </c>
      <c r="P74" s="215">
        <v>0</v>
      </c>
      <c r="Q74" s="215">
        <v>0</v>
      </c>
    </row>
    <row r="75" spans="1:17" x14ac:dyDescent="0.25">
      <c r="A75" s="245" t="str">
        <f>IFERROR(VLOOKUP($C75,Account_Mapping!$A:$C,2,0),"")</f>
        <v>REV_Medicare</v>
      </c>
      <c r="B75" s="248" t="str">
        <f>IFERROR(VLOOKUP($C75,Account_Mapping!$A:$C,3,0),"")</f>
        <v>REV_Ancillary</v>
      </c>
      <c r="C75" s="285" t="s">
        <v>832</v>
      </c>
      <c r="D75" s="228"/>
      <c r="E75" s="215">
        <v>0</v>
      </c>
      <c r="F75" s="215">
        <v>0</v>
      </c>
      <c r="G75" s="215">
        <v>0</v>
      </c>
      <c r="H75" s="215">
        <v>0</v>
      </c>
      <c r="I75" s="215">
        <v>0</v>
      </c>
      <c r="J75" s="215">
        <v>0</v>
      </c>
      <c r="K75" s="215">
        <v>0</v>
      </c>
      <c r="L75" s="215">
        <v>0</v>
      </c>
      <c r="M75" s="215">
        <v>0</v>
      </c>
      <c r="N75" s="215">
        <v>0</v>
      </c>
      <c r="O75" s="215">
        <v>0</v>
      </c>
      <c r="P75" s="215">
        <v>0</v>
      </c>
      <c r="Q75" s="215">
        <v>0</v>
      </c>
    </row>
    <row r="76" spans="1:17" x14ac:dyDescent="0.25">
      <c r="A76" s="245" t="str">
        <f>IFERROR(VLOOKUP($C76,Account_Mapping!$A:$C,2,0),"")</f>
        <v>REV_Medicare</v>
      </c>
      <c r="B76" s="248" t="str">
        <f>IFERROR(VLOOKUP($C76,Account_Mapping!$A:$C,3,0),"")</f>
        <v>REV_Ancillary</v>
      </c>
      <c r="C76" s="285" t="s">
        <v>833</v>
      </c>
      <c r="D76" s="228"/>
      <c r="E76" s="215">
        <v>0</v>
      </c>
      <c r="F76" s="215">
        <v>0</v>
      </c>
      <c r="G76" s="215">
        <v>0</v>
      </c>
      <c r="H76" s="215">
        <v>0</v>
      </c>
      <c r="I76" s="215">
        <v>0</v>
      </c>
      <c r="J76" s="215">
        <v>0</v>
      </c>
      <c r="K76" s="215">
        <v>0</v>
      </c>
      <c r="L76" s="215">
        <v>0</v>
      </c>
      <c r="M76" s="215">
        <v>0</v>
      </c>
      <c r="N76" s="215">
        <v>0</v>
      </c>
      <c r="O76" s="215">
        <v>0</v>
      </c>
      <c r="P76" s="215">
        <v>0</v>
      </c>
      <c r="Q76" s="215">
        <v>0</v>
      </c>
    </row>
    <row r="77" spans="1:17" x14ac:dyDescent="0.25">
      <c r="A77" s="245" t="str">
        <f>IFERROR(VLOOKUP($C77,Account_Mapping!$A:$C,2,0),"")</f>
        <v>REV_Medicare</v>
      </c>
      <c r="B77" s="248" t="str">
        <f>IFERROR(VLOOKUP($C77,Account_Mapping!$A:$C,3,0),"")</f>
        <v>REV_Ancillary</v>
      </c>
      <c r="C77" s="285" t="s">
        <v>1277</v>
      </c>
      <c r="D77" s="228"/>
      <c r="E77" s="215">
        <v>0</v>
      </c>
      <c r="F77" s="215">
        <v>0</v>
      </c>
      <c r="G77" s="215">
        <v>0</v>
      </c>
      <c r="H77" s="215">
        <v>0</v>
      </c>
      <c r="I77" s="215">
        <v>0</v>
      </c>
      <c r="J77" s="215">
        <v>4480</v>
      </c>
      <c r="K77" s="215">
        <v>0</v>
      </c>
      <c r="L77" s="215">
        <v>0</v>
      </c>
      <c r="M77" s="215">
        <v>0</v>
      </c>
      <c r="N77" s="215">
        <v>0</v>
      </c>
      <c r="O77" s="215">
        <v>0</v>
      </c>
      <c r="P77" s="215">
        <v>0</v>
      </c>
      <c r="Q77" s="215">
        <v>4480</v>
      </c>
    </row>
    <row r="78" spans="1:17" x14ac:dyDescent="0.25">
      <c r="A78" s="245" t="str">
        <f>IFERROR(VLOOKUP($C78,Account_Mapping!$A:$C,2,0),"")</f>
        <v>REV_Medicare</v>
      </c>
      <c r="B78" s="248" t="str">
        <f>IFERROR(VLOOKUP($C78,Account_Mapping!$A:$C,3,0),"")</f>
        <v>REV_Cont_Allow</v>
      </c>
      <c r="C78" s="285" t="s">
        <v>835</v>
      </c>
      <c r="D78" s="228"/>
      <c r="E78" s="215">
        <v>-3937.94</v>
      </c>
      <c r="F78" s="215">
        <v>-16081.37</v>
      </c>
      <c r="G78" s="215">
        <v>-20963.310000000001</v>
      </c>
      <c r="H78" s="215">
        <v>-5084.9399999999996</v>
      </c>
      <c r="I78" s="215">
        <v>-8.19</v>
      </c>
      <c r="J78" s="215">
        <v>-228.03</v>
      </c>
      <c r="K78" s="215">
        <v>0</v>
      </c>
      <c r="L78" s="215">
        <v>0</v>
      </c>
      <c r="M78" s="215">
        <v>0</v>
      </c>
      <c r="N78" s="215">
        <v>0</v>
      </c>
      <c r="O78" s="215">
        <v>0</v>
      </c>
      <c r="P78" s="215">
        <v>0</v>
      </c>
      <c r="Q78" s="215">
        <v>-46303.780000000006</v>
      </c>
    </row>
    <row r="79" spans="1:17" x14ac:dyDescent="0.25">
      <c r="A79" s="245" t="str">
        <f>IFERROR(VLOOKUP($C79,Account_Mapping!$A:$C,2,0),"")</f>
        <v>REV_Medicare</v>
      </c>
      <c r="B79" s="248" t="str">
        <f>IFERROR(VLOOKUP($C79,Account_Mapping!$A:$C,3,0),"")</f>
        <v>REV_Cont_Allow</v>
      </c>
      <c r="C79" s="285" t="s">
        <v>836</v>
      </c>
      <c r="D79" s="228"/>
      <c r="E79" s="215">
        <v>245.83</v>
      </c>
      <c r="F79" s="215">
        <v>0.12</v>
      </c>
      <c r="G79" s="215">
        <v>0.14000000000000001</v>
      </c>
      <c r="H79" s="215">
        <v>1584.26</v>
      </c>
      <c r="I79" s="215">
        <v>972.48</v>
      </c>
      <c r="J79" s="215">
        <v>0.01</v>
      </c>
      <c r="K79" s="215">
        <v>0</v>
      </c>
      <c r="L79" s="215">
        <v>0</v>
      </c>
      <c r="M79" s="215">
        <v>0</v>
      </c>
      <c r="N79" s="215">
        <v>0</v>
      </c>
      <c r="O79" s="215">
        <v>0</v>
      </c>
      <c r="P79" s="215">
        <v>0</v>
      </c>
      <c r="Q79" s="215">
        <v>2802.84</v>
      </c>
    </row>
    <row r="80" spans="1:17" x14ac:dyDescent="0.25">
      <c r="A80" s="245" t="str">
        <f>IFERROR(VLOOKUP($C80,Account_Mapping!$A:$C,2,0),"")</f>
        <v>REV_Medicare</v>
      </c>
      <c r="B80" s="248">
        <f>IFERROR(VLOOKUP($C80,Account_Mapping!$A:$C,3,0),"")</f>
        <v>0</v>
      </c>
      <c r="C80" s="285" t="s">
        <v>837</v>
      </c>
      <c r="D80" s="228"/>
      <c r="E80" s="215">
        <v>0</v>
      </c>
      <c r="F80" s="215">
        <v>0</v>
      </c>
      <c r="G80" s="215">
        <v>0</v>
      </c>
      <c r="H80" s="215">
        <v>0</v>
      </c>
      <c r="I80" s="215">
        <v>-55.3</v>
      </c>
      <c r="J80" s="215">
        <v>0</v>
      </c>
      <c r="K80" s="215">
        <v>0</v>
      </c>
      <c r="L80" s="215">
        <v>0</v>
      </c>
      <c r="M80" s="215">
        <v>0</v>
      </c>
      <c r="N80" s="215">
        <v>0</v>
      </c>
      <c r="O80" s="215">
        <v>0</v>
      </c>
      <c r="P80" s="215">
        <v>0</v>
      </c>
      <c r="Q80" s="215">
        <v>-55.3</v>
      </c>
    </row>
    <row r="81" spans="1:17" x14ac:dyDescent="0.25">
      <c r="A81" s="245" t="str">
        <f>IFERROR(VLOOKUP($C81,Account_Mapping!$A:$C,2,0),"")</f>
        <v>REV_Medicare</v>
      </c>
      <c r="B81" s="248">
        <f>IFERROR(VLOOKUP($C81,Account_Mapping!$A:$C,3,0),"")</f>
        <v>0</v>
      </c>
      <c r="C81" s="285" t="s">
        <v>1281</v>
      </c>
      <c r="D81" s="228"/>
      <c r="E81" s="215">
        <v>0</v>
      </c>
      <c r="F81" s="215">
        <v>0</v>
      </c>
      <c r="G81" s="215">
        <v>0</v>
      </c>
      <c r="H81" s="215">
        <v>0</v>
      </c>
      <c r="I81" s="215">
        <v>0</v>
      </c>
      <c r="J81" s="215">
        <v>0</v>
      </c>
      <c r="K81" s="215">
        <v>0</v>
      </c>
      <c r="L81" s="215">
        <v>0</v>
      </c>
      <c r="M81" s="215">
        <v>0</v>
      </c>
      <c r="N81" s="215">
        <v>0</v>
      </c>
      <c r="O81" s="215">
        <v>0</v>
      </c>
      <c r="P81" s="215">
        <v>0</v>
      </c>
      <c r="Q81" s="215">
        <v>0</v>
      </c>
    </row>
    <row r="82" spans="1:17" x14ac:dyDescent="0.25">
      <c r="A82" s="245" t="str">
        <f>IFERROR(VLOOKUP($C82,Account_Mapping!$A:$C,2,0),"")</f>
        <v>REV_Private</v>
      </c>
      <c r="B82" s="248">
        <f>IFERROR(VLOOKUP($C82,Account_Mapping!$A:$C,3,0),"")</f>
        <v>0</v>
      </c>
      <c r="C82" s="285" t="s">
        <v>839</v>
      </c>
      <c r="D82" s="228"/>
      <c r="E82" s="215">
        <v>40693</v>
      </c>
      <c r="F82" s="215">
        <v>33181</v>
      </c>
      <c r="G82" s="215">
        <v>35113</v>
      </c>
      <c r="H82" s="215">
        <v>47599</v>
      </c>
      <c r="I82" s="215">
        <v>38073</v>
      </c>
      <c r="J82" s="215">
        <v>-636</v>
      </c>
      <c r="K82" s="215">
        <v>0</v>
      </c>
      <c r="L82" s="215">
        <v>0</v>
      </c>
      <c r="M82" s="215">
        <v>0</v>
      </c>
      <c r="N82" s="215">
        <v>0</v>
      </c>
      <c r="O82" s="215">
        <v>0</v>
      </c>
      <c r="P82" s="215">
        <v>0</v>
      </c>
      <c r="Q82" s="215">
        <v>194023</v>
      </c>
    </row>
    <row r="83" spans="1:17" x14ac:dyDescent="0.25">
      <c r="A83" s="245" t="str">
        <f>IFERROR(VLOOKUP($C83,Account_Mapping!$A:$C,2,0),"")</f>
        <v>REV_Comm_Ins</v>
      </c>
      <c r="B83" s="248">
        <f>IFERROR(VLOOKUP($C83,Account_Mapping!$A:$C,3,0),"")</f>
        <v>0</v>
      </c>
      <c r="C83" s="285" t="s">
        <v>840</v>
      </c>
      <c r="D83" s="228"/>
      <c r="E83" s="215">
        <v>10977.14</v>
      </c>
      <c r="F83" s="215">
        <v>0</v>
      </c>
      <c r="G83" s="215">
        <v>9905.42</v>
      </c>
      <c r="H83" s="215">
        <v>3974.76</v>
      </c>
      <c r="I83" s="215">
        <v>-3167.1</v>
      </c>
      <c r="J83" s="215">
        <v>0</v>
      </c>
      <c r="K83" s="215">
        <v>0</v>
      </c>
      <c r="L83" s="215">
        <v>0</v>
      </c>
      <c r="M83" s="215">
        <v>0</v>
      </c>
      <c r="N83" s="215">
        <v>0</v>
      </c>
      <c r="O83" s="215">
        <v>0</v>
      </c>
      <c r="P83" s="215">
        <v>0</v>
      </c>
      <c r="Q83" s="215">
        <v>21690.22</v>
      </c>
    </row>
    <row r="84" spans="1:17" x14ac:dyDescent="0.25">
      <c r="A84" s="245" t="str">
        <f>IFERROR(VLOOKUP($C84,Account_Mapping!$A:$C,2,0),"")</f>
        <v>REV_Comm_Ins</v>
      </c>
      <c r="B84" s="248">
        <f>IFERROR(VLOOKUP($C84,Account_Mapping!$A:$C,3,0),"")</f>
        <v>0</v>
      </c>
      <c r="C84" s="285" t="s">
        <v>841</v>
      </c>
      <c r="D84" s="228"/>
      <c r="E84" s="215">
        <v>-8457.4599999999991</v>
      </c>
      <c r="F84" s="215">
        <v>0</v>
      </c>
      <c r="G84" s="215">
        <v>-2334.1</v>
      </c>
      <c r="H84" s="215">
        <v>-6496.03</v>
      </c>
      <c r="I84" s="215">
        <v>-337.13</v>
      </c>
      <c r="J84" s="215">
        <v>-167.13</v>
      </c>
      <c r="K84" s="215">
        <v>0</v>
      </c>
      <c r="L84" s="215">
        <v>0</v>
      </c>
      <c r="M84" s="215">
        <v>0</v>
      </c>
      <c r="N84" s="215">
        <v>0</v>
      </c>
      <c r="O84" s="215">
        <v>0</v>
      </c>
      <c r="P84" s="215">
        <v>0</v>
      </c>
      <c r="Q84" s="215">
        <v>-17791.850000000002</v>
      </c>
    </row>
    <row r="85" spans="1:17" x14ac:dyDescent="0.25">
      <c r="A85" s="245" t="str">
        <f>IFERROR(VLOOKUP($C85,Account_Mapping!$A:$C,2,0),"")</f>
        <v>REV_Private</v>
      </c>
      <c r="B85" s="248" t="str">
        <f>IFERROR(VLOOKUP($C85,Account_Mapping!$A:$C,3,0),"")</f>
        <v>REV_Ancillary</v>
      </c>
      <c r="C85" s="285" t="s">
        <v>842</v>
      </c>
      <c r="D85" s="228"/>
      <c r="E85" s="215">
        <v>0</v>
      </c>
      <c r="F85" s="215">
        <v>-30</v>
      </c>
      <c r="G85" s="215">
        <v>735.79</v>
      </c>
      <c r="H85" s="215">
        <v>13.7</v>
      </c>
      <c r="I85" s="215">
        <v>0</v>
      </c>
      <c r="J85" s="215">
        <v>0</v>
      </c>
      <c r="K85" s="215">
        <v>0</v>
      </c>
      <c r="L85" s="215">
        <v>0</v>
      </c>
      <c r="M85" s="215">
        <v>0</v>
      </c>
      <c r="N85" s="215">
        <v>0</v>
      </c>
      <c r="O85" s="215">
        <v>0</v>
      </c>
      <c r="P85" s="215">
        <v>0</v>
      </c>
      <c r="Q85" s="215">
        <v>719.49</v>
      </c>
    </row>
    <row r="86" spans="1:17" x14ac:dyDescent="0.25">
      <c r="A86" s="245" t="str">
        <f>IFERROR(VLOOKUP($C86,Account_Mapping!$A:$C,2,0),"")</f>
        <v>REV_Private</v>
      </c>
      <c r="B86" s="248" t="str">
        <f>IFERROR(VLOOKUP($C86,Account_Mapping!$A:$C,3,0),"")</f>
        <v>REV_Ancillary</v>
      </c>
      <c r="C86" s="285" t="s">
        <v>1283</v>
      </c>
      <c r="D86" s="228"/>
      <c r="E86" s="215">
        <v>0</v>
      </c>
      <c r="F86" s="215">
        <v>1590</v>
      </c>
      <c r="G86" s="215">
        <v>530</v>
      </c>
      <c r="H86" s="215">
        <v>530</v>
      </c>
      <c r="I86" s="215">
        <v>530</v>
      </c>
      <c r="J86" s="215">
        <v>530</v>
      </c>
      <c r="K86" s="215">
        <v>0</v>
      </c>
      <c r="L86" s="215">
        <v>0</v>
      </c>
      <c r="M86" s="215">
        <v>0</v>
      </c>
      <c r="N86" s="215">
        <v>0</v>
      </c>
      <c r="O86" s="215">
        <v>0</v>
      </c>
      <c r="P86" s="215">
        <v>0</v>
      </c>
      <c r="Q86" s="215">
        <v>3710</v>
      </c>
    </row>
    <row r="87" spans="1:17" x14ac:dyDescent="0.25">
      <c r="A87" s="245" t="str">
        <f>IFERROR(VLOOKUP($C87,Account_Mapping!$A:$C,2,0),"")</f>
        <v>REV_Private</v>
      </c>
      <c r="B87" s="248" t="str">
        <f>IFERROR(VLOOKUP($C87,Account_Mapping!$A:$C,3,0),"")</f>
        <v>REV_Ancillary</v>
      </c>
      <c r="C87" s="285" t="s">
        <v>844</v>
      </c>
      <c r="D87" s="228"/>
      <c r="E87" s="215">
        <v>27.45</v>
      </c>
      <c r="F87" s="215">
        <v>66.239999999999995</v>
      </c>
      <c r="G87" s="215">
        <v>34.18</v>
      </c>
      <c r="H87" s="215">
        <v>0</v>
      </c>
      <c r="I87" s="215">
        <v>0</v>
      </c>
      <c r="J87" s="215">
        <v>0</v>
      </c>
      <c r="K87" s="215">
        <v>0</v>
      </c>
      <c r="L87" s="215">
        <v>0</v>
      </c>
      <c r="M87" s="215">
        <v>0</v>
      </c>
      <c r="N87" s="215">
        <v>0</v>
      </c>
      <c r="O87" s="215">
        <v>0</v>
      </c>
      <c r="P87" s="215">
        <v>0</v>
      </c>
      <c r="Q87" s="215">
        <v>127.87</v>
      </c>
    </row>
    <row r="88" spans="1:17" x14ac:dyDescent="0.25">
      <c r="A88" s="245" t="str">
        <f>IFERROR(VLOOKUP($C88,Account_Mapping!$A:$C,2,0),"")</f>
        <v>REV_Private</v>
      </c>
      <c r="B88" s="248">
        <f>IFERROR(VLOOKUP($C88,Account_Mapping!$A:$C,3,0),"")</f>
        <v>0</v>
      </c>
      <c r="C88" s="285" t="s">
        <v>1268</v>
      </c>
      <c r="D88" s="228"/>
      <c r="E88" s="215">
        <v>0</v>
      </c>
      <c r="F88" s="215">
        <v>0</v>
      </c>
      <c r="G88" s="215">
        <v>-123.09</v>
      </c>
      <c r="H88" s="215">
        <v>0</v>
      </c>
      <c r="I88" s="215">
        <v>0</v>
      </c>
      <c r="J88" s="215">
        <v>0</v>
      </c>
      <c r="K88" s="215">
        <v>0</v>
      </c>
      <c r="L88" s="215">
        <v>0</v>
      </c>
      <c r="M88" s="215">
        <v>0</v>
      </c>
      <c r="N88" s="215">
        <v>0</v>
      </c>
      <c r="O88" s="215">
        <v>0</v>
      </c>
      <c r="P88" s="215">
        <v>0</v>
      </c>
      <c r="Q88" s="215">
        <v>-123.09</v>
      </c>
    </row>
    <row r="89" spans="1:17" x14ac:dyDescent="0.25">
      <c r="A89" s="245" t="str">
        <f>IFERROR(VLOOKUP($C89,Account_Mapping!$A:$C,2,0),"")</f>
        <v>REV_Private</v>
      </c>
      <c r="B89" s="248">
        <f>IFERROR(VLOOKUP($C89,Account_Mapping!$A:$C,3,0),"")</f>
        <v>0</v>
      </c>
      <c r="C89" s="285" t="s">
        <v>1269</v>
      </c>
      <c r="D89" s="228"/>
      <c r="E89" s="215">
        <v>0</v>
      </c>
      <c r="F89" s="215">
        <v>0</v>
      </c>
      <c r="G89" s="215">
        <v>0</v>
      </c>
      <c r="H89" s="215">
        <v>216</v>
      </c>
      <c r="I89" s="215">
        <v>0</v>
      </c>
      <c r="J89" s="215">
        <v>112.04</v>
      </c>
      <c r="K89" s="215">
        <v>0</v>
      </c>
      <c r="L89" s="215">
        <v>0</v>
      </c>
      <c r="M89" s="215">
        <v>0</v>
      </c>
      <c r="N89" s="215">
        <v>0</v>
      </c>
      <c r="O89" s="215">
        <v>0</v>
      </c>
      <c r="P89" s="215">
        <v>0</v>
      </c>
      <c r="Q89" s="215">
        <v>328.04</v>
      </c>
    </row>
    <row r="90" spans="1:17" x14ac:dyDescent="0.25">
      <c r="A90" s="245" t="str">
        <f>IFERROR(VLOOKUP($C90,Account_Mapping!$A:$C,2,0),"")</f>
        <v>REV_Other</v>
      </c>
      <c r="B90" s="248">
        <f>IFERROR(VLOOKUP($C90,Account_Mapping!$A:$C,3,0),"")</f>
        <v>0</v>
      </c>
      <c r="C90" s="285" t="s">
        <v>847</v>
      </c>
      <c r="D90" s="228"/>
      <c r="E90" s="215">
        <v>0</v>
      </c>
      <c r="F90" s="215">
        <v>0</v>
      </c>
      <c r="G90" s="215">
        <v>0</v>
      </c>
      <c r="H90" s="215">
        <v>0</v>
      </c>
      <c r="I90" s="215">
        <v>0</v>
      </c>
      <c r="J90" s="215">
        <v>0</v>
      </c>
      <c r="K90" s="215">
        <v>0</v>
      </c>
      <c r="L90" s="215">
        <v>0</v>
      </c>
      <c r="M90" s="215">
        <v>0</v>
      </c>
      <c r="N90" s="215">
        <v>0</v>
      </c>
      <c r="O90" s="215">
        <v>0</v>
      </c>
      <c r="P90" s="215">
        <v>0</v>
      </c>
      <c r="Q90" s="215">
        <v>0</v>
      </c>
    </row>
    <row r="91" spans="1:17" x14ac:dyDescent="0.25">
      <c r="A91" s="245" t="str">
        <f>IFERROR(VLOOKUP($C91,Account_Mapping!$A:$C,2,0),"")</f>
        <v>REV_Other</v>
      </c>
      <c r="B91" s="248">
        <f>IFERROR(VLOOKUP($C91,Account_Mapping!$A:$C,3,0),"")</f>
        <v>0</v>
      </c>
      <c r="C91" s="285" t="s">
        <v>848</v>
      </c>
      <c r="D91" s="228"/>
      <c r="E91" s="215">
        <v>0</v>
      </c>
      <c r="F91" s="215">
        <v>0</v>
      </c>
      <c r="G91" s="215">
        <v>0</v>
      </c>
      <c r="H91" s="215">
        <v>0</v>
      </c>
      <c r="I91" s="215">
        <v>0</v>
      </c>
      <c r="J91" s="215">
        <v>0</v>
      </c>
      <c r="K91" s="215">
        <v>0</v>
      </c>
      <c r="L91" s="215">
        <v>0</v>
      </c>
      <c r="M91" s="215">
        <v>0</v>
      </c>
      <c r="N91" s="215">
        <v>0</v>
      </c>
      <c r="O91" s="215">
        <v>0</v>
      </c>
      <c r="P91" s="215">
        <v>0</v>
      </c>
      <c r="Q91" s="215">
        <v>0</v>
      </c>
    </row>
    <row r="92" spans="1:17" x14ac:dyDescent="0.25">
      <c r="A92" s="245" t="str">
        <f>IFERROR(VLOOKUP($C92,Account_Mapping!$A:$C,2,0),"")</f>
        <v>REV_Other</v>
      </c>
      <c r="B92" s="248">
        <f>IFERROR(VLOOKUP($C92,Account_Mapping!$A:$C,3,0),"")</f>
        <v>0</v>
      </c>
      <c r="C92" s="285" t="s">
        <v>849</v>
      </c>
      <c r="D92" s="228"/>
      <c r="E92" s="215">
        <v>0</v>
      </c>
      <c r="F92" s="215">
        <v>0</v>
      </c>
      <c r="G92" s="215">
        <v>0</v>
      </c>
      <c r="H92" s="215">
        <v>0</v>
      </c>
      <c r="I92" s="215">
        <v>0</v>
      </c>
      <c r="J92" s="215">
        <v>0</v>
      </c>
      <c r="K92" s="215">
        <v>0</v>
      </c>
      <c r="L92" s="215">
        <v>0</v>
      </c>
      <c r="M92" s="215">
        <v>0</v>
      </c>
      <c r="N92" s="215">
        <v>0</v>
      </c>
      <c r="O92" s="215">
        <v>0</v>
      </c>
      <c r="P92" s="215">
        <v>0</v>
      </c>
      <c r="Q92" s="215">
        <v>0</v>
      </c>
    </row>
    <row r="93" spans="1:17" x14ac:dyDescent="0.25">
      <c r="A93" s="245" t="str">
        <f>IFERROR(VLOOKUP($C93,Account_Mapping!$A:$C,2,0),"")</f>
        <v>REV_Other</v>
      </c>
      <c r="B93" s="248">
        <f>IFERROR(VLOOKUP($C93,Account_Mapping!$A:$C,3,0),"")</f>
        <v>0</v>
      </c>
      <c r="C93" s="285" t="s">
        <v>850</v>
      </c>
      <c r="D93" s="228"/>
      <c r="E93" s="215">
        <v>0</v>
      </c>
      <c r="F93" s="215">
        <v>0</v>
      </c>
      <c r="G93" s="215">
        <v>0</v>
      </c>
      <c r="H93" s="215">
        <v>0</v>
      </c>
      <c r="I93" s="215">
        <v>0</v>
      </c>
      <c r="J93" s="215">
        <v>0</v>
      </c>
      <c r="K93" s="215">
        <v>0</v>
      </c>
      <c r="L93" s="215">
        <v>0</v>
      </c>
      <c r="M93" s="215">
        <v>0</v>
      </c>
      <c r="N93" s="215">
        <v>0</v>
      </c>
      <c r="O93" s="215">
        <v>0</v>
      </c>
      <c r="P93" s="215">
        <v>0</v>
      </c>
      <c r="Q93" s="215">
        <v>0</v>
      </c>
    </row>
    <row r="94" spans="1:17" x14ac:dyDescent="0.25">
      <c r="A94" s="245" t="str">
        <f>IFERROR(VLOOKUP($C94,Account_Mapping!$A:$C,2,0),"")</f>
        <v>REV_Private</v>
      </c>
      <c r="B94" s="248">
        <f>IFERROR(VLOOKUP($C94,Account_Mapping!$A:$C,3,0),"")</f>
        <v>0</v>
      </c>
      <c r="C94" s="285" t="s">
        <v>851</v>
      </c>
      <c r="D94" s="228"/>
      <c r="E94" s="215">
        <v>0</v>
      </c>
      <c r="F94" s="215">
        <v>0</v>
      </c>
      <c r="G94" s="215">
        <v>0</v>
      </c>
      <c r="H94" s="215">
        <v>0</v>
      </c>
      <c r="I94" s="215">
        <v>0</v>
      </c>
      <c r="J94" s="215">
        <v>0</v>
      </c>
      <c r="K94" s="215">
        <v>0</v>
      </c>
      <c r="L94" s="215">
        <v>0</v>
      </c>
      <c r="M94" s="215">
        <v>0</v>
      </c>
      <c r="N94" s="215">
        <v>0</v>
      </c>
      <c r="O94" s="215">
        <v>0</v>
      </c>
      <c r="P94" s="215">
        <v>0</v>
      </c>
      <c r="Q94" s="215">
        <v>0</v>
      </c>
    </row>
    <row r="95" spans="1:17" x14ac:dyDescent="0.25">
      <c r="A95" s="245" t="str">
        <f>IFERROR(VLOOKUP($C95,Account_Mapping!$A:$C,2,0),"")</f>
        <v>REV_Other</v>
      </c>
      <c r="B95" s="248">
        <f>IFERROR(VLOOKUP($C95,Account_Mapping!$A:$C,3,0),"")</f>
        <v>0</v>
      </c>
      <c r="C95" s="285" t="s">
        <v>852</v>
      </c>
      <c r="D95" s="228"/>
      <c r="E95" s="215">
        <v>36438.480000000003</v>
      </c>
      <c r="F95" s="215">
        <v>22562.48</v>
      </c>
      <c r="G95" s="215">
        <v>22252.240000000002</v>
      </c>
      <c r="H95" s="215">
        <v>20088.759999999998</v>
      </c>
      <c r="I95" s="215">
        <v>25311.24</v>
      </c>
      <c r="J95" s="215">
        <v>31882.080000000002</v>
      </c>
      <c r="K95" s="215">
        <v>0</v>
      </c>
      <c r="L95" s="215">
        <v>0</v>
      </c>
      <c r="M95" s="215">
        <v>0</v>
      </c>
      <c r="N95" s="215">
        <v>0</v>
      </c>
      <c r="O95" s="215">
        <v>0</v>
      </c>
      <c r="P95" s="215">
        <v>0</v>
      </c>
      <c r="Q95" s="215">
        <v>158535.28000000003</v>
      </c>
    </row>
    <row r="96" spans="1:17" x14ac:dyDescent="0.25">
      <c r="A96" s="245" t="str">
        <f>IFERROR(VLOOKUP($C96,Account_Mapping!$A:$C,2,0),"")</f>
        <v>REV_Other</v>
      </c>
      <c r="B96" s="248">
        <f>IFERROR(VLOOKUP($C96,Account_Mapping!$A:$C,3,0),"")</f>
        <v>0</v>
      </c>
      <c r="C96" s="285" t="s">
        <v>853</v>
      </c>
      <c r="D96" s="228"/>
      <c r="E96" s="215">
        <v>0</v>
      </c>
      <c r="F96" s="215">
        <v>0</v>
      </c>
      <c r="G96" s="215">
        <v>0</v>
      </c>
      <c r="H96" s="215">
        <v>0</v>
      </c>
      <c r="I96" s="215">
        <v>0</v>
      </c>
      <c r="J96" s="215">
        <v>0</v>
      </c>
      <c r="K96" s="215">
        <v>0</v>
      </c>
      <c r="L96" s="215">
        <v>0</v>
      </c>
      <c r="M96" s="215">
        <v>0</v>
      </c>
      <c r="N96" s="215">
        <v>0</v>
      </c>
      <c r="O96" s="215">
        <v>0</v>
      </c>
      <c r="P96" s="215">
        <v>0</v>
      </c>
      <c r="Q96" s="215">
        <v>0</v>
      </c>
    </row>
    <row r="97" spans="1:18" x14ac:dyDescent="0.25">
      <c r="A97" s="245" t="str">
        <f>IFERROR(VLOOKUP($C97,Account_Mapping!$A:$C,2,0),"")</f>
        <v>REV_Other</v>
      </c>
      <c r="B97" s="248">
        <f>IFERROR(VLOOKUP($C97,Account_Mapping!$A:$C,3,0),"")</f>
        <v>0</v>
      </c>
      <c r="C97" s="285" t="s">
        <v>854</v>
      </c>
      <c r="D97" s="228"/>
      <c r="E97" s="215">
        <v>-0.36</v>
      </c>
      <c r="F97" s="215">
        <v>1561.76</v>
      </c>
      <c r="G97" s="215">
        <v>0</v>
      </c>
      <c r="H97" s="215">
        <v>0</v>
      </c>
      <c r="I97" s="215">
        <v>0</v>
      </c>
      <c r="J97" s="215">
        <v>0</v>
      </c>
      <c r="K97" s="215">
        <v>0</v>
      </c>
      <c r="L97" s="215">
        <v>0</v>
      </c>
      <c r="M97" s="215">
        <v>0</v>
      </c>
      <c r="N97" s="215">
        <v>0</v>
      </c>
      <c r="O97" s="215">
        <v>0</v>
      </c>
      <c r="P97" s="215">
        <v>0</v>
      </c>
      <c r="Q97" s="215">
        <v>1561.4</v>
      </c>
    </row>
    <row r="98" spans="1:18" x14ac:dyDescent="0.25">
      <c r="A98" s="245" t="str">
        <f>IFERROR(VLOOKUP($C98,Account_Mapping!$A:$C,2,0),"")</f>
        <v>REV_Other</v>
      </c>
      <c r="B98" s="248">
        <f>IFERROR(VLOOKUP($C98,Account_Mapping!$A:$C,3,0),"")</f>
        <v>0</v>
      </c>
      <c r="C98" s="285" t="s">
        <v>855</v>
      </c>
      <c r="D98" s="228"/>
      <c r="E98" s="215">
        <v>0</v>
      </c>
      <c r="F98" s="215">
        <v>0</v>
      </c>
      <c r="G98" s="215">
        <v>0</v>
      </c>
      <c r="H98" s="215">
        <v>0</v>
      </c>
      <c r="I98" s="215">
        <v>0</v>
      </c>
      <c r="J98" s="215">
        <v>0</v>
      </c>
      <c r="K98" s="215">
        <v>0</v>
      </c>
      <c r="L98" s="215">
        <v>0</v>
      </c>
      <c r="M98" s="215">
        <v>0</v>
      </c>
      <c r="N98" s="215">
        <v>0</v>
      </c>
      <c r="O98" s="215">
        <v>0</v>
      </c>
      <c r="P98" s="215">
        <v>0</v>
      </c>
      <c r="Q98" s="215">
        <v>0</v>
      </c>
    </row>
    <row r="99" spans="1:18" x14ac:dyDescent="0.25">
      <c r="A99" s="245" t="str">
        <f>IFERROR(VLOOKUP($C99,Account_Mapping!$A:$C,2,0),"")</f>
        <v>REV_Other</v>
      </c>
      <c r="B99" s="248">
        <f>IFERROR(VLOOKUP($C99,Account_Mapping!$A:$C,3,0),"")</f>
        <v>0</v>
      </c>
      <c r="C99" s="285" t="s">
        <v>856</v>
      </c>
      <c r="D99" s="228"/>
      <c r="E99" s="215">
        <v>0</v>
      </c>
      <c r="F99" s="215">
        <v>0</v>
      </c>
      <c r="G99" s="215">
        <v>0</v>
      </c>
      <c r="H99" s="215">
        <v>0</v>
      </c>
      <c r="I99" s="215">
        <v>0</v>
      </c>
      <c r="J99" s="215">
        <v>0</v>
      </c>
      <c r="K99" s="215">
        <v>0</v>
      </c>
      <c r="L99" s="215">
        <v>0</v>
      </c>
      <c r="M99" s="215">
        <v>0</v>
      </c>
      <c r="N99" s="215">
        <v>0</v>
      </c>
      <c r="O99" s="215">
        <v>0</v>
      </c>
      <c r="P99" s="215">
        <v>0</v>
      </c>
      <c r="Q99" s="215">
        <v>0</v>
      </c>
    </row>
    <row r="100" spans="1:18" x14ac:dyDescent="0.25">
      <c r="A100" s="245" t="str">
        <f>IFERROR(VLOOKUP($C100,Account_Mapping!$A:$C,2,0),"")</f>
        <v>REV_Other</v>
      </c>
      <c r="B100" s="248" t="str">
        <f>IFERROR(VLOOKUP($C100,Account_Mapping!$A:$C,3,0),"")</f>
        <v>REV_Cont_Allow</v>
      </c>
      <c r="C100" s="285" t="s">
        <v>857</v>
      </c>
      <c r="D100" s="228"/>
      <c r="E100" s="215">
        <v>0</v>
      </c>
      <c r="F100" s="215">
        <v>0</v>
      </c>
      <c r="G100" s="215">
        <v>0</v>
      </c>
      <c r="H100" s="215">
        <v>0</v>
      </c>
      <c r="I100" s="215">
        <v>0</v>
      </c>
      <c r="J100" s="215">
        <v>0</v>
      </c>
      <c r="K100" s="215">
        <v>0</v>
      </c>
      <c r="L100" s="215">
        <v>0</v>
      </c>
      <c r="M100" s="215">
        <v>0</v>
      </c>
      <c r="N100" s="215">
        <v>0</v>
      </c>
      <c r="O100" s="215">
        <v>0</v>
      </c>
      <c r="P100" s="215">
        <v>0</v>
      </c>
      <c r="Q100" s="215">
        <v>0</v>
      </c>
    </row>
    <row r="101" spans="1:18" x14ac:dyDescent="0.25">
      <c r="A101" s="245" t="str">
        <f>IFERROR(VLOOKUP($C101,Account_Mapping!$A:$C,2,0),"")</f>
        <v>REV_Other</v>
      </c>
      <c r="B101" s="248" t="str">
        <f>IFERROR(VLOOKUP($C101,Account_Mapping!$A:$C,3,0),"")</f>
        <v>REV_Ancillary</v>
      </c>
      <c r="C101" s="285" t="s">
        <v>858</v>
      </c>
      <c r="D101" s="228"/>
      <c r="E101" s="215">
        <v>0</v>
      </c>
      <c r="F101" s="215">
        <v>0</v>
      </c>
      <c r="G101" s="215">
        <v>0</v>
      </c>
      <c r="H101" s="215">
        <v>0</v>
      </c>
      <c r="I101" s="215">
        <v>0</v>
      </c>
      <c r="J101" s="215">
        <v>0</v>
      </c>
      <c r="K101" s="215">
        <v>0</v>
      </c>
      <c r="L101" s="215">
        <v>0</v>
      </c>
      <c r="M101" s="215">
        <v>0</v>
      </c>
      <c r="N101" s="215">
        <v>0</v>
      </c>
      <c r="O101" s="215">
        <v>0</v>
      </c>
      <c r="P101" s="215">
        <v>0</v>
      </c>
      <c r="Q101" s="215">
        <v>0</v>
      </c>
    </row>
    <row r="102" spans="1:18" x14ac:dyDescent="0.25">
      <c r="A102" s="245" t="str">
        <f>IFERROR(VLOOKUP($C102,Account_Mapping!$A:$C,2,0),"")</f>
        <v>REV_Other</v>
      </c>
      <c r="B102" s="248">
        <f>IFERROR(VLOOKUP($C102,Account_Mapping!$A:$C,3,0),"")</f>
        <v>0</v>
      </c>
      <c r="C102" s="285" t="s">
        <v>859</v>
      </c>
      <c r="D102" s="228"/>
      <c r="E102" s="215">
        <v>0</v>
      </c>
      <c r="F102" s="215">
        <v>0</v>
      </c>
      <c r="G102" s="215">
        <v>0</v>
      </c>
      <c r="H102" s="215">
        <v>0</v>
      </c>
      <c r="I102" s="215">
        <v>0</v>
      </c>
      <c r="J102" s="215">
        <v>0</v>
      </c>
      <c r="K102" s="215">
        <v>0</v>
      </c>
      <c r="L102" s="215">
        <v>0</v>
      </c>
      <c r="M102" s="215">
        <v>0</v>
      </c>
      <c r="N102" s="215">
        <v>0</v>
      </c>
      <c r="O102" s="215">
        <v>0</v>
      </c>
      <c r="P102" s="215">
        <v>0</v>
      </c>
      <c r="Q102" s="215">
        <v>0</v>
      </c>
    </row>
    <row r="103" spans="1:18" x14ac:dyDescent="0.25">
      <c r="A103" s="245" t="str">
        <f>IFERROR(VLOOKUP($C103,Account_Mapping!$A:$C,2,0),"")</f>
        <v>REV_Other</v>
      </c>
      <c r="B103" s="248">
        <f>IFERROR(VLOOKUP($C103,Account_Mapping!$A:$C,3,0),"")</f>
        <v>0</v>
      </c>
      <c r="C103" s="285" t="s">
        <v>860</v>
      </c>
      <c r="D103" s="228"/>
      <c r="E103" s="215">
        <v>0</v>
      </c>
      <c r="F103" s="215">
        <v>0</v>
      </c>
      <c r="G103" s="215">
        <v>0</v>
      </c>
      <c r="H103" s="215">
        <v>0</v>
      </c>
      <c r="I103" s="215">
        <v>0</v>
      </c>
      <c r="J103" s="215">
        <v>0</v>
      </c>
      <c r="K103" s="215">
        <v>0</v>
      </c>
      <c r="L103" s="215">
        <v>0</v>
      </c>
      <c r="M103" s="215">
        <v>0</v>
      </c>
      <c r="N103" s="215">
        <v>0</v>
      </c>
      <c r="O103" s="215">
        <v>0</v>
      </c>
      <c r="P103" s="215">
        <v>0</v>
      </c>
      <c r="Q103" s="215">
        <v>0</v>
      </c>
    </row>
    <row r="104" spans="1:18" x14ac:dyDescent="0.25">
      <c r="A104" s="245" t="str">
        <f>IFERROR(VLOOKUP($C104,Account_Mapping!$A:$C,2,0),"")</f>
        <v>REV_Other</v>
      </c>
      <c r="B104" s="248">
        <f>IFERROR(VLOOKUP($C104,Account_Mapping!$A:$C,3,0),"")</f>
        <v>0</v>
      </c>
      <c r="C104" s="285" t="s">
        <v>861</v>
      </c>
      <c r="D104" s="228"/>
      <c r="E104" s="215">
        <v>0</v>
      </c>
      <c r="F104" s="215">
        <v>0</v>
      </c>
      <c r="G104" s="215">
        <v>0</v>
      </c>
      <c r="H104" s="215">
        <v>0</v>
      </c>
      <c r="I104" s="215">
        <v>0</v>
      </c>
      <c r="J104" s="215">
        <v>0</v>
      </c>
      <c r="K104" s="215">
        <v>0</v>
      </c>
      <c r="L104" s="215">
        <v>0</v>
      </c>
      <c r="M104" s="215">
        <v>0</v>
      </c>
      <c r="N104" s="215">
        <v>0</v>
      </c>
      <c r="O104" s="215">
        <v>0</v>
      </c>
      <c r="P104" s="215">
        <v>0</v>
      </c>
      <c r="Q104" s="215">
        <v>0</v>
      </c>
    </row>
    <row r="105" spans="1:18" x14ac:dyDescent="0.25">
      <c r="A105" s="245" t="str">
        <f>IFERROR(VLOOKUP($C105,Account_Mapping!$A:$C,2,0),"")</f>
        <v>REV_Other</v>
      </c>
      <c r="B105" s="248">
        <f>IFERROR(VLOOKUP($C105,Account_Mapping!$A:$C,3,0),"")</f>
        <v>0</v>
      </c>
      <c r="C105" s="285" t="s">
        <v>862</v>
      </c>
      <c r="D105" s="228"/>
      <c r="E105" s="215">
        <v>0</v>
      </c>
      <c r="F105" s="215">
        <v>0</v>
      </c>
      <c r="G105" s="215">
        <v>0</v>
      </c>
      <c r="H105" s="215">
        <v>0</v>
      </c>
      <c r="I105" s="215">
        <v>0</v>
      </c>
      <c r="J105" s="215">
        <v>0</v>
      </c>
      <c r="K105" s="215">
        <v>0</v>
      </c>
      <c r="L105" s="215">
        <v>0</v>
      </c>
      <c r="M105" s="215">
        <v>0</v>
      </c>
      <c r="N105" s="215">
        <v>0</v>
      </c>
      <c r="O105" s="215">
        <v>0</v>
      </c>
      <c r="P105" s="215">
        <v>0</v>
      </c>
      <c r="Q105" s="215">
        <v>0</v>
      </c>
    </row>
    <row r="106" spans="1:18" x14ac:dyDescent="0.25">
      <c r="A106" s="245" t="str">
        <f>IFERROR(VLOOKUP($C106,Account_Mapping!$A:$C,2,0),"")</f>
        <v>REV_Veterans</v>
      </c>
      <c r="B106" s="248">
        <f>IFERROR(VLOOKUP($C106,Account_Mapping!$A:$C,3,0),"")</f>
        <v>0</v>
      </c>
      <c r="C106" s="285" t="s">
        <v>863</v>
      </c>
      <c r="D106" s="228"/>
      <c r="E106" s="215">
        <v>0</v>
      </c>
      <c r="F106" s="215">
        <v>0</v>
      </c>
      <c r="G106" s="215">
        <v>0</v>
      </c>
      <c r="H106" s="215">
        <v>0</v>
      </c>
      <c r="I106" s="215">
        <v>0</v>
      </c>
      <c r="J106" s="215">
        <v>0</v>
      </c>
      <c r="K106" s="215">
        <v>0</v>
      </c>
      <c r="L106" s="215">
        <v>0</v>
      </c>
      <c r="M106" s="215">
        <v>0</v>
      </c>
      <c r="N106" s="215">
        <v>0</v>
      </c>
      <c r="O106" s="215">
        <v>0</v>
      </c>
      <c r="P106" s="215">
        <v>0</v>
      </c>
      <c r="Q106" s="215">
        <v>0</v>
      </c>
    </row>
    <row r="107" spans="1:18" x14ac:dyDescent="0.25">
      <c r="A107" s="245" t="str">
        <f>IFERROR(VLOOKUP($C107,Account_Mapping!$A:$C,2,0),"")</f>
        <v>REV_Veterans</v>
      </c>
      <c r="B107" s="248">
        <f>IFERROR(VLOOKUP($C107,Account_Mapping!$A:$C,3,0),"")</f>
        <v>0</v>
      </c>
      <c r="C107" s="285" t="s">
        <v>864</v>
      </c>
      <c r="D107" s="228"/>
      <c r="E107" s="215">
        <v>0</v>
      </c>
      <c r="F107" s="215">
        <v>0</v>
      </c>
      <c r="G107" s="215">
        <v>0</v>
      </c>
      <c r="H107" s="215">
        <v>0</v>
      </c>
      <c r="I107" s="215">
        <v>0</v>
      </c>
      <c r="J107" s="215">
        <v>0</v>
      </c>
      <c r="K107" s="215">
        <v>0</v>
      </c>
      <c r="L107" s="215">
        <v>0</v>
      </c>
      <c r="M107" s="215">
        <v>0</v>
      </c>
      <c r="N107" s="215">
        <v>0</v>
      </c>
      <c r="O107" s="215">
        <v>0</v>
      </c>
      <c r="P107" s="215">
        <v>0</v>
      </c>
      <c r="Q107" s="215">
        <v>0</v>
      </c>
    </row>
    <row r="108" spans="1:18" x14ac:dyDescent="0.25">
      <c r="A108" s="245" t="str">
        <f>IFERROR(VLOOKUP($C108,Account_Mapping!$A:$C,2,0),"")</f>
        <v>REV_Veterans</v>
      </c>
      <c r="B108" s="248">
        <f>IFERROR(VLOOKUP($C108,Account_Mapping!$A:$C,3,0),"")</f>
        <v>0</v>
      </c>
      <c r="C108" s="285" t="s">
        <v>865</v>
      </c>
      <c r="D108" s="228"/>
      <c r="E108" s="215">
        <v>0</v>
      </c>
      <c r="F108" s="215">
        <v>0</v>
      </c>
      <c r="G108" s="215">
        <v>0</v>
      </c>
      <c r="H108" s="215">
        <v>0</v>
      </c>
      <c r="I108" s="215">
        <v>0</v>
      </c>
      <c r="J108" s="215">
        <v>0</v>
      </c>
      <c r="K108" s="215">
        <v>0</v>
      </c>
      <c r="L108" s="215">
        <v>0</v>
      </c>
      <c r="M108" s="215">
        <v>0</v>
      </c>
      <c r="N108" s="215">
        <v>0</v>
      </c>
      <c r="O108" s="215">
        <v>0</v>
      </c>
      <c r="P108" s="215">
        <v>0</v>
      </c>
      <c r="Q108" s="215">
        <v>0</v>
      </c>
    </row>
    <row r="109" spans="1:18" x14ac:dyDescent="0.25">
      <c r="A109" s="245" t="str">
        <f>IFERROR(VLOOKUP($C109,Account_Mapping!$A:$C,2,0),"")</f>
        <v>REV_Veterans</v>
      </c>
      <c r="B109" s="248">
        <f>IFERROR(VLOOKUP($C109,Account_Mapping!$A:$C,3,0),"")</f>
        <v>0</v>
      </c>
      <c r="C109" s="285" t="s">
        <v>866</v>
      </c>
      <c r="D109" s="228"/>
      <c r="E109" s="229">
        <v>0</v>
      </c>
      <c r="F109" s="229">
        <v>0</v>
      </c>
      <c r="G109" s="229">
        <v>0</v>
      </c>
      <c r="H109" s="229">
        <v>0</v>
      </c>
      <c r="I109" s="229">
        <v>0</v>
      </c>
      <c r="J109" s="229">
        <v>0</v>
      </c>
      <c r="K109" s="229">
        <v>0</v>
      </c>
      <c r="L109" s="229">
        <v>0</v>
      </c>
      <c r="M109" s="229">
        <v>0</v>
      </c>
      <c r="N109" s="229">
        <v>0</v>
      </c>
      <c r="O109" s="229">
        <v>0</v>
      </c>
      <c r="P109" s="229">
        <v>0</v>
      </c>
      <c r="Q109" s="229">
        <v>0</v>
      </c>
      <c r="R109" s="224"/>
    </row>
    <row r="110" spans="1:18" x14ac:dyDescent="0.25">
      <c r="A110" s="245" t="str">
        <f>IFERROR(VLOOKUP($C110,Account_Mapping!$A:$C,2,0),"")</f>
        <v>REV_Other</v>
      </c>
      <c r="B110" s="248">
        <f>IFERROR(VLOOKUP($C110,Account_Mapping!$A:$C,3,0),"")</f>
        <v>0</v>
      </c>
      <c r="C110" s="285" t="s">
        <v>867</v>
      </c>
      <c r="E110" s="215">
        <v>0</v>
      </c>
      <c r="F110" s="215">
        <v>0</v>
      </c>
      <c r="G110" s="215">
        <v>0</v>
      </c>
      <c r="H110" s="215">
        <v>0</v>
      </c>
      <c r="I110" s="215">
        <v>0</v>
      </c>
      <c r="J110" s="215">
        <v>0</v>
      </c>
      <c r="K110" s="215">
        <v>0</v>
      </c>
      <c r="L110" s="215">
        <v>0</v>
      </c>
      <c r="M110" s="215">
        <v>0</v>
      </c>
      <c r="N110" s="215">
        <v>0</v>
      </c>
      <c r="O110" s="215">
        <v>0</v>
      </c>
      <c r="P110" s="215">
        <v>0</v>
      </c>
      <c r="Q110" s="215">
        <v>0</v>
      </c>
    </row>
    <row r="111" spans="1:18" x14ac:dyDescent="0.25">
      <c r="A111" s="245" t="str">
        <f>IFERROR(VLOOKUP($C111,Account_Mapping!$A:$C,2,0),"")</f>
        <v/>
      </c>
      <c r="B111" s="248" t="str">
        <f>IFERROR(VLOOKUP($C111,Account_Mapping!$A:$C,3,0),"")</f>
        <v/>
      </c>
      <c r="C111" s="285" t="s">
        <v>868</v>
      </c>
      <c r="E111" s="215">
        <v>225961.33000000002</v>
      </c>
      <c r="F111" s="215">
        <v>205971.21</v>
      </c>
      <c r="G111" s="215">
        <v>234477.53000000006</v>
      </c>
      <c r="H111" s="215">
        <v>203525.61000000004</v>
      </c>
      <c r="I111" s="215">
        <v>198898.08</v>
      </c>
      <c r="J111" s="215">
        <v>213785.88</v>
      </c>
      <c r="K111" s="215">
        <v>0</v>
      </c>
      <c r="L111" s="215">
        <v>0</v>
      </c>
      <c r="M111" s="215">
        <v>0</v>
      </c>
      <c r="N111" s="215">
        <v>0</v>
      </c>
      <c r="O111" s="215">
        <v>0</v>
      </c>
      <c r="P111" s="215">
        <v>0</v>
      </c>
      <c r="Q111" s="215">
        <v>1282619.6399999997</v>
      </c>
    </row>
    <row r="112" spans="1:18" x14ac:dyDescent="0.25">
      <c r="A112" s="245" t="str">
        <f>IFERROR(VLOOKUP($C112,Account_Mapping!$A:$C,2,0),"")</f>
        <v/>
      </c>
      <c r="B112" s="248" t="str">
        <f>IFERROR(VLOOKUP($C112,Account_Mapping!$A:$C,3,0),"")</f>
        <v/>
      </c>
      <c r="C112" s="285" t="s">
        <v>789</v>
      </c>
      <c r="D112" s="215"/>
      <c r="E112" s="215"/>
      <c r="F112" s="215"/>
      <c r="G112" s="215"/>
      <c r="H112" s="215"/>
      <c r="I112" s="215"/>
      <c r="J112" s="215"/>
      <c r="K112" s="215"/>
      <c r="L112" s="215"/>
      <c r="M112" s="215"/>
      <c r="N112" s="215"/>
      <c r="O112" s="215"/>
      <c r="P112" s="215"/>
      <c r="Q112" s="215"/>
    </row>
    <row r="113" spans="1:17" x14ac:dyDescent="0.25">
      <c r="A113" s="245" t="str">
        <f>IFERROR(VLOOKUP($C113,Account_Mapping!$A:$C,2,0),"")</f>
        <v/>
      </c>
      <c r="B113" s="248" t="str">
        <f>IFERROR(VLOOKUP($C113,Account_Mapping!$A:$C,3,0),"")</f>
        <v/>
      </c>
      <c r="C113" s="285" t="s">
        <v>869</v>
      </c>
      <c r="D113" s="215"/>
      <c r="E113" s="215"/>
      <c r="F113" s="215"/>
      <c r="G113" s="215"/>
      <c r="H113" s="215"/>
      <c r="I113" s="215"/>
      <c r="J113" s="215"/>
      <c r="K113" s="215"/>
      <c r="L113" s="215"/>
      <c r="M113" s="215"/>
      <c r="N113" s="215"/>
      <c r="O113" s="215"/>
      <c r="P113" s="215"/>
      <c r="Q113" s="215"/>
    </row>
    <row r="114" spans="1:17" x14ac:dyDescent="0.25">
      <c r="A114" s="245" t="str">
        <f>IFERROR(VLOOKUP($C114,Account_Mapping!$A:$C,2,0),"")</f>
        <v>Rev_Medicare_B</v>
      </c>
      <c r="B114" s="248" t="str">
        <f>IFERROR(VLOOKUP($C114,Account_Mapping!$A:$C,3,0),"")</f>
        <v>REV_Ancillary</v>
      </c>
      <c r="C114" s="285" t="s">
        <v>870</v>
      </c>
      <c r="D114" s="215"/>
      <c r="E114" s="215">
        <v>5802.86</v>
      </c>
      <c r="F114" s="215">
        <v>5778.77</v>
      </c>
      <c r="G114" s="215">
        <v>5963.92</v>
      </c>
      <c r="H114" s="215">
        <v>13063.91</v>
      </c>
      <c r="I114" s="215">
        <v>13256.61</v>
      </c>
      <c r="J114" s="215">
        <v>13049.89</v>
      </c>
      <c r="K114" s="215">
        <v>0</v>
      </c>
      <c r="L114" s="215">
        <v>0</v>
      </c>
      <c r="M114" s="215">
        <v>0</v>
      </c>
      <c r="N114" s="215">
        <v>0</v>
      </c>
      <c r="O114" s="215">
        <v>0</v>
      </c>
      <c r="P114" s="215">
        <v>0</v>
      </c>
      <c r="Q114" s="215">
        <v>56915.960000000006</v>
      </c>
    </row>
    <row r="115" spans="1:17" x14ac:dyDescent="0.25">
      <c r="A115" s="245" t="str">
        <f>IFERROR(VLOOKUP($C115,Account_Mapping!$A:$C,2,0),"")</f>
        <v>Rev_Medicare_B</v>
      </c>
      <c r="B115" s="248" t="str">
        <f>IFERROR(VLOOKUP($C115,Account_Mapping!$A:$C,3,0),"")</f>
        <v>REV_Ancillary</v>
      </c>
      <c r="C115" s="285" t="s">
        <v>871</v>
      </c>
      <c r="D115" s="215"/>
      <c r="E115" s="215">
        <v>7069.22</v>
      </c>
      <c r="F115" s="215">
        <v>8015.09</v>
      </c>
      <c r="G115" s="215">
        <v>8631.07</v>
      </c>
      <c r="H115" s="215">
        <v>11367.59</v>
      </c>
      <c r="I115" s="215">
        <v>12566.84</v>
      </c>
      <c r="J115" s="215">
        <v>11076.74</v>
      </c>
      <c r="K115" s="215">
        <v>0</v>
      </c>
      <c r="L115" s="215">
        <v>0</v>
      </c>
      <c r="M115" s="215">
        <v>0</v>
      </c>
      <c r="N115" s="215">
        <v>0</v>
      </c>
      <c r="O115" s="215">
        <v>0</v>
      </c>
      <c r="P115" s="215">
        <v>0</v>
      </c>
      <c r="Q115" s="215">
        <v>58726.549999999996</v>
      </c>
    </row>
    <row r="116" spans="1:17" x14ac:dyDescent="0.25">
      <c r="A116" s="245" t="str">
        <f>IFERROR(VLOOKUP($C116,Account_Mapping!$A:$C,2,0),"")</f>
        <v>Rev_Medicare_B</v>
      </c>
      <c r="B116" s="248" t="str">
        <f>IFERROR(VLOOKUP($C116,Account_Mapping!$A:$C,3,0),"")</f>
        <v>REV_Ancillary</v>
      </c>
      <c r="C116" s="285" t="s">
        <v>872</v>
      </c>
      <c r="D116" s="215"/>
      <c r="E116" s="215">
        <v>0</v>
      </c>
      <c r="F116" s="215">
        <v>0</v>
      </c>
      <c r="G116" s="215">
        <v>0</v>
      </c>
      <c r="H116" s="215">
        <v>0</v>
      </c>
      <c r="I116" s="215">
        <v>0</v>
      </c>
      <c r="J116" s="215">
        <v>0</v>
      </c>
      <c r="K116" s="215">
        <v>0</v>
      </c>
      <c r="L116" s="215">
        <v>0</v>
      </c>
      <c r="M116" s="215">
        <v>0</v>
      </c>
      <c r="N116" s="215">
        <v>0</v>
      </c>
      <c r="O116" s="215">
        <v>0</v>
      </c>
      <c r="P116" s="215">
        <v>0</v>
      </c>
      <c r="Q116" s="215">
        <v>0</v>
      </c>
    </row>
    <row r="117" spans="1:17" x14ac:dyDescent="0.25">
      <c r="A117" s="245" t="str">
        <f>IFERROR(VLOOKUP($C117,Account_Mapping!$A:$C,2,0),"")</f>
        <v>Rev_Medicare_B</v>
      </c>
      <c r="B117" s="248" t="str">
        <f>IFERROR(VLOOKUP($C117,Account_Mapping!$A:$C,3,0),"")</f>
        <v>REV_Ancillary</v>
      </c>
      <c r="C117" s="285" t="s">
        <v>1270</v>
      </c>
      <c r="D117" s="215"/>
      <c r="E117" s="215">
        <v>0</v>
      </c>
      <c r="F117" s="215">
        <v>0</v>
      </c>
      <c r="G117" s="215">
        <v>0</v>
      </c>
      <c r="H117" s="215">
        <v>0</v>
      </c>
      <c r="I117" s="215">
        <v>0</v>
      </c>
      <c r="J117" s="215">
        <v>0</v>
      </c>
      <c r="K117" s="215">
        <v>0</v>
      </c>
      <c r="L117" s="215">
        <v>0</v>
      </c>
      <c r="M117" s="215">
        <v>0</v>
      </c>
      <c r="N117" s="215">
        <v>0</v>
      </c>
      <c r="O117" s="215">
        <v>0</v>
      </c>
      <c r="P117" s="215">
        <v>0</v>
      </c>
      <c r="Q117" s="215">
        <v>0</v>
      </c>
    </row>
    <row r="118" spans="1:17" x14ac:dyDescent="0.25">
      <c r="A118" s="245" t="str">
        <f>IFERROR(VLOOKUP($C118,Account_Mapping!$A:$C,2,0),"")</f>
        <v>Rev_Medicare_B</v>
      </c>
      <c r="B118" s="248" t="str">
        <f>IFERROR(VLOOKUP($C118,Account_Mapping!$A:$C,3,0),"")</f>
        <v>REV_Ancillary</v>
      </c>
      <c r="C118" s="285" t="s">
        <v>874</v>
      </c>
      <c r="D118" s="215"/>
      <c r="E118" s="215">
        <v>0</v>
      </c>
      <c r="F118" s="215">
        <v>30</v>
      </c>
      <c r="G118" s="215">
        <v>0</v>
      </c>
      <c r="H118" s="215">
        <v>-50</v>
      </c>
      <c r="I118" s="215">
        <v>0</v>
      </c>
      <c r="J118" s="215">
        <v>0</v>
      </c>
      <c r="K118" s="215">
        <v>0</v>
      </c>
      <c r="L118" s="215">
        <v>0</v>
      </c>
      <c r="M118" s="215">
        <v>0</v>
      </c>
      <c r="N118" s="215">
        <v>0</v>
      </c>
      <c r="O118" s="215">
        <v>0</v>
      </c>
      <c r="P118" s="215">
        <v>0</v>
      </c>
      <c r="Q118" s="215">
        <v>-20</v>
      </c>
    </row>
    <row r="119" spans="1:17" x14ac:dyDescent="0.25">
      <c r="A119" s="245" t="str">
        <f>IFERROR(VLOOKUP($C119,Account_Mapping!$A:$C,2,0),"")</f>
        <v>Rev_Medicare_B</v>
      </c>
      <c r="B119" s="248" t="str">
        <f>IFERROR(VLOOKUP($C119,Account_Mapping!$A:$C,3,0),"")</f>
        <v>REV_Ancillary</v>
      </c>
      <c r="C119" s="285" t="s">
        <v>875</v>
      </c>
      <c r="D119" s="215"/>
      <c r="E119" s="215">
        <v>0</v>
      </c>
      <c r="F119" s="215">
        <v>0</v>
      </c>
      <c r="G119" s="215">
        <v>0</v>
      </c>
      <c r="H119" s="215">
        <v>0</v>
      </c>
      <c r="I119" s="215">
        <v>0</v>
      </c>
      <c r="J119" s="215">
        <v>0</v>
      </c>
      <c r="K119" s="215">
        <v>0</v>
      </c>
      <c r="L119" s="215">
        <v>0</v>
      </c>
      <c r="M119" s="215">
        <v>0</v>
      </c>
      <c r="N119" s="215">
        <v>0</v>
      </c>
      <c r="O119" s="215">
        <v>0</v>
      </c>
      <c r="P119" s="215">
        <v>0</v>
      </c>
      <c r="Q119" s="215">
        <v>0</v>
      </c>
    </row>
    <row r="120" spans="1:17" x14ac:dyDescent="0.25">
      <c r="A120" s="245" t="str">
        <f>IFERROR(VLOOKUP($C120,Account_Mapping!$A:$C,2,0),"")</f>
        <v>Rev_Medicare_B</v>
      </c>
      <c r="B120" s="248" t="str">
        <f>IFERROR(VLOOKUP($C120,Account_Mapping!$A:$C,3,0),"")</f>
        <v>REV_Ancillary</v>
      </c>
      <c r="C120" s="285" t="s">
        <v>876</v>
      </c>
      <c r="D120" s="215"/>
      <c r="E120" s="215">
        <v>0</v>
      </c>
      <c r="F120" s="215">
        <v>0</v>
      </c>
      <c r="G120" s="215">
        <v>0</v>
      </c>
      <c r="H120" s="215">
        <v>0</v>
      </c>
      <c r="I120" s="215">
        <v>0</v>
      </c>
      <c r="J120" s="215">
        <v>0</v>
      </c>
      <c r="K120" s="215">
        <v>0</v>
      </c>
      <c r="L120" s="215">
        <v>0</v>
      </c>
      <c r="M120" s="215">
        <v>0</v>
      </c>
      <c r="N120" s="215">
        <v>0</v>
      </c>
      <c r="O120" s="215">
        <v>0</v>
      </c>
      <c r="P120" s="215">
        <v>0</v>
      </c>
      <c r="Q120" s="215">
        <v>0</v>
      </c>
    </row>
    <row r="121" spans="1:17" x14ac:dyDescent="0.25">
      <c r="A121" s="245" t="str">
        <f>IFERROR(VLOOKUP($C121,Account_Mapping!$A:$C,2,0),"")</f>
        <v>Rev_Medicare_B</v>
      </c>
      <c r="B121" s="248" t="str">
        <f>IFERROR(VLOOKUP($C121,Account_Mapping!$A:$C,3,0),"")</f>
        <v>REV_Ancillary</v>
      </c>
      <c r="C121" s="285" t="s">
        <v>877</v>
      </c>
      <c r="D121" s="215"/>
      <c r="E121" s="215">
        <v>0</v>
      </c>
      <c r="F121" s="215">
        <v>0</v>
      </c>
      <c r="G121" s="215">
        <v>0</v>
      </c>
      <c r="H121" s="215">
        <v>0</v>
      </c>
      <c r="I121" s="215">
        <v>0</v>
      </c>
      <c r="J121" s="215">
        <v>0</v>
      </c>
      <c r="K121" s="215">
        <v>0</v>
      </c>
      <c r="L121" s="215">
        <v>0</v>
      </c>
      <c r="M121" s="215">
        <v>0</v>
      </c>
      <c r="N121" s="215">
        <v>0</v>
      </c>
      <c r="O121" s="215">
        <v>0</v>
      </c>
      <c r="P121" s="215">
        <v>0</v>
      </c>
      <c r="Q121" s="215">
        <v>0</v>
      </c>
    </row>
    <row r="122" spans="1:17" x14ac:dyDescent="0.25">
      <c r="A122" s="245" t="str">
        <f>IFERROR(VLOOKUP($C122,Account_Mapping!$A:$C,2,0),"")</f>
        <v>Rev_Medicare_B</v>
      </c>
      <c r="B122" s="248" t="str">
        <f>IFERROR(VLOOKUP($C122,Account_Mapping!$A:$C,3,0),"")</f>
        <v>REV_Cont_Allow</v>
      </c>
      <c r="C122" s="285" t="s">
        <v>878</v>
      </c>
      <c r="D122" s="215"/>
      <c r="E122" s="215">
        <v>-5211.22</v>
      </c>
      <c r="F122" s="215">
        <v>-4903.25</v>
      </c>
      <c r="G122" s="215">
        <v>-10321.85</v>
      </c>
      <c r="H122" s="215">
        <v>-12282.67</v>
      </c>
      <c r="I122" s="215">
        <v>-13195.27</v>
      </c>
      <c r="J122" s="215">
        <v>-10381.82</v>
      </c>
      <c r="K122" s="215">
        <v>0</v>
      </c>
      <c r="L122" s="215">
        <v>0</v>
      </c>
      <c r="M122" s="215">
        <v>0</v>
      </c>
      <c r="N122" s="215">
        <v>0</v>
      </c>
      <c r="O122" s="215">
        <v>0</v>
      </c>
      <c r="P122" s="215">
        <v>0</v>
      </c>
      <c r="Q122" s="215">
        <v>-56296.079999999994</v>
      </c>
    </row>
    <row r="123" spans="1:17" x14ac:dyDescent="0.25">
      <c r="A123" s="245" t="str">
        <f>IFERROR(VLOOKUP($C123,Account_Mapping!$A:$C,2,0),"")</f>
        <v>Rev_Medicare_B</v>
      </c>
      <c r="B123" s="248" t="str">
        <f>IFERROR(VLOOKUP($C123,Account_Mapping!$A:$C,3,0),"")</f>
        <v>REV_Cont_Allow</v>
      </c>
      <c r="C123" s="285" t="s">
        <v>879</v>
      </c>
      <c r="D123" s="215"/>
      <c r="E123" s="215">
        <v>79.8</v>
      </c>
      <c r="F123" s="215">
        <v>-879.74</v>
      </c>
      <c r="G123" s="215">
        <v>-315.20999999999998</v>
      </c>
      <c r="H123" s="215">
        <v>-779.44</v>
      </c>
      <c r="I123" s="215">
        <v>-198.57</v>
      </c>
      <c r="J123" s="215">
        <v>3.33</v>
      </c>
      <c r="K123" s="215">
        <v>0</v>
      </c>
      <c r="L123" s="215">
        <v>0</v>
      </c>
      <c r="M123" s="215">
        <v>0</v>
      </c>
      <c r="N123" s="215">
        <v>0</v>
      </c>
      <c r="O123" s="215">
        <v>0</v>
      </c>
      <c r="P123" s="215">
        <v>0</v>
      </c>
      <c r="Q123" s="215">
        <v>-2089.8300000000004</v>
      </c>
    </row>
    <row r="124" spans="1:17" x14ac:dyDescent="0.25">
      <c r="A124" s="245" t="str">
        <f>IFERROR(VLOOKUP($C124,Account_Mapping!$A:$C,2,0),"")</f>
        <v>Rev_Medicare_B</v>
      </c>
      <c r="B124" s="248">
        <f>IFERROR(VLOOKUP($C124,Account_Mapping!$A:$C,3,0),"")</f>
        <v>0</v>
      </c>
      <c r="C124" s="285" t="s">
        <v>880</v>
      </c>
      <c r="D124" s="215"/>
      <c r="E124" s="215">
        <v>0</v>
      </c>
      <c r="F124" s="215">
        <v>0</v>
      </c>
      <c r="G124" s="215">
        <v>0</v>
      </c>
      <c r="H124" s="215">
        <v>0</v>
      </c>
      <c r="I124" s="215">
        <v>-94.51</v>
      </c>
      <c r="J124" s="215">
        <v>-98.28</v>
      </c>
      <c r="K124" s="215">
        <v>0</v>
      </c>
      <c r="L124" s="215">
        <v>0</v>
      </c>
      <c r="M124" s="215">
        <v>0</v>
      </c>
      <c r="N124" s="215">
        <v>0</v>
      </c>
      <c r="O124" s="215">
        <v>0</v>
      </c>
      <c r="P124" s="215">
        <v>0</v>
      </c>
      <c r="Q124" s="215">
        <v>-192.79000000000002</v>
      </c>
    </row>
    <row r="125" spans="1:17" x14ac:dyDescent="0.25">
      <c r="A125" s="245" t="str">
        <f>IFERROR(VLOOKUP($C125,Account_Mapping!$A:$C,2,0),"")</f>
        <v>Rev_Medicare_B</v>
      </c>
      <c r="B125" s="248" t="str">
        <f>IFERROR(VLOOKUP($C125,Account_Mapping!$A:$C,3,0),"")</f>
        <v>REV_Ancillary</v>
      </c>
      <c r="C125" s="285" t="s">
        <v>881</v>
      </c>
      <c r="D125" s="215"/>
      <c r="E125" s="215">
        <v>0</v>
      </c>
      <c r="F125" s="215">
        <v>0</v>
      </c>
      <c r="G125" s="215">
        <v>0</v>
      </c>
      <c r="H125" s="215">
        <v>0</v>
      </c>
      <c r="I125" s="215">
        <v>0</v>
      </c>
      <c r="J125" s="215">
        <v>0</v>
      </c>
      <c r="K125" s="215">
        <v>0</v>
      </c>
      <c r="L125" s="215">
        <v>0</v>
      </c>
      <c r="M125" s="215">
        <v>0</v>
      </c>
      <c r="N125" s="215">
        <v>0</v>
      </c>
      <c r="O125" s="215">
        <v>0</v>
      </c>
      <c r="P125" s="215">
        <v>0</v>
      </c>
      <c r="Q125" s="215">
        <v>0</v>
      </c>
    </row>
    <row r="126" spans="1:17" x14ac:dyDescent="0.25">
      <c r="A126" s="245" t="str">
        <f>IFERROR(VLOOKUP($C126,Account_Mapping!$A:$C,2,0),"")</f>
        <v>Rev_Medicare_B</v>
      </c>
      <c r="B126" s="248" t="str">
        <f>IFERROR(VLOOKUP($C126,Account_Mapping!$A:$C,3,0),"")</f>
        <v>REV_Ancillary</v>
      </c>
      <c r="C126" s="285" t="s">
        <v>1271</v>
      </c>
      <c r="D126" s="215"/>
      <c r="E126" s="215">
        <v>4745.6000000000004</v>
      </c>
      <c r="F126" s="215">
        <v>2199.62</v>
      </c>
      <c r="G126" s="215">
        <v>7381.06</v>
      </c>
      <c r="H126" s="215">
        <v>3704.37</v>
      </c>
      <c r="I126" s="215">
        <v>4155.05</v>
      </c>
      <c r="J126" s="215">
        <v>3757.39</v>
      </c>
      <c r="K126" s="215">
        <v>0</v>
      </c>
      <c r="L126" s="215">
        <v>0</v>
      </c>
      <c r="M126" s="215">
        <v>0</v>
      </c>
      <c r="N126" s="215">
        <v>0</v>
      </c>
      <c r="O126" s="215">
        <v>0</v>
      </c>
      <c r="P126" s="215">
        <v>0</v>
      </c>
      <c r="Q126" s="215">
        <v>25943.09</v>
      </c>
    </row>
    <row r="127" spans="1:17" x14ac:dyDescent="0.25">
      <c r="A127" s="245" t="str">
        <f>IFERROR(VLOOKUP($C127,Account_Mapping!$A:$C,2,0),"")</f>
        <v>Rev_Medicare_B</v>
      </c>
      <c r="B127" s="248" t="str">
        <f>IFERROR(VLOOKUP($C127,Account_Mapping!$A:$C,3,0),"")</f>
        <v>REV_Ancillary</v>
      </c>
      <c r="C127" s="285" t="s">
        <v>1265</v>
      </c>
      <c r="D127" s="215"/>
      <c r="E127" s="215">
        <v>2379.9</v>
      </c>
      <c r="F127" s="215">
        <v>343.87</v>
      </c>
      <c r="G127" s="215">
        <v>5651.37</v>
      </c>
      <c r="H127" s="215">
        <v>3522.55</v>
      </c>
      <c r="I127" s="215">
        <v>4031.56</v>
      </c>
      <c r="J127" s="215">
        <v>3095.42</v>
      </c>
      <c r="K127" s="215">
        <v>0</v>
      </c>
      <c r="L127" s="215">
        <v>0</v>
      </c>
      <c r="M127" s="215">
        <v>0</v>
      </c>
      <c r="N127" s="215">
        <v>0</v>
      </c>
      <c r="O127" s="215">
        <v>0</v>
      </c>
      <c r="P127" s="215">
        <v>0</v>
      </c>
      <c r="Q127" s="215">
        <v>19024.669999999998</v>
      </c>
    </row>
    <row r="128" spans="1:17" x14ac:dyDescent="0.25">
      <c r="A128" s="245" t="str">
        <f>IFERROR(VLOOKUP($C128,Account_Mapping!$A:$C,2,0),"")</f>
        <v>Rev_Medicare_B</v>
      </c>
      <c r="B128" s="248" t="str">
        <f>IFERROR(VLOOKUP($C128,Account_Mapping!$A:$C,3,0),"")</f>
        <v>REV_Ancillary</v>
      </c>
      <c r="C128" s="285" t="s">
        <v>1266</v>
      </c>
      <c r="D128" s="215"/>
      <c r="E128" s="215">
        <v>0</v>
      </c>
      <c r="F128" s="215">
        <v>0</v>
      </c>
      <c r="G128" s="215">
        <v>0</v>
      </c>
      <c r="H128" s="215">
        <v>0</v>
      </c>
      <c r="I128" s="215">
        <v>0</v>
      </c>
      <c r="J128" s="215">
        <v>0</v>
      </c>
      <c r="K128" s="215">
        <v>0</v>
      </c>
      <c r="L128" s="215">
        <v>0</v>
      </c>
      <c r="M128" s="215">
        <v>0</v>
      </c>
      <c r="N128" s="215">
        <v>0</v>
      </c>
      <c r="O128" s="215">
        <v>0</v>
      </c>
      <c r="P128" s="215">
        <v>0</v>
      </c>
      <c r="Q128" s="215">
        <v>0</v>
      </c>
    </row>
    <row r="129" spans="1:18" x14ac:dyDescent="0.25">
      <c r="A129" s="245" t="str">
        <f>IFERROR(VLOOKUP($C129,Account_Mapping!$A:$C,2,0),"")</f>
        <v>Rev_Medicare_B</v>
      </c>
      <c r="B129" s="248" t="str">
        <f>IFERROR(VLOOKUP($C129,Account_Mapping!$A:$C,3,0),"")</f>
        <v>REV_Ancillary</v>
      </c>
      <c r="C129" s="285" t="s">
        <v>1267</v>
      </c>
      <c r="D129" s="215"/>
      <c r="E129" s="215">
        <v>-2524.6999999999998</v>
      </c>
      <c r="F129" s="215">
        <v>-3499.22</v>
      </c>
      <c r="G129" s="215">
        <v>-4780.5200000000004</v>
      </c>
      <c r="H129" s="215">
        <v>-3266.17</v>
      </c>
      <c r="I129" s="215">
        <v>-12449.98</v>
      </c>
      <c r="J129" s="215">
        <v>-4225.03</v>
      </c>
      <c r="K129" s="215">
        <v>0</v>
      </c>
      <c r="L129" s="215">
        <v>0</v>
      </c>
      <c r="M129" s="215">
        <v>0</v>
      </c>
      <c r="N129" s="215">
        <v>0</v>
      </c>
      <c r="O129" s="215">
        <v>0</v>
      </c>
      <c r="P129" s="215">
        <v>0</v>
      </c>
      <c r="Q129" s="215">
        <v>-30745.62</v>
      </c>
    </row>
    <row r="130" spans="1:18" x14ac:dyDescent="0.25">
      <c r="A130" s="245" t="str">
        <f>IFERROR(VLOOKUP($C130,Account_Mapping!$A:$C,2,0),"")</f>
        <v>REV_Private</v>
      </c>
      <c r="B130" s="248" t="str">
        <f>IFERROR(VLOOKUP($C130,Account_Mapping!$A:$C,3,0),"")</f>
        <v>REV_Ancillary</v>
      </c>
      <c r="C130" s="285" t="s">
        <v>886</v>
      </c>
      <c r="D130" s="215"/>
      <c r="E130" s="215">
        <v>3012.55</v>
      </c>
      <c r="F130" s="215">
        <v>0</v>
      </c>
      <c r="G130" s="215">
        <v>379.69</v>
      </c>
      <c r="H130" s="215">
        <v>2311.44</v>
      </c>
      <c r="I130" s="215">
        <v>0</v>
      </c>
      <c r="J130" s="215">
        <v>0</v>
      </c>
      <c r="K130" s="215">
        <v>0</v>
      </c>
      <c r="L130" s="215">
        <v>0</v>
      </c>
      <c r="M130" s="215">
        <v>0</v>
      </c>
      <c r="N130" s="215">
        <v>0</v>
      </c>
      <c r="O130" s="215">
        <v>0</v>
      </c>
      <c r="P130" s="215">
        <v>0</v>
      </c>
      <c r="Q130" s="215">
        <v>5703.68</v>
      </c>
    </row>
    <row r="131" spans="1:18" x14ac:dyDescent="0.25">
      <c r="A131" s="245" t="str">
        <f>IFERROR(VLOOKUP($C131,Account_Mapping!$A:$C,2,0),"")</f>
        <v>REV_Private</v>
      </c>
      <c r="B131" s="248" t="str">
        <f>IFERROR(VLOOKUP($C131,Account_Mapping!$A:$C,3,0),"")</f>
        <v>REV_Ancillary</v>
      </c>
      <c r="C131" s="285" t="s">
        <v>887</v>
      </c>
      <c r="E131" s="229">
        <v>3132.9</v>
      </c>
      <c r="F131" s="229">
        <v>0</v>
      </c>
      <c r="G131" s="229">
        <v>633.97</v>
      </c>
      <c r="H131" s="229">
        <v>2310.89</v>
      </c>
      <c r="I131" s="229">
        <v>0</v>
      </c>
      <c r="J131" s="229">
        <v>0</v>
      </c>
      <c r="K131" s="229">
        <v>0</v>
      </c>
      <c r="L131" s="229">
        <v>0</v>
      </c>
      <c r="M131" s="229">
        <v>0</v>
      </c>
      <c r="N131" s="229">
        <v>0</v>
      </c>
      <c r="O131" s="229">
        <v>0</v>
      </c>
      <c r="P131" s="229">
        <v>0</v>
      </c>
      <c r="Q131" s="229">
        <v>6077.76</v>
      </c>
      <c r="R131" s="224"/>
    </row>
    <row r="132" spans="1:18" x14ac:dyDescent="0.25">
      <c r="A132" s="245" t="str">
        <f>IFERROR(VLOOKUP($C132,Account_Mapping!$A:$C,2,0),"")</f>
        <v>REV_Private</v>
      </c>
      <c r="B132" s="248" t="str">
        <f>IFERROR(VLOOKUP($C132,Account_Mapping!$A:$C,3,0),"")</f>
        <v>REV_Ancillary</v>
      </c>
      <c r="C132" s="285" t="s">
        <v>888</v>
      </c>
      <c r="E132" s="215">
        <v>0</v>
      </c>
      <c r="F132" s="215">
        <v>0</v>
      </c>
      <c r="G132" s="215">
        <v>0</v>
      </c>
      <c r="H132" s="215">
        <v>0</v>
      </c>
      <c r="I132" s="215">
        <v>0</v>
      </c>
      <c r="J132" s="215">
        <v>0</v>
      </c>
      <c r="K132" s="215">
        <v>0</v>
      </c>
      <c r="L132" s="215">
        <v>0</v>
      </c>
      <c r="M132" s="215">
        <v>0</v>
      </c>
      <c r="N132" s="215">
        <v>0</v>
      </c>
      <c r="O132" s="215">
        <v>0</v>
      </c>
      <c r="P132" s="215">
        <v>0</v>
      </c>
      <c r="Q132" s="215">
        <v>0</v>
      </c>
    </row>
    <row r="133" spans="1:18" x14ac:dyDescent="0.25">
      <c r="A133" s="245" t="str">
        <f>IFERROR(VLOOKUP($C133,Account_Mapping!$A:$C,2,0),"")</f>
        <v/>
      </c>
      <c r="B133" s="248" t="str">
        <f>IFERROR(VLOOKUP($C133,Account_Mapping!$A:$C,3,0),"")</f>
        <v/>
      </c>
      <c r="C133" s="285" t="s">
        <v>889</v>
      </c>
      <c r="E133" s="215">
        <v>18486.91</v>
      </c>
      <c r="F133" s="215">
        <v>7085.1400000000031</v>
      </c>
      <c r="G133" s="215">
        <v>13223.5</v>
      </c>
      <c r="H133" s="215">
        <v>19902.469999999998</v>
      </c>
      <c r="I133" s="215">
        <v>8071.7300000000032</v>
      </c>
      <c r="J133" s="215">
        <v>16277.64</v>
      </c>
      <c r="K133" s="215">
        <v>0</v>
      </c>
      <c r="L133" s="215">
        <v>0</v>
      </c>
      <c r="M133" s="215">
        <v>0</v>
      </c>
      <c r="N133" s="215">
        <v>0</v>
      </c>
      <c r="O133" s="215">
        <v>0</v>
      </c>
      <c r="P133" s="215">
        <v>0</v>
      </c>
      <c r="Q133" s="215">
        <v>83047.39</v>
      </c>
    </row>
    <row r="134" spans="1:18" x14ac:dyDescent="0.25">
      <c r="A134" s="245" t="str">
        <f>IFERROR(VLOOKUP($C134,Account_Mapping!$A:$C,2,0),"")</f>
        <v/>
      </c>
      <c r="B134" s="248" t="str">
        <f>IFERROR(VLOOKUP($C134,Account_Mapping!$A:$C,3,0),"")</f>
        <v/>
      </c>
      <c r="C134" s="285" t="s">
        <v>789</v>
      </c>
      <c r="D134" s="215"/>
      <c r="E134" s="215"/>
      <c r="F134" s="215"/>
      <c r="G134" s="215"/>
      <c r="H134" s="215"/>
      <c r="I134" s="215"/>
      <c r="J134" s="215"/>
      <c r="K134" s="215"/>
      <c r="L134" s="215"/>
      <c r="M134" s="215"/>
      <c r="N134" s="215"/>
      <c r="O134" s="215"/>
      <c r="P134" s="215"/>
      <c r="Q134" s="215"/>
    </row>
    <row r="135" spans="1:18" x14ac:dyDescent="0.25">
      <c r="A135" s="245" t="str">
        <f>IFERROR(VLOOKUP($C135,Account_Mapping!$A:$C,2,0),"")</f>
        <v/>
      </c>
      <c r="B135" s="248" t="str">
        <f>IFERROR(VLOOKUP($C135,Account_Mapping!$A:$C,3,0),"")</f>
        <v/>
      </c>
      <c r="C135" s="285" t="s">
        <v>890</v>
      </c>
      <c r="D135" s="215"/>
      <c r="E135" s="215"/>
      <c r="F135" s="215"/>
      <c r="G135" s="215"/>
      <c r="H135" s="215"/>
      <c r="I135" s="215"/>
      <c r="J135" s="215"/>
      <c r="K135" s="215"/>
      <c r="L135" s="215"/>
      <c r="M135" s="215"/>
      <c r="N135" s="215"/>
      <c r="O135" s="215"/>
      <c r="P135" s="215"/>
      <c r="Q135" s="215"/>
    </row>
    <row r="136" spans="1:18" x14ac:dyDescent="0.25">
      <c r="A136" s="245" t="str">
        <f>IFERROR(VLOOKUP($C136,Account_Mapping!$A:$C,2,0),"")</f>
        <v>REV_Other</v>
      </c>
      <c r="B136" s="248" t="str">
        <f>IFERROR(VLOOKUP($C136,Account_Mapping!$A:$C,3,0),"")</f>
        <v>REV_Ancillary</v>
      </c>
      <c r="C136" s="285" t="s">
        <v>891</v>
      </c>
      <c r="D136" s="215"/>
      <c r="E136" s="215">
        <v>0</v>
      </c>
      <c r="F136" s="215">
        <v>0</v>
      </c>
      <c r="G136" s="215">
        <v>0</v>
      </c>
      <c r="H136" s="215">
        <v>0</v>
      </c>
      <c r="I136" s="215">
        <v>0</v>
      </c>
      <c r="J136" s="215">
        <v>0</v>
      </c>
      <c r="K136" s="215">
        <v>0</v>
      </c>
      <c r="L136" s="215">
        <v>0</v>
      </c>
      <c r="M136" s="215">
        <v>0</v>
      </c>
      <c r="N136" s="215">
        <v>0</v>
      </c>
      <c r="O136" s="215">
        <v>0</v>
      </c>
      <c r="P136" s="215">
        <v>0</v>
      </c>
      <c r="Q136" s="215">
        <v>0</v>
      </c>
    </row>
    <row r="137" spans="1:18" x14ac:dyDescent="0.25">
      <c r="A137" s="245" t="str">
        <f>IFERROR(VLOOKUP($C137,Account_Mapping!$A:$C,2,0),"")</f>
        <v>REV_Other</v>
      </c>
      <c r="B137" s="248" t="str">
        <f>IFERROR(VLOOKUP($C137,Account_Mapping!$A:$C,3,0),"")</f>
        <v>REV_Ancillary</v>
      </c>
      <c r="C137" s="285" t="s">
        <v>892</v>
      </c>
      <c r="D137" s="215"/>
      <c r="E137" s="215">
        <v>0</v>
      </c>
      <c r="F137" s="215">
        <v>0</v>
      </c>
      <c r="G137" s="215">
        <v>0</v>
      </c>
      <c r="H137" s="215">
        <v>0</v>
      </c>
      <c r="I137" s="215">
        <v>0</v>
      </c>
      <c r="J137" s="215">
        <v>0</v>
      </c>
      <c r="K137" s="215">
        <v>0</v>
      </c>
      <c r="L137" s="215">
        <v>0</v>
      </c>
      <c r="M137" s="215">
        <v>0</v>
      </c>
      <c r="N137" s="215">
        <v>0</v>
      </c>
      <c r="O137" s="215">
        <v>0</v>
      </c>
      <c r="P137" s="215">
        <v>0</v>
      </c>
      <c r="Q137" s="215">
        <v>0</v>
      </c>
    </row>
    <row r="138" spans="1:18" x14ac:dyDescent="0.25">
      <c r="A138" s="245" t="str">
        <f>IFERROR(VLOOKUP($C138,Account_Mapping!$A:$C,2,0),"")</f>
        <v>REV_Other</v>
      </c>
      <c r="B138" s="248" t="str">
        <f>IFERROR(VLOOKUP($C138,Account_Mapping!$A:$C,3,0),"")</f>
        <v>REV_Ancillary</v>
      </c>
      <c r="C138" s="285" t="s">
        <v>893</v>
      </c>
      <c r="D138" s="215"/>
      <c r="E138" s="215">
        <v>644</v>
      </c>
      <c r="F138" s="215">
        <v>596</v>
      </c>
      <c r="G138" s="215">
        <v>770</v>
      </c>
      <c r="H138" s="215">
        <v>736</v>
      </c>
      <c r="I138" s="215">
        <v>632</v>
      </c>
      <c r="J138" s="215">
        <v>720</v>
      </c>
      <c r="K138" s="215">
        <v>0</v>
      </c>
      <c r="L138" s="215">
        <v>0</v>
      </c>
      <c r="M138" s="215">
        <v>0</v>
      </c>
      <c r="N138" s="215">
        <v>0</v>
      </c>
      <c r="O138" s="215">
        <v>0</v>
      </c>
      <c r="P138" s="215">
        <v>0</v>
      </c>
      <c r="Q138" s="215">
        <v>4098</v>
      </c>
    </row>
    <row r="139" spans="1:18" x14ac:dyDescent="0.25">
      <c r="A139" s="245" t="str">
        <f>IFERROR(VLOOKUP($C139,Account_Mapping!$A:$C,2,0),"")</f>
        <v>REV_Other</v>
      </c>
      <c r="B139" s="248" t="str">
        <f>IFERROR(VLOOKUP($C139,Account_Mapping!$A:$C,3,0),"")</f>
        <v>REV_Ancillary</v>
      </c>
      <c r="C139" s="285" t="s">
        <v>894</v>
      </c>
      <c r="D139" s="215"/>
      <c r="E139" s="215">
        <v>0</v>
      </c>
      <c r="F139" s="215">
        <v>0</v>
      </c>
      <c r="G139" s="215">
        <v>0</v>
      </c>
      <c r="H139" s="215">
        <v>0</v>
      </c>
      <c r="I139" s="215">
        <v>0</v>
      </c>
      <c r="J139" s="215">
        <v>0</v>
      </c>
      <c r="K139" s="215">
        <v>0</v>
      </c>
      <c r="L139" s="215">
        <v>0</v>
      </c>
      <c r="M139" s="215">
        <v>0</v>
      </c>
      <c r="N139" s="215">
        <v>0</v>
      </c>
      <c r="O139" s="215">
        <v>0</v>
      </c>
      <c r="P139" s="215">
        <v>0</v>
      </c>
      <c r="Q139" s="215">
        <v>0</v>
      </c>
    </row>
    <row r="140" spans="1:18" x14ac:dyDescent="0.25">
      <c r="A140" s="245" t="str">
        <f>IFERROR(VLOOKUP($C140,Account_Mapping!$A:$C,2,0),"")</f>
        <v>REV_Other</v>
      </c>
      <c r="B140" s="248" t="str">
        <f>IFERROR(VLOOKUP($C140,Account_Mapping!$A:$C,3,0),"")</f>
        <v>REV_Ancillary</v>
      </c>
      <c r="C140" s="285" t="s">
        <v>895</v>
      </c>
      <c r="D140" s="215"/>
      <c r="E140" s="215">
        <v>0</v>
      </c>
      <c r="F140" s="215">
        <v>0</v>
      </c>
      <c r="G140" s="215">
        <v>0</v>
      </c>
      <c r="H140" s="215">
        <v>0</v>
      </c>
      <c r="I140" s="215">
        <v>0</v>
      </c>
      <c r="J140" s="215">
        <v>0</v>
      </c>
      <c r="K140" s="215">
        <v>0</v>
      </c>
      <c r="L140" s="215">
        <v>0</v>
      </c>
      <c r="M140" s="215">
        <v>0</v>
      </c>
      <c r="N140" s="215">
        <v>0</v>
      </c>
      <c r="O140" s="215">
        <v>0</v>
      </c>
      <c r="P140" s="215">
        <v>0</v>
      </c>
      <c r="Q140" s="215">
        <v>0</v>
      </c>
    </row>
    <row r="141" spans="1:18" x14ac:dyDescent="0.25">
      <c r="A141" s="245" t="str">
        <f>IFERROR(VLOOKUP($C141,Account_Mapping!$A:$C,2,0),"")</f>
        <v>REV_Other</v>
      </c>
      <c r="B141" s="248" t="str">
        <f>IFERROR(VLOOKUP($C141,Account_Mapping!$A:$C,3,0),"")</f>
        <v>REV_Ancillary</v>
      </c>
      <c r="C141" s="285" t="s">
        <v>896</v>
      </c>
      <c r="D141" s="215"/>
      <c r="E141" s="215">
        <v>0</v>
      </c>
      <c r="F141" s="215">
        <v>0</v>
      </c>
      <c r="G141" s="215">
        <v>0</v>
      </c>
      <c r="H141" s="215">
        <v>0</v>
      </c>
      <c r="I141" s="215">
        <v>0</v>
      </c>
      <c r="J141" s="215">
        <v>0</v>
      </c>
      <c r="K141" s="215">
        <v>0</v>
      </c>
      <c r="L141" s="215">
        <v>0</v>
      </c>
      <c r="M141" s="215">
        <v>0</v>
      </c>
      <c r="N141" s="215">
        <v>0</v>
      </c>
      <c r="O141" s="215">
        <v>0</v>
      </c>
      <c r="P141" s="215">
        <v>0</v>
      </c>
      <c r="Q141" s="215">
        <v>0</v>
      </c>
    </row>
    <row r="142" spans="1:18" x14ac:dyDescent="0.25">
      <c r="A142" s="245" t="str">
        <f>IFERROR(VLOOKUP($C142,Account_Mapping!$A:$C,2,0),"")</f>
        <v>T_BAD_DEBT</v>
      </c>
      <c r="B142" s="248">
        <f>IFERROR(VLOOKUP($C142,Account_Mapping!$A:$C,3,0),"")</f>
        <v>0</v>
      </c>
      <c r="C142" s="285" t="s">
        <v>897</v>
      </c>
      <c r="D142" s="215"/>
      <c r="E142" s="215">
        <v>-1924.88</v>
      </c>
      <c r="F142" s="215">
        <v>-1924.88</v>
      </c>
      <c r="G142" s="215">
        <v>-1924.88</v>
      </c>
      <c r="H142" s="215">
        <v>-1924.88</v>
      </c>
      <c r="I142" s="215">
        <v>-1924.88</v>
      </c>
      <c r="J142" s="215">
        <v>-1924.88</v>
      </c>
      <c r="K142" s="215">
        <v>0</v>
      </c>
      <c r="L142" s="215">
        <v>0</v>
      </c>
      <c r="M142" s="215">
        <v>0</v>
      </c>
      <c r="N142" s="215">
        <v>0</v>
      </c>
      <c r="O142" s="215">
        <v>0</v>
      </c>
      <c r="P142" s="215">
        <v>0</v>
      </c>
      <c r="Q142" s="215">
        <v>-11549.280000000002</v>
      </c>
    </row>
    <row r="143" spans="1:18" x14ac:dyDescent="0.25">
      <c r="A143" s="245" t="str">
        <f>IFERROR(VLOOKUP($C143,Account_Mapping!$A:$C,2,0),"")</f>
        <v>T_BAD_DEBT</v>
      </c>
      <c r="B143" s="248">
        <f>IFERROR(VLOOKUP($C143,Account_Mapping!$A:$C,3,0),"")</f>
        <v>0</v>
      </c>
      <c r="C143" s="285" t="s">
        <v>1278</v>
      </c>
      <c r="D143" s="215"/>
      <c r="E143" s="215">
        <v>-5936</v>
      </c>
      <c r="F143" s="215">
        <v>-742</v>
      </c>
      <c r="G143" s="215">
        <v>-10759</v>
      </c>
      <c r="H143" s="215">
        <v>0</v>
      </c>
      <c r="I143" s="215">
        <v>-5565</v>
      </c>
      <c r="J143" s="215">
        <v>0</v>
      </c>
      <c r="K143" s="215">
        <v>0</v>
      </c>
      <c r="L143" s="215">
        <v>0</v>
      </c>
      <c r="M143" s="215">
        <v>0</v>
      </c>
      <c r="N143" s="215">
        <v>0</v>
      </c>
      <c r="O143" s="215">
        <v>0</v>
      </c>
      <c r="P143" s="215">
        <v>0</v>
      </c>
      <c r="Q143" s="215">
        <v>-23002</v>
      </c>
    </row>
    <row r="144" spans="1:18" x14ac:dyDescent="0.25">
      <c r="A144" s="245" t="str">
        <f>IFERROR(VLOOKUP($C144,Account_Mapping!$A:$C,2,0),"")</f>
        <v>T_BAD_DEBT</v>
      </c>
      <c r="B144" s="248">
        <f>IFERROR(VLOOKUP($C144,Account_Mapping!$A:$C,3,0),"")</f>
        <v>0</v>
      </c>
      <c r="C144" s="285" t="s">
        <v>899</v>
      </c>
      <c r="D144" s="215"/>
      <c r="E144" s="215">
        <v>0</v>
      </c>
      <c r="F144" s="215">
        <v>0</v>
      </c>
      <c r="G144" s="215">
        <v>0</v>
      </c>
      <c r="H144" s="215">
        <v>0</v>
      </c>
      <c r="I144" s="215">
        <v>0</v>
      </c>
      <c r="J144" s="215">
        <v>0</v>
      </c>
      <c r="K144" s="215">
        <v>0</v>
      </c>
      <c r="L144" s="215">
        <v>0</v>
      </c>
      <c r="M144" s="215">
        <v>0</v>
      </c>
      <c r="N144" s="215">
        <v>0</v>
      </c>
      <c r="O144" s="215">
        <v>0</v>
      </c>
      <c r="P144" s="215">
        <v>0</v>
      </c>
      <c r="Q144" s="215">
        <v>0</v>
      </c>
    </row>
    <row r="145" spans="1:18" x14ac:dyDescent="0.25">
      <c r="A145" s="245" t="str">
        <f>IFERROR(VLOOKUP($C145,Account_Mapping!$A:$C,2,0),"")</f>
        <v>REV_Other</v>
      </c>
      <c r="B145" s="248">
        <f>IFERROR(VLOOKUP($C145,Account_Mapping!$A:$C,3,0),"")</f>
        <v>0</v>
      </c>
      <c r="C145" s="285" t="s">
        <v>900</v>
      </c>
      <c r="D145" s="215"/>
      <c r="E145" s="215">
        <v>684.73</v>
      </c>
      <c r="F145" s="215">
        <v>744.31</v>
      </c>
      <c r="G145" s="215">
        <v>0</v>
      </c>
      <c r="H145" s="215">
        <v>0</v>
      </c>
      <c r="I145" s="215">
        <v>0</v>
      </c>
      <c r="J145" s="215">
        <v>-1429.04</v>
      </c>
      <c r="K145" s="215">
        <v>0</v>
      </c>
      <c r="L145" s="215">
        <v>0</v>
      </c>
      <c r="M145" s="215">
        <v>0</v>
      </c>
      <c r="N145" s="215">
        <v>0</v>
      </c>
      <c r="O145" s="215">
        <v>0</v>
      </c>
      <c r="P145" s="215">
        <v>0</v>
      </c>
      <c r="Q145" s="215">
        <v>0</v>
      </c>
    </row>
    <row r="146" spans="1:18" x14ac:dyDescent="0.25">
      <c r="A146" s="245" t="str">
        <f>IFERROR(VLOOKUP($C146,Account_Mapping!$A:$C,2,0),"")</f>
        <v>REV_Other</v>
      </c>
      <c r="B146" s="248" t="str">
        <f>IFERROR(VLOOKUP($C146,Account_Mapping!$A:$C,3,0),"")</f>
        <v>REV_Ancillary</v>
      </c>
      <c r="C146" s="285" t="s">
        <v>901</v>
      </c>
      <c r="E146" s="229">
        <v>0</v>
      </c>
      <c r="F146" s="229">
        <v>0</v>
      </c>
      <c r="G146" s="229">
        <v>0</v>
      </c>
      <c r="H146" s="229">
        <v>0</v>
      </c>
      <c r="I146" s="229">
        <v>0</v>
      </c>
      <c r="J146" s="229">
        <v>0</v>
      </c>
      <c r="K146" s="229">
        <v>0</v>
      </c>
      <c r="L146" s="229">
        <v>0</v>
      </c>
      <c r="M146" s="229">
        <v>0</v>
      </c>
      <c r="N146" s="229">
        <v>0</v>
      </c>
      <c r="O146" s="229">
        <v>0</v>
      </c>
      <c r="P146" s="229">
        <v>0</v>
      </c>
      <c r="Q146" s="229">
        <v>0</v>
      </c>
      <c r="R146" s="224"/>
    </row>
    <row r="147" spans="1:18" x14ac:dyDescent="0.25">
      <c r="A147" s="245" t="str">
        <f>IFERROR(VLOOKUP($C147,Account_Mapping!$A:$C,2,0),"")</f>
        <v>REV_Other</v>
      </c>
      <c r="B147" s="248">
        <f>IFERROR(VLOOKUP($C147,Account_Mapping!$A:$C,3,0),"")</f>
        <v>0</v>
      </c>
      <c r="C147" s="285" t="s">
        <v>1282</v>
      </c>
      <c r="E147" s="215">
        <v>0</v>
      </c>
      <c r="F147" s="215">
        <v>0</v>
      </c>
      <c r="G147" s="215">
        <v>0</v>
      </c>
      <c r="H147" s="215">
        <v>0</v>
      </c>
      <c r="I147" s="215">
        <v>0</v>
      </c>
      <c r="J147" s="215">
        <v>0</v>
      </c>
      <c r="K147" s="215">
        <v>0</v>
      </c>
      <c r="L147" s="215">
        <v>0</v>
      </c>
      <c r="M147" s="215">
        <v>0</v>
      </c>
      <c r="N147" s="215">
        <v>0</v>
      </c>
      <c r="O147" s="215">
        <v>0</v>
      </c>
      <c r="P147" s="215">
        <v>0</v>
      </c>
      <c r="Q147" s="215">
        <v>0</v>
      </c>
    </row>
    <row r="148" spans="1:18" ht="18.75" thickBot="1" x14ac:dyDescent="0.3">
      <c r="A148" s="245" t="str">
        <f>IFERROR(VLOOKUP($C148,Account_Mapping!$A:$C,2,0),"")</f>
        <v/>
      </c>
      <c r="B148" s="248" t="str">
        <f>IFERROR(VLOOKUP($C148,Account_Mapping!$A:$C,3,0),"")</f>
        <v/>
      </c>
      <c r="C148" s="287" t="s">
        <v>903</v>
      </c>
      <c r="D148" s="287"/>
      <c r="E148" s="227">
        <v>-6532.15</v>
      </c>
      <c r="F148" s="227">
        <v>-1326.5700000000002</v>
      </c>
      <c r="G148" s="227">
        <v>-11913.880000000001</v>
      </c>
      <c r="H148" s="227">
        <v>-1188.8800000000001</v>
      </c>
      <c r="I148" s="227">
        <v>-6857.88</v>
      </c>
      <c r="J148" s="227">
        <v>-2633.92</v>
      </c>
      <c r="K148" s="227">
        <v>0</v>
      </c>
      <c r="L148" s="227">
        <v>0</v>
      </c>
      <c r="M148" s="227">
        <v>0</v>
      </c>
      <c r="N148" s="227">
        <v>0</v>
      </c>
      <c r="O148" s="227">
        <v>0</v>
      </c>
      <c r="P148" s="227">
        <v>0</v>
      </c>
      <c r="Q148" s="227">
        <v>-30453.280000000002</v>
      </c>
      <c r="R148" s="226"/>
    </row>
    <row r="149" spans="1:18" ht="18.75" thickTop="1" x14ac:dyDescent="0.25">
      <c r="A149" s="245" t="str">
        <f>IFERROR(VLOOKUP($C149,Account_Mapping!$A:$C,2,0),"")</f>
        <v/>
      </c>
      <c r="B149" s="248" t="str">
        <f>IFERROR(VLOOKUP($C149,Account_Mapping!$A:$C,3,0),"")</f>
        <v/>
      </c>
      <c r="C149" s="285" t="s">
        <v>789</v>
      </c>
      <c r="E149" s="215"/>
      <c r="F149" s="215"/>
      <c r="G149" s="215"/>
      <c r="H149" s="215"/>
      <c r="I149" s="215"/>
      <c r="J149" s="216"/>
      <c r="K149" s="215"/>
      <c r="L149" s="215"/>
      <c r="M149" s="215"/>
      <c r="N149" s="215"/>
      <c r="O149" s="215"/>
      <c r="P149" s="215"/>
      <c r="Q149" s="215"/>
    </row>
    <row r="150" spans="1:18" x14ac:dyDescent="0.25">
      <c r="A150" s="245" t="str">
        <f>IFERROR(VLOOKUP($C150,Account_Mapping!$A:$C,2,0),"")</f>
        <v/>
      </c>
      <c r="B150" s="248" t="str">
        <f>IFERROR(VLOOKUP($C150,Account_Mapping!$A:$C,3,0),"")</f>
        <v/>
      </c>
      <c r="C150" s="285" t="s">
        <v>794</v>
      </c>
      <c r="E150" s="215">
        <v>237916.09000000003</v>
      </c>
      <c r="F150" s="215">
        <v>211729.78</v>
      </c>
      <c r="G150" s="215">
        <v>235787.15000000005</v>
      </c>
      <c r="H150" s="215">
        <v>222239.20000000004</v>
      </c>
      <c r="I150" s="215">
        <v>200111.93</v>
      </c>
      <c r="J150" s="217">
        <v>227429.6</v>
      </c>
      <c r="K150" s="215">
        <v>0</v>
      </c>
      <c r="L150" s="215">
        <v>0</v>
      </c>
      <c r="M150" s="215">
        <v>0</v>
      </c>
      <c r="N150" s="215">
        <v>0</v>
      </c>
      <c r="O150" s="215">
        <v>0</v>
      </c>
      <c r="P150" s="215">
        <v>0</v>
      </c>
      <c r="Q150" s="215">
        <v>1335213.7499999998</v>
      </c>
    </row>
    <row r="151" spans="1:18" x14ac:dyDescent="0.25">
      <c r="A151" s="245" t="str">
        <f>IFERROR(VLOOKUP($C151,Account_Mapping!$A:$C,2,0),"")</f>
        <v/>
      </c>
      <c r="B151" s="248" t="str">
        <f>IFERROR(VLOOKUP($C151,Account_Mapping!$A:$C,3,0),"")</f>
        <v/>
      </c>
      <c r="D151" s="286"/>
      <c r="E151" s="215"/>
      <c r="F151" s="215"/>
      <c r="G151" s="215"/>
      <c r="H151" s="215"/>
      <c r="I151" s="215"/>
      <c r="J151" s="218" t="s">
        <v>1202</v>
      </c>
      <c r="K151" s="215"/>
      <c r="L151" s="215"/>
      <c r="M151" s="215"/>
      <c r="N151" s="215"/>
      <c r="O151" s="215"/>
      <c r="P151" s="215"/>
      <c r="Q151" s="215"/>
    </row>
    <row r="152" spans="1:18" x14ac:dyDescent="0.25">
      <c r="A152" s="245" t="str">
        <f>IFERROR(VLOOKUP($C152,Account_Mapping!$A:$C,2,0),"")</f>
        <v/>
      </c>
      <c r="B152" s="248" t="str">
        <f>IFERROR(VLOOKUP($C152,Account_Mapping!$A:$C,3,0),"")</f>
        <v/>
      </c>
      <c r="D152" s="286"/>
      <c r="E152" s="215"/>
      <c r="F152" s="215"/>
      <c r="G152" s="215"/>
      <c r="H152" s="215"/>
      <c r="I152" s="215"/>
      <c r="J152" s="216" t="s">
        <v>904</v>
      </c>
      <c r="K152" s="215"/>
      <c r="L152" s="215"/>
      <c r="M152" s="215"/>
      <c r="N152" s="215"/>
      <c r="O152" s="215"/>
      <c r="P152" s="215"/>
      <c r="Q152" s="215"/>
    </row>
    <row r="153" spans="1:18" x14ac:dyDescent="0.25">
      <c r="A153" s="245" t="str">
        <f>IFERROR(VLOOKUP($C153,Account_Mapping!$A:$C,2,0),"")</f>
        <v/>
      </c>
      <c r="B153" s="248" t="str">
        <f>IFERROR(VLOOKUP($C153,Account_Mapping!$A:$C,3,0),"")</f>
        <v/>
      </c>
      <c r="E153" s="219"/>
      <c r="F153" s="219"/>
      <c r="G153" s="219"/>
      <c r="H153" s="219"/>
      <c r="I153" s="219"/>
      <c r="J153" s="219">
        <v>2022</v>
      </c>
      <c r="K153" s="219"/>
      <c r="L153" s="219"/>
      <c r="M153" s="219"/>
      <c r="N153" s="219"/>
      <c r="O153" s="219"/>
      <c r="P153" s="219"/>
      <c r="Q153" s="219"/>
    </row>
    <row r="154" spans="1:18" x14ac:dyDescent="0.25">
      <c r="A154" s="245" t="str">
        <f>IFERROR(VLOOKUP($C154,Account_Mapping!$A:$C,2,0),"")</f>
        <v/>
      </c>
      <c r="B154" s="248" t="str">
        <f>IFERROR(VLOOKUP($C154,Account_Mapping!$A:$C,3,0),"")</f>
        <v/>
      </c>
      <c r="E154" s="215"/>
      <c r="F154" s="215"/>
      <c r="G154" s="215"/>
      <c r="H154" s="215"/>
      <c r="I154" s="215"/>
      <c r="J154" s="215"/>
      <c r="K154" s="215"/>
      <c r="L154" s="215"/>
      <c r="M154" s="215"/>
      <c r="N154" s="215"/>
      <c r="O154" s="215"/>
      <c r="P154" s="215"/>
      <c r="Q154" s="215"/>
    </row>
    <row r="155" spans="1:18" x14ac:dyDescent="0.25">
      <c r="A155" s="245" t="str">
        <f>IFERROR(VLOOKUP($C155,Account_Mapping!$A:$C,2,0),"")</f>
        <v/>
      </c>
      <c r="B155" s="248" t="str">
        <f>IFERROR(VLOOKUP($C155,Account_Mapping!$A:$C,3,0),"")</f>
        <v/>
      </c>
      <c r="D155" s="215"/>
      <c r="E155" s="215" t="s">
        <v>761</v>
      </c>
      <c r="F155" s="215" t="s">
        <v>762</v>
      </c>
      <c r="G155" s="215" t="s">
        <v>763</v>
      </c>
      <c r="H155" s="215" t="s">
        <v>764</v>
      </c>
      <c r="I155" s="215" t="s">
        <v>185</v>
      </c>
      <c r="J155" s="215" t="s">
        <v>765</v>
      </c>
      <c r="K155" s="215" t="s">
        <v>766</v>
      </c>
      <c r="L155" s="215" t="s">
        <v>767</v>
      </c>
      <c r="M155" s="215" t="s">
        <v>768</v>
      </c>
      <c r="N155" s="215" t="s">
        <v>769</v>
      </c>
      <c r="O155" s="215" t="s">
        <v>770</v>
      </c>
      <c r="P155" s="215" t="s">
        <v>771</v>
      </c>
      <c r="Q155" s="215" t="s">
        <v>772</v>
      </c>
    </row>
    <row r="156" spans="1:18" x14ac:dyDescent="0.25">
      <c r="A156" s="245" t="str">
        <f>IFERROR(VLOOKUP($C156,Account_Mapping!$A:$C,2,0),"")</f>
        <v/>
      </c>
      <c r="B156" s="248" t="str">
        <f>IFERROR(VLOOKUP($C156,Account_Mapping!$A:$C,3,0),"")</f>
        <v/>
      </c>
      <c r="C156" s="285" t="s">
        <v>905</v>
      </c>
      <c r="D156" s="215"/>
      <c r="E156" s="215"/>
      <c r="F156" s="215"/>
      <c r="G156" s="215"/>
      <c r="H156" s="215"/>
      <c r="I156" s="215"/>
      <c r="J156" s="215"/>
      <c r="K156" s="215"/>
      <c r="L156" s="215"/>
      <c r="M156" s="215"/>
      <c r="N156" s="215"/>
      <c r="O156" s="215"/>
      <c r="P156" s="215"/>
      <c r="Q156" s="215"/>
    </row>
    <row r="157" spans="1:18" x14ac:dyDescent="0.25">
      <c r="A157" s="245" t="str">
        <f>IFERROR(VLOOKUP($C157,Account_Mapping!$A:$C,2,0),"")</f>
        <v>T_gen_Admin_other</v>
      </c>
      <c r="B157" s="248" t="str">
        <f>IFERROR(VLOOKUP($C157,Account_Mapping!$A:$C,3,0),"")</f>
        <v>T_Other_NN_Labor</v>
      </c>
      <c r="C157" s="285" t="s">
        <v>906</v>
      </c>
      <c r="D157" s="215"/>
      <c r="E157" s="215">
        <v>800</v>
      </c>
      <c r="F157" s="215">
        <v>800</v>
      </c>
      <c r="G157" s="215">
        <v>800</v>
      </c>
      <c r="H157" s="215">
        <v>800</v>
      </c>
      <c r="I157" s="215">
        <v>800</v>
      </c>
      <c r="J157" s="215">
        <v>800</v>
      </c>
      <c r="K157" s="215">
        <v>0</v>
      </c>
      <c r="L157" s="215">
        <v>0</v>
      </c>
      <c r="M157" s="215">
        <v>0</v>
      </c>
      <c r="N157" s="215">
        <v>0</v>
      </c>
      <c r="O157" s="215">
        <v>0</v>
      </c>
      <c r="P157" s="215">
        <v>0</v>
      </c>
      <c r="Q157" s="215">
        <v>4800</v>
      </c>
    </row>
    <row r="158" spans="1:18" x14ac:dyDescent="0.25">
      <c r="A158" s="245" t="str">
        <f>IFERROR(VLOOKUP($C158,Account_Mapping!$A:$C,2,0),"")</f>
        <v>T_Nursing</v>
      </c>
      <c r="B158" s="248">
        <f>IFERROR(VLOOKUP($C158,Account_Mapping!$A:$C,3,0),"")</f>
        <v>0</v>
      </c>
      <c r="C158" s="285" t="s">
        <v>907</v>
      </c>
      <c r="D158" s="215"/>
      <c r="E158" s="215">
        <v>0</v>
      </c>
      <c r="F158" s="215">
        <v>0</v>
      </c>
      <c r="G158" s="215">
        <v>0</v>
      </c>
      <c r="H158" s="215">
        <v>0</v>
      </c>
      <c r="I158" s="215">
        <v>0</v>
      </c>
      <c r="J158" s="215">
        <v>0</v>
      </c>
      <c r="K158" s="215">
        <v>0</v>
      </c>
      <c r="L158" s="215">
        <v>0</v>
      </c>
      <c r="M158" s="215">
        <v>0</v>
      </c>
      <c r="N158" s="215">
        <v>0</v>
      </c>
      <c r="O158" s="215">
        <v>0</v>
      </c>
      <c r="P158" s="215">
        <v>0</v>
      </c>
      <c r="Q158" s="215">
        <v>0</v>
      </c>
    </row>
    <row r="159" spans="1:18" x14ac:dyDescent="0.25">
      <c r="A159" s="245" t="str">
        <f>IFERROR(VLOOKUP($C159,Account_Mapping!$A:$C,2,0),"")</f>
        <v>T_EXPENSES</v>
      </c>
      <c r="B159" s="248">
        <f>IFERROR(VLOOKUP($C159,Account_Mapping!$A:$C,3,0),"")</f>
        <v>0</v>
      </c>
      <c r="C159" s="285" t="s">
        <v>908</v>
      </c>
      <c r="D159" s="215"/>
      <c r="E159" s="215">
        <v>0</v>
      </c>
      <c r="F159" s="215">
        <v>0</v>
      </c>
      <c r="G159" s="215">
        <v>0</v>
      </c>
      <c r="H159" s="215">
        <v>0</v>
      </c>
      <c r="I159" s="215">
        <v>0</v>
      </c>
      <c r="J159" s="215">
        <v>0</v>
      </c>
      <c r="K159" s="215">
        <v>0</v>
      </c>
      <c r="L159" s="215">
        <v>0</v>
      </c>
      <c r="M159" s="215">
        <v>0</v>
      </c>
      <c r="N159" s="215">
        <v>0</v>
      </c>
      <c r="O159" s="215">
        <v>0</v>
      </c>
      <c r="P159" s="215">
        <v>0</v>
      </c>
      <c r="Q159" s="215">
        <v>0</v>
      </c>
    </row>
    <row r="160" spans="1:18" x14ac:dyDescent="0.25">
      <c r="A160" s="245" t="str">
        <f>IFERROR(VLOOKUP($C160,Account_Mapping!$A:$C,2,0),"")</f>
        <v>T_EXPENSES</v>
      </c>
      <c r="B160" s="248">
        <f>IFERROR(VLOOKUP($C160,Account_Mapping!$A:$C,3,0),"")</f>
        <v>0</v>
      </c>
      <c r="C160" s="285" t="s">
        <v>909</v>
      </c>
      <c r="D160" s="215"/>
      <c r="E160" s="215">
        <v>0</v>
      </c>
      <c r="F160" s="215">
        <v>0</v>
      </c>
      <c r="G160" s="215">
        <v>0</v>
      </c>
      <c r="H160" s="215">
        <v>0</v>
      </c>
      <c r="I160" s="215">
        <v>0</v>
      </c>
      <c r="J160" s="215">
        <v>0</v>
      </c>
      <c r="K160" s="215">
        <v>0</v>
      </c>
      <c r="L160" s="215">
        <v>0</v>
      </c>
      <c r="M160" s="215">
        <v>0</v>
      </c>
      <c r="N160" s="215">
        <v>0</v>
      </c>
      <c r="O160" s="215">
        <v>0</v>
      </c>
      <c r="P160" s="215">
        <v>0</v>
      </c>
      <c r="Q160" s="215">
        <v>0</v>
      </c>
    </row>
    <row r="161" spans="1:17" x14ac:dyDescent="0.25">
      <c r="A161" s="245" t="str">
        <f>IFERROR(VLOOKUP($C161,Account_Mapping!$A:$C,2,0),"")</f>
        <v>T_gen_Admin_other</v>
      </c>
      <c r="B161" s="248">
        <f>IFERROR(VLOOKUP($C161,Account_Mapping!$A:$C,3,0),"")</f>
        <v>0</v>
      </c>
      <c r="C161" s="285" t="s">
        <v>910</v>
      </c>
      <c r="D161" s="215"/>
      <c r="E161" s="215">
        <v>0</v>
      </c>
      <c r="F161" s="215">
        <v>0</v>
      </c>
      <c r="G161" s="215">
        <v>0</v>
      </c>
      <c r="H161" s="215">
        <v>0</v>
      </c>
      <c r="I161" s="215">
        <v>0</v>
      </c>
      <c r="J161" s="215">
        <v>0</v>
      </c>
      <c r="K161" s="215">
        <v>0</v>
      </c>
      <c r="L161" s="215">
        <v>0</v>
      </c>
      <c r="M161" s="215">
        <v>0</v>
      </c>
      <c r="N161" s="215">
        <v>0</v>
      </c>
      <c r="O161" s="215">
        <v>0</v>
      </c>
      <c r="P161" s="215">
        <v>0</v>
      </c>
      <c r="Q161" s="215">
        <v>0</v>
      </c>
    </row>
    <row r="162" spans="1:17" x14ac:dyDescent="0.25">
      <c r="A162" s="245" t="str">
        <f>IFERROR(VLOOKUP($C162,Account_Mapping!$A:$C,2,0),"")</f>
        <v>T_Ancillary_Pharmacy</v>
      </c>
      <c r="B162" s="248">
        <f>IFERROR(VLOOKUP($C162,Account_Mapping!$A:$C,3,0),"")</f>
        <v>0</v>
      </c>
      <c r="C162" s="285" t="s">
        <v>911</v>
      </c>
      <c r="D162" s="215"/>
      <c r="E162" s="215">
        <v>506.5</v>
      </c>
      <c r="F162" s="215">
        <v>415</v>
      </c>
      <c r="G162" s="215">
        <v>0</v>
      </c>
      <c r="H162" s="215">
        <v>440</v>
      </c>
      <c r="I162" s="215">
        <v>410</v>
      </c>
      <c r="J162" s="215">
        <v>577.5</v>
      </c>
      <c r="K162" s="215">
        <v>0</v>
      </c>
      <c r="L162" s="215">
        <v>0</v>
      </c>
      <c r="M162" s="215">
        <v>0</v>
      </c>
      <c r="N162" s="215">
        <v>0</v>
      </c>
      <c r="O162" s="215">
        <v>0</v>
      </c>
      <c r="P162" s="215">
        <v>0</v>
      </c>
      <c r="Q162" s="215">
        <v>2349</v>
      </c>
    </row>
    <row r="163" spans="1:17" x14ac:dyDescent="0.25">
      <c r="A163" s="245" t="str">
        <f>IFERROR(VLOOKUP($C163,Account_Mapping!$A:$C,2,0),"")</f>
        <v>T_Nursing</v>
      </c>
      <c r="B163" s="248" t="str">
        <f>IFERROR(VLOOKUP($C163,Account_Mapping!$A:$C,3,0),"")</f>
        <v>T_Nursing_Labor</v>
      </c>
      <c r="C163" s="285" t="s">
        <v>912</v>
      </c>
      <c r="D163" s="215"/>
      <c r="E163" s="215">
        <v>0</v>
      </c>
      <c r="F163" s="215">
        <v>0</v>
      </c>
      <c r="G163" s="215">
        <v>0</v>
      </c>
      <c r="H163" s="215">
        <v>0</v>
      </c>
      <c r="I163" s="215">
        <v>0</v>
      </c>
      <c r="J163" s="215">
        <v>0</v>
      </c>
      <c r="K163" s="215">
        <v>0</v>
      </c>
      <c r="L163" s="215">
        <v>0</v>
      </c>
      <c r="M163" s="215">
        <v>0</v>
      </c>
      <c r="N163" s="215">
        <v>0</v>
      </c>
      <c r="O163" s="215">
        <v>0</v>
      </c>
      <c r="P163" s="215">
        <v>0</v>
      </c>
      <c r="Q163" s="215">
        <v>0</v>
      </c>
    </row>
    <row r="164" spans="1:17" x14ac:dyDescent="0.25">
      <c r="A164" s="245" t="str">
        <f>IFERROR(VLOOKUP($C164,Account_Mapping!$A:$C,2,0),"")</f>
        <v>T_Nursing</v>
      </c>
      <c r="B164" s="248" t="str">
        <f>IFERROR(VLOOKUP($C164,Account_Mapping!$A:$C,3,0),"")</f>
        <v>T_Nursing_Labor</v>
      </c>
      <c r="C164" s="285" t="s">
        <v>913</v>
      </c>
      <c r="D164" s="215"/>
      <c r="E164" s="215">
        <v>0</v>
      </c>
      <c r="F164" s="215">
        <v>0</v>
      </c>
      <c r="G164" s="215">
        <v>0</v>
      </c>
      <c r="H164" s="215">
        <v>0</v>
      </c>
      <c r="I164" s="215">
        <v>0</v>
      </c>
      <c r="J164" s="215">
        <v>0</v>
      </c>
      <c r="K164" s="215">
        <v>0</v>
      </c>
      <c r="L164" s="215">
        <v>0</v>
      </c>
      <c r="M164" s="215">
        <v>0</v>
      </c>
      <c r="N164" s="215">
        <v>0</v>
      </c>
      <c r="O164" s="215">
        <v>0</v>
      </c>
      <c r="P164" s="215">
        <v>0</v>
      </c>
      <c r="Q164" s="215">
        <v>0</v>
      </c>
    </row>
    <row r="165" spans="1:17" x14ac:dyDescent="0.25">
      <c r="A165" s="245" t="str">
        <f>IFERROR(VLOOKUP($C165,Account_Mapping!$A:$C,2,0),"")</f>
        <v>T_Nursing</v>
      </c>
      <c r="B165" s="248" t="str">
        <f>IFERROR(VLOOKUP($C165,Account_Mapping!$A:$C,3,0),"")</f>
        <v>T_Nursing_Labor</v>
      </c>
      <c r="C165" s="285" t="s">
        <v>914</v>
      </c>
      <c r="D165" s="215"/>
      <c r="E165" s="215">
        <v>0</v>
      </c>
      <c r="F165" s="215">
        <v>0</v>
      </c>
      <c r="G165" s="215">
        <v>0</v>
      </c>
      <c r="H165" s="215">
        <v>0</v>
      </c>
      <c r="I165" s="215">
        <v>0</v>
      </c>
      <c r="J165" s="215">
        <v>0</v>
      </c>
      <c r="K165" s="215">
        <v>0</v>
      </c>
      <c r="L165" s="215">
        <v>0</v>
      </c>
      <c r="M165" s="215">
        <v>0</v>
      </c>
      <c r="N165" s="215">
        <v>0</v>
      </c>
      <c r="O165" s="215">
        <v>0</v>
      </c>
      <c r="P165" s="215">
        <v>0</v>
      </c>
      <c r="Q165" s="215">
        <v>0</v>
      </c>
    </row>
    <row r="166" spans="1:17" x14ac:dyDescent="0.25">
      <c r="A166" s="245" t="str">
        <f>IFERROR(VLOOKUP($C166,Account_Mapping!$A:$C,2,0),"")</f>
        <v>T_Nursing</v>
      </c>
      <c r="B166" s="248" t="str">
        <f>IFERROR(VLOOKUP($C166,Account_Mapping!$A:$C,3,0),"")</f>
        <v>T_Nursing_Labor</v>
      </c>
      <c r="C166" s="285" t="s">
        <v>915</v>
      </c>
      <c r="D166" s="215"/>
      <c r="E166" s="215">
        <v>0</v>
      </c>
      <c r="F166" s="215">
        <v>0</v>
      </c>
      <c r="G166" s="215">
        <v>0</v>
      </c>
      <c r="H166" s="215">
        <v>0</v>
      </c>
      <c r="I166" s="215">
        <v>0</v>
      </c>
      <c r="J166" s="215">
        <v>0</v>
      </c>
      <c r="K166" s="215">
        <v>0</v>
      </c>
      <c r="L166" s="215">
        <v>0</v>
      </c>
      <c r="M166" s="215">
        <v>0</v>
      </c>
      <c r="N166" s="215">
        <v>0</v>
      </c>
      <c r="O166" s="215">
        <v>0</v>
      </c>
      <c r="P166" s="215">
        <v>0</v>
      </c>
      <c r="Q166" s="215">
        <v>0</v>
      </c>
    </row>
    <row r="167" spans="1:17" x14ac:dyDescent="0.25">
      <c r="A167" s="245" t="str">
        <f>IFERROR(VLOOKUP($C167,Account_Mapping!$A:$C,2,0),"")</f>
        <v>T_EXPENSES</v>
      </c>
      <c r="B167" s="248" t="str">
        <f>IFERROR(VLOOKUP($C167,Account_Mapping!$A:$C,3,0),"")</f>
        <v>T_Other_NN_Labor</v>
      </c>
      <c r="C167" s="285" t="s">
        <v>916</v>
      </c>
      <c r="D167" s="215"/>
      <c r="E167" s="215">
        <v>2665.44</v>
      </c>
      <c r="F167" s="215">
        <v>2134.61</v>
      </c>
      <c r="G167" s="215">
        <v>2652.29</v>
      </c>
      <c r="H167" s="215">
        <v>1704.2</v>
      </c>
      <c r="I167" s="215">
        <v>2659.02</v>
      </c>
      <c r="J167" s="215">
        <v>2502.04</v>
      </c>
      <c r="K167" s="215">
        <v>0</v>
      </c>
      <c r="L167" s="215">
        <v>0</v>
      </c>
      <c r="M167" s="215">
        <v>0</v>
      </c>
      <c r="N167" s="215">
        <v>0</v>
      </c>
      <c r="O167" s="215">
        <v>0</v>
      </c>
      <c r="P167" s="215">
        <v>0</v>
      </c>
      <c r="Q167" s="215">
        <v>14317.600000000002</v>
      </c>
    </row>
    <row r="168" spans="1:17" x14ac:dyDescent="0.25">
      <c r="A168" s="245" t="str">
        <f>IFERROR(VLOOKUP($C168,Account_Mapping!$A:$C,2,0),"")</f>
        <v>T_EXPENSES</v>
      </c>
      <c r="B168" s="248">
        <f>IFERROR(VLOOKUP($C168,Account_Mapping!$A:$C,3,0),"")</f>
        <v>0</v>
      </c>
      <c r="C168" s="285" t="s">
        <v>917</v>
      </c>
      <c r="D168" s="215"/>
      <c r="E168" s="215">
        <v>89.32</v>
      </c>
      <c r="F168" s="215">
        <v>53.74</v>
      </c>
      <c r="G168" s="215">
        <v>15</v>
      </c>
      <c r="H168" s="215">
        <v>769.04</v>
      </c>
      <c r="I168" s="215">
        <v>74</v>
      </c>
      <c r="J168" s="215">
        <v>30.76</v>
      </c>
      <c r="K168" s="215">
        <v>0</v>
      </c>
      <c r="L168" s="215">
        <v>0</v>
      </c>
      <c r="M168" s="215">
        <v>0</v>
      </c>
      <c r="N168" s="215">
        <v>0</v>
      </c>
      <c r="O168" s="215">
        <v>0</v>
      </c>
      <c r="P168" s="215">
        <v>0</v>
      </c>
      <c r="Q168" s="215">
        <v>1031.8599999999999</v>
      </c>
    </row>
    <row r="169" spans="1:17" x14ac:dyDescent="0.25">
      <c r="A169" s="245" t="str">
        <f>IFERROR(VLOOKUP($C169,Account_Mapping!$A:$C,2,0),"")</f>
        <v>T_Marketing</v>
      </c>
      <c r="B169" s="248">
        <f>IFERROR(VLOOKUP($C169,Account_Mapping!$A:$C,3,0),"")</f>
        <v>0</v>
      </c>
      <c r="C169" s="285" t="s">
        <v>918</v>
      </c>
      <c r="D169" s="215"/>
      <c r="E169" s="215">
        <v>146.19</v>
      </c>
      <c r="F169" s="215">
        <v>563.42999999999995</v>
      </c>
      <c r="G169" s="215">
        <v>171.51</v>
      </c>
      <c r="H169" s="215">
        <v>70</v>
      </c>
      <c r="I169" s="215">
        <v>165.09</v>
      </c>
      <c r="J169" s="215">
        <v>213.52</v>
      </c>
      <c r="K169" s="215">
        <v>0</v>
      </c>
      <c r="L169" s="215">
        <v>0</v>
      </c>
      <c r="M169" s="215">
        <v>0</v>
      </c>
      <c r="N169" s="215">
        <v>0</v>
      </c>
      <c r="O169" s="215">
        <v>0</v>
      </c>
      <c r="P169" s="215">
        <v>0</v>
      </c>
      <c r="Q169" s="215">
        <v>1329.7399999999998</v>
      </c>
    </row>
    <row r="170" spans="1:17" x14ac:dyDescent="0.25">
      <c r="A170" s="245" t="str">
        <f>IFERROR(VLOOKUP($C170,Account_Mapping!$A:$C,2,0),"")</f>
        <v>T_gen_Admin_other</v>
      </c>
      <c r="B170" s="248">
        <f>IFERROR(VLOOKUP($C170,Account_Mapping!$A:$C,3,0),"")</f>
        <v>0</v>
      </c>
      <c r="C170" s="285" t="s">
        <v>919</v>
      </c>
      <c r="D170" s="215"/>
      <c r="E170" s="215">
        <v>0</v>
      </c>
      <c r="F170" s="215">
        <v>0</v>
      </c>
      <c r="G170" s="215">
        <v>0</v>
      </c>
      <c r="H170" s="215">
        <v>0</v>
      </c>
      <c r="I170" s="215">
        <v>0</v>
      </c>
      <c r="J170" s="215">
        <v>0</v>
      </c>
      <c r="K170" s="215">
        <v>0</v>
      </c>
      <c r="L170" s="215">
        <v>0</v>
      </c>
      <c r="M170" s="215">
        <v>0</v>
      </c>
      <c r="N170" s="215">
        <v>0</v>
      </c>
      <c r="O170" s="215">
        <v>0</v>
      </c>
      <c r="P170" s="215">
        <v>0</v>
      </c>
      <c r="Q170" s="215">
        <v>0</v>
      </c>
    </row>
    <row r="171" spans="1:17" x14ac:dyDescent="0.25">
      <c r="A171" s="245" t="str">
        <f>IFERROR(VLOOKUP($C171,Account_Mapping!$A:$C,2,0),"")</f>
        <v>T_gen_Admin_other</v>
      </c>
      <c r="B171" s="248">
        <f>IFERROR(VLOOKUP($C171,Account_Mapping!$A:$C,3,0),"")</f>
        <v>0</v>
      </c>
      <c r="C171" s="285" t="s">
        <v>920</v>
      </c>
      <c r="D171" s="215"/>
      <c r="E171" s="215">
        <v>0</v>
      </c>
      <c r="F171" s="215">
        <v>0</v>
      </c>
      <c r="G171" s="215">
        <v>0</v>
      </c>
      <c r="H171" s="215">
        <v>0</v>
      </c>
      <c r="I171" s="215">
        <v>0</v>
      </c>
      <c r="J171" s="215">
        <v>0</v>
      </c>
      <c r="K171" s="215">
        <v>0</v>
      </c>
      <c r="L171" s="215">
        <v>0</v>
      </c>
      <c r="M171" s="215">
        <v>0</v>
      </c>
      <c r="N171" s="215">
        <v>0</v>
      </c>
      <c r="O171" s="215">
        <v>0</v>
      </c>
      <c r="P171" s="215">
        <v>0</v>
      </c>
      <c r="Q171" s="215">
        <v>0</v>
      </c>
    </row>
    <row r="172" spans="1:17" x14ac:dyDescent="0.25">
      <c r="A172" s="245" t="str">
        <f>IFERROR(VLOOKUP($C172,Account_Mapping!$A:$C,2,0),"")</f>
        <v>T_gen_Admin_other</v>
      </c>
      <c r="B172" s="248">
        <f>IFERROR(VLOOKUP($C172,Account_Mapping!$A:$C,3,0),"")</f>
        <v>0</v>
      </c>
      <c r="C172" s="285" t="s">
        <v>921</v>
      </c>
      <c r="D172" s="215"/>
      <c r="E172" s="215">
        <v>0</v>
      </c>
      <c r="F172" s="215">
        <v>0</v>
      </c>
      <c r="G172" s="215">
        <v>0</v>
      </c>
      <c r="H172" s="215">
        <v>0</v>
      </c>
      <c r="I172" s="215">
        <v>0</v>
      </c>
      <c r="J172" s="215">
        <v>0</v>
      </c>
      <c r="K172" s="215">
        <v>0</v>
      </c>
      <c r="L172" s="215">
        <v>0</v>
      </c>
      <c r="M172" s="215">
        <v>0</v>
      </c>
      <c r="N172" s="215">
        <v>0</v>
      </c>
      <c r="O172" s="215">
        <v>0</v>
      </c>
      <c r="P172" s="215">
        <v>0</v>
      </c>
      <c r="Q172" s="215">
        <v>0</v>
      </c>
    </row>
    <row r="173" spans="1:17" x14ac:dyDescent="0.25">
      <c r="A173" s="245" t="str">
        <f>IFERROR(VLOOKUP($C173,Account_Mapping!$A:$C,2,0),"")</f>
        <v>T_gen_Admin_other</v>
      </c>
      <c r="B173" s="248">
        <f>IFERROR(VLOOKUP($C173,Account_Mapping!$A:$C,3,0),"")</f>
        <v>0</v>
      </c>
      <c r="C173" s="285" t="s">
        <v>922</v>
      </c>
      <c r="D173" s="215"/>
      <c r="E173" s="215">
        <v>0</v>
      </c>
      <c r="F173" s="215">
        <v>266</v>
      </c>
      <c r="G173" s="215">
        <v>0</v>
      </c>
      <c r="H173" s="215">
        <v>448</v>
      </c>
      <c r="I173" s="215">
        <v>0</v>
      </c>
      <c r="J173" s="215">
        <v>0</v>
      </c>
      <c r="K173" s="215">
        <v>0</v>
      </c>
      <c r="L173" s="215">
        <v>0</v>
      </c>
      <c r="M173" s="215">
        <v>0</v>
      </c>
      <c r="N173" s="215">
        <v>0</v>
      </c>
      <c r="O173" s="215">
        <v>0</v>
      </c>
      <c r="P173" s="215">
        <v>0</v>
      </c>
      <c r="Q173" s="215">
        <v>714</v>
      </c>
    </row>
    <row r="174" spans="1:17" x14ac:dyDescent="0.25">
      <c r="A174" s="245" t="str">
        <f>IFERROR(VLOOKUP($C174,Account_Mapping!$A:$C,2,0),"")</f>
        <v>T_gen_Admin_other</v>
      </c>
      <c r="B174" s="248">
        <f>IFERROR(VLOOKUP($C174,Account_Mapping!$A:$C,3,0),"")</f>
        <v>0</v>
      </c>
      <c r="C174" s="285" t="s">
        <v>923</v>
      </c>
      <c r="D174" s="215"/>
      <c r="E174" s="215">
        <v>0</v>
      </c>
      <c r="F174" s="215">
        <v>0</v>
      </c>
      <c r="G174" s="215">
        <v>0</v>
      </c>
      <c r="H174" s="215">
        <v>0</v>
      </c>
      <c r="I174" s="215">
        <v>0</v>
      </c>
      <c r="J174" s="215">
        <v>0</v>
      </c>
      <c r="K174" s="215">
        <v>0</v>
      </c>
      <c r="L174" s="215">
        <v>0</v>
      </c>
      <c r="M174" s="215">
        <v>0</v>
      </c>
      <c r="N174" s="215">
        <v>0</v>
      </c>
      <c r="O174" s="215">
        <v>0</v>
      </c>
      <c r="P174" s="215">
        <v>0</v>
      </c>
      <c r="Q174" s="215">
        <v>0</v>
      </c>
    </row>
    <row r="175" spans="1:17" x14ac:dyDescent="0.25">
      <c r="A175" s="245" t="str">
        <f>IFERROR(VLOOKUP($C175,Account_Mapping!$A:$C,2,0),"")</f>
        <v>T_gen_Admin_other</v>
      </c>
      <c r="B175" s="248">
        <f>IFERROR(VLOOKUP($C175,Account_Mapping!$A:$C,3,0),"")</f>
        <v>0</v>
      </c>
      <c r="C175" s="285" t="s">
        <v>924</v>
      </c>
      <c r="D175" s="215"/>
      <c r="E175" s="215">
        <v>0</v>
      </c>
      <c r="F175" s="215">
        <v>0</v>
      </c>
      <c r="G175" s="215">
        <v>0</v>
      </c>
      <c r="H175" s="215">
        <v>112</v>
      </c>
      <c r="I175" s="215">
        <v>0</v>
      </c>
      <c r="J175" s="215">
        <v>0</v>
      </c>
      <c r="K175" s="215">
        <v>0</v>
      </c>
      <c r="L175" s="215">
        <v>0</v>
      </c>
      <c r="M175" s="215">
        <v>0</v>
      </c>
      <c r="N175" s="215">
        <v>0</v>
      </c>
      <c r="O175" s="215">
        <v>0</v>
      </c>
      <c r="P175" s="215">
        <v>0</v>
      </c>
      <c r="Q175" s="215">
        <v>112</v>
      </c>
    </row>
    <row r="176" spans="1:17" x14ac:dyDescent="0.25">
      <c r="A176" s="245" t="str">
        <f>IFERROR(VLOOKUP($C176,Account_Mapping!$A:$C,2,0),"")</f>
        <v>T_gen_Admin_other</v>
      </c>
      <c r="B176" s="248">
        <f>IFERROR(VLOOKUP($C176,Account_Mapping!$A:$C,3,0),"")</f>
        <v>0</v>
      </c>
      <c r="C176" s="285" t="s">
        <v>925</v>
      </c>
      <c r="D176" s="215"/>
      <c r="E176" s="215">
        <v>0</v>
      </c>
      <c r="F176" s="215">
        <v>0</v>
      </c>
      <c r="G176" s="215">
        <v>0</v>
      </c>
      <c r="H176" s="215">
        <v>0</v>
      </c>
      <c r="I176" s="215">
        <v>10</v>
      </c>
      <c r="J176" s="215">
        <v>-13.1</v>
      </c>
      <c r="K176" s="215">
        <v>0</v>
      </c>
      <c r="L176" s="215">
        <v>0</v>
      </c>
      <c r="M176" s="215">
        <v>0</v>
      </c>
      <c r="N176" s="215">
        <v>0</v>
      </c>
      <c r="O176" s="215">
        <v>0</v>
      </c>
      <c r="P176" s="215">
        <v>0</v>
      </c>
      <c r="Q176" s="215">
        <v>-3.0999999999999996</v>
      </c>
    </row>
    <row r="177" spans="1:17" x14ac:dyDescent="0.25">
      <c r="A177" s="245" t="str">
        <f>IFERROR(VLOOKUP($C177,Account_Mapping!$A:$C,2,0),"")</f>
        <v>T_gen_Admin_other</v>
      </c>
      <c r="B177" s="248">
        <f>IFERROR(VLOOKUP($C177,Account_Mapping!$A:$C,3,0),"")</f>
        <v>0</v>
      </c>
      <c r="C177" s="285" t="s">
        <v>926</v>
      </c>
      <c r="D177" s="215"/>
      <c r="E177" s="215">
        <v>0</v>
      </c>
      <c r="F177" s="215">
        <v>0</v>
      </c>
      <c r="G177" s="215">
        <v>0</v>
      </c>
      <c r="H177" s="215">
        <v>0</v>
      </c>
      <c r="I177" s="215">
        <v>0</v>
      </c>
      <c r="J177" s="215">
        <v>0</v>
      </c>
      <c r="K177" s="215">
        <v>0</v>
      </c>
      <c r="L177" s="215">
        <v>0</v>
      </c>
      <c r="M177" s="215">
        <v>0</v>
      </c>
      <c r="N177" s="215">
        <v>0</v>
      </c>
      <c r="O177" s="215">
        <v>0</v>
      </c>
      <c r="P177" s="215">
        <v>0</v>
      </c>
      <c r="Q177" s="215">
        <v>0</v>
      </c>
    </row>
    <row r="178" spans="1:17" x14ac:dyDescent="0.25">
      <c r="A178" s="245" t="str">
        <f>IFERROR(VLOOKUP($C178,Account_Mapping!$A:$C,2,0),"")</f>
        <v>T_EXPENSES</v>
      </c>
      <c r="B178" s="248" t="str">
        <f>IFERROR(VLOOKUP($C178,Account_Mapping!$A:$C,3,0),"")</f>
        <v>T_Other_NN_Labor</v>
      </c>
      <c r="C178" s="285" t="s">
        <v>927</v>
      </c>
      <c r="D178" s="215"/>
      <c r="E178" s="215">
        <v>2204.04</v>
      </c>
      <c r="F178" s="215">
        <v>1764.91</v>
      </c>
      <c r="G178" s="215">
        <v>2247</v>
      </c>
      <c r="H178" s="215">
        <v>2083.34</v>
      </c>
      <c r="I178" s="215">
        <v>2401.5700000000002</v>
      </c>
      <c r="J178" s="215">
        <v>2387.6799999999998</v>
      </c>
      <c r="K178" s="215">
        <v>0</v>
      </c>
      <c r="L178" s="215">
        <v>0</v>
      </c>
      <c r="M178" s="215">
        <v>0</v>
      </c>
      <c r="N178" s="215">
        <v>0</v>
      </c>
      <c r="O178" s="215">
        <v>0</v>
      </c>
      <c r="P178" s="215">
        <v>0</v>
      </c>
      <c r="Q178" s="215">
        <v>13088.54</v>
      </c>
    </row>
    <row r="179" spans="1:17" x14ac:dyDescent="0.25">
      <c r="A179" s="245" t="str">
        <f>IFERROR(VLOOKUP($C179,Account_Mapping!$A:$C,2,0),"")</f>
        <v>T_EXPENSES</v>
      </c>
      <c r="B179" s="248">
        <f>IFERROR(VLOOKUP($C179,Account_Mapping!$A:$C,3,0),"")</f>
        <v>0</v>
      </c>
      <c r="C179" s="285" t="s">
        <v>928</v>
      </c>
      <c r="D179" s="215"/>
      <c r="E179" s="215">
        <v>0</v>
      </c>
      <c r="F179" s="215">
        <v>0</v>
      </c>
      <c r="G179" s="215">
        <v>0</v>
      </c>
      <c r="H179" s="215">
        <v>0</v>
      </c>
      <c r="I179" s="215">
        <v>0</v>
      </c>
      <c r="J179" s="215">
        <v>0</v>
      </c>
      <c r="K179" s="215">
        <v>0</v>
      </c>
      <c r="L179" s="215">
        <v>0</v>
      </c>
      <c r="M179" s="215">
        <v>0</v>
      </c>
      <c r="N179" s="215">
        <v>0</v>
      </c>
      <c r="O179" s="215">
        <v>0</v>
      </c>
      <c r="P179" s="215">
        <v>0</v>
      </c>
      <c r="Q179" s="215">
        <v>0</v>
      </c>
    </row>
    <row r="180" spans="1:17" x14ac:dyDescent="0.25">
      <c r="A180" s="245" t="str">
        <f>IFERROR(VLOOKUP($C180,Account_Mapping!$A:$C,2,0),"")</f>
        <v>T_gen_Admin_other</v>
      </c>
      <c r="B180" s="248">
        <f>IFERROR(VLOOKUP($C180,Account_Mapping!$A:$C,3,0),"")</f>
        <v>0</v>
      </c>
      <c r="C180" s="285" t="s">
        <v>929</v>
      </c>
      <c r="D180" s="215"/>
      <c r="E180" s="215">
        <v>0</v>
      </c>
      <c r="F180" s="215">
        <v>0</v>
      </c>
      <c r="G180" s="215">
        <v>0</v>
      </c>
      <c r="H180" s="215">
        <v>0</v>
      </c>
      <c r="I180" s="215">
        <v>0</v>
      </c>
      <c r="J180" s="215">
        <v>0</v>
      </c>
      <c r="K180" s="215">
        <v>0</v>
      </c>
      <c r="L180" s="215">
        <v>0</v>
      </c>
      <c r="M180" s="215">
        <v>0</v>
      </c>
      <c r="N180" s="215">
        <v>0</v>
      </c>
      <c r="O180" s="215">
        <v>0</v>
      </c>
      <c r="P180" s="215">
        <v>0</v>
      </c>
      <c r="Q180" s="215">
        <v>0</v>
      </c>
    </row>
    <row r="181" spans="1:17" x14ac:dyDescent="0.25">
      <c r="A181" s="245" t="str">
        <f>IFERROR(VLOOKUP($C181,Account_Mapping!$A:$C,2,0),"")</f>
        <v>T_gen_Admin_other</v>
      </c>
      <c r="B181" s="248">
        <f>IFERROR(VLOOKUP($C181,Account_Mapping!$A:$C,3,0),"")</f>
        <v>0</v>
      </c>
      <c r="C181" s="285" t="s">
        <v>930</v>
      </c>
      <c r="D181" s="215"/>
      <c r="E181" s="215">
        <v>0</v>
      </c>
      <c r="F181" s="215">
        <v>0</v>
      </c>
      <c r="G181" s="215">
        <v>0</v>
      </c>
      <c r="H181" s="215">
        <v>0</v>
      </c>
      <c r="I181" s="215">
        <v>0</v>
      </c>
      <c r="J181" s="215">
        <v>0</v>
      </c>
      <c r="K181" s="215">
        <v>0</v>
      </c>
      <c r="L181" s="215">
        <v>0</v>
      </c>
      <c r="M181" s="215">
        <v>0</v>
      </c>
      <c r="N181" s="215">
        <v>0</v>
      </c>
      <c r="O181" s="215">
        <v>0</v>
      </c>
      <c r="P181" s="215">
        <v>0</v>
      </c>
      <c r="Q181" s="215">
        <v>0</v>
      </c>
    </row>
    <row r="182" spans="1:17" x14ac:dyDescent="0.25">
      <c r="A182" s="245" t="str">
        <f>IFERROR(VLOOKUP($C182,Account_Mapping!$A:$C,2,0),"")</f>
        <v>T_gen_Admin_other</v>
      </c>
      <c r="B182" s="248">
        <f>IFERROR(VLOOKUP($C182,Account_Mapping!$A:$C,3,0),"")</f>
        <v>0</v>
      </c>
      <c r="C182" s="285" t="s">
        <v>931</v>
      </c>
      <c r="D182" s="215"/>
      <c r="E182" s="215">
        <v>0</v>
      </c>
      <c r="F182" s="215">
        <v>0</v>
      </c>
      <c r="G182" s="215">
        <v>0</v>
      </c>
      <c r="H182" s="215">
        <v>0</v>
      </c>
      <c r="I182" s="215">
        <v>0</v>
      </c>
      <c r="J182" s="215">
        <v>0</v>
      </c>
      <c r="K182" s="215">
        <v>0</v>
      </c>
      <c r="L182" s="215">
        <v>0</v>
      </c>
      <c r="M182" s="215">
        <v>0</v>
      </c>
      <c r="N182" s="215">
        <v>0</v>
      </c>
      <c r="O182" s="215">
        <v>0</v>
      </c>
      <c r="P182" s="215">
        <v>0</v>
      </c>
      <c r="Q182" s="215">
        <v>0</v>
      </c>
    </row>
    <row r="183" spans="1:17" x14ac:dyDescent="0.25">
      <c r="A183" s="245" t="str">
        <f>IFERROR(VLOOKUP($C183,Account_Mapping!$A:$C,2,0),"")</f>
        <v>T_gen_Admin_other</v>
      </c>
      <c r="B183" s="248">
        <f>IFERROR(VLOOKUP($C183,Account_Mapping!$A:$C,3,0),"")</f>
        <v>0</v>
      </c>
      <c r="C183" s="285" t="s">
        <v>932</v>
      </c>
      <c r="D183" s="215"/>
      <c r="E183" s="215">
        <v>0</v>
      </c>
      <c r="F183" s="215">
        <v>0</v>
      </c>
      <c r="G183" s="215">
        <v>0</v>
      </c>
      <c r="H183" s="215">
        <v>0</v>
      </c>
      <c r="I183" s="215">
        <v>0</v>
      </c>
      <c r="J183" s="215">
        <v>0</v>
      </c>
      <c r="K183" s="215">
        <v>0</v>
      </c>
      <c r="L183" s="215">
        <v>0</v>
      </c>
      <c r="M183" s="215">
        <v>0</v>
      </c>
      <c r="N183" s="215">
        <v>0</v>
      </c>
      <c r="O183" s="215">
        <v>0</v>
      </c>
      <c r="P183" s="215">
        <v>0</v>
      </c>
      <c r="Q183" s="215">
        <v>0</v>
      </c>
    </row>
    <row r="184" spans="1:17" x14ac:dyDescent="0.25">
      <c r="A184" s="245" t="str">
        <f>IFERROR(VLOOKUP($C184,Account_Mapping!$A:$C,2,0),"")</f>
        <v>T_gen_Admin_other</v>
      </c>
      <c r="B184" s="248">
        <f>IFERROR(VLOOKUP($C184,Account_Mapping!$A:$C,3,0),"")</f>
        <v>0</v>
      </c>
      <c r="C184" s="285" t="s">
        <v>933</v>
      </c>
      <c r="D184" s="215"/>
      <c r="E184" s="215">
        <v>0</v>
      </c>
      <c r="F184" s="215">
        <v>0</v>
      </c>
      <c r="G184" s="215">
        <v>0</v>
      </c>
      <c r="H184" s="215">
        <v>0</v>
      </c>
      <c r="I184" s="215">
        <v>0</v>
      </c>
      <c r="J184" s="215">
        <v>0</v>
      </c>
      <c r="K184" s="215">
        <v>0</v>
      </c>
      <c r="L184" s="215">
        <v>0</v>
      </c>
      <c r="M184" s="215">
        <v>0</v>
      </c>
      <c r="N184" s="215">
        <v>0</v>
      </c>
      <c r="O184" s="215">
        <v>0</v>
      </c>
      <c r="P184" s="215">
        <v>0</v>
      </c>
      <c r="Q184" s="215">
        <v>0</v>
      </c>
    </row>
    <row r="185" spans="1:17" x14ac:dyDescent="0.25">
      <c r="A185" s="245" t="str">
        <f>IFERROR(VLOOKUP($C185,Account_Mapping!$A:$C,2,0),"")</f>
        <v>T_gen_Admin_other</v>
      </c>
      <c r="B185" s="248">
        <f>IFERROR(VLOOKUP($C185,Account_Mapping!$A:$C,3,0),"")</f>
        <v>0</v>
      </c>
      <c r="C185" s="285" t="s">
        <v>934</v>
      </c>
      <c r="D185" s="215"/>
      <c r="E185" s="215">
        <v>0</v>
      </c>
      <c r="F185" s="215">
        <v>308</v>
      </c>
      <c r="G185" s="215">
        <v>112</v>
      </c>
      <c r="H185" s="215">
        <v>0</v>
      </c>
      <c r="I185" s="215">
        <v>0</v>
      </c>
      <c r="J185" s="215">
        <v>0</v>
      </c>
      <c r="K185" s="215">
        <v>0</v>
      </c>
      <c r="L185" s="215">
        <v>0</v>
      </c>
      <c r="M185" s="215">
        <v>0</v>
      </c>
      <c r="N185" s="215">
        <v>0</v>
      </c>
      <c r="O185" s="215">
        <v>0</v>
      </c>
      <c r="P185" s="215">
        <v>0</v>
      </c>
      <c r="Q185" s="215">
        <v>420</v>
      </c>
    </row>
    <row r="186" spans="1:17" x14ac:dyDescent="0.25">
      <c r="A186" s="245" t="str">
        <f>IFERROR(VLOOKUP($C186,Account_Mapping!$A:$C,2,0),"")</f>
        <v>T_gen_Admin_other</v>
      </c>
      <c r="B186" s="248">
        <f>IFERROR(VLOOKUP($C186,Account_Mapping!$A:$C,3,0),"")</f>
        <v>0</v>
      </c>
      <c r="C186" s="285" t="s">
        <v>935</v>
      </c>
      <c r="D186" s="215"/>
      <c r="E186" s="215">
        <v>0</v>
      </c>
      <c r="F186" s="215">
        <v>0</v>
      </c>
      <c r="G186" s="215">
        <v>0</v>
      </c>
      <c r="H186" s="215">
        <v>0</v>
      </c>
      <c r="I186" s="215">
        <v>0</v>
      </c>
      <c r="J186" s="215">
        <v>0</v>
      </c>
      <c r="K186" s="215">
        <v>0</v>
      </c>
      <c r="L186" s="215">
        <v>0</v>
      </c>
      <c r="M186" s="215">
        <v>0</v>
      </c>
      <c r="N186" s="215">
        <v>0</v>
      </c>
      <c r="O186" s="215">
        <v>0</v>
      </c>
      <c r="P186" s="215">
        <v>0</v>
      </c>
      <c r="Q186" s="215">
        <v>0</v>
      </c>
    </row>
    <row r="187" spans="1:17" x14ac:dyDescent="0.25">
      <c r="A187" s="245" t="str">
        <f>IFERROR(VLOOKUP($C187,Account_Mapping!$A:$C,2,0),"")</f>
        <v>T_gen_Admin_other</v>
      </c>
      <c r="B187" s="248">
        <f>IFERROR(VLOOKUP($C187,Account_Mapping!$A:$C,3,0),"")</f>
        <v>0</v>
      </c>
      <c r="C187" s="285" t="s">
        <v>936</v>
      </c>
      <c r="D187" s="215"/>
      <c r="E187" s="215">
        <v>0</v>
      </c>
      <c r="F187" s="215">
        <v>0</v>
      </c>
      <c r="G187" s="215">
        <v>0</v>
      </c>
      <c r="H187" s="215">
        <v>0</v>
      </c>
      <c r="I187" s="215">
        <v>0</v>
      </c>
      <c r="J187" s="215">
        <v>0</v>
      </c>
      <c r="K187" s="215">
        <v>0</v>
      </c>
      <c r="L187" s="215">
        <v>0</v>
      </c>
      <c r="M187" s="215">
        <v>0</v>
      </c>
      <c r="N187" s="215">
        <v>0</v>
      </c>
      <c r="O187" s="215">
        <v>0</v>
      </c>
      <c r="P187" s="215">
        <v>0</v>
      </c>
      <c r="Q187" s="215">
        <v>0</v>
      </c>
    </row>
    <row r="188" spans="1:17" x14ac:dyDescent="0.25">
      <c r="A188" s="245" t="str">
        <f>IFERROR(VLOOKUP($C188,Account_Mapping!$A:$C,2,0),"")</f>
        <v>T_gen_Admin_other</v>
      </c>
      <c r="B188" s="248" t="str">
        <f>IFERROR(VLOOKUP($C188,Account_Mapping!$A:$C,3,0),"")</f>
        <v>T_Other_NN_Labor</v>
      </c>
      <c r="C188" s="285" t="s">
        <v>937</v>
      </c>
      <c r="D188" s="215"/>
      <c r="E188" s="215">
        <v>5080.83</v>
      </c>
      <c r="F188" s="215">
        <v>6067.67</v>
      </c>
      <c r="G188" s="215">
        <v>6256.68</v>
      </c>
      <c r="H188" s="215">
        <v>6256.68</v>
      </c>
      <c r="I188" s="215">
        <v>6256.68</v>
      </c>
      <c r="J188" s="215">
        <v>6256.68</v>
      </c>
      <c r="K188" s="215">
        <v>0</v>
      </c>
      <c r="L188" s="215">
        <v>0</v>
      </c>
      <c r="M188" s="215">
        <v>0</v>
      </c>
      <c r="N188" s="215">
        <v>0</v>
      </c>
      <c r="O188" s="215">
        <v>0</v>
      </c>
      <c r="P188" s="215">
        <v>0</v>
      </c>
      <c r="Q188" s="215">
        <v>36175.22</v>
      </c>
    </row>
    <row r="189" spans="1:17" x14ac:dyDescent="0.25">
      <c r="A189" s="245" t="str">
        <f>IFERROR(VLOOKUP($C189,Account_Mapping!$A:$C,2,0),"")</f>
        <v>T_Nursing</v>
      </c>
      <c r="B189" s="248" t="str">
        <f>IFERROR(VLOOKUP($C189,Account_Mapping!$A:$C,3,0),"")</f>
        <v>T_Nursing_Labor</v>
      </c>
      <c r="C189" s="285" t="s">
        <v>938</v>
      </c>
      <c r="D189" s="215"/>
      <c r="E189" s="215">
        <v>0</v>
      </c>
      <c r="F189" s="215">
        <v>0</v>
      </c>
      <c r="G189" s="215">
        <v>0</v>
      </c>
      <c r="H189" s="215">
        <v>0</v>
      </c>
      <c r="I189" s="215">
        <v>0</v>
      </c>
      <c r="J189" s="215">
        <v>0</v>
      </c>
      <c r="K189" s="215">
        <v>0</v>
      </c>
      <c r="L189" s="215">
        <v>0</v>
      </c>
      <c r="M189" s="215">
        <v>0</v>
      </c>
      <c r="N189" s="215">
        <v>0</v>
      </c>
      <c r="O189" s="215">
        <v>0</v>
      </c>
      <c r="P189" s="215">
        <v>0</v>
      </c>
      <c r="Q189" s="215">
        <v>0</v>
      </c>
    </row>
    <row r="190" spans="1:17" x14ac:dyDescent="0.25">
      <c r="A190" s="245" t="str">
        <f>IFERROR(VLOOKUP($C190,Account_Mapping!$A:$C,2,0),"")</f>
        <v>T_Nursing</v>
      </c>
      <c r="B190" s="248" t="str">
        <f>IFERROR(VLOOKUP($C190,Account_Mapping!$A:$C,3,0),"")</f>
        <v>T_Nursing_Labor</v>
      </c>
      <c r="C190" s="285" t="s">
        <v>939</v>
      </c>
      <c r="D190" s="215"/>
      <c r="E190" s="215">
        <v>0</v>
      </c>
      <c r="F190" s="215">
        <v>5567.45</v>
      </c>
      <c r="G190" s="215">
        <v>4559.3</v>
      </c>
      <c r="H190" s="215">
        <v>4896.1400000000003</v>
      </c>
      <c r="I190" s="215">
        <v>5281.23</v>
      </c>
      <c r="J190" s="215">
        <v>4499.8500000000004</v>
      </c>
      <c r="K190" s="215">
        <v>0</v>
      </c>
      <c r="L190" s="215">
        <v>0</v>
      </c>
      <c r="M190" s="215">
        <v>0</v>
      </c>
      <c r="N190" s="215">
        <v>0</v>
      </c>
      <c r="O190" s="215">
        <v>0</v>
      </c>
      <c r="P190" s="215">
        <v>0</v>
      </c>
      <c r="Q190" s="215">
        <v>24803.97</v>
      </c>
    </row>
    <row r="191" spans="1:17" x14ac:dyDescent="0.25">
      <c r="A191" s="245" t="str">
        <f>IFERROR(VLOOKUP($C191,Account_Mapping!$A:$C,2,0),"")</f>
        <v>T_gen_Admin_other</v>
      </c>
      <c r="B191" s="248" t="str">
        <f>IFERROR(VLOOKUP($C191,Account_Mapping!$A:$C,3,0),"")</f>
        <v>T_Other_NN_Labor</v>
      </c>
      <c r="C191" s="285" t="s">
        <v>940</v>
      </c>
      <c r="D191" s="215"/>
      <c r="E191" s="215">
        <v>0</v>
      </c>
      <c r="F191" s="215">
        <v>0</v>
      </c>
      <c r="G191" s="215">
        <v>0</v>
      </c>
      <c r="H191" s="215">
        <v>0</v>
      </c>
      <c r="I191" s="215">
        <v>0</v>
      </c>
      <c r="J191" s="215">
        <v>0</v>
      </c>
      <c r="K191" s="215">
        <v>0</v>
      </c>
      <c r="L191" s="215">
        <v>0</v>
      </c>
      <c r="M191" s="215">
        <v>0</v>
      </c>
      <c r="N191" s="215">
        <v>0</v>
      </c>
      <c r="O191" s="215">
        <v>0</v>
      </c>
      <c r="P191" s="215">
        <v>0</v>
      </c>
      <c r="Q191" s="215">
        <v>0</v>
      </c>
    </row>
    <row r="192" spans="1:17" x14ac:dyDescent="0.25">
      <c r="A192" s="245" t="str">
        <f>IFERROR(VLOOKUP($C192,Account_Mapping!$A:$C,2,0),"")</f>
        <v>T_Nursing</v>
      </c>
      <c r="B192" s="248" t="str">
        <f>IFERROR(VLOOKUP($C192,Account_Mapping!$A:$C,3,0),"")</f>
        <v>T_Nursing_Labor</v>
      </c>
      <c r="C192" s="285" t="s">
        <v>941</v>
      </c>
      <c r="D192" s="215"/>
      <c r="E192" s="215">
        <v>4655.1499999999996</v>
      </c>
      <c r="F192" s="215">
        <v>0</v>
      </c>
      <c r="G192" s="215">
        <v>4070.49</v>
      </c>
      <c r="H192" s="215">
        <v>4571.6899999999996</v>
      </c>
      <c r="I192" s="215">
        <v>4220.46</v>
      </c>
      <c r="J192" s="215">
        <v>4172.09</v>
      </c>
      <c r="K192" s="215">
        <v>0</v>
      </c>
      <c r="L192" s="215">
        <v>0</v>
      </c>
      <c r="M192" s="215">
        <v>0</v>
      </c>
      <c r="N192" s="215">
        <v>0</v>
      </c>
      <c r="O192" s="215">
        <v>0</v>
      </c>
      <c r="P192" s="215">
        <v>0</v>
      </c>
      <c r="Q192" s="215">
        <v>21689.879999999997</v>
      </c>
    </row>
    <row r="193" spans="1:17" x14ac:dyDescent="0.25">
      <c r="A193" s="245" t="str">
        <f>IFERROR(VLOOKUP($C193,Account_Mapping!$A:$C,2,0),"")</f>
        <v>T_Nursing</v>
      </c>
      <c r="B193" s="248" t="str">
        <f>IFERROR(VLOOKUP($C193,Account_Mapping!$A:$C,3,0),"")</f>
        <v>T_Nursing_Labor</v>
      </c>
      <c r="C193" s="285" t="s">
        <v>1272</v>
      </c>
      <c r="D193" s="215"/>
      <c r="E193" s="215">
        <v>0</v>
      </c>
      <c r="F193" s="215">
        <v>0</v>
      </c>
      <c r="G193" s="215">
        <v>0</v>
      </c>
      <c r="H193" s="215">
        <v>0</v>
      </c>
      <c r="I193" s="215">
        <v>0</v>
      </c>
      <c r="J193" s="215">
        <v>0</v>
      </c>
      <c r="K193" s="215">
        <v>0</v>
      </c>
      <c r="L193" s="215">
        <v>0</v>
      </c>
      <c r="M193" s="215">
        <v>0</v>
      </c>
      <c r="N193" s="215">
        <v>0</v>
      </c>
      <c r="O193" s="215">
        <v>0</v>
      </c>
      <c r="P193" s="215">
        <v>0</v>
      </c>
      <c r="Q193" s="215">
        <v>0</v>
      </c>
    </row>
    <row r="194" spans="1:17" x14ac:dyDescent="0.25">
      <c r="A194" s="245" t="str">
        <f>IFERROR(VLOOKUP($C194,Account_Mapping!$A:$C,2,0),"")</f>
        <v>T_Nursing</v>
      </c>
      <c r="B194" s="248" t="str">
        <f>IFERROR(VLOOKUP($C194,Account_Mapping!$A:$C,3,0),"")</f>
        <v>T_Nursing_Labor</v>
      </c>
      <c r="C194" s="285" t="s">
        <v>943</v>
      </c>
      <c r="D194" s="215"/>
      <c r="E194" s="215">
        <v>23210.83</v>
      </c>
      <c r="F194" s="215">
        <v>12652.8</v>
      </c>
      <c r="G194" s="215">
        <v>14150.08</v>
      </c>
      <c r="H194" s="215">
        <v>15622</v>
      </c>
      <c r="I194" s="215">
        <v>16378.14</v>
      </c>
      <c r="J194" s="215">
        <v>14853.77</v>
      </c>
      <c r="K194" s="215">
        <v>0</v>
      </c>
      <c r="L194" s="215">
        <v>0</v>
      </c>
      <c r="M194" s="215">
        <v>0</v>
      </c>
      <c r="N194" s="215">
        <v>0</v>
      </c>
      <c r="O194" s="215">
        <v>0</v>
      </c>
      <c r="P194" s="215">
        <v>0</v>
      </c>
      <c r="Q194" s="215">
        <v>96867.62000000001</v>
      </c>
    </row>
    <row r="195" spans="1:17" x14ac:dyDescent="0.25">
      <c r="A195" s="245" t="str">
        <f>IFERROR(VLOOKUP($C195,Account_Mapping!$A:$C,2,0),"")</f>
        <v>T_Nursing</v>
      </c>
      <c r="B195" s="248" t="str">
        <f>IFERROR(VLOOKUP($C195,Account_Mapping!$A:$C,3,0),"")</f>
        <v>T_Nursing_Labor</v>
      </c>
      <c r="C195" s="285" t="s">
        <v>1273</v>
      </c>
      <c r="D195" s="215"/>
      <c r="E195" s="215">
        <v>2842.44</v>
      </c>
      <c r="F195" s="215">
        <v>2351.5</v>
      </c>
      <c r="G195" s="215">
        <v>2861.42</v>
      </c>
      <c r="H195" s="215">
        <v>2480.52</v>
      </c>
      <c r="I195" s="215">
        <v>2562.64</v>
      </c>
      <c r="J195" s="215">
        <v>2814.14</v>
      </c>
      <c r="K195" s="215">
        <v>0</v>
      </c>
      <c r="L195" s="215">
        <v>0</v>
      </c>
      <c r="M195" s="215">
        <v>0</v>
      </c>
      <c r="N195" s="215">
        <v>0</v>
      </c>
      <c r="O195" s="215">
        <v>0</v>
      </c>
      <c r="P195" s="215">
        <v>0</v>
      </c>
      <c r="Q195" s="215">
        <v>15912.66</v>
      </c>
    </row>
    <row r="196" spans="1:17" x14ac:dyDescent="0.25">
      <c r="A196" s="245" t="str">
        <f>IFERROR(VLOOKUP($C196,Account_Mapping!$A:$C,2,0),"")</f>
        <v>T_Nursing</v>
      </c>
      <c r="B196" s="248" t="str">
        <f>IFERROR(VLOOKUP($C196,Account_Mapping!$A:$C,3,0),"")</f>
        <v>T_Nursing_Labor</v>
      </c>
      <c r="C196" s="285" t="s">
        <v>945</v>
      </c>
      <c r="D196" s="215"/>
      <c r="E196" s="215">
        <v>23939.040000000001</v>
      </c>
      <c r="F196" s="215">
        <v>22350.51</v>
      </c>
      <c r="G196" s="215">
        <v>23346.66</v>
      </c>
      <c r="H196" s="215">
        <v>22171.91</v>
      </c>
      <c r="I196" s="215">
        <v>24596.78</v>
      </c>
      <c r="J196" s="215">
        <v>24396.92</v>
      </c>
      <c r="K196" s="215">
        <v>0</v>
      </c>
      <c r="L196" s="215">
        <v>0</v>
      </c>
      <c r="M196" s="215">
        <v>0</v>
      </c>
      <c r="N196" s="215">
        <v>0</v>
      </c>
      <c r="O196" s="215">
        <v>0</v>
      </c>
      <c r="P196" s="215">
        <v>0</v>
      </c>
      <c r="Q196" s="215">
        <v>140801.82</v>
      </c>
    </row>
    <row r="197" spans="1:17" x14ac:dyDescent="0.25">
      <c r="A197" s="245" t="str">
        <f>IFERROR(VLOOKUP($C197,Account_Mapping!$A:$C,2,0),"")</f>
        <v>T_Nursing</v>
      </c>
      <c r="B197" s="248" t="str">
        <f>IFERROR(VLOOKUP($C197,Account_Mapping!$A:$C,3,0),"")</f>
        <v>T_Nursing_Labor</v>
      </c>
      <c r="C197" s="285" t="s">
        <v>946</v>
      </c>
      <c r="D197" s="215"/>
      <c r="E197" s="215">
        <v>0</v>
      </c>
      <c r="F197" s="215">
        <v>0</v>
      </c>
      <c r="G197" s="215">
        <v>0</v>
      </c>
      <c r="H197" s="215">
        <v>0</v>
      </c>
      <c r="I197" s="215">
        <v>0</v>
      </c>
      <c r="J197" s="215">
        <v>0</v>
      </c>
      <c r="K197" s="215">
        <v>0</v>
      </c>
      <c r="L197" s="215">
        <v>0</v>
      </c>
      <c r="M197" s="215">
        <v>0</v>
      </c>
      <c r="N197" s="215">
        <v>0</v>
      </c>
      <c r="O197" s="215">
        <v>0</v>
      </c>
      <c r="P197" s="215">
        <v>0</v>
      </c>
      <c r="Q197" s="215">
        <v>0</v>
      </c>
    </row>
    <row r="198" spans="1:17" x14ac:dyDescent="0.25">
      <c r="A198" s="245" t="str">
        <f>IFERROR(VLOOKUP($C198,Account_Mapping!$A:$C,2,0),"")</f>
        <v>T_Nursing</v>
      </c>
      <c r="B198" s="248" t="str">
        <f>IFERROR(VLOOKUP($C198,Account_Mapping!$A:$C,3,0),"")</f>
        <v>T_Nursing_Labor</v>
      </c>
      <c r="C198" s="285" t="s">
        <v>947</v>
      </c>
      <c r="D198" s="215"/>
      <c r="E198" s="215">
        <v>0</v>
      </c>
      <c r="F198" s="215">
        <v>0</v>
      </c>
      <c r="G198" s="215">
        <v>0</v>
      </c>
      <c r="H198" s="215">
        <v>0</v>
      </c>
      <c r="I198" s="215">
        <v>0</v>
      </c>
      <c r="J198" s="215">
        <v>0</v>
      </c>
      <c r="K198" s="215">
        <v>0</v>
      </c>
      <c r="L198" s="215">
        <v>0</v>
      </c>
      <c r="M198" s="215">
        <v>0</v>
      </c>
      <c r="N198" s="215">
        <v>0</v>
      </c>
      <c r="O198" s="215">
        <v>0</v>
      </c>
      <c r="P198" s="215">
        <v>0</v>
      </c>
      <c r="Q198" s="215">
        <v>0</v>
      </c>
    </row>
    <row r="199" spans="1:17" x14ac:dyDescent="0.25">
      <c r="A199" s="245" t="str">
        <f>IFERROR(VLOOKUP($C199,Account_Mapping!$A:$C,2,0),"")</f>
        <v>T_EXPENSES</v>
      </c>
      <c r="B199" s="248">
        <f>IFERROR(VLOOKUP($C199,Account_Mapping!$A:$C,3,0),"")</f>
        <v>0</v>
      </c>
      <c r="C199" s="285" t="s">
        <v>948</v>
      </c>
      <c r="D199" s="215"/>
      <c r="E199" s="215">
        <v>0</v>
      </c>
      <c r="F199" s="215">
        <v>0</v>
      </c>
      <c r="G199" s="215">
        <v>0</v>
      </c>
      <c r="H199" s="215">
        <v>0</v>
      </c>
      <c r="I199" s="215">
        <v>0</v>
      </c>
      <c r="J199" s="215">
        <v>0</v>
      </c>
      <c r="K199" s="215">
        <v>0</v>
      </c>
      <c r="L199" s="215">
        <v>0</v>
      </c>
      <c r="M199" s="215">
        <v>0</v>
      </c>
      <c r="N199" s="215">
        <v>0</v>
      </c>
      <c r="O199" s="215">
        <v>0</v>
      </c>
      <c r="P199" s="215">
        <v>0</v>
      </c>
      <c r="Q199" s="215">
        <v>0</v>
      </c>
    </row>
    <row r="200" spans="1:17" x14ac:dyDescent="0.25">
      <c r="A200" s="245" t="str">
        <f>IFERROR(VLOOKUP($C200,Account_Mapping!$A:$C,2,0),"")</f>
        <v>T_Nursing</v>
      </c>
      <c r="B200" s="248" t="str">
        <f>IFERROR(VLOOKUP($C200,Account_Mapping!$A:$C,3,0),"")</f>
        <v>T_Nursing_Labor</v>
      </c>
      <c r="C200" s="285" t="s">
        <v>949</v>
      </c>
      <c r="D200" s="215"/>
      <c r="E200" s="215">
        <v>2451.6799999999998</v>
      </c>
      <c r="F200" s="215">
        <v>2992.83</v>
      </c>
      <c r="G200" s="215">
        <v>3289.48</v>
      </c>
      <c r="H200" s="215">
        <v>3168.94</v>
      </c>
      <c r="I200" s="215">
        <v>2571.17</v>
      </c>
      <c r="J200" s="215">
        <v>2099.41</v>
      </c>
      <c r="K200" s="215">
        <v>0</v>
      </c>
      <c r="L200" s="215">
        <v>0</v>
      </c>
      <c r="M200" s="215">
        <v>0</v>
      </c>
      <c r="N200" s="215">
        <v>0</v>
      </c>
      <c r="O200" s="215">
        <v>0</v>
      </c>
      <c r="P200" s="215">
        <v>0</v>
      </c>
      <c r="Q200" s="215">
        <v>16573.510000000002</v>
      </c>
    </row>
    <row r="201" spans="1:17" x14ac:dyDescent="0.25">
      <c r="A201" s="245" t="str">
        <f>IFERROR(VLOOKUP($C201,Account_Mapping!$A:$C,2,0),"")</f>
        <v>T_gen_Admin_other</v>
      </c>
      <c r="B201" s="248" t="str">
        <f>IFERROR(VLOOKUP($C201,Account_Mapping!$A:$C,3,0),"")</f>
        <v>T_Other_NN_Labor</v>
      </c>
      <c r="C201" s="285" t="s">
        <v>950</v>
      </c>
      <c r="D201" s="215"/>
      <c r="E201" s="215">
        <v>0</v>
      </c>
      <c r="F201" s="215">
        <v>0</v>
      </c>
      <c r="G201" s="215">
        <v>0</v>
      </c>
      <c r="H201" s="215">
        <v>0</v>
      </c>
      <c r="I201" s="215">
        <v>0</v>
      </c>
      <c r="J201" s="215">
        <v>0</v>
      </c>
      <c r="K201" s="215">
        <v>0</v>
      </c>
      <c r="L201" s="215">
        <v>0</v>
      </c>
      <c r="M201" s="215">
        <v>0</v>
      </c>
      <c r="N201" s="215">
        <v>0</v>
      </c>
      <c r="O201" s="215">
        <v>0</v>
      </c>
      <c r="P201" s="215">
        <v>0</v>
      </c>
      <c r="Q201" s="215">
        <v>0</v>
      </c>
    </row>
    <row r="202" spans="1:17" x14ac:dyDescent="0.25">
      <c r="A202" s="245" t="str">
        <f>IFERROR(VLOOKUP($C202,Account_Mapping!$A:$C,2,0),"")</f>
        <v>T_Nursing</v>
      </c>
      <c r="B202" s="248" t="str">
        <f>IFERROR(VLOOKUP($C202,Account_Mapping!$A:$C,3,0),"")</f>
        <v>T_Nursing_Labor</v>
      </c>
      <c r="C202" s="285" t="s">
        <v>951</v>
      </c>
      <c r="D202" s="215"/>
      <c r="E202" s="215">
        <v>2489.5</v>
      </c>
      <c r="F202" s="215">
        <v>3342.99</v>
      </c>
      <c r="G202" s="215">
        <v>3027.21</v>
      </c>
      <c r="H202" s="215">
        <v>2734.57</v>
      </c>
      <c r="I202" s="215">
        <v>3039.39</v>
      </c>
      <c r="J202" s="215">
        <v>1223.23</v>
      </c>
      <c r="K202" s="215">
        <v>0</v>
      </c>
      <c r="L202" s="215">
        <v>0</v>
      </c>
      <c r="M202" s="215">
        <v>0</v>
      </c>
      <c r="N202" s="215">
        <v>0</v>
      </c>
      <c r="O202" s="215">
        <v>0</v>
      </c>
      <c r="P202" s="215">
        <v>0</v>
      </c>
      <c r="Q202" s="215">
        <v>15856.89</v>
      </c>
    </row>
    <row r="203" spans="1:17" x14ac:dyDescent="0.25">
      <c r="A203" s="245" t="str">
        <f>IFERROR(VLOOKUP($C203,Account_Mapping!$A:$C,2,0),"")</f>
        <v>T_Nursing</v>
      </c>
      <c r="B203" s="248" t="str">
        <f>IFERROR(VLOOKUP($C203,Account_Mapping!$A:$C,3,0),"")</f>
        <v>T_Nursing_Labor</v>
      </c>
      <c r="C203" s="285" t="s">
        <v>952</v>
      </c>
      <c r="D203" s="215"/>
      <c r="E203" s="215">
        <v>0</v>
      </c>
      <c r="F203" s="215">
        <v>0</v>
      </c>
      <c r="G203" s="215">
        <v>0</v>
      </c>
      <c r="H203" s="215">
        <v>0</v>
      </c>
      <c r="I203" s="215">
        <v>0</v>
      </c>
      <c r="J203" s="215">
        <v>0</v>
      </c>
      <c r="K203" s="215">
        <v>0</v>
      </c>
      <c r="L203" s="215">
        <v>0</v>
      </c>
      <c r="M203" s="215">
        <v>0</v>
      </c>
      <c r="N203" s="215">
        <v>0</v>
      </c>
      <c r="O203" s="215">
        <v>0</v>
      </c>
      <c r="P203" s="215">
        <v>0</v>
      </c>
      <c r="Q203" s="215">
        <v>0</v>
      </c>
    </row>
    <row r="204" spans="1:17" x14ac:dyDescent="0.25">
      <c r="A204" s="245" t="str">
        <f>IFERROR(VLOOKUP($C204,Account_Mapping!$A:$C,2,0),"")</f>
        <v>T_Nursing</v>
      </c>
      <c r="B204" s="248">
        <f>IFERROR(VLOOKUP($C204,Account_Mapping!$A:$C,3,0),"")</f>
        <v>0</v>
      </c>
      <c r="C204" s="285" t="s">
        <v>953</v>
      </c>
      <c r="D204" s="215"/>
      <c r="E204" s="215">
        <v>3243.74</v>
      </c>
      <c r="F204" s="215">
        <v>1465.1</v>
      </c>
      <c r="G204" s="215">
        <v>2222.89</v>
      </c>
      <c r="H204" s="215">
        <v>2240.5</v>
      </c>
      <c r="I204" s="215">
        <v>2987.24</v>
      </c>
      <c r="J204" s="215">
        <v>3137.3</v>
      </c>
      <c r="K204" s="215">
        <v>0</v>
      </c>
      <c r="L204" s="215">
        <v>0</v>
      </c>
      <c r="M204" s="215">
        <v>0</v>
      </c>
      <c r="N204" s="215">
        <v>0</v>
      </c>
      <c r="O204" s="215">
        <v>0</v>
      </c>
      <c r="P204" s="215">
        <v>0</v>
      </c>
      <c r="Q204" s="215">
        <v>15296.77</v>
      </c>
    </row>
    <row r="205" spans="1:17" x14ac:dyDescent="0.25">
      <c r="A205" s="245" t="str">
        <f>IFERROR(VLOOKUP($C205,Account_Mapping!$A:$C,2,0),"")</f>
        <v>T_EXPENSES</v>
      </c>
      <c r="B205" s="248">
        <f>IFERROR(VLOOKUP($C205,Account_Mapping!$A:$C,3,0),"")</f>
        <v>0</v>
      </c>
      <c r="C205" s="285" t="s">
        <v>954</v>
      </c>
      <c r="D205" s="215"/>
      <c r="E205" s="215">
        <v>2195.81</v>
      </c>
      <c r="F205" s="215">
        <v>818.15</v>
      </c>
      <c r="G205" s="215">
        <v>103.3</v>
      </c>
      <c r="H205" s="215">
        <v>299.56</v>
      </c>
      <c r="I205" s="215">
        <v>473.07</v>
      </c>
      <c r="J205" s="215">
        <v>1227.81</v>
      </c>
      <c r="K205" s="215">
        <v>0</v>
      </c>
      <c r="L205" s="215">
        <v>0</v>
      </c>
      <c r="M205" s="215">
        <v>0</v>
      </c>
      <c r="N205" s="215">
        <v>0</v>
      </c>
      <c r="O205" s="215">
        <v>0</v>
      </c>
      <c r="P205" s="215">
        <v>0</v>
      </c>
      <c r="Q205" s="215">
        <v>5117.7000000000007</v>
      </c>
    </row>
    <row r="206" spans="1:17" x14ac:dyDescent="0.25">
      <c r="A206" s="245" t="str">
        <f>IFERROR(VLOOKUP($C206,Account_Mapping!$A:$C,2,0),"")</f>
        <v>T_EXPENSES</v>
      </c>
      <c r="B206" s="248">
        <f>IFERROR(VLOOKUP($C206,Account_Mapping!$A:$C,3,0),"")</f>
        <v>0</v>
      </c>
      <c r="C206" s="285" t="s">
        <v>955</v>
      </c>
      <c r="D206" s="215"/>
      <c r="E206" s="215">
        <v>0</v>
      </c>
      <c r="F206" s="215">
        <v>67.77</v>
      </c>
      <c r="G206" s="215">
        <v>47.69</v>
      </c>
      <c r="H206" s="215">
        <v>0</v>
      </c>
      <c r="I206" s="215">
        <v>0</v>
      </c>
      <c r="J206" s="215">
        <v>17.47</v>
      </c>
      <c r="K206" s="215">
        <v>0</v>
      </c>
      <c r="L206" s="215">
        <v>0</v>
      </c>
      <c r="M206" s="215">
        <v>0</v>
      </c>
      <c r="N206" s="215">
        <v>0</v>
      </c>
      <c r="O206" s="215">
        <v>0</v>
      </c>
      <c r="P206" s="215">
        <v>0</v>
      </c>
      <c r="Q206" s="215">
        <v>132.93</v>
      </c>
    </row>
    <row r="207" spans="1:17" x14ac:dyDescent="0.25">
      <c r="A207" s="245" t="str">
        <f>IFERROR(VLOOKUP($C207,Account_Mapping!$A:$C,2,0),"")</f>
        <v>T_Ancillary_Other</v>
      </c>
      <c r="B207" s="248">
        <f>IFERROR(VLOOKUP($C207,Account_Mapping!$A:$C,3,0),"")</f>
        <v>0</v>
      </c>
      <c r="C207" s="285" t="s">
        <v>956</v>
      </c>
      <c r="D207" s="215"/>
      <c r="E207" s="215">
        <v>1857.17</v>
      </c>
      <c r="F207" s="215">
        <v>1232.92</v>
      </c>
      <c r="G207" s="215">
        <v>1640.91</v>
      </c>
      <c r="H207" s="215">
        <v>611.23</v>
      </c>
      <c r="I207" s="215">
        <v>127.34</v>
      </c>
      <c r="J207" s="215">
        <v>951.3</v>
      </c>
      <c r="K207" s="215">
        <v>0</v>
      </c>
      <c r="L207" s="215">
        <v>0</v>
      </c>
      <c r="M207" s="215">
        <v>0</v>
      </c>
      <c r="N207" s="215">
        <v>0</v>
      </c>
      <c r="O207" s="215">
        <v>0</v>
      </c>
      <c r="P207" s="215">
        <v>0</v>
      </c>
      <c r="Q207" s="215">
        <v>6420.87</v>
      </c>
    </row>
    <row r="208" spans="1:17" x14ac:dyDescent="0.25">
      <c r="A208" s="245" t="str">
        <f>IFERROR(VLOOKUP($C208,Account_Mapping!$A:$C,2,0),"")</f>
        <v>T_Nursing</v>
      </c>
      <c r="B208" s="248">
        <f>IFERROR(VLOOKUP($C208,Account_Mapping!$A:$C,3,0),"")</f>
        <v>0</v>
      </c>
      <c r="C208" s="285" t="s">
        <v>957</v>
      </c>
      <c r="D208" s="215"/>
      <c r="E208" s="215">
        <v>59.95</v>
      </c>
      <c r="F208" s="215">
        <v>0</v>
      </c>
      <c r="G208" s="215">
        <v>0</v>
      </c>
      <c r="H208" s="215">
        <v>0</v>
      </c>
      <c r="I208" s="215">
        <v>0</v>
      </c>
      <c r="J208" s="215">
        <v>540.02</v>
      </c>
      <c r="K208" s="215">
        <v>0</v>
      </c>
      <c r="L208" s="215">
        <v>0</v>
      </c>
      <c r="M208" s="215">
        <v>0</v>
      </c>
      <c r="N208" s="215">
        <v>0</v>
      </c>
      <c r="O208" s="215">
        <v>0</v>
      </c>
      <c r="P208" s="215">
        <v>0</v>
      </c>
      <c r="Q208" s="215">
        <v>599.97</v>
      </c>
    </row>
    <row r="209" spans="1:17" x14ac:dyDescent="0.25">
      <c r="A209" s="245" t="str">
        <f>IFERROR(VLOOKUP($C209,Account_Mapping!$A:$C,2,0),"")</f>
        <v>T_Ancillary_Pharmacy</v>
      </c>
      <c r="B209" s="248">
        <f>IFERROR(VLOOKUP($C209,Account_Mapping!$A:$C,3,0),"")</f>
        <v>0</v>
      </c>
      <c r="C209" s="285" t="s">
        <v>958</v>
      </c>
      <c r="D209" s="215"/>
      <c r="E209" s="215">
        <v>1123.47</v>
      </c>
      <c r="F209" s="215">
        <v>654.85</v>
      </c>
      <c r="G209" s="215">
        <v>717.86</v>
      </c>
      <c r="H209" s="215">
        <v>364.75</v>
      </c>
      <c r="I209" s="215">
        <v>1387.46</v>
      </c>
      <c r="J209" s="215">
        <v>804.31</v>
      </c>
      <c r="K209" s="215">
        <v>0</v>
      </c>
      <c r="L209" s="215">
        <v>0</v>
      </c>
      <c r="M209" s="215">
        <v>0</v>
      </c>
      <c r="N209" s="215">
        <v>0</v>
      </c>
      <c r="O209" s="215">
        <v>0</v>
      </c>
      <c r="P209" s="215">
        <v>0</v>
      </c>
      <c r="Q209" s="215">
        <v>5052.7000000000007</v>
      </c>
    </row>
    <row r="210" spans="1:17" x14ac:dyDescent="0.25">
      <c r="A210" s="245" t="str">
        <f>IFERROR(VLOOKUP($C210,Account_Mapping!$A:$C,2,0),"")</f>
        <v>T_EXPENSES</v>
      </c>
      <c r="B210" s="248">
        <f>IFERROR(VLOOKUP($C210,Account_Mapping!$A:$C,3,0),"")</f>
        <v>0</v>
      </c>
      <c r="C210" s="285" t="s">
        <v>959</v>
      </c>
      <c r="D210" s="215"/>
      <c r="E210" s="215">
        <v>50.17</v>
      </c>
      <c r="F210" s="215">
        <v>1220.58</v>
      </c>
      <c r="G210" s="215">
        <v>19.29</v>
      </c>
      <c r="H210" s="215">
        <v>792.71</v>
      </c>
      <c r="I210" s="215">
        <v>282.83</v>
      </c>
      <c r="J210" s="215">
        <v>0</v>
      </c>
      <c r="K210" s="215">
        <v>0</v>
      </c>
      <c r="L210" s="215">
        <v>0</v>
      </c>
      <c r="M210" s="215">
        <v>0</v>
      </c>
      <c r="N210" s="215">
        <v>0</v>
      </c>
      <c r="O210" s="215">
        <v>0</v>
      </c>
      <c r="P210" s="215">
        <v>0</v>
      </c>
      <c r="Q210" s="215">
        <v>2365.58</v>
      </c>
    </row>
    <row r="211" spans="1:17" x14ac:dyDescent="0.25">
      <c r="A211" s="245" t="str">
        <f>IFERROR(VLOOKUP($C211,Account_Mapping!$A:$C,2,0),"")</f>
        <v>T_Nursing</v>
      </c>
      <c r="B211" s="248" t="str">
        <f>IFERROR(VLOOKUP($C211,Account_Mapping!$A:$C,3,0),"")</f>
        <v>T_N_Contract_Labor</v>
      </c>
      <c r="C211" s="285" t="s">
        <v>960</v>
      </c>
      <c r="D211" s="215"/>
      <c r="E211" s="215">
        <v>43302.5</v>
      </c>
      <c r="F211" s="215">
        <v>44206.31</v>
      </c>
      <c r="G211" s="215">
        <v>51792.29</v>
      </c>
      <c r="H211" s="215">
        <v>38474.76</v>
      </c>
      <c r="I211" s="215">
        <v>45484.94</v>
      </c>
      <c r="J211" s="215">
        <v>53289.79</v>
      </c>
      <c r="K211" s="215">
        <v>0</v>
      </c>
      <c r="L211" s="215">
        <v>0</v>
      </c>
      <c r="M211" s="215">
        <v>0</v>
      </c>
      <c r="N211" s="215">
        <v>0</v>
      </c>
      <c r="O211" s="215">
        <v>0</v>
      </c>
      <c r="P211" s="215">
        <v>0</v>
      </c>
      <c r="Q211" s="215">
        <v>276550.59000000003</v>
      </c>
    </row>
    <row r="212" spans="1:17" x14ac:dyDescent="0.25">
      <c r="A212" s="245" t="str">
        <f>IFERROR(VLOOKUP($C212,Account_Mapping!$A:$C,2,0),"")</f>
        <v>T_Nursing</v>
      </c>
      <c r="B212" s="248">
        <f>IFERROR(VLOOKUP($C212,Account_Mapping!$A:$C,3,0),"")</f>
        <v>0</v>
      </c>
      <c r="C212" s="285" t="s">
        <v>961</v>
      </c>
      <c r="D212" s="215"/>
      <c r="E212" s="215">
        <v>1284.32</v>
      </c>
      <c r="F212" s="215">
        <v>731.04</v>
      </c>
      <c r="G212" s="215">
        <v>921.95</v>
      </c>
      <c r="H212" s="215">
        <v>846.5</v>
      </c>
      <c r="I212" s="215">
        <v>545.57000000000005</v>
      </c>
      <c r="J212" s="215">
        <v>0</v>
      </c>
      <c r="K212" s="215">
        <v>0</v>
      </c>
      <c r="L212" s="215">
        <v>0</v>
      </c>
      <c r="M212" s="215">
        <v>0</v>
      </c>
      <c r="N212" s="215">
        <v>0</v>
      </c>
      <c r="O212" s="215">
        <v>0</v>
      </c>
      <c r="P212" s="215">
        <v>0</v>
      </c>
      <c r="Q212" s="215">
        <v>4329.38</v>
      </c>
    </row>
    <row r="213" spans="1:17" x14ac:dyDescent="0.25">
      <c r="A213" s="245" t="str">
        <f>IFERROR(VLOOKUP($C213,Account_Mapping!$A:$C,2,0),"")</f>
        <v>T_gen_Admin_other</v>
      </c>
      <c r="B213" s="248">
        <f>IFERROR(VLOOKUP($C213,Account_Mapping!$A:$C,3,0),"")</f>
        <v>0</v>
      </c>
      <c r="C213" s="285" t="s">
        <v>962</v>
      </c>
      <c r="D213" s="215"/>
      <c r="E213" s="215">
        <v>0</v>
      </c>
      <c r="F213" s="215">
        <v>0</v>
      </c>
      <c r="G213" s="215">
        <v>767.56</v>
      </c>
      <c r="H213" s="215">
        <v>0</v>
      </c>
      <c r="I213" s="215">
        <v>0</v>
      </c>
      <c r="J213" s="215">
        <v>0</v>
      </c>
      <c r="K213" s="215">
        <v>0</v>
      </c>
      <c r="L213" s="215">
        <v>0</v>
      </c>
      <c r="M213" s="215">
        <v>0</v>
      </c>
      <c r="N213" s="215">
        <v>0</v>
      </c>
      <c r="O213" s="215">
        <v>0</v>
      </c>
      <c r="P213" s="215">
        <v>0</v>
      </c>
      <c r="Q213" s="215">
        <v>767.56</v>
      </c>
    </row>
    <row r="214" spans="1:17" x14ac:dyDescent="0.25">
      <c r="A214" s="245" t="str">
        <f>IFERROR(VLOOKUP($C214,Account_Mapping!$A:$C,2,0),"")</f>
        <v>T_gen_Admin_other</v>
      </c>
      <c r="B214" s="248">
        <f>IFERROR(VLOOKUP($C214,Account_Mapping!$A:$C,3,0),"")</f>
        <v>0</v>
      </c>
      <c r="C214" s="285" t="s">
        <v>1284</v>
      </c>
      <c r="D214" s="215"/>
      <c r="E214" s="215">
        <v>0</v>
      </c>
      <c r="F214" s="215">
        <v>0</v>
      </c>
      <c r="G214" s="215">
        <v>0</v>
      </c>
      <c r="H214" s="215">
        <v>0</v>
      </c>
      <c r="I214" s="215">
        <v>0</v>
      </c>
      <c r="J214" s="215">
        <v>0</v>
      </c>
      <c r="K214" s="215">
        <v>0</v>
      </c>
      <c r="L214" s="215">
        <v>0</v>
      </c>
      <c r="M214" s="215">
        <v>0</v>
      </c>
      <c r="N214" s="215">
        <v>0</v>
      </c>
      <c r="O214" s="215">
        <v>0</v>
      </c>
      <c r="P214" s="215">
        <v>0</v>
      </c>
      <c r="Q214" s="215">
        <v>0</v>
      </c>
    </row>
    <row r="215" spans="1:17" x14ac:dyDescent="0.25">
      <c r="A215" s="245" t="str">
        <f>IFERROR(VLOOKUP($C215,Account_Mapping!$A:$C,2,0),"")</f>
        <v>T_Ancillary_Pharmacy</v>
      </c>
      <c r="B215" s="248">
        <f>IFERROR(VLOOKUP($C215,Account_Mapping!$A:$C,3,0),"")</f>
        <v>0</v>
      </c>
      <c r="C215" s="285" t="s">
        <v>964</v>
      </c>
      <c r="D215" s="215"/>
      <c r="E215" s="215">
        <v>308.22000000000003</v>
      </c>
      <c r="F215" s="215">
        <v>1270.99</v>
      </c>
      <c r="G215" s="215">
        <v>700.75</v>
      </c>
      <c r="H215" s="215">
        <v>49.13</v>
      </c>
      <c r="I215" s="215">
        <v>0</v>
      </c>
      <c r="J215" s="215">
        <v>0</v>
      </c>
      <c r="K215" s="215">
        <v>0</v>
      </c>
      <c r="L215" s="215">
        <v>0</v>
      </c>
      <c r="M215" s="215">
        <v>0</v>
      </c>
      <c r="N215" s="215">
        <v>0</v>
      </c>
      <c r="O215" s="215">
        <v>0</v>
      </c>
      <c r="P215" s="215">
        <v>0</v>
      </c>
      <c r="Q215" s="215">
        <v>2329.09</v>
      </c>
    </row>
    <row r="216" spans="1:17" x14ac:dyDescent="0.25">
      <c r="A216" s="245" t="str">
        <f>IFERROR(VLOOKUP($C216,Account_Mapping!$A:$C,2,0),"")</f>
        <v>T_gen_Admin_other</v>
      </c>
      <c r="B216" s="248">
        <f>IFERROR(VLOOKUP($C216,Account_Mapping!$A:$C,3,0),"")</f>
        <v>0</v>
      </c>
      <c r="C216" s="285" t="s">
        <v>965</v>
      </c>
      <c r="D216" s="215"/>
      <c r="E216" s="215">
        <v>0</v>
      </c>
      <c r="F216" s="215">
        <v>0</v>
      </c>
      <c r="G216" s="215">
        <v>0</v>
      </c>
      <c r="H216" s="215">
        <v>0</v>
      </c>
      <c r="I216" s="215">
        <v>0</v>
      </c>
      <c r="J216" s="215">
        <v>0</v>
      </c>
      <c r="K216" s="215">
        <v>0</v>
      </c>
      <c r="L216" s="215">
        <v>0</v>
      </c>
      <c r="M216" s="215">
        <v>0</v>
      </c>
      <c r="N216" s="215">
        <v>0</v>
      </c>
      <c r="O216" s="215">
        <v>0</v>
      </c>
      <c r="P216" s="215">
        <v>0</v>
      </c>
      <c r="Q216" s="215">
        <v>0</v>
      </c>
    </row>
    <row r="217" spans="1:17" x14ac:dyDescent="0.25">
      <c r="A217" s="245" t="str">
        <f>IFERROR(VLOOKUP($C217,Account_Mapping!$A:$C,2,0),"")</f>
        <v>T_Ancillary_Therapy</v>
      </c>
      <c r="B217" s="248">
        <f>IFERROR(VLOOKUP($C217,Account_Mapping!$A:$C,3,0),"")</f>
        <v>0</v>
      </c>
      <c r="C217" s="285" t="s">
        <v>966</v>
      </c>
      <c r="D217" s="215"/>
      <c r="E217" s="215">
        <v>0</v>
      </c>
      <c r="F217" s="215">
        <v>0</v>
      </c>
      <c r="G217" s="215">
        <v>0</v>
      </c>
      <c r="H217" s="215">
        <v>0</v>
      </c>
      <c r="I217" s="215">
        <v>0</v>
      </c>
      <c r="J217" s="215">
        <v>0</v>
      </c>
      <c r="K217" s="215">
        <v>0</v>
      </c>
      <c r="L217" s="215">
        <v>0</v>
      </c>
      <c r="M217" s="215">
        <v>0</v>
      </c>
      <c r="N217" s="215">
        <v>0</v>
      </c>
      <c r="O217" s="215">
        <v>0</v>
      </c>
      <c r="P217" s="215">
        <v>0</v>
      </c>
      <c r="Q217" s="215">
        <v>0</v>
      </c>
    </row>
    <row r="218" spans="1:17" x14ac:dyDescent="0.25">
      <c r="A218" s="245" t="str">
        <f>IFERROR(VLOOKUP($C218,Account_Mapping!$A:$C,2,0),"")</f>
        <v>T_Ancillary_Other</v>
      </c>
      <c r="B218" s="248">
        <f>IFERROR(VLOOKUP($C218,Account_Mapping!$A:$C,3,0),"")</f>
        <v>0</v>
      </c>
      <c r="C218" s="285" t="s">
        <v>967</v>
      </c>
      <c r="D218" s="215"/>
      <c r="E218" s="215">
        <v>0</v>
      </c>
      <c r="F218" s="215">
        <v>0</v>
      </c>
      <c r="G218" s="215">
        <v>0</v>
      </c>
      <c r="H218" s="215">
        <v>0</v>
      </c>
      <c r="I218" s="215">
        <v>0</v>
      </c>
      <c r="J218" s="215">
        <v>0</v>
      </c>
      <c r="K218" s="215">
        <v>0</v>
      </c>
      <c r="L218" s="215">
        <v>0</v>
      </c>
      <c r="M218" s="215">
        <v>0</v>
      </c>
      <c r="N218" s="215">
        <v>0</v>
      </c>
      <c r="O218" s="215">
        <v>0</v>
      </c>
      <c r="P218" s="215">
        <v>0</v>
      </c>
      <c r="Q218" s="215">
        <v>0</v>
      </c>
    </row>
    <row r="219" spans="1:17" x14ac:dyDescent="0.25">
      <c r="A219" s="245" t="str">
        <f>IFERROR(VLOOKUP($C219,Account_Mapping!$A:$C,2,0),"")</f>
        <v>T_Ancillary_Other</v>
      </c>
      <c r="B219" s="248">
        <f>IFERROR(VLOOKUP($C219,Account_Mapping!$A:$C,3,0),"")</f>
        <v>0</v>
      </c>
      <c r="C219" s="285" t="s">
        <v>968</v>
      </c>
      <c r="D219" s="215"/>
      <c r="E219" s="215">
        <v>0</v>
      </c>
      <c r="F219" s="215">
        <v>144</v>
      </c>
      <c r="G219" s="215">
        <v>0</v>
      </c>
      <c r="H219" s="215">
        <v>0</v>
      </c>
      <c r="I219" s="215">
        <v>0</v>
      </c>
      <c r="J219" s="215">
        <v>0</v>
      </c>
      <c r="K219" s="215">
        <v>0</v>
      </c>
      <c r="L219" s="215">
        <v>0</v>
      </c>
      <c r="M219" s="215">
        <v>0</v>
      </c>
      <c r="N219" s="215">
        <v>0</v>
      </c>
      <c r="O219" s="215">
        <v>0</v>
      </c>
      <c r="P219" s="215">
        <v>0</v>
      </c>
      <c r="Q219" s="215">
        <v>144</v>
      </c>
    </row>
    <row r="220" spans="1:17" x14ac:dyDescent="0.25">
      <c r="A220" s="245" t="str">
        <f>IFERROR(VLOOKUP($C220,Account_Mapping!$A:$C,2,0),"")</f>
        <v>T_Ancillary_Other</v>
      </c>
      <c r="B220" s="248">
        <f>IFERROR(VLOOKUP($C220,Account_Mapping!$A:$C,3,0),"")</f>
        <v>0</v>
      </c>
      <c r="C220" s="285" t="s">
        <v>969</v>
      </c>
      <c r="D220" s="215"/>
      <c r="E220" s="215">
        <v>0</v>
      </c>
      <c r="F220" s="215">
        <v>0</v>
      </c>
      <c r="G220" s="215">
        <v>0</v>
      </c>
      <c r="H220" s="215">
        <v>0</v>
      </c>
      <c r="I220" s="215">
        <v>0</v>
      </c>
      <c r="J220" s="215">
        <v>0</v>
      </c>
      <c r="K220" s="215">
        <v>0</v>
      </c>
      <c r="L220" s="215">
        <v>0</v>
      </c>
      <c r="M220" s="215">
        <v>0</v>
      </c>
      <c r="N220" s="215">
        <v>0</v>
      </c>
      <c r="O220" s="215">
        <v>0</v>
      </c>
      <c r="P220" s="215">
        <v>0</v>
      </c>
      <c r="Q220" s="215">
        <v>0</v>
      </c>
    </row>
    <row r="221" spans="1:17" x14ac:dyDescent="0.25">
      <c r="A221" s="245" t="str">
        <f>IFERROR(VLOOKUP($C221,Account_Mapping!$A:$C,2,0),"")</f>
        <v>T_gen_Admin_other</v>
      </c>
      <c r="B221" s="248">
        <f>IFERROR(VLOOKUP($C221,Account_Mapping!$A:$C,3,0),"")</f>
        <v>0</v>
      </c>
      <c r="C221" s="285" t="s">
        <v>970</v>
      </c>
      <c r="D221" s="215"/>
      <c r="E221" s="215">
        <v>587.32000000000005</v>
      </c>
      <c r="F221" s="215">
        <v>700.42</v>
      </c>
      <c r="G221" s="215">
        <v>5496.28</v>
      </c>
      <c r="H221" s="215">
        <v>768</v>
      </c>
      <c r="I221" s="215">
        <v>996.08</v>
      </c>
      <c r="J221" s="215">
        <v>238.48</v>
      </c>
      <c r="K221" s="215">
        <v>0</v>
      </c>
      <c r="L221" s="215">
        <v>0</v>
      </c>
      <c r="M221" s="215">
        <v>0</v>
      </c>
      <c r="N221" s="215">
        <v>0</v>
      </c>
      <c r="O221" s="215">
        <v>0</v>
      </c>
      <c r="P221" s="215">
        <v>0</v>
      </c>
      <c r="Q221" s="215">
        <v>8786.58</v>
      </c>
    </row>
    <row r="222" spans="1:17" x14ac:dyDescent="0.25">
      <c r="A222" s="245" t="str">
        <f>IFERROR(VLOOKUP($C222,Account_Mapping!$A:$C,2,0),"")</f>
        <v>T_Insurance</v>
      </c>
      <c r="B222" s="248">
        <f>IFERROR(VLOOKUP($C222,Account_Mapping!$A:$C,3,0),"")</f>
        <v>0</v>
      </c>
      <c r="C222" s="285" t="s">
        <v>971</v>
      </c>
      <c r="D222" s="215"/>
      <c r="E222" s="215">
        <v>0</v>
      </c>
      <c r="F222" s="215">
        <v>0</v>
      </c>
      <c r="G222" s="215">
        <v>0</v>
      </c>
      <c r="H222" s="215">
        <v>0</v>
      </c>
      <c r="I222" s="215">
        <v>0</v>
      </c>
      <c r="J222" s="215">
        <v>0</v>
      </c>
      <c r="K222" s="215">
        <v>0</v>
      </c>
      <c r="L222" s="215">
        <v>0</v>
      </c>
      <c r="M222" s="215">
        <v>0</v>
      </c>
      <c r="N222" s="215">
        <v>0</v>
      </c>
      <c r="O222" s="215">
        <v>0</v>
      </c>
      <c r="P222" s="215">
        <v>0</v>
      </c>
      <c r="Q222" s="215">
        <v>0</v>
      </c>
    </row>
    <row r="223" spans="1:17" x14ac:dyDescent="0.25">
      <c r="A223" s="245" t="str">
        <f>IFERROR(VLOOKUP($C223,Account_Mapping!$A:$C,2,0),"")</f>
        <v>T_gen_Admin_other</v>
      </c>
      <c r="B223" s="248">
        <f>IFERROR(VLOOKUP($C223,Account_Mapping!$A:$C,3,0),"")</f>
        <v>0</v>
      </c>
      <c r="C223" s="285" t="s">
        <v>972</v>
      </c>
      <c r="D223" s="215"/>
      <c r="E223" s="215">
        <v>0</v>
      </c>
      <c r="F223" s="215">
        <v>0</v>
      </c>
      <c r="G223" s="215">
        <v>0</v>
      </c>
      <c r="H223" s="215">
        <v>0</v>
      </c>
      <c r="I223" s="215">
        <v>0</v>
      </c>
      <c r="J223" s="215">
        <v>0</v>
      </c>
      <c r="K223" s="215">
        <v>0</v>
      </c>
      <c r="L223" s="215">
        <v>0</v>
      </c>
      <c r="M223" s="215">
        <v>0</v>
      </c>
      <c r="N223" s="215">
        <v>0</v>
      </c>
      <c r="O223" s="215">
        <v>0</v>
      </c>
      <c r="P223" s="215">
        <v>0</v>
      </c>
      <c r="Q223" s="215">
        <v>0</v>
      </c>
    </row>
    <row r="224" spans="1:17" x14ac:dyDescent="0.25">
      <c r="A224" s="245" t="str">
        <f>IFERROR(VLOOKUP($C224,Account_Mapping!$A:$C,2,0),"")</f>
        <v>T_gen_Admin_other</v>
      </c>
      <c r="B224" s="248">
        <f>IFERROR(VLOOKUP($C224,Account_Mapping!$A:$C,3,0),"")</f>
        <v>0</v>
      </c>
      <c r="C224" s="285" t="s">
        <v>973</v>
      </c>
      <c r="D224" s="215"/>
      <c r="E224" s="215">
        <v>0</v>
      </c>
      <c r="F224" s="215">
        <v>0</v>
      </c>
      <c r="G224" s="215">
        <v>0</v>
      </c>
      <c r="H224" s="215">
        <v>0</v>
      </c>
      <c r="I224" s="215">
        <v>0</v>
      </c>
      <c r="J224" s="215">
        <v>0</v>
      </c>
      <c r="K224" s="215">
        <v>0</v>
      </c>
      <c r="L224" s="215">
        <v>0</v>
      </c>
      <c r="M224" s="215">
        <v>0</v>
      </c>
      <c r="N224" s="215">
        <v>0</v>
      </c>
      <c r="O224" s="215">
        <v>0</v>
      </c>
      <c r="P224" s="215">
        <v>0</v>
      </c>
      <c r="Q224" s="215">
        <v>0</v>
      </c>
    </row>
    <row r="225" spans="1:17" x14ac:dyDescent="0.25">
      <c r="A225" s="245" t="str">
        <f>IFERROR(VLOOKUP($C225,Account_Mapping!$A:$C,2,0),"")</f>
        <v>T_gen_Admin_other</v>
      </c>
      <c r="B225" s="248">
        <f>IFERROR(VLOOKUP($C225,Account_Mapping!$A:$C,3,0),"")</f>
        <v>0</v>
      </c>
      <c r="C225" s="285" t="s">
        <v>974</v>
      </c>
      <c r="D225" s="215"/>
      <c r="E225" s="215">
        <v>501.19</v>
      </c>
      <c r="F225" s="215">
        <v>1432.75</v>
      </c>
      <c r="G225" s="215">
        <v>0</v>
      </c>
      <c r="H225" s="215">
        <v>498.5</v>
      </c>
      <c r="I225" s="215">
        <v>763.2</v>
      </c>
      <c r="J225" s="215">
        <v>286</v>
      </c>
      <c r="K225" s="215">
        <v>0</v>
      </c>
      <c r="L225" s="215">
        <v>0</v>
      </c>
      <c r="M225" s="215">
        <v>0</v>
      </c>
      <c r="N225" s="215">
        <v>0</v>
      </c>
      <c r="O225" s="215">
        <v>0</v>
      </c>
      <c r="P225" s="215">
        <v>0</v>
      </c>
      <c r="Q225" s="215">
        <v>3481.6400000000003</v>
      </c>
    </row>
    <row r="226" spans="1:17" x14ac:dyDescent="0.25">
      <c r="A226" s="245" t="str">
        <f>IFERROR(VLOOKUP($C226,Account_Mapping!$A:$C,2,0),"")</f>
        <v>T_gen_Admin_other</v>
      </c>
      <c r="B226" s="248">
        <f>IFERROR(VLOOKUP($C226,Account_Mapping!$A:$C,3,0),"")</f>
        <v>0</v>
      </c>
      <c r="C226" s="285" t="s">
        <v>975</v>
      </c>
      <c r="D226" s="215"/>
      <c r="E226" s="215">
        <v>0</v>
      </c>
      <c r="F226" s="215">
        <v>0</v>
      </c>
      <c r="G226" s="215">
        <v>0</v>
      </c>
      <c r="H226" s="215">
        <v>0</v>
      </c>
      <c r="I226" s="215">
        <v>0</v>
      </c>
      <c r="J226" s="215">
        <v>0</v>
      </c>
      <c r="K226" s="215">
        <v>0</v>
      </c>
      <c r="L226" s="215">
        <v>0</v>
      </c>
      <c r="M226" s="215">
        <v>0</v>
      </c>
      <c r="N226" s="215">
        <v>0</v>
      </c>
      <c r="O226" s="215">
        <v>0</v>
      </c>
      <c r="P226" s="215">
        <v>0</v>
      </c>
      <c r="Q226" s="215">
        <v>0</v>
      </c>
    </row>
    <row r="227" spans="1:17" x14ac:dyDescent="0.25">
      <c r="A227" s="245" t="str">
        <f>IFERROR(VLOOKUP($C227,Account_Mapping!$A:$C,2,0),"")</f>
        <v>T_gen_Admin_other</v>
      </c>
      <c r="B227" s="248">
        <f>IFERROR(VLOOKUP($C227,Account_Mapping!$A:$C,3,0),"")</f>
        <v>0</v>
      </c>
      <c r="C227" s="285" t="s">
        <v>976</v>
      </c>
      <c r="D227" s="215"/>
      <c r="E227" s="215">
        <v>972.15</v>
      </c>
      <c r="F227" s="215">
        <v>2684.07</v>
      </c>
      <c r="G227" s="215">
        <v>6075.17</v>
      </c>
      <c r="H227" s="215">
        <v>3013.2</v>
      </c>
      <c r="I227" s="215">
        <v>1368.38</v>
      </c>
      <c r="J227" s="215">
        <v>-1397.85</v>
      </c>
      <c r="K227" s="215">
        <v>0</v>
      </c>
      <c r="L227" s="215">
        <v>0</v>
      </c>
      <c r="M227" s="215">
        <v>0</v>
      </c>
      <c r="N227" s="215">
        <v>0</v>
      </c>
      <c r="O227" s="215">
        <v>0</v>
      </c>
      <c r="P227" s="215">
        <v>0</v>
      </c>
      <c r="Q227" s="215">
        <v>12715.12</v>
      </c>
    </row>
    <row r="228" spans="1:17" x14ac:dyDescent="0.25">
      <c r="A228" s="245" t="str">
        <f>IFERROR(VLOOKUP($C228,Account_Mapping!$A:$C,2,0),"")</f>
        <v>T_Insurance</v>
      </c>
      <c r="B228" s="248">
        <f>IFERROR(VLOOKUP($C228,Account_Mapping!$A:$C,3,0),"")</f>
        <v>0</v>
      </c>
      <c r="C228" s="285" t="s">
        <v>977</v>
      </c>
      <c r="D228" s="215"/>
      <c r="E228" s="215">
        <v>0</v>
      </c>
      <c r="F228" s="215">
        <v>0</v>
      </c>
      <c r="G228" s="215">
        <v>0</v>
      </c>
      <c r="H228" s="215">
        <v>0</v>
      </c>
      <c r="I228" s="215">
        <v>0</v>
      </c>
      <c r="J228" s="215">
        <v>0</v>
      </c>
      <c r="K228" s="215">
        <v>0</v>
      </c>
      <c r="L228" s="215">
        <v>0</v>
      </c>
      <c r="M228" s="215">
        <v>0</v>
      </c>
      <c r="N228" s="215">
        <v>0</v>
      </c>
      <c r="O228" s="215">
        <v>0</v>
      </c>
      <c r="P228" s="215">
        <v>0</v>
      </c>
      <c r="Q228" s="215">
        <v>0</v>
      </c>
    </row>
    <row r="229" spans="1:17" x14ac:dyDescent="0.25">
      <c r="A229" s="245" t="str">
        <f>IFERROR(VLOOKUP($C229,Account_Mapping!$A:$C,2,0),"")</f>
        <v>T_gen_Admin_other</v>
      </c>
      <c r="B229" s="248">
        <f>IFERROR(VLOOKUP($C229,Account_Mapping!$A:$C,3,0),"")</f>
        <v>0</v>
      </c>
      <c r="C229" s="285" t="s">
        <v>1280</v>
      </c>
      <c r="D229" s="215"/>
      <c r="E229" s="215">
        <v>0</v>
      </c>
      <c r="F229" s="215">
        <v>0</v>
      </c>
      <c r="G229" s="215">
        <v>0</v>
      </c>
      <c r="H229" s="215">
        <v>0</v>
      </c>
      <c r="I229" s="215">
        <v>0</v>
      </c>
      <c r="J229" s="215">
        <v>0</v>
      </c>
      <c r="K229" s="215">
        <v>0</v>
      </c>
      <c r="L229" s="215">
        <v>0</v>
      </c>
      <c r="M229" s="215">
        <v>0</v>
      </c>
      <c r="N229" s="215">
        <v>0</v>
      </c>
      <c r="O229" s="215">
        <v>0</v>
      </c>
      <c r="P229" s="215">
        <v>0</v>
      </c>
      <c r="Q229" s="215">
        <v>0</v>
      </c>
    </row>
    <row r="230" spans="1:17" x14ac:dyDescent="0.25">
      <c r="A230" s="245" t="str">
        <f>IFERROR(VLOOKUP($C230,Account_Mapping!$A:$C,2,0),"")</f>
        <v>T_gen_Admin_other</v>
      </c>
      <c r="B230" s="248">
        <f>IFERROR(VLOOKUP($C230,Account_Mapping!$A:$C,3,0),"")</f>
        <v>0</v>
      </c>
      <c r="C230" s="285" t="s">
        <v>979</v>
      </c>
      <c r="D230" s="215"/>
      <c r="E230" s="215">
        <v>0</v>
      </c>
      <c r="F230" s="215">
        <v>0</v>
      </c>
      <c r="G230" s="215">
        <v>0</v>
      </c>
      <c r="H230" s="215">
        <v>0</v>
      </c>
      <c r="I230" s="215">
        <v>0</v>
      </c>
      <c r="J230" s="215">
        <v>0</v>
      </c>
      <c r="K230" s="215">
        <v>0</v>
      </c>
      <c r="L230" s="215">
        <v>0</v>
      </c>
      <c r="M230" s="215">
        <v>0</v>
      </c>
      <c r="N230" s="215">
        <v>0</v>
      </c>
      <c r="O230" s="215">
        <v>0</v>
      </c>
      <c r="P230" s="215">
        <v>0</v>
      </c>
      <c r="Q230" s="215">
        <v>0</v>
      </c>
    </row>
    <row r="231" spans="1:17" x14ac:dyDescent="0.25">
      <c r="A231" s="245" t="str">
        <f>IFERROR(VLOOKUP($C231,Account_Mapping!$A:$C,2,0),"")</f>
        <v>T_gen_Admin_other</v>
      </c>
      <c r="B231" s="248">
        <f>IFERROR(VLOOKUP($C231,Account_Mapping!$A:$C,3,0),"")</f>
        <v>0</v>
      </c>
      <c r="C231" s="285" t="s">
        <v>980</v>
      </c>
      <c r="D231" s="215"/>
      <c r="E231" s="215">
        <v>0</v>
      </c>
      <c r="F231" s="215">
        <v>0</v>
      </c>
      <c r="G231" s="215">
        <v>0</v>
      </c>
      <c r="H231" s="215">
        <v>0</v>
      </c>
      <c r="I231" s="215">
        <v>0</v>
      </c>
      <c r="J231" s="215">
        <v>0</v>
      </c>
      <c r="K231" s="215">
        <v>0</v>
      </c>
      <c r="L231" s="215">
        <v>0</v>
      </c>
      <c r="M231" s="215">
        <v>0</v>
      </c>
      <c r="N231" s="215">
        <v>0</v>
      </c>
      <c r="O231" s="215">
        <v>0</v>
      </c>
      <c r="P231" s="215">
        <v>0</v>
      </c>
      <c r="Q231" s="215">
        <v>0</v>
      </c>
    </row>
    <row r="232" spans="1:17" x14ac:dyDescent="0.25">
      <c r="A232" s="245" t="str">
        <f>IFERROR(VLOOKUP($C232,Account_Mapping!$A:$C,2,0),"")</f>
        <v>T_gen_Admin_other</v>
      </c>
      <c r="B232" s="248">
        <f>IFERROR(VLOOKUP($C232,Account_Mapping!$A:$C,3,0),"")</f>
        <v>0</v>
      </c>
      <c r="C232" s="285" t="s">
        <v>981</v>
      </c>
      <c r="D232" s="215"/>
      <c r="E232" s="215">
        <v>0</v>
      </c>
      <c r="F232" s="215">
        <v>0</v>
      </c>
      <c r="G232" s="215">
        <v>0</v>
      </c>
      <c r="H232" s="215">
        <v>0</v>
      </c>
      <c r="I232" s="215">
        <v>0</v>
      </c>
      <c r="J232" s="215">
        <v>0</v>
      </c>
      <c r="K232" s="215">
        <v>0</v>
      </c>
      <c r="L232" s="215">
        <v>0</v>
      </c>
      <c r="M232" s="215">
        <v>0</v>
      </c>
      <c r="N232" s="215">
        <v>0</v>
      </c>
      <c r="O232" s="215">
        <v>0</v>
      </c>
      <c r="P232" s="215">
        <v>0</v>
      </c>
      <c r="Q232" s="215">
        <v>0</v>
      </c>
    </row>
    <row r="233" spans="1:17" x14ac:dyDescent="0.25">
      <c r="A233" s="245" t="str">
        <f>IFERROR(VLOOKUP($C233,Account_Mapping!$A:$C,2,0),"")</f>
        <v>T_EXPENSES</v>
      </c>
      <c r="B233" s="248" t="str">
        <f>IFERROR(VLOOKUP($C233,Account_Mapping!$A:$C,3,0),"")</f>
        <v>T_Other_NN_Labor</v>
      </c>
      <c r="C233" s="285" t="s">
        <v>982</v>
      </c>
      <c r="D233" s="215"/>
      <c r="E233" s="215">
        <v>0</v>
      </c>
      <c r="F233" s="215">
        <v>0</v>
      </c>
      <c r="G233" s="215">
        <v>0</v>
      </c>
      <c r="H233" s="215">
        <v>0</v>
      </c>
      <c r="I233" s="215">
        <v>0</v>
      </c>
      <c r="J233" s="215">
        <v>0</v>
      </c>
      <c r="K233" s="215">
        <v>0</v>
      </c>
      <c r="L233" s="215">
        <v>0</v>
      </c>
      <c r="M233" s="215">
        <v>0</v>
      </c>
      <c r="N233" s="215">
        <v>0</v>
      </c>
      <c r="O233" s="215">
        <v>0</v>
      </c>
      <c r="P233" s="215">
        <v>0</v>
      </c>
      <c r="Q233" s="215">
        <v>0</v>
      </c>
    </row>
    <row r="234" spans="1:17" x14ac:dyDescent="0.25">
      <c r="A234" s="245" t="str">
        <f>IFERROR(VLOOKUP($C234,Account_Mapping!$A:$C,2,0),"")</f>
        <v>T_gen_Admin_other</v>
      </c>
      <c r="B234" s="248" t="str">
        <f>IFERROR(VLOOKUP($C234,Account_Mapping!$A:$C,3,0),"")</f>
        <v>T_Other_NN_Labor</v>
      </c>
      <c r="C234" s="285" t="s">
        <v>983</v>
      </c>
      <c r="D234" s="215"/>
      <c r="E234" s="215">
        <v>0</v>
      </c>
      <c r="F234" s="215">
        <v>0</v>
      </c>
      <c r="G234" s="215">
        <v>0</v>
      </c>
      <c r="H234" s="215">
        <v>0</v>
      </c>
      <c r="I234" s="215">
        <v>0</v>
      </c>
      <c r="J234" s="215">
        <v>0</v>
      </c>
      <c r="K234" s="215">
        <v>0</v>
      </c>
      <c r="L234" s="215">
        <v>0</v>
      </c>
      <c r="M234" s="215">
        <v>0</v>
      </c>
      <c r="N234" s="215">
        <v>0</v>
      </c>
      <c r="O234" s="215">
        <v>0</v>
      </c>
      <c r="P234" s="215">
        <v>0</v>
      </c>
      <c r="Q234" s="215">
        <v>0</v>
      </c>
    </row>
    <row r="235" spans="1:17" x14ac:dyDescent="0.25">
      <c r="A235" s="245" t="str">
        <f>IFERROR(VLOOKUP($C235,Account_Mapping!$A:$C,2,0),"")</f>
        <v>T_EXPENSES</v>
      </c>
      <c r="B235" s="248">
        <f>IFERROR(VLOOKUP($C235,Account_Mapping!$A:$C,3,0),"")</f>
        <v>0</v>
      </c>
      <c r="C235" s="285" t="s">
        <v>984</v>
      </c>
      <c r="D235" s="215"/>
      <c r="E235" s="215">
        <v>0</v>
      </c>
      <c r="F235" s="215">
        <v>0</v>
      </c>
      <c r="G235" s="215">
        <v>0</v>
      </c>
      <c r="H235" s="215">
        <v>0</v>
      </c>
      <c r="I235" s="215">
        <v>0</v>
      </c>
      <c r="J235" s="215">
        <v>0</v>
      </c>
      <c r="K235" s="215">
        <v>0</v>
      </c>
      <c r="L235" s="215">
        <v>0</v>
      </c>
      <c r="M235" s="215">
        <v>0</v>
      </c>
      <c r="N235" s="215">
        <v>0</v>
      </c>
      <c r="O235" s="215">
        <v>0</v>
      </c>
      <c r="P235" s="215">
        <v>0</v>
      </c>
      <c r="Q235" s="215">
        <v>0</v>
      </c>
    </row>
    <row r="236" spans="1:17" x14ac:dyDescent="0.25">
      <c r="A236" s="245" t="str">
        <f>IFERROR(VLOOKUP($C236,Account_Mapping!$A:$C,2,0),"")</f>
        <v>T_gen_Admin_other</v>
      </c>
      <c r="B236" s="248">
        <f>IFERROR(VLOOKUP($C236,Account_Mapping!$A:$C,3,0),"")</f>
        <v>0</v>
      </c>
      <c r="C236" s="285" t="s">
        <v>985</v>
      </c>
      <c r="D236" s="215"/>
      <c r="E236" s="215">
        <v>0</v>
      </c>
      <c r="F236" s="215">
        <v>0</v>
      </c>
      <c r="G236" s="215">
        <v>0</v>
      </c>
      <c r="H236" s="215">
        <v>0</v>
      </c>
      <c r="I236" s="215">
        <v>0</v>
      </c>
      <c r="J236" s="215">
        <v>0</v>
      </c>
      <c r="K236" s="215">
        <v>0</v>
      </c>
      <c r="L236" s="215">
        <v>0</v>
      </c>
      <c r="M236" s="215">
        <v>0</v>
      </c>
      <c r="N236" s="215">
        <v>0</v>
      </c>
      <c r="O236" s="215">
        <v>0</v>
      </c>
      <c r="P236" s="215">
        <v>0</v>
      </c>
      <c r="Q236" s="215">
        <v>0</v>
      </c>
    </row>
    <row r="237" spans="1:17" x14ac:dyDescent="0.25">
      <c r="A237" s="245" t="str">
        <f>IFERROR(VLOOKUP($C237,Account_Mapping!$A:$C,2,0),"")</f>
        <v>T_gen_Admin_other</v>
      </c>
      <c r="B237" s="248">
        <f>IFERROR(VLOOKUP($C237,Account_Mapping!$A:$C,3,0),"")</f>
        <v>0</v>
      </c>
      <c r="C237" s="285" t="s">
        <v>986</v>
      </c>
      <c r="D237" s="215"/>
      <c r="E237" s="215">
        <v>0</v>
      </c>
      <c r="F237" s="215">
        <v>0</v>
      </c>
      <c r="G237" s="215">
        <v>0</v>
      </c>
      <c r="H237" s="215">
        <v>0</v>
      </c>
      <c r="I237" s="215">
        <v>0</v>
      </c>
      <c r="J237" s="215">
        <v>0</v>
      </c>
      <c r="K237" s="215">
        <v>0</v>
      </c>
      <c r="L237" s="215">
        <v>0</v>
      </c>
      <c r="M237" s="215">
        <v>0</v>
      </c>
      <c r="N237" s="215">
        <v>0</v>
      </c>
      <c r="O237" s="215">
        <v>0</v>
      </c>
      <c r="P237" s="215">
        <v>0</v>
      </c>
      <c r="Q237" s="215">
        <v>0</v>
      </c>
    </row>
    <row r="238" spans="1:17" x14ac:dyDescent="0.25">
      <c r="A238" s="245" t="str">
        <f>IFERROR(VLOOKUP($C238,Account_Mapping!$A:$C,2,0),"")</f>
        <v>T_gen_Admin_other</v>
      </c>
      <c r="B238" s="248">
        <f>IFERROR(VLOOKUP($C238,Account_Mapping!$A:$C,3,0),"")</f>
        <v>0</v>
      </c>
      <c r="C238" s="285" t="s">
        <v>987</v>
      </c>
      <c r="D238" s="215"/>
      <c r="E238" s="215">
        <v>0</v>
      </c>
      <c r="F238" s="215">
        <v>0</v>
      </c>
      <c r="G238" s="215">
        <v>0</v>
      </c>
      <c r="H238" s="215">
        <v>0</v>
      </c>
      <c r="I238" s="215">
        <v>0</v>
      </c>
      <c r="J238" s="215">
        <v>0</v>
      </c>
      <c r="K238" s="215">
        <v>0</v>
      </c>
      <c r="L238" s="215">
        <v>0</v>
      </c>
      <c r="M238" s="215">
        <v>0</v>
      </c>
      <c r="N238" s="215">
        <v>0</v>
      </c>
      <c r="O238" s="215">
        <v>0</v>
      </c>
      <c r="P238" s="215">
        <v>0</v>
      </c>
      <c r="Q238" s="215">
        <v>0</v>
      </c>
    </row>
    <row r="239" spans="1:17" x14ac:dyDescent="0.25">
      <c r="A239" s="245" t="str">
        <f>IFERROR(VLOOKUP($C239,Account_Mapping!$A:$C,2,0),"")</f>
        <v>T_gen_Admin_other</v>
      </c>
      <c r="B239" s="248">
        <f>IFERROR(VLOOKUP($C239,Account_Mapping!$A:$C,3,0),"")</f>
        <v>0</v>
      </c>
      <c r="C239" s="285" t="s">
        <v>988</v>
      </c>
      <c r="D239" s="215"/>
      <c r="E239" s="215">
        <v>0</v>
      </c>
      <c r="F239" s="215">
        <v>0</v>
      </c>
      <c r="G239" s="215">
        <v>0</v>
      </c>
      <c r="H239" s="215">
        <v>0</v>
      </c>
      <c r="I239" s="215">
        <v>0</v>
      </c>
      <c r="J239" s="215">
        <v>0</v>
      </c>
      <c r="K239" s="215">
        <v>0</v>
      </c>
      <c r="L239" s="215">
        <v>0</v>
      </c>
      <c r="M239" s="215">
        <v>0</v>
      </c>
      <c r="N239" s="215">
        <v>0</v>
      </c>
      <c r="O239" s="215">
        <v>0</v>
      </c>
      <c r="P239" s="215">
        <v>0</v>
      </c>
      <c r="Q239" s="215">
        <v>0</v>
      </c>
    </row>
    <row r="240" spans="1:17" x14ac:dyDescent="0.25">
      <c r="A240" s="245" t="str">
        <f>IFERROR(VLOOKUP($C240,Account_Mapping!$A:$C,2,0),"")</f>
        <v>T_gen_Admin_other</v>
      </c>
      <c r="B240" s="248">
        <f>IFERROR(VLOOKUP($C240,Account_Mapping!$A:$C,3,0),"")</f>
        <v>0</v>
      </c>
      <c r="C240" s="285" t="s">
        <v>989</v>
      </c>
      <c r="D240" s="215"/>
      <c r="E240" s="215">
        <v>0</v>
      </c>
      <c r="F240" s="215">
        <v>0</v>
      </c>
      <c r="G240" s="215">
        <v>0</v>
      </c>
      <c r="H240" s="215">
        <v>0</v>
      </c>
      <c r="I240" s="215">
        <v>0</v>
      </c>
      <c r="J240" s="215">
        <v>0</v>
      </c>
      <c r="K240" s="215">
        <v>0</v>
      </c>
      <c r="L240" s="215">
        <v>0</v>
      </c>
      <c r="M240" s="215">
        <v>0</v>
      </c>
      <c r="N240" s="215">
        <v>0</v>
      </c>
      <c r="O240" s="215">
        <v>0</v>
      </c>
      <c r="P240" s="215">
        <v>0</v>
      </c>
      <c r="Q240" s="215">
        <v>0</v>
      </c>
    </row>
    <row r="241" spans="1:18" x14ac:dyDescent="0.25">
      <c r="A241" s="245" t="str">
        <f>IFERROR(VLOOKUP($C241,Account_Mapping!$A:$C,2,0),"")</f>
        <v>T_gen_Admin_other</v>
      </c>
      <c r="B241" s="248">
        <f>IFERROR(VLOOKUP($C241,Account_Mapping!$A:$C,3,0),"")</f>
        <v>0</v>
      </c>
      <c r="C241" s="285" t="s">
        <v>990</v>
      </c>
      <c r="D241" s="215"/>
      <c r="E241" s="215">
        <v>0</v>
      </c>
      <c r="F241" s="215">
        <v>0</v>
      </c>
      <c r="G241" s="215">
        <v>0</v>
      </c>
      <c r="H241" s="215">
        <v>0</v>
      </c>
      <c r="I241" s="215">
        <v>0</v>
      </c>
      <c r="J241" s="215">
        <v>0</v>
      </c>
      <c r="K241" s="215">
        <v>0</v>
      </c>
      <c r="L241" s="215">
        <v>0</v>
      </c>
      <c r="M241" s="215">
        <v>0</v>
      </c>
      <c r="N241" s="215">
        <v>0</v>
      </c>
      <c r="O241" s="215">
        <v>0</v>
      </c>
      <c r="P241" s="215">
        <v>0</v>
      </c>
      <c r="Q241" s="215">
        <v>0</v>
      </c>
    </row>
    <row r="242" spans="1:18" x14ac:dyDescent="0.25">
      <c r="A242" s="245" t="str">
        <f>IFERROR(VLOOKUP($C242,Account_Mapping!$A:$C,2,0),"")</f>
        <v>T_gen_Admin_other</v>
      </c>
      <c r="B242" s="248">
        <f>IFERROR(VLOOKUP($C242,Account_Mapping!$A:$C,3,0),"")</f>
        <v>0</v>
      </c>
      <c r="C242" s="285" t="s">
        <v>991</v>
      </c>
      <c r="E242" s="229">
        <v>0</v>
      </c>
      <c r="F242" s="229">
        <v>0</v>
      </c>
      <c r="G242" s="229">
        <v>0</v>
      </c>
      <c r="H242" s="229">
        <v>0</v>
      </c>
      <c r="I242" s="229">
        <v>0</v>
      </c>
      <c r="J242" s="229">
        <v>0</v>
      </c>
      <c r="K242" s="229">
        <v>0</v>
      </c>
      <c r="L242" s="229">
        <v>0</v>
      </c>
      <c r="M242" s="229">
        <v>0</v>
      </c>
      <c r="N242" s="229">
        <v>0</v>
      </c>
      <c r="O242" s="229">
        <v>0</v>
      </c>
      <c r="P242" s="229">
        <v>0</v>
      </c>
      <c r="Q242" s="229">
        <v>0</v>
      </c>
      <c r="R242" s="224"/>
    </row>
    <row r="243" spans="1:18" x14ac:dyDescent="0.25">
      <c r="A243" s="245" t="str">
        <f>IFERROR(VLOOKUP($C243,Account_Mapping!$A:$C,2,0),"")</f>
        <v>T_gen_Admin_other</v>
      </c>
      <c r="B243" s="248">
        <f>IFERROR(VLOOKUP($C243,Account_Mapping!$A:$C,3,0),"")</f>
        <v>0</v>
      </c>
      <c r="C243" s="285" t="s">
        <v>992</v>
      </c>
      <c r="E243" s="230">
        <v>0</v>
      </c>
      <c r="F243" s="230">
        <v>0</v>
      </c>
      <c r="G243" s="230">
        <v>0</v>
      </c>
      <c r="H243" s="230">
        <v>0</v>
      </c>
      <c r="I243" s="230">
        <v>0</v>
      </c>
      <c r="J243" s="230">
        <v>0</v>
      </c>
      <c r="K243" s="230">
        <v>0</v>
      </c>
      <c r="L243" s="230">
        <v>0</v>
      </c>
      <c r="M243" s="230">
        <v>0</v>
      </c>
      <c r="N243" s="230">
        <v>0</v>
      </c>
      <c r="O243" s="230">
        <v>0</v>
      </c>
      <c r="P243" s="230">
        <v>0</v>
      </c>
      <c r="Q243" s="230">
        <v>0</v>
      </c>
    </row>
    <row r="244" spans="1:18" x14ac:dyDescent="0.25">
      <c r="A244" s="245" t="str">
        <f>IFERROR(VLOOKUP($C244,Account_Mapping!$A:$C,2,0),"")</f>
        <v/>
      </c>
      <c r="B244" s="248" t="str">
        <f>IFERROR(VLOOKUP($C244,Account_Mapping!$A:$C,3,0),"")</f>
        <v/>
      </c>
      <c r="C244" s="285" t="s">
        <v>993</v>
      </c>
      <c r="E244" s="215">
        <v>126566.97</v>
      </c>
      <c r="F244" s="215">
        <v>118260.39</v>
      </c>
      <c r="G244" s="215">
        <v>138065.06000000003</v>
      </c>
      <c r="H244" s="215">
        <v>116287.87000000001</v>
      </c>
      <c r="I244" s="215">
        <v>125842.28000000003</v>
      </c>
      <c r="J244" s="215">
        <v>125909.11999999998</v>
      </c>
      <c r="K244" s="215">
        <v>0</v>
      </c>
      <c r="L244" s="215">
        <v>0</v>
      </c>
      <c r="M244" s="215">
        <v>0</v>
      </c>
      <c r="N244" s="215">
        <v>0</v>
      </c>
      <c r="O244" s="215">
        <v>0</v>
      </c>
      <c r="P244" s="215">
        <v>0</v>
      </c>
      <c r="Q244" s="215">
        <v>750931.69000000006</v>
      </c>
    </row>
    <row r="245" spans="1:18" x14ac:dyDescent="0.25">
      <c r="A245" s="245" t="str">
        <f>IFERROR(VLOOKUP($C245,Account_Mapping!$A:$C,2,0),"")</f>
        <v/>
      </c>
      <c r="B245" s="248" t="str">
        <f>IFERROR(VLOOKUP($C245,Account_Mapping!$A:$C,3,0),"")</f>
        <v/>
      </c>
      <c r="D245" s="215"/>
      <c r="E245" s="215"/>
      <c r="F245" s="215"/>
      <c r="G245" s="215"/>
      <c r="H245" s="215"/>
      <c r="I245" s="215"/>
      <c r="J245" s="215"/>
      <c r="K245" s="215"/>
      <c r="L245" s="215"/>
      <c r="M245" s="215"/>
      <c r="N245" s="215"/>
      <c r="O245" s="215"/>
      <c r="P245" s="215"/>
      <c r="Q245" s="215"/>
    </row>
    <row r="246" spans="1:18" x14ac:dyDescent="0.25">
      <c r="A246" s="245" t="str">
        <f>IFERROR(VLOOKUP($C246,Account_Mapping!$A:$C,2,0),"")</f>
        <v/>
      </c>
      <c r="B246" s="248" t="str">
        <f>IFERROR(VLOOKUP($C246,Account_Mapping!$A:$C,3,0),"")</f>
        <v/>
      </c>
      <c r="C246" s="285" t="s">
        <v>665</v>
      </c>
      <c r="D246" s="215"/>
      <c r="E246" s="215"/>
      <c r="F246" s="215"/>
      <c r="G246" s="215"/>
      <c r="H246" s="215"/>
      <c r="I246" s="215"/>
      <c r="J246" s="215"/>
      <c r="K246" s="215"/>
      <c r="L246" s="215"/>
      <c r="M246" s="215"/>
      <c r="N246" s="215"/>
      <c r="O246" s="215"/>
      <c r="P246" s="215"/>
      <c r="Q246" s="215"/>
    </row>
    <row r="247" spans="1:18" x14ac:dyDescent="0.25">
      <c r="A247" s="245" t="str">
        <f>IFERROR(VLOOKUP($C247,Account_Mapping!$A:$C,2,0),"")</f>
        <v>T_Dietary_Other</v>
      </c>
      <c r="B247" s="248" t="str">
        <f>IFERROR(VLOOKUP($C247,Account_Mapping!$A:$C,3,0),"")</f>
        <v>T_Other_NN_Labor</v>
      </c>
      <c r="C247" s="285" t="s">
        <v>994</v>
      </c>
      <c r="D247" s="215"/>
      <c r="E247" s="215">
        <v>11559.07</v>
      </c>
      <c r="F247" s="215">
        <v>9109.06</v>
      </c>
      <c r="G247" s="215">
        <v>10732.38</v>
      </c>
      <c r="H247" s="215">
        <v>10687.83</v>
      </c>
      <c r="I247" s="215">
        <v>11703.82</v>
      </c>
      <c r="J247" s="215">
        <v>11755.68</v>
      </c>
      <c r="K247" s="215">
        <v>0</v>
      </c>
      <c r="L247" s="215">
        <v>0</v>
      </c>
      <c r="M247" s="215">
        <v>0</v>
      </c>
      <c r="N247" s="215">
        <v>0</v>
      </c>
      <c r="O247" s="215">
        <v>0</v>
      </c>
      <c r="P247" s="215">
        <v>0</v>
      </c>
      <c r="Q247" s="215">
        <v>65547.839999999997</v>
      </c>
    </row>
    <row r="248" spans="1:18" x14ac:dyDescent="0.25">
      <c r="A248" s="245" t="str">
        <f>IFERROR(VLOOKUP($C248,Account_Mapping!$A:$C,2,0),"")</f>
        <v>T_Dietary_Other</v>
      </c>
      <c r="B248" s="248">
        <f>IFERROR(VLOOKUP($C248,Account_Mapping!$A:$C,3,0),"")</f>
        <v>0</v>
      </c>
      <c r="C248" s="285" t="s">
        <v>995</v>
      </c>
      <c r="D248" s="215"/>
      <c r="E248" s="215">
        <v>120</v>
      </c>
      <c r="F248" s="215">
        <v>359.85</v>
      </c>
      <c r="G248" s="215">
        <v>728.13</v>
      </c>
      <c r="H248" s="215">
        <v>964.29</v>
      </c>
      <c r="I248" s="215">
        <v>120</v>
      </c>
      <c r="J248" s="215">
        <v>2642.79</v>
      </c>
      <c r="K248" s="215">
        <v>0</v>
      </c>
      <c r="L248" s="215">
        <v>0</v>
      </c>
      <c r="M248" s="215">
        <v>0</v>
      </c>
      <c r="N248" s="215">
        <v>0</v>
      </c>
      <c r="O248" s="215">
        <v>0</v>
      </c>
      <c r="P248" s="215">
        <v>0</v>
      </c>
      <c r="Q248" s="215">
        <v>4935.0599999999995</v>
      </c>
    </row>
    <row r="249" spans="1:18" x14ac:dyDescent="0.25">
      <c r="A249" s="245" t="str">
        <f>IFERROR(VLOOKUP($C249,Account_Mapping!$A:$C,2,0),"")</f>
        <v>T_Dietary_Other</v>
      </c>
      <c r="B249" s="248">
        <f>IFERROR(VLOOKUP($C249,Account_Mapping!$A:$C,3,0),"")</f>
        <v>0</v>
      </c>
      <c r="C249" s="285" t="s">
        <v>996</v>
      </c>
      <c r="D249" s="215"/>
      <c r="E249" s="215">
        <v>430.19</v>
      </c>
      <c r="F249" s="215">
        <v>545.21</v>
      </c>
      <c r="G249" s="215">
        <v>328.45</v>
      </c>
      <c r="H249" s="215">
        <v>412.28</v>
      </c>
      <c r="I249" s="215">
        <v>367.68</v>
      </c>
      <c r="J249" s="215">
        <v>612.20000000000005</v>
      </c>
      <c r="K249" s="215">
        <v>0</v>
      </c>
      <c r="L249" s="215">
        <v>0</v>
      </c>
      <c r="M249" s="215">
        <v>0</v>
      </c>
      <c r="N249" s="215">
        <v>0</v>
      </c>
      <c r="O249" s="215">
        <v>0</v>
      </c>
      <c r="P249" s="215">
        <v>0</v>
      </c>
      <c r="Q249" s="215">
        <v>2696.01</v>
      </c>
    </row>
    <row r="250" spans="1:18" x14ac:dyDescent="0.25">
      <c r="A250" s="245" t="str">
        <f>IFERROR(VLOOKUP($C250,Account_Mapping!$A:$C,2,0),"")</f>
        <v>T_Dietary_Other</v>
      </c>
      <c r="B250" s="248">
        <f>IFERROR(VLOOKUP($C250,Account_Mapping!$A:$C,3,0),"")</f>
        <v>0</v>
      </c>
      <c r="C250" s="285" t="s">
        <v>997</v>
      </c>
      <c r="D250" s="215"/>
      <c r="E250" s="215">
        <v>830.24</v>
      </c>
      <c r="F250" s="215">
        <v>492.92</v>
      </c>
      <c r="G250" s="215">
        <v>935.21</v>
      </c>
      <c r="H250" s="215">
        <v>2174.41</v>
      </c>
      <c r="I250" s="215">
        <v>1157.2</v>
      </c>
      <c r="J250" s="215">
        <v>805.59</v>
      </c>
      <c r="K250" s="215">
        <v>0</v>
      </c>
      <c r="L250" s="215">
        <v>0</v>
      </c>
      <c r="M250" s="215">
        <v>0</v>
      </c>
      <c r="N250" s="215">
        <v>0</v>
      </c>
      <c r="O250" s="215">
        <v>0</v>
      </c>
      <c r="P250" s="215">
        <v>0</v>
      </c>
      <c r="Q250" s="215">
        <v>6395.57</v>
      </c>
    </row>
    <row r="251" spans="1:18" x14ac:dyDescent="0.25">
      <c r="A251" s="245" t="str">
        <f>IFERROR(VLOOKUP($C251,Account_Mapping!$A:$C,2,0),"")</f>
        <v>T_Dietary_Raw</v>
      </c>
      <c r="B251" s="248">
        <f>IFERROR(VLOOKUP($C251,Account_Mapping!$A:$C,3,0),"")</f>
        <v>0</v>
      </c>
      <c r="C251" s="285" t="s">
        <v>998</v>
      </c>
      <c r="D251" s="215"/>
      <c r="E251" s="215">
        <v>10534.37</v>
      </c>
      <c r="F251" s="215">
        <v>10396.129999999999</v>
      </c>
      <c r="G251" s="215">
        <v>13999.38</v>
      </c>
      <c r="H251" s="215">
        <v>13392.65</v>
      </c>
      <c r="I251" s="215">
        <v>12518.91</v>
      </c>
      <c r="J251" s="215">
        <v>14822.62</v>
      </c>
      <c r="K251" s="215">
        <v>0</v>
      </c>
      <c r="L251" s="215">
        <v>0</v>
      </c>
      <c r="M251" s="215">
        <v>0</v>
      </c>
      <c r="N251" s="215">
        <v>0</v>
      </c>
      <c r="O251" s="215">
        <v>0</v>
      </c>
      <c r="P251" s="215">
        <v>0</v>
      </c>
      <c r="Q251" s="215">
        <v>75664.06</v>
      </c>
    </row>
    <row r="252" spans="1:18" x14ac:dyDescent="0.25">
      <c r="A252" s="245" t="str">
        <f>IFERROR(VLOOKUP($C252,Account_Mapping!$A:$C,2,0),"")</f>
        <v>T_Dietary_Other</v>
      </c>
      <c r="B252" s="248">
        <f>IFERROR(VLOOKUP($C252,Account_Mapping!$A:$C,3,0),"")</f>
        <v>0</v>
      </c>
      <c r="C252" s="285" t="s">
        <v>999</v>
      </c>
      <c r="D252" s="215"/>
      <c r="E252" s="215">
        <v>0</v>
      </c>
      <c r="F252" s="215">
        <v>0</v>
      </c>
      <c r="G252" s="215">
        <v>0</v>
      </c>
      <c r="H252" s="215">
        <v>0</v>
      </c>
      <c r="I252" s="215">
        <v>0</v>
      </c>
      <c r="J252" s="215">
        <v>0</v>
      </c>
      <c r="K252" s="215">
        <v>0</v>
      </c>
      <c r="L252" s="215">
        <v>0</v>
      </c>
      <c r="M252" s="215">
        <v>0</v>
      </c>
      <c r="N252" s="215">
        <v>0</v>
      </c>
      <c r="O252" s="215">
        <v>0</v>
      </c>
      <c r="P252" s="215">
        <v>0</v>
      </c>
      <c r="Q252" s="215">
        <v>0</v>
      </c>
    </row>
    <row r="253" spans="1:18" x14ac:dyDescent="0.25">
      <c r="A253" s="245" t="str">
        <f>IFERROR(VLOOKUP($C253,Account_Mapping!$A:$C,2,0),"")</f>
        <v>T_Dietary_Other</v>
      </c>
      <c r="B253" s="248">
        <f>IFERROR(VLOOKUP($C253,Account_Mapping!$A:$C,3,0),"")</f>
        <v>0</v>
      </c>
      <c r="C253" s="285" t="s">
        <v>1000</v>
      </c>
      <c r="D253" s="215"/>
      <c r="E253" s="215">
        <v>972.77</v>
      </c>
      <c r="F253" s="215">
        <v>264.12</v>
      </c>
      <c r="G253" s="215">
        <v>561</v>
      </c>
      <c r="H253" s="215">
        <v>1004.39</v>
      </c>
      <c r="I253" s="215">
        <v>399.22</v>
      </c>
      <c r="J253" s="215">
        <v>494.58</v>
      </c>
      <c r="K253" s="215">
        <v>0</v>
      </c>
      <c r="L253" s="215">
        <v>0</v>
      </c>
      <c r="M253" s="215">
        <v>0</v>
      </c>
      <c r="N253" s="215">
        <v>0</v>
      </c>
      <c r="O253" s="215">
        <v>0</v>
      </c>
      <c r="P253" s="215">
        <v>0</v>
      </c>
      <c r="Q253" s="215">
        <v>3696.08</v>
      </c>
    </row>
    <row r="254" spans="1:18" x14ac:dyDescent="0.25">
      <c r="A254" s="245" t="str">
        <f>IFERROR(VLOOKUP($C254,Account_Mapping!$A:$C,2,0),"")</f>
        <v>T_gen_Admin_other</v>
      </c>
      <c r="B254" s="248">
        <f>IFERROR(VLOOKUP($C254,Account_Mapping!$A:$C,3,0),"")</f>
        <v>0</v>
      </c>
      <c r="C254" s="285" t="s">
        <v>1001</v>
      </c>
      <c r="D254" s="215"/>
      <c r="E254" s="215">
        <v>0</v>
      </c>
      <c r="F254" s="215">
        <v>0</v>
      </c>
      <c r="G254" s="215">
        <v>0</v>
      </c>
      <c r="H254" s="215">
        <v>0</v>
      </c>
      <c r="I254" s="215">
        <v>0</v>
      </c>
      <c r="J254" s="215">
        <v>0</v>
      </c>
      <c r="K254" s="215">
        <v>0</v>
      </c>
      <c r="L254" s="215">
        <v>0</v>
      </c>
      <c r="M254" s="215">
        <v>0</v>
      </c>
      <c r="N254" s="215">
        <v>0</v>
      </c>
      <c r="O254" s="215">
        <v>0</v>
      </c>
      <c r="P254" s="215">
        <v>0</v>
      </c>
      <c r="Q254" s="215">
        <v>0</v>
      </c>
    </row>
    <row r="255" spans="1:18" x14ac:dyDescent="0.25">
      <c r="A255" s="245" t="str">
        <f>IFERROR(VLOOKUP($C255,Account_Mapping!$A:$C,2,0),"")</f>
        <v>T_gen_Admin_other</v>
      </c>
      <c r="B255" s="248">
        <f>IFERROR(VLOOKUP($C255,Account_Mapping!$A:$C,3,0),"")</f>
        <v>0</v>
      </c>
      <c r="C255" s="285" t="s">
        <v>1002</v>
      </c>
      <c r="D255" s="215"/>
      <c r="E255" s="215">
        <v>0</v>
      </c>
      <c r="F255" s="215">
        <v>0</v>
      </c>
      <c r="G255" s="215">
        <v>0</v>
      </c>
      <c r="H255" s="215">
        <v>0</v>
      </c>
      <c r="I255" s="215">
        <v>0</v>
      </c>
      <c r="J255" s="215">
        <v>0</v>
      </c>
      <c r="K255" s="215">
        <v>0</v>
      </c>
      <c r="L255" s="215">
        <v>0</v>
      </c>
      <c r="M255" s="215">
        <v>0</v>
      </c>
      <c r="N255" s="215">
        <v>0</v>
      </c>
      <c r="O255" s="215">
        <v>0</v>
      </c>
      <c r="P255" s="215">
        <v>0</v>
      </c>
      <c r="Q255" s="215">
        <v>0</v>
      </c>
    </row>
    <row r="256" spans="1:18" x14ac:dyDescent="0.25">
      <c r="A256" s="245" t="str">
        <f>IFERROR(VLOOKUP($C256,Account_Mapping!$A:$C,2,0),"")</f>
        <v>T_gen_Admin_other</v>
      </c>
      <c r="B256" s="248">
        <f>IFERROR(VLOOKUP($C256,Account_Mapping!$A:$C,3,0),"")</f>
        <v>0</v>
      </c>
      <c r="C256" s="285" t="s">
        <v>1003</v>
      </c>
      <c r="D256" s="215"/>
      <c r="E256" s="215">
        <v>0</v>
      </c>
      <c r="F256" s="215">
        <v>0</v>
      </c>
      <c r="G256" s="215">
        <v>0</v>
      </c>
      <c r="H256" s="215">
        <v>0</v>
      </c>
      <c r="I256" s="215">
        <v>0</v>
      </c>
      <c r="J256" s="215">
        <v>0</v>
      </c>
      <c r="K256" s="215">
        <v>0</v>
      </c>
      <c r="L256" s="215">
        <v>0</v>
      </c>
      <c r="M256" s="215">
        <v>0</v>
      </c>
      <c r="N256" s="215">
        <v>0</v>
      </c>
      <c r="O256" s="215">
        <v>0</v>
      </c>
      <c r="P256" s="215">
        <v>0</v>
      </c>
      <c r="Q256" s="215">
        <v>0</v>
      </c>
    </row>
    <row r="257" spans="1:18" x14ac:dyDescent="0.25">
      <c r="A257" s="245" t="str">
        <f>IFERROR(VLOOKUP($C257,Account_Mapping!$A:$C,2,0),"")</f>
        <v>T_gen_Admin_other</v>
      </c>
      <c r="B257" s="248">
        <f>IFERROR(VLOOKUP($C257,Account_Mapping!$A:$C,3,0),"")</f>
        <v>0</v>
      </c>
      <c r="C257" s="285" t="s">
        <v>1004</v>
      </c>
      <c r="D257" s="215"/>
      <c r="E257" s="215">
        <v>0</v>
      </c>
      <c r="F257" s="215">
        <v>0</v>
      </c>
      <c r="G257" s="215">
        <v>0</v>
      </c>
      <c r="H257" s="215">
        <v>0</v>
      </c>
      <c r="I257" s="215">
        <v>0</v>
      </c>
      <c r="J257" s="215">
        <v>0</v>
      </c>
      <c r="K257" s="215">
        <v>0</v>
      </c>
      <c r="L257" s="215">
        <v>0</v>
      </c>
      <c r="M257" s="215">
        <v>0</v>
      </c>
      <c r="N257" s="215">
        <v>0</v>
      </c>
      <c r="O257" s="215">
        <v>0</v>
      </c>
      <c r="P257" s="215">
        <v>0</v>
      </c>
      <c r="Q257" s="215">
        <v>0</v>
      </c>
    </row>
    <row r="258" spans="1:18" x14ac:dyDescent="0.25">
      <c r="A258" s="245" t="str">
        <f>IFERROR(VLOOKUP($C258,Account_Mapping!$A:$C,2,0),"")</f>
        <v>T_gen_Admin_other</v>
      </c>
      <c r="B258" s="248">
        <f>IFERROR(VLOOKUP($C258,Account_Mapping!$A:$C,3,0),"")</f>
        <v>0</v>
      </c>
      <c r="C258" s="285" t="s">
        <v>1005</v>
      </c>
      <c r="D258" s="215"/>
      <c r="E258" s="215">
        <v>0</v>
      </c>
      <c r="F258" s="215">
        <v>0</v>
      </c>
      <c r="G258" s="215">
        <v>0</v>
      </c>
      <c r="H258" s="215">
        <v>0</v>
      </c>
      <c r="I258" s="215">
        <v>0</v>
      </c>
      <c r="J258" s="215">
        <v>0</v>
      </c>
      <c r="K258" s="215">
        <v>0</v>
      </c>
      <c r="L258" s="215">
        <v>0</v>
      </c>
      <c r="M258" s="215">
        <v>0</v>
      </c>
      <c r="N258" s="215">
        <v>0</v>
      </c>
      <c r="O258" s="215">
        <v>0</v>
      </c>
      <c r="P258" s="215">
        <v>0</v>
      </c>
      <c r="Q258" s="215">
        <v>0</v>
      </c>
    </row>
    <row r="259" spans="1:18" x14ac:dyDescent="0.25">
      <c r="A259" s="245" t="str">
        <f>IFERROR(VLOOKUP($C259,Account_Mapping!$A:$C,2,0),"")</f>
        <v>T_gen_Admin_other</v>
      </c>
      <c r="B259" s="248">
        <f>IFERROR(VLOOKUP($C259,Account_Mapping!$A:$C,3,0),"")</f>
        <v>0</v>
      </c>
      <c r="C259" s="285" t="s">
        <v>1006</v>
      </c>
      <c r="D259" s="215"/>
      <c r="E259" s="215">
        <v>384</v>
      </c>
      <c r="F259" s="215">
        <v>0</v>
      </c>
      <c r="G259" s="215">
        <v>0</v>
      </c>
      <c r="H259" s="215">
        <v>0</v>
      </c>
      <c r="I259" s="215">
        <v>96</v>
      </c>
      <c r="J259" s="215">
        <v>0</v>
      </c>
      <c r="K259" s="215">
        <v>0</v>
      </c>
      <c r="L259" s="215">
        <v>0</v>
      </c>
      <c r="M259" s="215">
        <v>0</v>
      </c>
      <c r="N259" s="215">
        <v>0</v>
      </c>
      <c r="O259" s="215">
        <v>0</v>
      </c>
      <c r="P259" s="215">
        <v>0</v>
      </c>
      <c r="Q259" s="215">
        <v>480</v>
      </c>
    </row>
    <row r="260" spans="1:18" x14ac:dyDescent="0.25">
      <c r="A260" s="245" t="str">
        <f>IFERROR(VLOOKUP($C260,Account_Mapping!$A:$C,2,0),"")</f>
        <v>T_gen_Admin_other</v>
      </c>
      <c r="B260" s="248">
        <f>IFERROR(VLOOKUP($C260,Account_Mapping!$A:$C,3,0),"")</f>
        <v>0</v>
      </c>
      <c r="C260" s="285" t="s">
        <v>1007</v>
      </c>
      <c r="E260" s="229">
        <v>209.72</v>
      </c>
      <c r="F260" s="229">
        <v>209.72</v>
      </c>
      <c r="G260" s="229">
        <v>209.72</v>
      </c>
      <c r="H260" s="229">
        <v>235.39</v>
      </c>
      <c r="I260" s="229">
        <v>644.15</v>
      </c>
      <c r="J260" s="229">
        <v>32.28</v>
      </c>
      <c r="K260" s="229">
        <v>0</v>
      </c>
      <c r="L260" s="229">
        <v>0</v>
      </c>
      <c r="M260" s="229">
        <v>0</v>
      </c>
      <c r="N260" s="229">
        <v>0</v>
      </c>
      <c r="O260" s="229">
        <v>0</v>
      </c>
      <c r="P260" s="229">
        <v>0</v>
      </c>
      <c r="Q260" s="229">
        <v>1540.9799999999998</v>
      </c>
      <c r="R260" s="224"/>
    </row>
    <row r="261" spans="1:18" x14ac:dyDescent="0.25">
      <c r="A261" s="245" t="str">
        <f>IFERROR(VLOOKUP($C261,Account_Mapping!$A:$C,2,0),"")</f>
        <v>T_gen_Admin_other</v>
      </c>
      <c r="B261" s="248">
        <f>IFERROR(VLOOKUP($C261,Account_Mapping!$A:$C,3,0),"")</f>
        <v>0</v>
      </c>
      <c r="C261" s="285" t="s">
        <v>1008</v>
      </c>
      <c r="E261" s="221">
        <v>0</v>
      </c>
      <c r="F261" s="221">
        <v>0</v>
      </c>
      <c r="G261" s="221">
        <v>0</v>
      </c>
      <c r="H261" s="221">
        <v>0</v>
      </c>
      <c r="I261" s="221">
        <v>0</v>
      </c>
      <c r="J261" s="221">
        <v>0</v>
      </c>
      <c r="K261" s="221">
        <v>0</v>
      </c>
      <c r="L261" s="221">
        <v>0</v>
      </c>
      <c r="M261" s="221">
        <v>0</v>
      </c>
      <c r="N261" s="221">
        <v>0</v>
      </c>
      <c r="O261" s="221">
        <v>0</v>
      </c>
      <c r="P261" s="221">
        <v>0</v>
      </c>
      <c r="Q261" s="221">
        <v>0</v>
      </c>
    </row>
    <row r="262" spans="1:18" x14ac:dyDescent="0.25">
      <c r="A262" s="245" t="str">
        <f>IFERROR(VLOOKUP($C262,Account_Mapping!$A:$C,2,0),"")</f>
        <v/>
      </c>
      <c r="B262" s="248" t="str">
        <f>IFERROR(VLOOKUP($C262,Account_Mapping!$A:$C,3,0),"")</f>
        <v/>
      </c>
      <c r="C262" s="285" t="s">
        <v>1009</v>
      </c>
      <c r="E262" s="215">
        <v>25040.360000000004</v>
      </c>
      <c r="F262" s="215">
        <v>21377.01</v>
      </c>
      <c r="G262" s="215">
        <v>27494.269999999997</v>
      </c>
      <c r="H262" s="215">
        <v>28871.239999999998</v>
      </c>
      <c r="I262" s="215">
        <v>27006.980000000003</v>
      </c>
      <c r="J262" s="215">
        <v>31165.740000000005</v>
      </c>
      <c r="K262" s="215">
        <v>0</v>
      </c>
      <c r="L262" s="215">
        <v>0</v>
      </c>
      <c r="M262" s="215">
        <v>0</v>
      </c>
      <c r="N262" s="215">
        <v>0</v>
      </c>
      <c r="O262" s="215">
        <v>0</v>
      </c>
      <c r="P262" s="215">
        <v>0</v>
      </c>
      <c r="Q262" s="215">
        <v>160955.59999999998</v>
      </c>
    </row>
    <row r="263" spans="1:18" x14ac:dyDescent="0.25">
      <c r="A263" s="245" t="str">
        <f>IFERROR(VLOOKUP($C263,Account_Mapping!$A:$C,2,0),"")</f>
        <v/>
      </c>
      <c r="B263" s="248" t="str">
        <f>IFERROR(VLOOKUP($C263,Account_Mapping!$A:$C,3,0),"")</f>
        <v/>
      </c>
      <c r="D263" s="215"/>
      <c r="E263" s="215"/>
      <c r="F263" s="215"/>
      <c r="G263" s="215"/>
      <c r="H263" s="215"/>
      <c r="I263" s="215"/>
      <c r="J263" s="215"/>
      <c r="K263" s="215"/>
      <c r="L263" s="215"/>
      <c r="M263" s="215"/>
      <c r="N263" s="215"/>
      <c r="O263" s="215"/>
      <c r="P263" s="215"/>
      <c r="Q263" s="215"/>
    </row>
    <row r="264" spans="1:18" x14ac:dyDescent="0.25">
      <c r="A264" s="245" t="str">
        <f>IFERROR(VLOOKUP($C264,Account_Mapping!$A:$C,2,0),"")</f>
        <v/>
      </c>
      <c r="B264" s="248" t="str">
        <f>IFERROR(VLOOKUP($C264,Account_Mapping!$A:$C,3,0),"")</f>
        <v/>
      </c>
      <c r="C264" s="285" t="s">
        <v>869</v>
      </c>
      <c r="D264" s="215"/>
      <c r="E264" s="215"/>
      <c r="F264" s="215"/>
      <c r="G264" s="215"/>
      <c r="H264" s="215"/>
      <c r="I264" s="215"/>
      <c r="J264" s="215"/>
      <c r="K264" s="215"/>
      <c r="L264" s="215"/>
      <c r="M264" s="215"/>
      <c r="N264" s="215"/>
      <c r="O264" s="215"/>
      <c r="P264" s="215"/>
      <c r="Q264" s="215"/>
    </row>
    <row r="265" spans="1:18" x14ac:dyDescent="0.25">
      <c r="A265" s="245" t="str">
        <f>IFERROR(VLOOKUP($C265,Account_Mapping!$A:$C,2,0),"")</f>
        <v>T_gen_Admin_other</v>
      </c>
      <c r="B265" s="248">
        <f>IFERROR(VLOOKUP($C265,Account_Mapping!$A:$C,3,0),"")</f>
        <v>0</v>
      </c>
      <c r="C265" s="285" t="s">
        <v>1010</v>
      </c>
      <c r="D265" s="215"/>
      <c r="E265" s="215">
        <v>2558</v>
      </c>
      <c r="F265" s="215">
        <v>2218</v>
      </c>
      <c r="G265" s="215">
        <v>2422</v>
      </c>
      <c r="H265" s="215">
        <v>2298</v>
      </c>
      <c r="I265" s="215">
        <v>2324</v>
      </c>
      <c r="J265" s="215">
        <v>1791</v>
      </c>
      <c r="K265" s="215">
        <v>0</v>
      </c>
      <c r="L265" s="215">
        <v>0</v>
      </c>
      <c r="M265" s="215">
        <v>0</v>
      </c>
      <c r="N265" s="215">
        <v>0</v>
      </c>
      <c r="O265" s="215">
        <v>0</v>
      </c>
      <c r="P265" s="215">
        <v>0</v>
      </c>
      <c r="Q265" s="215">
        <v>13611</v>
      </c>
    </row>
    <row r="266" spans="1:18" x14ac:dyDescent="0.25">
      <c r="A266" s="245" t="str">
        <f>IFERROR(VLOOKUP($C266,Account_Mapping!$A:$C,2,0),"")</f>
        <v>T_EXPENSES</v>
      </c>
      <c r="B266" s="248">
        <f>IFERROR(VLOOKUP($C266,Account_Mapping!$A:$C,3,0),"")</f>
        <v>0</v>
      </c>
      <c r="C266" s="285" t="s">
        <v>1011</v>
      </c>
      <c r="D266" s="215"/>
      <c r="E266" s="215">
        <v>0</v>
      </c>
      <c r="F266" s="215">
        <v>0</v>
      </c>
      <c r="G266" s="215">
        <v>0</v>
      </c>
      <c r="H266" s="215">
        <v>0</v>
      </c>
      <c r="I266" s="215">
        <v>0</v>
      </c>
      <c r="J266" s="215">
        <v>91.34</v>
      </c>
      <c r="K266" s="215">
        <v>0</v>
      </c>
      <c r="L266" s="215">
        <v>0</v>
      </c>
      <c r="M266" s="215">
        <v>0</v>
      </c>
      <c r="N266" s="215">
        <v>0</v>
      </c>
      <c r="O266" s="215">
        <v>0</v>
      </c>
      <c r="P266" s="215">
        <v>0</v>
      </c>
      <c r="Q266" s="215">
        <v>91.34</v>
      </c>
    </row>
    <row r="267" spans="1:18" x14ac:dyDescent="0.25">
      <c r="A267" s="245" t="str">
        <f>IFERROR(VLOOKUP($C267,Account_Mapping!$A:$C,2,0),"")</f>
        <v>T_Ancillary_Therapy</v>
      </c>
      <c r="B267" s="248">
        <f>IFERROR(VLOOKUP($C267,Account_Mapping!$A:$C,3,0),"")</f>
        <v>0</v>
      </c>
      <c r="C267" s="285" t="s">
        <v>1012</v>
      </c>
      <c r="D267" s="215"/>
      <c r="E267" s="215">
        <v>857.55</v>
      </c>
      <c r="F267" s="215">
        <v>2523.85</v>
      </c>
      <c r="G267" s="215">
        <v>3412.48</v>
      </c>
      <c r="H267" s="215">
        <v>830.82</v>
      </c>
      <c r="I267" s="215">
        <v>0</v>
      </c>
      <c r="J267" s="215">
        <v>0</v>
      </c>
      <c r="K267" s="215">
        <v>0</v>
      </c>
      <c r="L267" s="215">
        <v>0</v>
      </c>
      <c r="M267" s="215">
        <v>0</v>
      </c>
      <c r="N267" s="215">
        <v>0</v>
      </c>
      <c r="O267" s="215">
        <v>0</v>
      </c>
      <c r="P267" s="215">
        <v>0</v>
      </c>
      <c r="Q267" s="215">
        <v>7624.6999999999989</v>
      </c>
    </row>
    <row r="268" spans="1:18" x14ac:dyDescent="0.25">
      <c r="A268" s="245" t="str">
        <f>IFERROR(VLOOKUP($C268,Account_Mapping!$A:$C,2,0),"")</f>
        <v>T_Ancillary_Therapy</v>
      </c>
      <c r="B268" s="248" t="str">
        <f>IFERROR(VLOOKUP($C268,Account_Mapping!$A:$C,3,0),"")</f>
        <v>T_Other_NN_Labor</v>
      </c>
      <c r="C268" s="285" t="s">
        <v>1013</v>
      </c>
      <c r="D268" s="215"/>
      <c r="E268" s="215">
        <v>0</v>
      </c>
      <c r="F268" s="215">
        <v>0</v>
      </c>
      <c r="G268" s="215">
        <v>0</v>
      </c>
      <c r="H268" s="215">
        <v>0</v>
      </c>
      <c r="I268" s="215">
        <v>0</v>
      </c>
      <c r="J268" s="215">
        <v>0</v>
      </c>
      <c r="K268" s="215">
        <v>0</v>
      </c>
      <c r="L268" s="215">
        <v>0</v>
      </c>
      <c r="M268" s="215">
        <v>0</v>
      </c>
      <c r="N268" s="215">
        <v>0</v>
      </c>
      <c r="O268" s="215">
        <v>0</v>
      </c>
      <c r="P268" s="215">
        <v>0</v>
      </c>
      <c r="Q268" s="215">
        <v>0</v>
      </c>
    </row>
    <row r="269" spans="1:18" x14ac:dyDescent="0.25">
      <c r="A269" s="245" t="str">
        <f>IFERROR(VLOOKUP($C269,Account_Mapping!$A:$C,2,0),"")</f>
        <v>T_Ancillary_Therapy</v>
      </c>
      <c r="B269" s="248">
        <f>IFERROR(VLOOKUP($C269,Account_Mapping!$A:$C,3,0),"")</f>
        <v>0</v>
      </c>
      <c r="C269" s="285" t="s">
        <v>1014</v>
      </c>
      <c r="D269" s="215"/>
      <c r="E269" s="215">
        <v>0</v>
      </c>
      <c r="F269" s="215">
        <v>0</v>
      </c>
      <c r="G269" s="215">
        <v>0</v>
      </c>
      <c r="H269" s="215">
        <v>0</v>
      </c>
      <c r="I269" s="215">
        <v>0</v>
      </c>
      <c r="J269" s="215">
        <v>0</v>
      </c>
      <c r="K269" s="215">
        <v>0</v>
      </c>
      <c r="L269" s="215">
        <v>0</v>
      </c>
      <c r="M269" s="215">
        <v>0</v>
      </c>
      <c r="N269" s="215">
        <v>0</v>
      </c>
      <c r="O269" s="215">
        <v>0</v>
      </c>
      <c r="P269" s="215">
        <v>0</v>
      </c>
      <c r="Q269" s="215">
        <v>0</v>
      </c>
    </row>
    <row r="270" spans="1:18" x14ac:dyDescent="0.25">
      <c r="A270" s="245" t="str">
        <f>IFERROR(VLOOKUP($C270,Account_Mapping!$A:$C,2,0),"")</f>
        <v>T_Ancillary_Therapy</v>
      </c>
      <c r="B270" s="248" t="str">
        <f>IFERROR(VLOOKUP($C270,Account_Mapping!$A:$C,3,0),"")</f>
        <v>T_Other_NN_Labor</v>
      </c>
      <c r="C270" s="285" t="s">
        <v>1015</v>
      </c>
      <c r="D270" s="215"/>
      <c r="E270" s="215">
        <v>0</v>
      </c>
      <c r="F270" s="215">
        <v>0</v>
      </c>
      <c r="G270" s="215">
        <v>0</v>
      </c>
      <c r="H270" s="215">
        <v>0</v>
      </c>
      <c r="I270" s="215">
        <v>0</v>
      </c>
      <c r="J270" s="215">
        <v>0</v>
      </c>
      <c r="K270" s="215">
        <v>0</v>
      </c>
      <c r="L270" s="215">
        <v>0</v>
      </c>
      <c r="M270" s="215">
        <v>0</v>
      </c>
      <c r="N270" s="215">
        <v>0</v>
      </c>
      <c r="O270" s="215">
        <v>0</v>
      </c>
      <c r="P270" s="215">
        <v>0</v>
      </c>
      <c r="Q270" s="215">
        <v>0</v>
      </c>
    </row>
    <row r="271" spans="1:18" x14ac:dyDescent="0.25">
      <c r="A271" s="245" t="str">
        <f>IFERROR(VLOOKUP($C271,Account_Mapping!$A:$C,2,0),"")</f>
        <v>T_Ancillary_Therapy</v>
      </c>
      <c r="B271" s="248">
        <f>IFERROR(VLOOKUP($C271,Account_Mapping!$A:$C,3,0),"")</f>
        <v>0</v>
      </c>
      <c r="C271" s="285" t="s">
        <v>1016</v>
      </c>
      <c r="D271" s="215"/>
      <c r="E271" s="215">
        <v>0</v>
      </c>
      <c r="F271" s="215">
        <v>0</v>
      </c>
      <c r="G271" s="215">
        <v>0</v>
      </c>
      <c r="H271" s="215">
        <v>0</v>
      </c>
      <c r="I271" s="215">
        <v>0</v>
      </c>
      <c r="J271" s="215">
        <v>0</v>
      </c>
      <c r="K271" s="215">
        <v>0</v>
      </c>
      <c r="L271" s="215">
        <v>0</v>
      </c>
      <c r="M271" s="215">
        <v>0</v>
      </c>
      <c r="N271" s="215">
        <v>0</v>
      </c>
      <c r="O271" s="215">
        <v>0</v>
      </c>
      <c r="P271" s="215">
        <v>0</v>
      </c>
      <c r="Q271" s="215">
        <v>0</v>
      </c>
    </row>
    <row r="272" spans="1:18" x14ac:dyDescent="0.25">
      <c r="A272" s="245" t="str">
        <f>IFERROR(VLOOKUP($C272,Account_Mapping!$A:$C,2,0),"")</f>
        <v>T_Ancillary_Therapy</v>
      </c>
      <c r="B272" s="248">
        <f>IFERROR(VLOOKUP($C272,Account_Mapping!$A:$C,3,0),"")</f>
        <v>0</v>
      </c>
      <c r="C272" s="285" t="s">
        <v>1017</v>
      </c>
      <c r="D272" s="215"/>
      <c r="E272" s="215">
        <v>1041.3599999999999</v>
      </c>
      <c r="F272" s="215">
        <v>2687.49</v>
      </c>
      <c r="G272" s="215">
        <v>3122.34</v>
      </c>
      <c r="H272" s="215">
        <v>847.6</v>
      </c>
      <c r="I272" s="215">
        <v>0</v>
      </c>
      <c r="J272" s="215">
        <v>297.3</v>
      </c>
      <c r="K272" s="215">
        <v>0</v>
      </c>
      <c r="L272" s="215">
        <v>0</v>
      </c>
      <c r="M272" s="215">
        <v>0</v>
      </c>
      <c r="N272" s="215">
        <v>0</v>
      </c>
      <c r="O272" s="215">
        <v>0</v>
      </c>
      <c r="P272" s="215">
        <v>0</v>
      </c>
      <c r="Q272" s="215">
        <v>7996.09</v>
      </c>
    </row>
    <row r="273" spans="1:17" x14ac:dyDescent="0.25">
      <c r="A273" s="245" t="str">
        <f>IFERROR(VLOOKUP($C273,Account_Mapping!$A:$C,2,0),"")</f>
        <v>T_Ancillary_Therapy</v>
      </c>
      <c r="B273" s="248" t="str">
        <f>IFERROR(VLOOKUP($C273,Account_Mapping!$A:$C,3,0),"")</f>
        <v>T_Other_NN_Labor</v>
      </c>
      <c r="C273" s="285" t="s">
        <v>1018</v>
      </c>
      <c r="D273" s="215"/>
      <c r="E273" s="215">
        <v>0</v>
      </c>
      <c r="F273" s="215">
        <v>0</v>
      </c>
      <c r="G273" s="215">
        <v>0</v>
      </c>
      <c r="H273" s="215">
        <v>0</v>
      </c>
      <c r="I273" s="215">
        <v>0</v>
      </c>
      <c r="J273" s="215">
        <v>0</v>
      </c>
      <c r="K273" s="215">
        <v>0</v>
      </c>
      <c r="L273" s="215">
        <v>0</v>
      </c>
      <c r="M273" s="215">
        <v>0</v>
      </c>
      <c r="N273" s="215">
        <v>0</v>
      </c>
      <c r="O273" s="215">
        <v>0</v>
      </c>
      <c r="P273" s="215">
        <v>0</v>
      </c>
      <c r="Q273" s="215">
        <v>0</v>
      </c>
    </row>
    <row r="274" spans="1:17" x14ac:dyDescent="0.25">
      <c r="A274" s="245" t="str">
        <f>IFERROR(VLOOKUP($C274,Account_Mapping!$A:$C,2,0),"")</f>
        <v>T_Ancillary_Therapy</v>
      </c>
      <c r="B274" s="248">
        <f>IFERROR(VLOOKUP($C274,Account_Mapping!$A:$C,3,0),"")</f>
        <v>0</v>
      </c>
      <c r="C274" s="285" t="s">
        <v>1019</v>
      </c>
      <c r="D274" s="215"/>
      <c r="E274" s="215">
        <v>0</v>
      </c>
      <c r="F274" s="215">
        <v>0</v>
      </c>
      <c r="G274" s="215">
        <v>0</v>
      </c>
      <c r="H274" s="215">
        <v>0</v>
      </c>
      <c r="I274" s="215">
        <v>0</v>
      </c>
      <c r="J274" s="215">
        <v>0</v>
      </c>
      <c r="K274" s="215">
        <v>0</v>
      </c>
      <c r="L274" s="215">
        <v>0</v>
      </c>
      <c r="M274" s="215">
        <v>0</v>
      </c>
      <c r="N274" s="215">
        <v>0</v>
      </c>
      <c r="O274" s="215">
        <v>0</v>
      </c>
      <c r="P274" s="215">
        <v>0</v>
      </c>
      <c r="Q274" s="215">
        <v>0</v>
      </c>
    </row>
    <row r="275" spans="1:17" x14ac:dyDescent="0.25">
      <c r="A275" s="245" t="str">
        <f>IFERROR(VLOOKUP($C275,Account_Mapping!$A:$C,2,0),"")</f>
        <v>T_Ancillary_Therapy</v>
      </c>
      <c r="B275" s="248">
        <f>IFERROR(VLOOKUP($C275,Account_Mapping!$A:$C,3,0),"")</f>
        <v>0</v>
      </c>
      <c r="C275" s="285" t="s">
        <v>1020</v>
      </c>
      <c r="D275" s="215"/>
      <c r="E275" s="215">
        <v>0</v>
      </c>
      <c r="F275" s="215">
        <v>0</v>
      </c>
      <c r="G275" s="215">
        <v>0</v>
      </c>
      <c r="H275" s="215">
        <v>0</v>
      </c>
      <c r="I275" s="215">
        <v>0</v>
      </c>
      <c r="J275" s="215">
        <v>0</v>
      </c>
      <c r="K275" s="215">
        <v>0</v>
      </c>
      <c r="L275" s="215">
        <v>0</v>
      </c>
      <c r="M275" s="215">
        <v>0</v>
      </c>
      <c r="N275" s="215">
        <v>0</v>
      </c>
      <c r="O275" s="215">
        <v>0</v>
      </c>
      <c r="P275" s="215">
        <v>0</v>
      </c>
      <c r="Q275" s="215">
        <v>0</v>
      </c>
    </row>
    <row r="276" spans="1:17" x14ac:dyDescent="0.25">
      <c r="A276" s="245" t="str">
        <f>IFERROR(VLOOKUP($C276,Account_Mapping!$A:$C,2,0),"")</f>
        <v>T_Ancillary_Pharmacy</v>
      </c>
      <c r="B276" s="248">
        <f>IFERROR(VLOOKUP($C276,Account_Mapping!$A:$C,3,0),"")</f>
        <v>0</v>
      </c>
      <c r="C276" s="285" t="s">
        <v>1021</v>
      </c>
      <c r="D276" s="215"/>
      <c r="E276" s="215">
        <v>1458.33</v>
      </c>
      <c r="F276" s="215">
        <v>0</v>
      </c>
      <c r="G276" s="215">
        <v>1365.58</v>
      </c>
      <c r="H276" s="215">
        <v>200.54</v>
      </c>
      <c r="I276" s="215">
        <v>5.46</v>
      </c>
      <c r="J276" s="215">
        <v>6.9</v>
      </c>
      <c r="K276" s="215">
        <v>0</v>
      </c>
      <c r="L276" s="215">
        <v>0</v>
      </c>
      <c r="M276" s="215">
        <v>0</v>
      </c>
      <c r="N276" s="215">
        <v>0</v>
      </c>
      <c r="O276" s="215">
        <v>0</v>
      </c>
      <c r="P276" s="215">
        <v>0</v>
      </c>
      <c r="Q276" s="215">
        <v>3036.81</v>
      </c>
    </row>
    <row r="277" spans="1:17" x14ac:dyDescent="0.25">
      <c r="A277" s="245" t="str">
        <f>IFERROR(VLOOKUP($C277,Account_Mapping!$A:$C,2,0),"")</f>
        <v>T_Nursing</v>
      </c>
      <c r="B277" s="248">
        <f>IFERROR(VLOOKUP($C277,Account_Mapping!$A:$C,3,0),"")</f>
        <v>0</v>
      </c>
      <c r="C277" s="285" t="s">
        <v>1022</v>
      </c>
      <c r="D277" s="215"/>
      <c r="E277" s="215">
        <v>0</v>
      </c>
      <c r="F277" s="215">
        <v>355.83</v>
      </c>
      <c r="G277" s="215">
        <v>0</v>
      </c>
      <c r="H277" s="215">
        <v>0</v>
      </c>
      <c r="I277" s="215">
        <v>0</v>
      </c>
      <c r="J277" s="215">
        <v>0</v>
      </c>
      <c r="K277" s="215">
        <v>0</v>
      </c>
      <c r="L277" s="215">
        <v>0</v>
      </c>
      <c r="M277" s="215">
        <v>0</v>
      </c>
      <c r="N277" s="215">
        <v>0</v>
      </c>
      <c r="O277" s="215">
        <v>0</v>
      </c>
      <c r="P277" s="215">
        <v>0</v>
      </c>
      <c r="Q277" s="215">
        <v>355.83</v>
      </c>
    </row>
    <row r="278" spans="1:17" x14ac:dyDescent="0.25">
      <c r="A278" s="245" t="str">
        <f>IFERROR(VLOOKUP($C278,Account_Mapping!$A:$C,2,0),"")</f>
        <v>T_Ancillary_Therapy</v>
      </c>
      <c r="B278" s="248">
        <f>IFERROR(VLOOKUP($C278,Account_Mapping!$A:$C,3,0),"")</f>
        <v>0</v>
      </c>
      <c r="C278" s="285" t="s">
        <v>1023</v>
      </c>
      <c r="D278" s="215"/>
      <c r="E278" s="215">
        <v>0</v>
      </c>
      <c r="F278" s="215">
        <v>0</v>
      </c>
      <c r="G278" s="215">
        <v>0</v>
      </c>
      <c r="H278" s="215">
        <v>0</v>
      </c>
      <c r="I278" s="215">
        <v>0</v>
      </c>
      <c r="J278" s="215">
        <v>0</v>
      </c>
      <c r="K278" s="215">
        <v>0</v>
      </c>
      <c r="L278" s="215">
        <v>0</v>
      </c>
      <c r="M278" s="215">
        <v>0</v>
      </c>
      <c r="N278" s="215">
        <v>0</v>
      </c>
      <c r="O278" s="215">
        <v>0</v>
      </c>
      <c r="P278" s="215">
        <v>0</v>
      </c>
      <c r="Q278" s="215">
        <v>0</v>
      </c>
    </row>
    <row r="279" spans="1:17" x14ac:dyDescent="0.25">
      <c r="A279" s="245" t="str">
        <f>IFERROR(VLOOKUP($C279,Account_Mapping!$A:$C,2,0),"")</f>
        <v>T_Ancillary_Therapy</v>
      </c>
      <c r="B279" s="248">
        <f>IFERROR(VLOOKUP($C279,Account_Mapping!$A:$C,3,0),"")</f>
        <v>0</v>
      </c>
      <c r="C279" s="285" t="s">
        <v>1024</v>
      </c>
      <c r="D279" s="215"/>
      <c r="E279" s="215">
        <v>0</v>
      </c>
      <c r="F279" s="215">
        <v>0</v>
      </c>
      <c r="G279" s="215">
        <v>0</v>
      </c>
      <c r="H279" s="215">
        <v>0</v>
      </c>
      <c r="I279" s="215">
        <v>0</v>
      </c>
      <c r="J279" s="215">
        <v>0</v>
      </c>
      <c r="K279" s="215">
        <v>0</v>
      </c>
      <c r="L279" s="215">
        <v>0</v>
      </c>
      <c r="M279" s="215">
        <v>0</v>
      </c>
      <c r="N279" s="215">
        <v>0</v>
      </c>
      <c r="O279" s="215">
        <v>0</v>
      </c>
      <c r="P279" s="215">
        <v>0</v>
      </c>
      <c r="Q279" s="215">
        <v>0</v>
      </c>
    </row>
    <row r="280" spans="1:17" x14ac:dyDescent="0.25">
      <c r="A280" s="245" t="str">
        <f>IFERROR(VLOOKUP($C280,Account_Mapping!$A:$C,2,0),"")</f>
        <v>T_Ancillary_Therapy</v>
      </c>
      <c r="B280" s="248" t="str">
        <f>IFERROR(VLOOKUP($C280,Account_Mapping!$A:$C,3,0),"")</f>
        <v>T_Other_NN_Labor</v>
      </c>
      <c r="C280" s="285" t="s">
        <v>1025</v>
      </c>
      <c r="D280" s="215"/>
      <c r="E280" s="215">
        <v>0</v>
      </c>
      <c r="F280" s="215">
        <v>0</v>
      </c>
      <c r="G280" s="215">
        <v>0</v>
      </c>
      <c r="H280" s="215">
        <v>0</v>
      </c>
      <c r="I280" s="215">
        <v>0</v>
      </c>
      <c r="J280" s="215">
        <v>0</v>
      </c>
      <c r="K280" s="215">
        <v>0</v>
      </c>
      <c r="L280" s="215">
        <v>0</v>
      </c>
      <c r="M280" s="215">
        <v>0</v>
      </c>
      <c r="N280" s="215">
        <v>0</v>
      </c>
      <c r="O280" s="215">
        <v>0</v>
      </c>
      <c r="P280" s="215">
        <v>0</v>
      </c>
      <c r="Q280" s="215">
        <v>0</v>
      </c>
    </row>
    <row r="281" spans="1:17" x14ac:dyDescent="0.25">
      <c r="A281" s="245" t="str">
        <f>IFERROR(VLOOKUP($C281,Account_Mapping!$A:$C,2,0),"")</f>
        <v>T_Ancillary_Therapy</v>
      </c>
      <c r="B281" s="248">
        <f>IFERROR(VLOOKUP($C281,Account_Mapping!$A:$C,3,0),"")</f>
        <v>0</v>
      </c>
      <c r="C281" s="285" t="s">
        <v>1026</v>
      </c>
      <c r="D281" s="215"/>
      <c r="E281" s="215">
        <v>0</v>
      </c>
      <c r="F281" s="215">
        <v>0</v>
      </c>
      <c r="G281" s="215">
        <v>0</v>
      </c>
      <c r="H281" s="215">
        <v>0</v>
      </c>
      <c r="I281" s="215">
        <v>0</v>
      </c>
      <c r="J281" s="215">
        <v>0</v>
      </c>
      <c r="K281" s="215">
        <v>0</v>
      </c>
      <c r="L281" s="215">
        <v>0</v>
      </c>
      <c r="M281" s="215">
        <v>0</v>
      </c>
      <c r="N281" s="215">
        <v>0</v>
      </c>
      <c r="O281" s="215">
        <v>0</v>
      </c>
      <c r="P281" s="215">
        <v>0</v>
      </c>
      <c r="Q281" s="215">
        <v>0</v>
      </c>
    </row>
    <row r="282" spans="1:17" x14ac:dyDescent="0.25">
      <c r="A282" s="245" t="str">
        <f>IFERROR(VLOOKUP($C282,Account_Mapping!$A:$C,2,0),"")</f>
        <v>T_Ancillary_Therapy</v>
      </c>
      <c r="B282" s="248">
        <f>IFERROR(VLOOKUP($C282,Account_Mapping!$A:$C,3,0),"")</f>
        <v>0</v>
      </c>
      <c r="C282" s="285" t="s">
        <v>1027</v>
      </c>
      <c r="D282" s="215"/>
      <c r="E282" s="215">
        <v>0</v>
      </c>
      <c r="F282" s="215">
        <v>0</v>
      </c>
      <c r="G282" s="215">
        <v>0</v>
      </c>
      <c r="H282" s="215">
        <v>0</v>
      </c>
      <c r="I282" s="215">
        <v>0</v>
      </c>
      <c r="J282" s="215">
        <v>0</v>
      </c>
      <c r="K282" s="215">
        <v>0</v>
      </c>
      <c r="L282" s="215">
        <v>0</v>
      </c>
      <c r="M282" s="215">
        <v>0</v>
      </c>
      <c r="N282" s="215">
        <v>0</v>
      </c>
      <c r="O282" s="215">
        <v>0</v>
      </c>
      <c r="P282" s="215">
        <v>0</v>
      </c>
      <c r="Q282" s="215">
        <v>0</v>
      </c>
    </row>
    <row r="283" spans="1:17" x14ac:dyDescent="0.25">
      <c r="A283" s="245" t="str">
        <f>IFERROR(VLOOKUP($C283,Account_Mapping!$A:$C,2,0),"")</f>
        <v>T_Ancillary_Other</v>
      </c>
      <c r="B283" s="248">
        <f>IFERROR(VLOOKUP($C283,Account_Mapping!$A:$C,3,0),"")</f>
        <v>0</v>
      </c>
      <c r="C283" s="285" t="s">
        <v>1028</v>
      </c>
      <c r="D283" s="215"/>
      <c r="E283" s="215">
        <v>0</v>
      </c>
      <c r="F283" s="215">
        <v>92.56</v>
      </c>
      <c r="G283" s="215">
        <v>109.62</v>
      </c>
      <c r="H283" s="215">
        <v>126.35</v>
      </c>
      <c r="I283" s="215">
        <v>0</v>
      </c>
      <c r="J283" s="215">
        <v>0</v>
      </c>
      <c r="K283" s="215">
        <v>0</v>
      </c>
      <c r="L283" s="215">
        <v>0</v>
      </c>
      <c r="M283" s="215">
        <v>0</v>
      </c>
      <c r="N283" s="215">
        <v>0</v>
      </c>
      <c r="O283" s="215">
        <v>0</v>
      </c>
      <c r="P283" s="215">
        <v>0</v>
      </c>
      <c r="Q283" s="215">
        <v>328.53</v>
      </c>
    </row>
    <row r="284" spans="1:17" x14ac:dyDescent="0.25">
      <c r="A284" s="245" t="str">
        <f>IFERROR(VLOOKUP($C284,Account_Mapping!$A:$C,2,0),"")</f>
        <v>T_Ancillary_Other</v>
      </c>
      <c r="B284" s="248">
        <f>IFERROR(VLOOKUP($C284,Account_Mapping!$A:$C,3,0),"")</f>
        <v>0</v>
      </c>
      <c r="C284" s="285" t="s">
        <v>1029</v>
      </c>
      <c r="D284" s="215"/>
      <c r="E284" s="215">
        <v>30.91</v>
      </c>
      <c r="F284" s="215">
        <v>373.4</v>
      </c>
      <c r="G284" s="215">
        <v>22.59</v>
      </c>
      <c r="H284" s="215">
        <v>144</v>
      </c>
      <c r="I284" s="215">
        <v>0</v>
      </c>
      <c r="J284" s="215">
        <v>66.87</v>
      </c>
      <c r="K284" s="215">
        <v>0</v>
      </c>
      <c r="L284" s="215">
        <v>0</v>
      </c>
      <c r="M284" s="215">
        <v>0</v>
      </c>
      <c r="N284" s="215">
        <v>0</v>
      </c>
      <c r="O284" s="215">
        <v>0</v>
      </c>
      <c r="P284" s="215">
        <v>0</v>
      </c>
      <c r="Q284" s="215">
        <v>637.77</v>
      </c>
    </row>
    <row r="285" spans="1:17" x14ac:dyDescent="0.25">
      <c r="A285" s="245" t="str">
        <f>IFERROR(VLOOKUP($C285,Account_Mapping!$A:$C,2,0),"")</f>
        <v>T_Ancillary_Therapy</v>
      </c>
      <c r="B285" s="248">
        <f>IFERROR(VLOOKUP($C285,Account_Mapping!$A:$C,3,0),"")</f>
        <v>0</v>
      </c>
      <c r="C285" s="285" t="s">
        <v>1030</v>
      </c>
      <c r="D285" s="215"/>
      <c r="E285" s="215">
        <v>0</v>
      </c>
      <c r="F285" s="215">
        <v>0</v>
      </c>
      <c r="G285" s="215">
        <v>0</v>
      </c>
      <c r="H285" s="215">
        <v>0</v>
      </c>
      <c r="I285" s="215">
        <v>0</v>
      </c>
      <c r="J285" s="215">
        <v>0</v>
      </c>
      <c r="K285" s="215">
        <v>0</v>
      </c>
      <c r="L285" s="215">
        <v>0</v>
      </c>
      <c r="M285" s="215">
        <v>0</v>
      </c>
      <c r="N285" s="215">
        <v>0</v>
      </c>
      <c r="O285" s="215">
        <v>0</v>
      </c>
      <c r="P285" s="215">
        <v>0</v>
      </c>
      <c r="Q285" s="215">
        <v>0</v>
      </c>
    </row>
    <row r="286" spans="1:17" x14ac:dyDescent="0.25">
      <c r="A286" s="245" t="str">
        <f>IFERROR(VLOOKUP($C286,Account_Mapping!$A:$C,2,0),"")</f>
        <v>T_Ancillary_Therapy</v>
      </c>
      <c r="B286" s="248">
        <f>IFERROR(VLOOKUP($C286,Account_Mapping!$A:$C,3,0),"")</f>
        <v>0</v>
      </c>
      <c r="C286" s="285" t="s">
        <v>1031</v>
      </c>
      <c r="D286" s="215"/>
      <c r="E286" s="215">
        <v>0</v>
      </c>
      <c r="F286" s="215">
        <v>0</v>
      </c>
      <c r="G286" s="215">
        <v>0</v>
      </c>
      <c r="H286" s="215">
        <v>0</v>
      </c>
      <c r="I286" s="215">
        <v>0</v>
      </c>
      <c r="J286" s="215">
        <v>0</v>
      </c>
      <c r="K286" s="215">
        <v>0</v>
      </c>
      <c r="L286" s="215">
        <v>0</v>
      </c>
      <c r="M286" s="215">
        <v>0</v>
      </c>
      <c r="N286" s="215">
        <v>0</v>
      </c>
      <c r="O286" s="215">
        <v>0</v>
      </c>
      <c r="P286" s="215">
        <v>0</v>
      </c>
      <c r="Q286" s="215">
        <v>0</v>
      </c>
    </row>
    <row r="287" spans="1:17" x14ac:dyDescent="0.25">
      <c r="A287" s="245" t="str">
        <f>IFERROR(VLOOKUP($C287,Account_Mapping!$A:$C,2,0),"")</f>
        <v>T_Ancillary_Other</v>
      </c>
      <c r="B287" s="248">
        <f>IFERROR(VLOOKUP($C287,Account_Mapping!$A:$C,3,0),"")</f>
        <v>0</v>
      </c>
      <c r="C287" s="285" t="s">
        <v>1032</v>
      </c>
      <c r="D287" s="215"/>
      <c r="E287" s="215">
        <v>0</v>
      </c>
      <c r="F287" s="215">
        <v>0</v>
      </c>
      <c r="G287" s="215">
        <v>0</v>
      </c>
      <c r="H287" s="215">
        <v>0</v>
      </c>
      <c r="I287" s="215">
        <v>0</v>
      </c>
      <c r="J287" s="215">
        <v>0</v>
      </c>
      <c r="K287" s="215">
        <v>0</v>
      </c>
      <c r="L287" s="215">
        <v>0</v>
      </c>
      <c r="M287" s="215">
        <v>0</v>
      </c>
      <c r="N287" s="215">
        <v>0</v>
      </c>
      <c r="O287" s="215">
        <v>0</v>
      </c>
      <c r="P287" s="215">
        <v>0</v>
      </c>
      <c r="Q287" s="215">
        <v>0</v>
      </c>
    </row>
    <row r="288" spans="1:17" x14ac:dyDescent="0.25">
      <c r="A288" s="245" t="str">
        <f>IFERROR(VLOOKUP($C288,Account_Mapping!$A:$C,2,0),"")</f>
        <v>T_EXPENSES</v>
      </c>
      <c r="B288" s="248">
        <f>IFERROR(VLOOKUP($C288,Account_Mapping!$A:$C,3,0),"")</f>
        <v>0</v>
      </c>
      <c r="C288" s="285" t="s">
        <v>1033</v>
      </c>
      <c r="D288" s="215"/>
      <c r="E288" s="215">
        <v>0</v>
      </c>
      <c r="F288" s="215">
        <v>145</v>
      </c>
      <c r="G288" s="215">
        <v>0</v>
      </c>
      <c r="H288" s="215">
        <v>0</v>
      </c>
      <c r="I288" s="215">
        <v>0</v>
      </c>
      <c r="J288" s="215">
        <v>0</v>
      </c>
      <c r="K288" s="215">
        <v>0</v>
      </c>
      <c r="L288" s="215">
        <v>0</v>
      </c>
      <c r="M288" s="215">
        <v>0</v>
      </c>
      <c r="N288" s="215">
        <v>0</v>
      </c>
      <c r="O288" s="215">
        <v>0</v>
      </c>
      <c r="P288" s="215">
        <v>0</v>
      </c>
      <c r="Q288" s="215">
        <v>145</v>
      </c>
    </row>
    <row r="289" spans="1:17" x14ac:dyDescent="0.25">
      <c r="A289" s="245" t="str">
        <f>IFERROR(VLOOKUP($C289,Account_Mapping!$A:$C,2,0),"")</f>
        <v>T_EXPENSES</v>
      </c>
      <c r="B289" s="248">
        <f>IFERROR(VLOOKUP($C289,Account_Mapping!$A:$C,3,0),"")</f>
        <v>0</v>
      </c>
      <c r="C289" s="285" t="s">
        <v>1034</v>
      </c>
      <c r="D289" s="215"/>
      <c r="E289" s="215">
        <v>0</v>
      </c>
      <c r="F289" s="215">
        <v>0</v>
      </c>
      <c r="G289" s="215">
        <v>0</v>
      </c>
      <c r="H289" s="215">
        <v>0</v>
      </c>
      <c r="I289" s="215">
        <v>0</v>
      </c>
      <c r="J289" s="215">
        <v>0</v>
      </c>
      <c r="K289" s="215">
        <v>0</v>
      </c>
      <c r="L289" s="215">
        <v>0</v>
      </c>
      <c r="M289" s="215">
        <v>0</v>
      </c>
      <c r="N289" s="215">
        <v>0</v>
      </c>
      <c r="O289" s="215">
        <v>0</v>
      </c>
      <c r="P289" s="215">
        <v>0</v>
      </c>
      <c r="Q289" s="215">
        <v>0</v>
      </c>
    </row>
    <row r="290" spans="1:17" x14ac:dyDescent="0.25">
      <c r="A290" s="245" t="str">
        <f>IFERROR(VLOOKUP($C290,Account_Mapping!$A:$C,2,0),"")</f>
        <v>T_Ancillary_Pharmacy</v>
      </c>
      <c r="B290" s="248">
        <f>IFERROR(VLOOKUP($C290,Account_Mapping!$A:$C,3,0),"")</f>
        <v>0</v>
      </c>
      <c r="C290" s="285" t="s">
        <v>1035</v>
      </c>
      <c r="D290" s="215"/>
      <c r="E290" s="215">
        <v>0</v>
      </c>
      <c r="F290" s="215">
        <v>0</v>
      </c>
      <c r="G290" s="215">
        <v>0</v>
      </c>
      <c r="H290" s="215">
        <v>0</v>
      </c>
      <c r="I290" s="215">
        <v>0</v>
      </c>
      <c r="J290" s="215">
        <v>0</v>
      </c>
      <c r="K290" s="215">
        <v>0</v>
      </c>
      <c r="L290" s="215">
        <v>0</v>
      </c>
      <c r="M290" s="215">
        <v>0</v>
      </c>
      <c r="N290" s="215">
        <v>0</v>
      </c>
      <c r="O290" s="215">
        <v>0</v>
      </c>
      <c r="P290" s="215">
        <v>0</v>
      </c>
      <c r="Q290" s="215">
        <v>0</v>
      </c>
    </row>
    <row r="291" spans="1:17" x14ac:dyDescent="0.25">
      <c r="A291" s="245" t="str">
        <f>IFERROR(VLOOKUP($C291,Account_Mapping!$A:$C,2,0),"")</f>
        <v>T_Ancillary_Therapy</v>
      </c>
      <c r="B291" s="248">
        <f>IFERROR(VLOOKUP($C291,Account_Mapping!$A:$C,3,0),"")</f>
        <v>0</v>
      </c>
      <c r="C291" s="285" t="s">
        <v>1036</v>
      </c>
      <c r="D291" s="215"/>
      <c r="E291" s="215">
        <v>2554.67</v>
      </c>
      <c r="F291" s="215">
        <v>1554.23</v>
      </c>
      <c r="G291" s="215">
        <v>3686.72</v>
      </c>
      <c r="H291" s="215">
        <v>5451.06</v>
      </c>
      <c r="I291" s="215">
        <v>5516.19</v>
      </c>
      <c r="J291" s="215">
        <v>4686.71</v>
      </c>
      <c r="K291" s="215">
        <v>0</v>
      </c>
      <c r="L291" s="215">
        <v>0</v>
      </c>
      <c r="M291" s="215">
        <v>0</v>
      </c>
      <c r="N291" s="215">
        <v>0</v>
      </c>
      <c r="O291" s="215">
        <v>0</v>
      </c>
      <c r="P291" s="215">
        <v>0</v>
      </c>
      <c r="Q291" s="215">
        <v>23449.579999999998</v>
      </c>
    </row>
    <row r="292" spans="1:17" x14ac:dyDescent="0.25">
      <c r="A292" s="245" t="str">
        <f>IFERROR(VLOOKUP($C292,Account_Mapping!$A:$C,2,0),"")</f>
        <v>T_Ancillary_Therapy</v>
      </c>
      <c r="B292" s="248">
        <f>IFERROR(VLOOKUP($C292,Account_Mapping!$A:$C,3,0),"")</f>
        <v>0</v>
      </c>
      <c r="C292" s="285" t="s">
        <v>1037</v>
      </c>
      <c r="D292" s="215"/>
      <c r="E292" s="215">
        <v>0</v>
      </c>
      <c r="F292" s="215">
        <v>0</v>
      </c>
      <c r="G292" s="215">
        <v>0</v>
      </c>
      <c r="H292" s="215">
        <v>0</v>
      </c>
      <c r="I292" s="215">
        <v>0</v>
      </c>
      <c r="J292" s="215">
        <v>0</v>
      </c>
      <c r="K292" s="215">
        <v>0</v>
      </c>
      <c r="L292" s="215">
        <v>0</v>
      </c>
      <c r="M292" s="215">
        <v>0</v>
      </c>
      <c r="N292" s="215">
        <v>0</v>
      </c>
      <c r="O292" s="215">
        <v>0</v>
      </c>
      <c r="P292" s="215">
        <v>0</v>
      </c>
      <c r="Q292" s="215">
        <v>0</v>
      </c>
    </row>
    <row r="293" spans="1:17" x14ac:dyDescent="0.25">
      <c r="A293" s="245" t="str">
        <f>IFERROR(VLOOKUP($C293,Account_Mapping!$A:$C,2,0),"")</f>
        <v>T_Ancillary_Therapy</v>
      </c>
      <c r="B293" s="248">
        <f>IFERROR(VLOOKUP($C293,Account_Mapping!$A:$C,3,0),"")</f>
        <v>0</v>
      </c>
      <c r="C293" s="285" t="s">
        <v>1038</v>
      </c>
      <c r="D293" s="215"/>
      <c r="E293" s="215">
        <v>3251.8</v>
      </c>
      <c r="F293" s="215">
        <v>2503.13</v>
      </c>
      <c r="G293" s="215">
        <v>4697.8599999999997</v>
      </c>
      <c r="H293" s="215">
        <v>4790.6000000000004</v>
      </c>
      <c r="I293" s="215">
        <v>5264.71</v>
      </c>
      <c r="J293" s="215">
        <v>4002.96</v>
      </c>
      <c r="K293" s="215">
        <v>0</v>
      </c>
      <c r="L293" s="215">
        <v>0</v>
      </c>
      <c r="M293" s="215">
        <v>0</v>
      </c>
      <c r="N293" s="215">
        <v>0</v>
      </c>
      <c r="O293" s="215">
        <v>0</v>
      </c>
      <c r="P293" s="215">
        <v>0</v>
      </c>
      <c r="Q293" s="215">
        <v>24511.06</v>
      </c>
    </row>
    <row r="294" spans="1:17" x14ac:dyDescent="0.25">
      <c r="A294" s="245" t="str">
        <f>IFERROR(VLOOKUP($C294,Account_Mapping!$A:$C,2,0),"")</f>
        <v>T_Ancillary_Other</v>
      </c>
      <c r="B294" s="248">
        <f>IFERROR(VLOOKUP($C294,Account_Mapping!$A:$C,3,0),"")</f>
        <v>0</v>
      </c>
      <c r="C294" s="285" t="s">
        <v>1039</v>
      </c>
      <c r="D294" s="215"/>
      <c r="E294" s="215">
        <v>0</v>
      </c>
      <c r="F294" s="215">
        <v>0</v>
      </c>
      <c r="G294" s="215">
        <v>0</v>
      </c>
      <c r="H294" s="215">
        <v>0</v>
      </c>
      <c r="I294" s="215">
        <v>0</v>
      </c>
      <c r="J294" s="215">
        <v>0</v>
      </c>
      <c r="K294" s="215">
        <v>0</v>
      </c>
      <c r="L294" s="215">
        <v>0</v>
      </c>
      <c r="M294" s="215">
        <v>0</v>
      </c>
      <c r="N294" s="215">
        <v>0</v>
      </c>
      <c r="O294" s="215">
        <v>0</v>
      </c>
      <c r="P294" s="215">
        <v>0</v>
      </c>
      <c r="Q294" s="215">
        <v>0</v>
      </c>
    </row>
    <row r="295" spans="1:17" x14ac:dyDescent="0.25">
      <c r="A295" s="245" t="str">
        <f>IFERROR(VLOOKUP($C295,Account_Mapping!$A:$C,2,0),"")</f>
        <v>T_Ancillary_Pharmacy</v>
      </c>
      <c r="B295" s="248">
        <f>IFERROR(VLOOKUP($C295,Account_Mapping!$A:$C,3,0),"")</f>
        <v>0</v>
      </c>
      <c r="C295" s="285" t="s">
        <v>1040</v>
      </c>
      <c r="D295" s="215"/>
      <c r="E295" s="215">
        <v>0</v>
      </c>
      <c r="F295" s="215">
        <v>0</v>
      </c>
      <c r="G295" s="215">
        <v>0</v>
      </c>
      <c r="H295" s="215">
        <v>0</v>
      </c>
      <c r="I295" s="215">
        <v>0</v>
      </c>
      <c r="J295" s="215">
        <v>0</v>
      </c>
      <c r="K295" s="215">
        <v>0</v>
      </c>
      <c r="L295" s="215">
        <v>0</v>
      </c>
      <c r="M295" s="215">
        <v>0</v>
      </c>
      <c r="N295" s="215">
        <v>0</v>
      </c>
      <c r="O295" s="215">
        <v>0</v>
      </c>
      <c r="P295" s="215">
        <v>0</v>
      </c>
      <c r="Q295" s="215">
        <v>0</v>
      </c>
    </row>
    <row r="296" spans="1:17" x14ac:dyDescent="0.25">
      <c r="A296" s="245" t="str">
        <f>IFERROR(VLOOKUP($C296,Account_Mapping!$A:$C,2,0),"")</f>
        <v>T_Ancillary_Other</v>
      </c>
      <c r="B296" s="248">
        <f>IFERROR(VLOOKUP($C296,Account_Mapping!$A:$C,3,0),"")</f>
        <v>0</v>
      </c>
      <c r="C296" s="285" t="s">
        <v>1041</v>
      </c>
      <c r="D296" s="215"/>
      <c r="E296" s="215">
        <v>0</v>
      </c>
      <c r="F296" s="215">
        <v>0</v>
      </c>
      <c r="G296" s="215">
        <v>219.08</v>
      </c>
      <c r="H296" s="215">
        <v>0</v>
      </c>
      <c r="I296" s="215">
        <v>0</v>
      </c>
      <c r="J296" s="215">
        <v>0</v>
      </c>
      <c r="K296" s="215">
        <v>0</v>
      </c>
      <c r="L296" s="215">
        <v>0</v>
      </c>
      <c r="M296" s="215">
        <v>0</v>
      </c>
      <c r="N296" s="215">
        <v>0</v>
      </c>
      <c r="O296" s="215">
        <v>0</v>
      </c>
      <c r="P296" s="215">
        <v>0</v>
      </c>
      <c r="Q296" s="215">
        <v>219.08</v>
      </c>
    </row>
    <row r="297" spans="1:17" x14ac:dyDescent="0.25">
      <c r="A297" s="245" t="str">
        <f>IFERROR(VLOOKUP($C297,Account_Mapping!$A:$C,2,0),"")</f>
        <v>T_Ancillary_Other</v>
      </c>
      <c r="B297" s="248">
        <f>IFERROR(VLOOKUP($C297,Account_Mapping!$A:$C,3,0),"")</f>
        <v>0</v>
      </c>
      <c r="C297" s="285" t="s">
        <v>1042</v>
      </c>
      <c r="D297" s="215"/>
      <c r="E297" s="215">
        <v>0</v>
      </c>
      <c r="F297" s="215">
        <v>0</v>
      </c>
      <c r="G297" s="215">
        <v>0</v>
      </c>
      <c r="H297" s="215">
        <v>0</v>
      </c>
      <c r="I297" s="215">
        <v>0</v>
      </c>
      <c r="J297" s="215">
        <v>0</v>
      </c>
      <c r="K297" s="215">
        <v>0</v>
      </c>
      <c r="L297" s="215">
        <v>0</v>
      </c>
      <c r="M297" s="215">
        <v>0</v>
      </c>
      <c r="N297" s="215">
        <v>0</v>
      </c>
      <c r="O297" s="215">
        <v>0</v>
      </c>
      <c r="P297" s="215">
        <v>0</v>
      </c>
      <c r="Q297" s="215">
        <v>0</v>
      </c>
    </row>
    <row r="298" spans="1:17" x14ac:dyDescent="0.25">
      <c r="A298" s="245" t="str">
        <f>IFERROR(VLOOKUP($C298,Account_Mapping!$A:$C,2,0),"")</f>
        <v>T_Ancillary_Therapy</v>
      </c>
      <c r="B298" s="248">
        <f>IFERROR(VLOOKUP($C298,Account_Mapping!$A:$C,3,0),"")</f>
        <v>0</v>
      </c>
      <c r="C298" s="285" t="s">
        <v>1043</v>
      </c>
      <c r="D298" s="215"/>
      <c r="E298" s="215">
        <v>0</v>
      </c>
      <c r="F298" s="215">
        <v>0</v>
      </c>
      <c r="G298" s="215">
        <v>0</v>
      </c>
      <c r="H298" s="215">
        <v>0</v>
      </c>
      <c r="I298" s="215">
        <v>0</v>
      </c>
      <c r="J298" s="215">
        <v>0</v>
      </c>
      <c r="K298" s="215">
        <v>0</v>
      </c>
      <c r="L298" s="215">
        <v>0</v>
      </c>
      <c r="M298" s="215">
        <v>0</v>
      </c>
      <c r="N298" s="215">
        <v>0</v>
      </c>
      <c r="O298" s="215">
        <v>0</v>
      </c>
      <c r="P298" s="215">
        <v>0</v>
      </c>
      <c r="Q298" s="215">
        <v>0</v>
      </c>
    </row>
    <row r="299" spans="1:17" x14ac:dyDescent="0.25">
      <c r="A299" s="245" t="str">
        <f>IFERROR(VLOOKUP($C299,Account_Mapping!$A:$C,2,0),"")</f>
        <v>T_Ancillary_Therapy</v>
      </c>
      <c r="B299" s="248">
        <f>IFERROR(VLOOKUP($C299,Account_Mapping!$A:$C,3,0),"")</f>
        <v>0</v>
      </c>
      <c r="C299" s="285" t="s">
        <v>1044</v>
      </c>
      <c r="D299" s="215"/>
      <c r="E299" s="215">
        <v>0</v>
      </c>
      <c r="F299" s="215">
        <v>0</v>
      </c>
      <c r="G299" s="215">
        <v>0</v>
      </c>
      <c r="H299" s="215">
        <v>0</v>
      </c>
      <c r="I299" s="215">
        <v>0</v>
      </c>
      <c r="J299" s="215">
        <v>0</v>
      </c>
      <c r="K299" s="215">
        <v>0</v>
      </c>
      <c r="L299" s="215">
        <v>0</v>
      </c>
      <c r="M299" s="215">
        <v>0</v>
      </c>
      <c r="N299" s="215">
        <v>0</v>
      </c>
      <c r="O299" s="215">
        <v>0</v>
      </c>
      <c r="P299" s="215">
        <v>0</v>
      </c>
      <c r="Q299" s="215">
        <v>0</v>
      </c>
    </row>
    <row r="300" spans="1:17" x14ac:dyDescent="0.25">
      <c r="A300" s="245" t="str">
        <f>IFERROR(VLOOKUP($C300,Account_Mapping!$A:$C,2,0),"")</f>
        <v>T_Ancillary_Therapy</v>
      </c>
      <c r="B300" s="248">
        <f>IFERROR(VLOOKUP($C300,Account_Mapping!$A:$C,3,0),"")</f>
        <v>0</v>
      </c>
      <c r="C300" s="285" t="s">
        <v>1045</v>
      </c>
      <c r="D300" s="215"/>
      <c r="E300" s="215">
        <v>0</v>
      </c>
      <c r="F300" s="215">
        <v>0</v>
      </c>
      <c r="G300" s="215">
        <v>0</v>
      </c>
      <c r="H300" s="215">
        <v>0</v>
      </c>
      <c r="I300" s="215">
        <v>0</v>
      </c>
      <c r="J300" s="215">
        <v>0</v>
      </c>
      <c r="K300" s="215">
        <v>0</v>
      </c>
      <c r="L300" s="215">
        <v>0</v>
      </c>
      <c r="M300" s="215">
        <v>0</v>
      </c>
      <c r="N300" s="215">
        <v>0</v>
      </c>
      <c r="O300" s="215">
        <v>0</v>
      </c>
      <c r="P300" s="215">
        <v>0</v>
      </c>
      <c r="Q300" s="215">
        <v>0</v>
      </c>
    </row>
    <row r="301" spans="1:17" x14ac:dyDescent="0.25">
      <c r="A301" s="245" t="str">
        <f>IFERROR(VLOOKUP($C301,Account_Mapping!$A:$C,2,0),"")</f>
        <v>T_Ancillary_Therapy</v>
      </c>
      <c r="B301" s="248">
        <f>IFERROR(VLOOKUP($C301,Account_Mapping!$A:$C,3,0),"")</f>
        <v>0</v>
      </c>
      <c r="C301" s="285" t="s">
        <v>1046</v>
      </c>
      <c r="D301" s="215"/>
      <c r="E301" s="215">
        <v>1123.03</v>
      </c>
      <c r="F301" s="215">
        <v>0</v>
      </c>
      <c r="G301" s="215">
        <v>902.99</v>
      </c>
      <c r="H301" s="215">
        <v>1341.6</v>
      </c>
      <c r="I301" s="215">
        <v>0</v>
      </c>
      <c r="J301" s="215">
        <v>0</v>
      </c>
      <c r="K301" s="215">
        <v>0</v>
      </c>
      <c r="L301" s="215">
        <v>0</v>
      </c>
      <c r="M301" s="215">
        <v>0</v>
      </c>
      <c r="N301" s="215">
        <v>0</v>
      </c>
      <c r="O301" s="215">
        <v>0</v>
      </c>
      <c r="P301" s="215">
        <v>0</v>
      </c>
      <c r="Q301" s="215">
        <v>3367.62</v>
      </c>
    </row>
    <row r="302" spans="1:17" x14ac:dyDescent="0.25">
      <c r="A302" s="245" t="str">
        <f>IFERROR(VLOOKUP($C302,Account_Mapping!$A:$C,2,0),"")</f>
        <v>T_Ancillary_Therapy</v>
      </c>
      <c r="B302" s="248">
        <f>IFERROR(VLOOKUP($C302,Account_Mapping!$A:$C,3,0),"")</f>
        <v>0</v>
      </c>
      <c r="C302" s="285" t="s">
        <v>1047</v>
      </c>
      <c r="D302" s="215"/>
      <c r="E302" s="215">
        <v>0</v>
      </c>
      <c r="F302" s="215">
        <v>0</v>
      </c>
      <c r="G302" s="215">
        <v>0</v>
      </c>
      <c r="H302" s="215">
        <v>0</v>
      </c>
      <c r="I302" s="215">
        <v>0</v>
      </c>
      <c r="J302" s="215">
        <v>0</v>
      </c>
      <c r="K302" s="215">
        <v>0</v>
      </c>
      <c r="L302" s="215">
        <v>0</v>
      </c>
      <c r="M302" s="215">
        <v>0</v>
      </c>
      <c r="N302" s="215">
        <v>0</v>
      </c>
      <c r="O302" s="215">
        <v>0</v>
      </c>
      <c r="P302" s="215">
        <v>0</v>
      </c>
      <c r="Q302" s="215">
        <v>0</v>
      </c>
    </row>
    <row r="303" spans="1:17" x14ac:dyDescent="0.25">
      <c r="A303" s="245" t="str">
        <f>IFERROR(VLOOKUP($C303,Account_Mapping!$A:$C,2,0),"")</f>
        <v>T_Ancillary_Therapy</v>
      </c>
      <c r="B303" s="248">
        <f>IFERROR(VLOOKUP($C303,Account_Mapping!$A:$C,3,0),"")</f>
        <v>0</v>
      </c>
      <c r="C303" s="285" t="s">
        <v>1048</v>
      </c>
      <c r="D303" s="215"/>
      <c r="E303" s="215">
        <v>1151.23</v>
      </c>
      <c r="F303" s="215">
        <v>0</v>
      </c>
      <c r="G303" s="215">
        <v>1228.81</v>
      </c>
      <c r="H303" s="215">
        <v>1213.48</v>
      </c>
      <c r="I303" s="215">
        <v>0</v>
      </c>
      <c r="J303" s="215">
        <v>0</v>
      </c>
      <c r="K303" s="215">
        <v>0</v>
      </c>
      <c r="L303" s="215">
        <v>0</v>
      </c>
      <c r="M303" s="215">
        <v>0</v>
      </c>
      <c r="N303" s="215">
        <v>0</v>
      </c>
      <c r="O303" s="215">
        <v>0</v>
      </c>
      <c r="P303" s="215">
        <v>0</v>
      </c>
      <c r="Q303" s="215">
        <v>3593.52</v>
      </c>
    </row>
    <row r="304" spans="1:17" x14ac:dyDescent="0.25">
      <c r="A304" s="245" t="str">
        <f>IFERROR(VLOOKUP($C304,Account_Mapping!$A:$C,2,0),"")</f>
        <v>T_Ancillary_Therapy</v>
      </c>
      <c r="B304" s="248">
        <f>IFERROR(VLOOKUP($C304,Account_Mapping!$A:$C,3,0),"")</f>
        <v>0</v>
      </c>
      <c r="C304" s="285" t="s">
        <v>1274</v>
      </c>
      <c r="D304" s="215"/>
      <c r="E304" s="215">
        <v>1657.41</v>
      </c>
      <c r="F304" s="215">
        <v>1251.3900000000001</v>
      </c>
      <c r="G304" s="215">
        <v>1632.16</v>
      </c>
      <c r="H304" s="215">
        <v>1041.31</v>
      </c>
      <c r="I304" s="215">
        <v>1447.33</v>
      </c>
      <c r="J304" s="215">
        <v>1667.51</v>
      </c>
      <c r="K304" s="215">
        <v>0</v>
      </c>
      <c r="L304" s="215">
        <v>0</v>
      </c>
      <c r="M304" s="215">
        <v>0</v>
      </c>
      <c r="N304" s="215">
        <v>0</v>
      </c>
      <c r="O304" s="215">
        <v>0</v>
      </c>
      <c r="P304" s="215">
        <v>0</v>
      </c>
      <c r="Q304" s="215">
        <v>8697.11</v>
      </c>
    </row>
    <row r="305" spans="1:18" x14ac:dyDescent="0.25">
      <c r="A305" s="245" t="str">
        <f>IFERROR(VLOOKUP($C305,Account_Mapping!$A:$C,2,0),"")</f>
        <v>T_Ancillary_Therapy</v>
      </c>
      <c r="B305" s="248">
        <f>IFERROR(VLOOKUP($C305,Account_Mapping!$A:$C,3,0),"")</f>
        <v>0</v>
      </c>
      <c r="C305" s="285" t="s">
        <v>1275</v>
      </c>
      <c r="D305" s="215"/>
      <c r="E305" s="215">
        <v>0</v>
      </c>
      <c r="F305" s="215">
        <v>0</v>
      </c>
      <c r="G305" s="215">
        <v>0</v>
      </c>
      <c r="H305" s="215">
        <v>0</v>
      </c>
      <c r="I305" s="215">
        <v>0</v>
      </c>
      <c r="J305" s="215">
        <v>0</v>
      </c>
      <c r="K305" s="215">
        <v>0</v>
      </c>
      <c r="L305" s="215">
        <v>0</v>
      </c>
      <c r="M305" s="215">
        <v>0</v>
      </c>
      <c r="N305" s="215">
        <v>0</v>
      </c>
      <c r="O305" s="215">
        <v>0</v>
      </c>
      <c r="P305" s="215">
        <v>0</v>
      </c>
      <c r="Q305" s="215">
        <v>0</v>
      </c>
    </row>
    <row r="306" spans="1:18" x14ac:dyDescent="0.25">
      <c r="A306" s="245" t="str">
        <f>IFERROR(VLOOKUP($C306,Account_Mapping!$A:$C,2,0),"")</f>
        <v>T_Ancillary_Therapy</v>
      </c>
      <c r="B306" s="248">
        <f>IFERROR(VLOOKUP($C306,Account_Mapping!$A:$C,3,0),"")</f>
        <v>0</v>
      </c>
      <c r="C306" s="285" t="s">
        <v>1276</v>
      </c>
      <c r="D306" s="215"/>
      <c r="E306" s="215">
        <v>846.38</v>
      </c>
      <c r="F306" s="215">
        <v>684.78</v>
      </c>
      <c r="G306" s="215">
        <v>1174.6300000000001</v>
      </c>
      <c r="H306" s="215">
        <v>977.68</v>
      </c>
      <c r="I306" s="215">
        <v>1394.81</v>
      </c>
      <c r="J306" s="215">
        <v>1362.49</v>
      </c>
      <c r="K306" s="215">
        <v>0</v>
      </c>
      <c r="L306" s="215">
        <v>0</v>
      </c>
      <c r="M306" s="215">
        <v>0</v>
      </c>
      <c r="N306" s="215">
        <v>0</v>
      </c>
      <c r="O306" s="215">
        <v>0</v>
      </c>
      <c r="P306" s="215">
        <v>0</v>
      </c>
      <c r="Q306" s="215">
        <v>6440.7699999999995</v>
      </c>
    </row>
    <row r="307" spans="1:18" x14ac:dyDescent="0.25">
      <c r="A307" s="245" t="str">
        <f>IFERROR(VLOOKUP($C307,Account_Mapping!$A:$C,2,0),"")</f>
        <v>T_gen_Admin_other</v>
      </c>
      <c r="B307" s="248">
        <f>IFERROR(VLOOKUP($C307,Account_Mapping!$A:$C,3,0),"")</f>
        <v>0</v>
      </c>
      <c r="C307" s="285" t="s">
        <v>1052</v>
      </c>
      <c r="D307" s="215"/>
      <c r="E307" s="215">
        <v>0</v>
      </c>
      <c r="F307" s="215">
        <v>0</v>
      </c>
      <c r="G307" s="215">
        <v>0</v>
      </c>
      <c r="H307" s="215">
        <v>0</v>
      </c>
      <c r="I307" s="215">
        <v>0</v>
      </c>
      <c r="J307" s="215">
        <v>0</v>
      </c>
      <c r="K307" s="215">
        <v>0</v>
      </c>
      <c r="L307" s="215">
        <v>0</v>
      </c>
      <c r="M307" s="215">
        <v>0</v>
      </c>
      <c r="N307" s="215">
        <v>0</v>
      </c>
      <c r="O307" s="215">
        <v>0</v>
      </c>
      <c r="P307" s="215">
        <v>0</v>
      </c>
      <c r="Q307" s="215">
        <v>0</v>
      </c>
    </row>
    <row r="308" spans="1:18" x14ac:dyDescent="0.25">
      <c r="A308" s="245" t="str">
        <f>IFERROR(VLOOKUP($C308,Account_Mapping!$A:$C,2,0),"")</f>
        <v>T_Ancillary_Pharmacy</v>
      </c>
      <c r="B308" s="248">
        <f>IFERROR(VLOOKUP($C308,Account_Mapping!$A:$C,3,0),"")</f>
        <v>0</v>
      </c>
      <c r="C308" s="285" t="s">
        <v>1053</v>
      </c>
      <c r="D308" s="215"/>
      <c r="E308" s="215">
        <v>0</v>
      </c>
      <c r="F308" s="215">
        <v>0</v>
      </c>
      <c r="G308" s="215">
        <v>0</v>
      </c>
      <c r="H308" s="215">
        <v>0</v>
      </c>
      <c r="I308" s="215">
        <v>0</v>
      </c>
      <c r="J308" s="215">
        <v>0</v>
      </c>
      <c r="K308" s="215">
        <v>0</v>
      </c>
      <c r="L308" s="215">
        <v>0</v>
      </c>
      <c r="M308" s="215">
        <v>0</v>
      </c>
      <c r="N308" s="215">
        <v>0</v>
      </c>
      <c r="O308" s="215">
        <v>0</v>
      </c>
      <c r="P308" s="215">
        <v>0</v>
      </c>
      <c r="Q308" s="215">
        <v>0</v>
      </c>
    </row>
    <row r="309" spans="1:18" x14ac:dyDescent="0.25">
      <c r="A309" s="245" t="str">
        <f>IFERROR(VLOOKUP($C309,Account_Mapping!$A:$C,2,0),"")</f>
        <v>T_EXPENSES</v>
      </c>
      <c r="B309" s="248">
        <f>IFERROR(VLOOKUP($C309,Account_Mapping!$A:$C,3,0),"")</f>
        <v>0</v>
      </c>
      <c r="C309" s="285" t="s">
        <v>1054</v>
      </c>
      <c r="D309" s="215"/>
      <c r="E309" s="215">
        <v>0</v>
      </c>
      <c r="F309" s="215">
        <v>0</v>
      </c>
      <c r="G309" s="215">
        <v>0</v>
      </c>
      <c r="H309" s="215">
        <v>0</v>
      </c>
      <c r="I309" s="215">
        <v>0</v>
      </c>
      <c r="J309" s="215">
        <v>0</v>
      </c>
      <c r="K309" s="215">
        <v>0</v>
      </c>
      <c r="L309" s="215">
        <v>0</v>
      </c>
      <c r="M309" s="215">
        <v>0</v>
      </c>
      <c r="N309" s="215">
        <v>0</v>
      </c>
      <c r="O309" s="215">
        <v>0</v>
      </c>
      <c r="P309" s="215">
        <v>0</v>
      </c>
      <c r="Q309" s="215">
        <v>0</v>
      </c>
    </row>
    <row r="310" spans="1:18" x14ac:dyDescent="0.25">
      <c r="A310" s="245" t="str">
        <f>IFERROR(VLOOKUP($C310,Account_Mapping!$A:$C,2,0),"")</f>
        <v>T_Ancillary_Therapy</v>
      </c>
      <c r="B310" s="248">
        <f>IFERROR(VLOOKUP($C310,Account_Mapping!$A:$C,3,0),"")</f>
        <v>0</v>
      </c>
      <c r="C310" s="285" t="s">
        <v>1055</v>
      </c>
      <c r="D310" s="215"/>
      <c r="E310" s="215">
        <v>0</v>
      </c>
      <c r="F310" s="215">
        <v>0</v>
      </c>
      <c r="G310" s="215">
        <v>0</v>
      </c>
      <c r="H310" s="215">
        <v>0</v>
      </c>
      <c r="I310" s="215">
        <v>0</v>
      </c>
      <c r="J310" s="215">
        <v>0</v>
      </c>
      <c r="K310" s="215">
        <v>0</v>
      </c>
      <c r="L310" s="215">
        <v>0</v>
      </c>
      <c r="M310" s="215">
        <v>0</v>
      </c>
      <c r="N310" s="215">
        <v>0</v>
      </c>
      <c r="O310" s="215">
        <v>0</v>
      </c>
      <c r="P310" s="215">
        <v>0</v>
      </c>
      <c r="Q310" s="215">
        <v>0</v>
      </c>
    </row>
    <row r="311" spans="1:18" x14ac:dyDescent="0.25">
      <c r="A311" s="245" t="str">
        <f>IFERROR(VLOOKUP($C311,Account_Mapping!$A:$C,2,0),"")</f>
        <v>T_Ancillary_Other</v>
      </c>
      <c r="B311" s="248">
        <f>IFERROR(VLOOKUP($C311,Account_Mapping!$A:$C,3,0),"")</f>
        <v>0</v>
      </c>
      <c r="C311" s="285" t="s">
        <v>1056</v>
      </c>
      <c r="D311" s="215"/>
      <c r="E311" s="215">
        <v>0</v>
      </c>
      <c r="F311" s="215">
        <v>0</v>
      </c>
      <c r="G311" s="215">
        <v>0</v>
      </c>
      <c r="H311" s="215">
        <v>0</v>
      </c>
      <c r="I311" s="215">
        <v>0</v>
      </c>
      <c r="J311" s="215">
        <v>0</v>
      </c>
      <c r="K311" s="215">
        <v>0</v>
      </c>
      <c r="L311" s="215">
        <v>0</v>
      </c>
      <c r="M311" s="215">
        <v>0</v>
      </c>
      <c r="N311" s="215">
        <v>0</v>
      </c>
      <c r="O311" s="215">
        <v>0</v>
      </c>
      <c r="P311" s="215">
        <v>0</v>
      </c>
      <c r="Q311" s="215">
        <v>0</v>
      </c>
    </row>
    <row r="312" spans="1:18" x14ac:dyDescent="0.25">
      <c r="A312" s="245" t="str">
        <f>IFERROR(VLOOKUP($C312,Account_Mapping!$A:$C,2,0),"")</f>
        <v>T_Ancillary_Other</v>
      </c>
      <c r="B312" s="248">
        <f>IFERROR(VLOOKUP($C312,Account_Mapping!$A:$C,3,0),"")</f>
        <v>0</v>
      </c>
      <c r="C312" s="285" t="s">
        <v>1057</v>
      </c>
      <c r="D312" s="215"/>
      <c r="E312" s="215">
        <v>0</v>
      </c>
      <c r="F312" s="215">
        <v>0</v>
      </c>
      <c r="G312" s="215">
        <v>0</v>
      </c>
      <c r="H312" s="215">
        <v>0</v>
      </c>
      <c r="I312" s="215">
        <v>0</v>
      </c>
      <c r="J312" s="215">
        <v>0</v>
      </c>
      <c r="K312" s="215">
        <v>0</v>
      </c>
      <c r="L312" s="215">
        <v>0</v>
      </c>
      <c r="M312" s="215">
        <v>0</v>
      </c>
      <c r="N312" s="215">
        <v>0</v>
      </c>
      <c r="O312" s="215">
        <v>0</v>
      </c>
      <c r="P312" s="215">
        <v>0</v>
      </c>
      <c r="Q312" s="215">
        <v>0</v>
      </c>
    </row>
    <row r="313" spans="1:18" x14ac:dyDescent="0.25">
      <c r="A313" s="245" t="str">
        <f>IFERROR(VLOOKUP($C313,Account_Mapping!$A:$C,2,0),"")</f>
        <v>T_Ancillary_Other</v>
      </c>
      <c r="B313" s="248">
        <f>IFERROR(VLOOKUP($C313,Account_Mapping!$A:$C,3,0),"")</f>
        <v>0</v>
      </c>
      <c r="C313" s="285" t="s">
        <v>1058</v>
      </c>
      <c r="D313" s="215"/>
      <c r="E313" s="215">
        <v>0</v>
      </c>
      <c r="F313" s="215">
        <v>0</v>
      </c>
      <c r="G313" s="215">
        <v>0</v>
      </c>
      <c r="H313" s="215">
        <v>0</v>
      </c>
      <c r="I313" s="215">
        <v>0</v>
      </c>
      <c r="J313" s="215">
        <v>0</v>
      </c>
      <c r="K313" s="215">
        <v>0</v>
      </c>
      <c r="L313" s="215">
        <v>0</v>
      </c>
      <c r="M313" s="215">
        <v>0</v>
      </c>
      <c r="N313" s="215">
        <v>0</v>
      </c>
      <c r="O313" s="215">
        <v>0</v>
      </c>
      <c r="P313" s="215">
        <v>0</v>
      </c>
      <c r="Q313" s="215">
        <v>0</v>
      </c>
    </row>
    <row r="314" spans="1:18" x14ac:dyDescent="0.25">
      <c r="A314" s="245" t="str">
        <f>IFERROR(VLOOKUP($C314,Account_Mapping!$A:$C,2,0),"")</f>
        <v>T_gen_Admin_other</v>
      </c>
      <c r="B314" s="248">
        <f>IFERROR(VLOOKUP($C314,Account_Mapping!$A:$C,3,0),"")</f>
        <v>0</v>
      </c>
      <c r="C314" s="285" t="s">
        <v>1059</v>
      </c>
      <c r="D314" s="215"/>
      <c r="E314" s="215">
        <v>0</v>
      </c>
      <c r="F314" s="215">
        <v>0</v>
      </c>
      <c r="G314" s="215">
        <v>0</v>
      </c>
      <c r="H314" s="215">
        <v>0</v>
      </c>
      <c r="I314" s="215">
        <v>0</v>
      </c>
      <c r="J314" s="215">
        <v>0</v>
      </c>
      <c r="K314" s="215">
        <v>0</v>
      </c>
      <c r="L314" s="215">
        <v>0</v>
      </c>
      <c r="M314" s="215">
        <v>0</v>
      </c>
      <c r="N314" s="215">
        <v>0</v>
      </c>
      <c r="O314" s="215">
        <v>0</v>
      </c>
      <c r="P314" s="215">
        <v>0</v>
      </c>
      <c r="Q314" s="215">
        <v>0</v>
      </c>
    </row>
    <row r="315" spans="1:18" x14ac:dyDescent="0.25">
      <c r="A315" s="245" t="str">
        <f>IFERROR(VLOOKUP($C315,Account_Mapping!$A:$C,2,0),"")</f>
        <v>T_gen_Admin_other</v>
      </c>
      <c r="B315" s="248">
        <f>IFERROR(VLOOKUP($C315,Account_Mapping!$A:$C,3,0),"")</f>
        <v>0</v>
      </c>
      <c r="C315" s="285" t="s">
        <v>1060</v>
      </c>
      <c r="D315" s="215"/>
      <c r="E315" s="215">
        <v>0</v>
      </c>
      <c r="F315" s="215">
        <v>0</v>
      </c>
      <c r="G315" s="215">
        <v>0</v>
      </c>
      <c r="H315" s="215">
        <v>0</v>
      </c>
      <c r="I315" s="215">
        <v>0</v>
      </c>
      <c r="J315" s="215">
        <v>0</v>
      </c>
      <c r="K315" s="215">
        <v>0</v>
      </c>
      <c r="L315" s="215">
        <v>0</v>
      </c>
      <c r="M315" s="215">
        <v>0</v>
      </c>
      <c r="N315" s="215">
        <v>0</v>
      </c>
      <c r="O315" s="215">
        <v>0</v>
      </c>
      <c r="P315" s="215">
        <v>0</v>
      </c>
      <c r="Q315" s="215">
        <v>0</v>
      </c>
    </row>
    <row r="316" spans="1:18" x14ac:dyDescent="0.25">
      <c r="A316" s="245" t="str">
        <f>IFERROR(VLOOKUP($C316,Account_Mapping!$A:$C,2,0),"")</f>
        <v>T_gen_Admin_other</v>
      </c>
      <c r="B316" s="248">
        <f>IFERROR(VLOOKUP($C316,Account_Mapping!$A:$C,3,0),"")</f>
        <v>0</v>
      </c>
      <c r="C316" s="285" t="s">
        <v>1061</v>
      </c>
      <c r="D316" s="215"/>
      <c r="E316" s="215">
        <v>0</v>
      </c>
      <c r="F316" s="215">
        <v>0</v>
      </c>
      <c r="G316" s="215">
        <v>0</v>
      </c>
      <c r="H316" s="215">
        <v>0</v>
      </c>
      <c r="I316" s="215">
        <v>0</v>
      </c>
      <c r="J316" s="215">
        <v>0</v>
      </c>
      <c r="K316" s="215">
        <v>0</v>
      </c>
      <c r="L316" s="215">
        <v>0</v>
      </c>
      <c r="M316" s="215">
        <v>0</v>
      </c>
      <c r="N316" s="215">
        <v>0</v>
      </c>
      <c r="O316" s="215">
        <v>0</v>
      </c>
      <c r="P316" s="215">
        <v>0</v>
      </c>
      <c r="Q316" s="215">
        <v>0</v>
      </c>
    </row>
    <row r="317" spans="1:18" x14ac:dyDescent="0.25">
      <c r="A317" s="245" t="str">
        <f>IFERROR(VLOOKUP($C317,Account_Mapping!$A:$C,2,0),"")</f>
        <v>T_gen_Admin_other</v>
      </c>
      <c r="B317" s="248">
        <f>IFERROR(VLOOKUP($C317,Account_Mapping!$A:$C,3,0),"")</f>
        <v>0</v>
      </c>
      <c r="C317" s="285" t="s">
        <v>1062</v>
      </c>
      <c r="D317" s="215"/>
      <c r="E317" s="215">
        <v>0</v>
      </c>
      <c r="F317" s="215">
        <v>0</v>
      </c>
      <c r="G317" s="215">
        <v>0</v>
      </c>
      <c r="H317" s="215">
        <v>0</v>
      </c>
      <c r="I317" s="215">
        <v>0</v>
      </c>
      <c r="J317" s="215">
        <v>0</v>
      </c>
      <c r="K317" s="215">
        <v>0</v>
      </c>
      <c r="L317" s="215">
        <v>0</v>
      </c>
      <c r="M317" s="215">
        <v>0</v>
      </c>
      <c r="N317" s="215">
        <v>0</v>
      </c>
      <c r="O317" s="215">
        <v>0</v>
      </c>
      <c r="P317" s="215">
        <v>0</v>
      </c>
      <c r="Q317" s="215">
        <v>0</v>
      </c>
    </row>
    <row r="318" spans="1:18" x14ac:dyDescent="0.25">
      <c r="A318" s="245" t="str">
        <f>IFERROR(VLOOKUP($C318,Account_Mapping!$A:$C,2,0),"")</f>
        <v>T_EXPENSES</v>
      </c>
      <c r="B318" s="248">
        <f>IFERROR(VLOOKUP($C318,Account_Mapping!$A:$C,3,0),"")</f>
        <v>0</v>
      </c>
      <c r="C318" s="285" t="s">
        <v>1063</v>
      </c>
      <c r="D318" s="215"/>
      <c r="E318" s="215">
        <v>0</v>
      </c>
      <c r="F318" s="215">
        <v>0</v>
      </c>
      <c r="G318" s="215">
        <v>0</v>
      </c>
      <c r="H318" s="215">
        <v>0</v>
      </c>
      <c r="I318" s="215">
        <v>0</v>
      </c>
      <c r="J318" s="215">
        <v>0</v>
      </c>
      <c r="K318" s="215">
        <v>0</v>
      </c>
      <c r="L318" s="215">
        <v>0</v>
      </c>
      <c r="M318" s="215">
        <v>0</v>
      </c>
      <c r="N318" s="215">
        <v>0</v>
      </c>
      <c r="O318" s="215">
        <v>0</v>
      </c>
      <c r="P318" s="215">
        <v>0</v>
      </c>
      <c r="Q318" s="215">
        <v>0</v>
      </c>
    </row>
    <row r="319" spans="1:18" x14ac:dyDescent="0.25">
      <c r="A319" s="245" t="str">
        <f>IFERROR(VLOOKUP($C319,Account_Mapping!$A:$C,2,0),"")</f>
        <v>T_gen_Admin_other</v>
      </c>
      <c r="B319" s="248">
        <f>IFERROR(VLOOKUP($C319,Account_Mapping!$A:$C,3,0),"")</f>
        <v>0</v>
      </c>
      <c r="C319" s="285" t="s">
        <v>1064</v>
      </c>
      <c r="E319" s="229">
        <v>0</v>
      </c>
      <c r="F319" s="229">
        <v>0</v>
      </c>
      <c r="G319" s="229">
        <v>0</v>
      </c>
      <c r="H319" s="229">
        <v>0</v>
      </c>
      <c r="I319" s="229">
        <v>0</v>
      </c>
      <c r="J319" s="229">
        <v>0</v>
      </c>
      <c r="K319" s="229">
        <v>0</v>
      </c>
      <c r="L319" s="229">
        <v>0</v>
      </c>
      <c r="M319" s="229">
        <v>0</v>
      </c>
      <c r="N319" s="229">
        <v>0</v>
      </c>
      <c r="O319" s="229">
        <v>0</v>
      </c>
      <c r="P319" s="229">
        <v>0</v>
      </c>
      <c r="Q319" s="229">
        <v>0</v>
      </c>
      <c r="R319" s="224"/>
    </row>
    <row r="320" spans="1:18" x14ac:dyDescent="0.25">
      <c r="A320" s="245" t="str">
        <f>IFERROR(VLOOKUP($C320,Account_Mapping!$A:$C,2,0),"")</f>
        <v>T_gen_Admin_other</v>
      </c>
      <c r="B320" s="248">
        <f>IFERROR(VLOOKUP($C320,Account_Mapping!$A:$C,3,0),"")</f>
        <v>0</v>
      </c>
      <c r="C320" s="285" t="s">
        <v>1065</v>
      </c>
      <c r="E320" s="221">
        <v>0</v>
      </c>
      <c r="F320" s="221">
        <v>0</v>
      </c>
      <c r="G320" s="221">
        <v>0</v>
      </c>
      <c r="H320" s="221">
        <v>0</v>
      </c>
      <c r="I320" s="221">
        <v>0</v>
      </c>
      <c r="J320" s="221">
        <v>0</v>
      </c>
      <c r="K320" s="221">
        <v>0</v>
      </c>
      <c r="L320" s="221">
        <v>0</v>
      </c>
      <c r="M320" s="221">
        <v>0</v>
      </c>
      <c r="N320" s="221">
        <v>0</v>
      </c>
      <c r="O320" s="221">
        <v>0</v>
      </c>
      <c r="P320" s="221">
        <v>0</v>
      </c>
      <c r="Q320" s="221">
        <v>0</v>
      </c>
    </row>
    <row r="321" spans="1:18" x14ac:dyDescent="0.25">
      <c r="A321" s="245" t="str">
        <f>IFERROR(VLOOKUP($C321,Account_Mapping!$A:$C,2,0),"")</f>
        <v/>
      </c>
      <c r="B321" s="248" t="str">
        <f>IFERROR(VLOOKUP($C321,Account_Mapping!$A:$C,3,0),"")</f>
        <v/>
      </c>
      <c r="C321" s="285" t="s">
        <v>889</v>
      </c>
      <c r="E321" s="215">
        <v>16530.669999999998</v>
      </c>
      <c r="F321" s="215">
        <v>14389.660000000002</v>
      </c>
      <c r="G321" s="215">
        <v>23996.860000000004</v>
      </c>
      <c r="H321" s="215">
        <v>19263.040000000005</v>
      </c>
      <c r="I321" s="215">
        <v>15952.5</v>
      </c>
      <c r="J321" s="215">
        <v>13973.08</v>
      </c>
      <c r="K321" s="215">
        <v>0</v>
      </c>
      <c r="L321" s="215">
        <v>0</v>
      </c>
      <c r="M321" s="215">
        <v>0</v>
      </c>
      <c r="N321" s="215">
        <v>0</v>
      </c>
      <c r="O321" s="215">
        <v>0</v>
      </c>
      <c r="P321" s="215">
        <v>0</v>
      </c>
      <c r="Q321" s="215">
        <v>104105.81</v>
      </c>
    </row>
    <row r="322" spans="1:18" x14ac:dyDescent="0.25">
      <c r="A322" s="245" t="str">
        <f>IFERROR(VLOOKUP($C322,Account_Mapping!$A:$C,2,0),"")</f>
        <v/>
      </c>
      <c r="B322" s="248" t="str">
        <f>IFERROR(VLOOKUP($C322,Account_Mapping!$A:$C,3,0),"")</f>
        <v/>
      </c>
      <c r="D322" s="215"/>
      <c r="E322" s="215"/>
      <c r="F322" s="215"/>
      <c r="G322" s="215"/>
      <c r="H322" s="215"/>
      <c r="I322" s="215"/>
      <c r="J322" s="215"/>
      <c r="K322" s="215"/>
      <c r="L322" s="215"/>
      <c r="M322" s="215"/>
      <c r="N322" s="215"/>
      <c r="O322" s="215"/>
      <c r="P322" s="215"/>
      <c r="Q322" s="215"/>
    </row>
    <row r="323" spans="1:18" x14ac:dyDescent="0.25">
      <c r="A323" s="245" t="str">
        <f>IFERROR(VLOOKUP($C323,Account_Mapping!$A:$C,2,0),"")</f>
        <v/>
      </c>
      <c r="B323" s="248" t="str">
        <f>IFERROR(VLOOKUP($C323,Account_Mapping!$A:$C,3,0),"")</f>
        <v/>
      </c>
      <c r="C323" s="285" t="s">
        <v>1066</v>
      </c>
      <c r="D323" s="215"/>
      <c r="E323" s="215"/>
      <c r="F323" s="215"/>
      <c r="G323" s="215"/>
      <c r="H323" s="215"/>
      <c r="I323" s="215"/>
      <c r="J323" s="215"/>
      <c r="K323" s="215"/>
      <c r="L323" s="215"/>
      <c r="M323" s="215"/>
      <c r="N323" s="215"/>
      <c r="O323" s="215"/>
      <c r="P323" s="215"/>
      <c r="Q323" s="215"/>
    </row>
    <row r="324" spans="1:18" x14ac:dyDescent="0.25">
      <c r="A324" s="245" t="str">
        <f>IFERROR(VLOOKUP($C324,Account_Mapping!$A:$C,2,0),"")</f>
        <v>T_Houskeeping</v>
      </c>
      <c r="B324" s="248" t="str">
        <f>IFERROR(VLOOKUP($C324,Account_Mapping!$A:$C,3,0),"")</f>
        <v>T_Other_NN_Labor</v>
      </c>
      <c r="C324" s="285" t="s">
        <v>1067</v>
      </c>
      <c r="D324" s="215"/>
      <c r="E324" s="215">
        <v>2486.1999999999998</v>
      </c>
      <c r="F324" s="215">
        <v>1847.63</v>
      </c>
      <c r="G324" s="215">
        <v>2245.8000000000002</v>
      </c>
      <c r="H324" s="215">
        <v>1569</v>
      </c>
      <c r="I324" s="215">
        <v>2128.98</v>
      </c>
      <c r="J324" s="215">
        <v>2145.11</v>
      </c>
      <c r="K324" s="215">
        <v>0</v>
      </c>
      <c r="L324" s="215">
        <v>0</v>
      </c>
      <c r="M324" s="215">
        <v>0</v>
      </c>
      <c r="N324" s="215">
        <v>0</v>
      </c>
      <c r="O324" s="215">
        <v>0</v>
      </c>
      <c r="P324" s="215">
        <v>0</v>
      </c>
      <c r="Q324" s="215">
        <v>12422.720000000001</v>
      </c>
    </row>
    <row r="325" spans="1:18" x14ac:dyDescent="0.25">
      <c r="A325" s="245" t="str">
        <f>IFERROR(VLOOKUP($C325,Account_Mapping!$A:$C,2,0),"")</f>
        <v>T_Houskeeping</v>
      </c>
      <c r="B325" s="248">
        <f>IFERROR(VLOOKUP($C325,Account_Mapping!$A:$C,3,0),"")</f>
        <v>0</v>
      </c>
      <c r="C325" s="285" t="s">
        <v>1068</v>
      </c>
      <c r="D325" s="215"/>
      <c r="E325" s="215">
        <v>0</v>
      </c>
      <c r="F325" s="215">
        <v>0</v>
      </c>
      <c r="G325" s="215">
        <v>0</v>
      </c>
      <c r="H325" s="215">
        <v>0</v>
      </c>
      <c r="I325" s="215">
        <v>0</v>
      </c>
      <c r="J325" s="215">
        <v>68.319999999999993</v>
      </c>
      <c r="K325" s="215">
        <v>0</v>
      </c>
      <c r="L325" s="215">
        <v>0</v>
      </c>
      <c r="M325" s="215">
        <v>0</v>
      </c>
      <c r="N325" s="215">
        <v>0</v>
      </c>
      <c r="O325" s="215">
        <v>0</v>
      </c>
      <c r="P325" s="215">
        <v>0</v>
      </c>
      <c r="Q325" s="215">
        <v>68.319999999999993</v>
      </c>
    </row>
    <row r="326" spans="1:18" x14ac:dyDescent="0.25">
      <c r="A326" s="245" t="str">
        <f>IFERROR(VLOOKUP($C326,Account_Mapping!$A:$C,2,0),"")</f>
        <v>T_Houskeeping</v>
      </c>
      <c r="B326" s="248">
        <f>IFERROR(VLOOKUP($C326,Account_Mapping!$A:$C,3,0),"")</f>
        <v>0</v>
      </c>
      <c r="C326" s="285" t="s">
        <v>1069</v>
      </c>
      <c r="D326" s="215"/>
      <c r="E326" s="215">
        <v>438.19</v>
      </c>
      <c r="F326" s="215">
        <v>0</v>
      </c>
      <c r="G326" s="215">
        <v>1418.68</v>
      </c>
      <c r="H326" s="215">
        <v>413.71</v>
      </c>
      <c r="I326" s="215">
        <v>516.91</v>
      </c>
      <c r="J326" s="215">
        <v>403.37</v>
      </c>
      <c r="K326" s="215">
        <v>0</v>
      </c>
      <c r="L326" s="215">
        <v>0</v>
      </c>
      <c r="M326" s="215">
        <v>0</v>
      </c>
      <c r="N326" s="215">
        <v>0</v>
      </c>
      <c r="O326" s="215">
        <v>0</v>
      </c>
      <c r="P326" s="215">
        <v>0</v>
      </c>
      <c r="Q326" s="215">
        <v>3190.8599999999997</v>
      </c>
    </row>
    <row r="327" spans="1:18" x14ac:dyDescent="0.25">
      <c r="A327" s="245" t="str">
        <f>IFERROR(VLOOKUP($C327,Account_Mapping!$A:$C,2,0),"")</f>
        <v>T_Houskeeping</v>
      </c>
      <c r="B327" s="248">
        <f>IFERROR(VLOOKUP($C327,Account_Mapping!$A:$C,3,0),"")</f>
        <v>0</v>
      </c>
      <c r="C327" s="285" t="s">
        <v>1070</v>
      </c>
      <c r="D327" s="215"/>
      <c r="E327" s="215">
        <v>279.62</v>
      </c>
      <c r="F327" s="215">
        <v>0</v>
      </c>
      <c r="G327" s="215">
        <v>777.7</v>
      </c>
      <c r="H327" s="215">
        <v>264</v>
      </c>
      <c r="I327" s="215">
        <v>272.8</v>
      </c>
      <c r="J327" s="215">
        <v>257.39999999999998</v>
      </c>
      <c r="K327" s="215">
        <v>0</v>
      </c>
      <c r="L327" s="215">
        <v>0</v>
      </c>
      <c r="M327" s="215">
        <v>0</v>
      </c>
      <c r="N327" s="215">
        <v>0</v>
      </c>
      <c r="O327" s="215">
        <v>0</v>
      </c>
      <c r="P327" s="215">
        <v>0</v>
      </c>
      <c r="Q327" s="215">
        <v>1851.52</v>
      </c>
    </row>
    <row r="328" spans="1:18" x14ac:dyDescent="0.25">
      <c r="A328" s="245" t="str">
        <f>IFERROR(VLOOKUP($C328,Account_Mapping!$A:$C,2,0),"")</f>
        <v>T_Houskeeping</v>
      </c>
      <c r="B328" s="248">
        <f>IFERROR(VLOOKUP($C328,Account_Mapping!$A:$C,3,0),"")</f>
        <v>0</v>
      </c>
      <c r="C328" s="285" t="s">
        <v>1071</v>
      </c>
      <c r="D328" s="215"/>
      <c r="E328" s="215">
        <v>364.29</v>
      </c>
      <c r="F328" s="215">
        <v>79.87</v>
      </c>
      <c r="G328" s="215">
        <v>472.8</v>
      </c>
      <c r="H328" s="215">
        <v>41.24</v>
      </c>
      <c r="I328" s="215">
        <v>363.09</v>
      </c>
      <c r="J328" s="215">
        <v>324.22000000000003</v>
      </c>
      <c r="K328" s="215">
        <v>0</v>
      </c>
      <c r="L328" s="215">
        <v>0</v>
      </c>
      <c r="M328" s="215">
        <v>0</v>
      </c>
      <c r="N328" s="215">
        <v>0</v>
      </c>
      <c r="O328" s="215">
        <v>0</v>
      </c>
      <c r="P328" s="215">
        <v>0</v>
      </c>
      <c r="Q328" s="215">
        <v>1645.51</v>
      </c>
    </row>
    <row r="329" spans="1:18" x14ac:dyDescent="0.25">
      <c r="A329" s="245" t="str">
        <f>IFERROR(VLOOKUP($C329,Account_Mapping!$A:$C,2,0),"")</f>
        <v>T_Houskeeping</v>
      </c>
      <c r="B329" s="248">
        <f>IFERROR(VLOOKUP($C329,Account_Mapping!$A:$C,3,0),"")</f>
        <v>0</v>
      </c>
      <c r="C329" s="285" t="s">
        <v>1072</v>
      </c>
      <c r="D329" s="215"/>
      <c r="E329" s="215">
        <v>0</v>
      </c>
      <c r="F329" s="215">
        <v>0</v>
      </c>
      <c r="G329" s="215">
        <v>0</v>
      </c>
      <c r="H329" s="215">
        <v>0</v>
      </c>
      <c r="I329" s="215">
        <v>0</v>
      </c>
      <c r="J329" s="215">
        <v>0</v>
      </c>
      <c r="K329" s="215">
        <v>0</v>
      </c>
      <c r="L329" s="215">
        <v>0</v>
      </c>
      <c r="M329" s="215">
        <v>0</v>
      </c>
      <c r="N329" s="215">
        <v>0</v>
      </c>
      <c r="O329" s="215">
        <v>0</v>
      </c>
      <c r="P329" s="215">
        <v>0</v>
      </c>
      <c r="Q329" s="215">
        <v>0</v>
      </c>
    </row>
    <row r="330" spans="1:18" x14ac:dyDescent="0.25">
      <c r="A330" s="245" t="str">
        <f>IFERROR(VLOOKUP($C330,Account_Mapping!$A:$C,2,0),"")</f>
        <v>T_gen_Admin_other</v>
      </c>
      <c r="B330" s="248">
        <f>IFERROR(VLOOKUP($C330,Account_Mapping!$A:$C,3,0),"")</f>
        <v>0</v>
      </c>
      <c r="C330" s="285" t="s">
        <v>1073</v>
      </c>
      <c r="D330" s="215"/>
      <c r="E330" s="215">
        <v>0</v>
      </c>
      <c r="F330" s="215">
        <v>0</v>
      </c>
      <c r="G330" s="215">
        <v>0</v>
      </c>
      <c r="H330" s="215">
        <v>0</v>
      </c>
      <c r="I330" s="215">
        <v>0</v>
      </c>
      <c r="J330" s="215">
        <v>0</v>
      </c>
      <c r="K330" s="215">
        <v>0</v>
      </c>
      <c r="L330" s="215">
        <v>0</v>
      </c>
      <c r="M330" s="215">
        <v>0</v>
      </c>
      <c r="N330" s="215">
        <v>0</v>
      </c>
      <c r="O330" s="215">
        <v>0</v>
      </c>
      <c r="P330" s="215">
        <v>0</v>
      </c>
      <c r="Q330" s="215">
        <v>0</v>
      </c>
    </row>
    <row r="331" spans="1:18" x14ac:dyDescent="0.25">
      <c r="A331" s="245" t="str">
        <f>IFERROR(VLOOKUP($C331,Account_Mapping!$A:$C,2,0),"")</f>
        <v>T_gen_Admin_other</v>
      </c>
      <c r="B331" s="248">
        <f>IFERROR(VLOOKUP($C331,Account_Mapping!$A:$C,3,0),"")</f>
        <v>0</v>
      </c>
      <c r="C331" s="285" t="s">
        <v>1074</v>
      </c>
      <c r="D331" s="215"/>
      <c r="E331" s="215">
        <v>0</v>
      </c>
      <c r="F331" s="215">
        <v>0</v>
      </c>
      <c r="G331" s="215">
        <v>0</v>
      </c>
      <c r="H331" s="215">
        <v>0</v>
      </c>
      <c r="I331" s="215">
        <v>0</v>
      </c>
      <c r="J331" s="215">
        <v>0</v>
      </c>
      <c r="K331" s="215">
        <v>0</v>
      </c>
      <c r="L331" s="215">
        <v>0</v>
      </c>
      <c r="M331" s="215">
        <v>0</v>
      </c>
      <c r="N331" s="215">
        <v>0</v>
      </c>
      <c r="O331" s="215">
        <v>0</v>
      </c>
      <c r="P331" s="215">
        <v>0</v>
      </c>
      <c r="Q331" s="215">
        <v>0</v>
      </c>
    </row>
    <row r="332" spans="1:18" x14ac:dyDescent="0.25">
      <c r="A332" s="245" t="str">
        <f>IFERROR(VLOOKUP($C332,Account_Mapping!$A:$C,2,0),"")</f>
        <v>T_gen_Admin_other</v>
      </c>
      <c r="B332" s="248">
        <f>IFERROR(VLOOKUP($C332,Account_Mapping!$A:$C,3,0),"")</f>
        <v>0</v>
      </c>
      <c r="C332" s="285" t="s">
        <v>1075</v>
      </c>
      <c r="D332" s="215"/>
      <c r="E332" s="215">
        <v>0</v>
      </c>
      <c r="F332" s="215">
        <v>0</v>
      </c>
      <c r="G332" s="215">
        <v>0</v>
      </c>
      <c r="H332" s="215">
        <v>0</v>
      </c>
      <c r="I332" s="215">
        <v>0</v>
      </c>
      <c r="J332" s="215">
        <v>0</v>
      </c>
      <c r="K332" s="215">
        <v>0</v>
      </c>
      <c r="L332" s="215">
        <v>0</v>
      </c>
      <c r="M332" s="215">
        <v>0</v>
      </c>
      <c r="N332" s="215">
        <v>0</v>
      </c>
      <c r="O332" s="215">
        <v>0</v>
      </c>
      <c r="P332" s="215">
        <v>0</v>
      </c>
      <c r="Q332" s="215">
        <v>0</v>
      </c>
    </row>
    <row r="333" spans="1:18" x14ac:dyDescent="0.25">
      <c r="A333" s="245" t="str">
        <f>IFERROR(VLOOKUP($C333,Account_Mapping!$A:$C,2,0),"")</f>
        <v>T_gen_Admin_other</v>
      </c>
      <c r="B333" s="248">
        <f>IFERROR(VLOOKUP($C333,Account_Mapping!$A:$C,3,0),"")</f>
        <v>0</v>
      </c>
      <c r="C333" s="285" t="s">
        <v>1076</v>
      </c>
      <c r="D333" s="215"/>
      <c r="E333" s="215">
        <v>0</v>
      </c>
      <c r="F333" s="215">
        <v>0</v>
      </c>
      <c r="G333" s="215">
        <v>0</v>
      </c>
      <c r="H333" s="215">
        <v>455.63</v>
      </c>
      <c r="I333" s="215">
        <v>0</v>
      </c>
      <c r="J333" s="215">
        <v>0</v>
      </c>
      <c r="K333" s="215">
        <v>0</v>
      </c>
      <c r="L333" s="215">
        <v>0</v>
      </c>
      <c r="M333" s="215">
        <v>0</v>
      </c>
      <c r="N333" s="215">
        <v>0</v>
      </c>
      <c r="O333" s="215">
        <v>0</v>
      </c>
      <c r="P333" s="215">
        <v>0</v>
      </c>
      <c r="Q333" s="215">
        <v>455.63</v>
      </c>
    </row>
    <row r="334" spans="1:18" x14ac:dyDescent="0.25">
      <c r="A334" s="245" t="str">
        <f>IFERROR(VLOOKUP($C334,Account_Mapping!$A:$C,2,0),"")</f>
        <v>T_gen_Admin_other</v>
      </c>
      <c r="B334" s="248">
        <f>IFERROR(VLOOKUP($C334,Account_Mapping!$A:$C,3,0),"")</f>
        <v>0</v>
      </c>
      <c r="C334" s="285" t="s">
        <v>1077</v>
      </c>
      <c r="D334" s="215"/>
      <c r="E334" s="215">
        <v>0</v>
      </c>
      <c r="F334" s="215">
        <v>0</v>
      </c>
      <c r="G334" s="215">
        <v>0</v>
      </c>
      <c r="H334" s="215">
        <v>0</v>
      </c>
      <c r="I334" s="215">
        <v>0</v>
      </c>
      <c r="J334" s="215">
        <v>0</v>
      </c>
      <c r="K334" s="215">
        <v>0</v>
      </c>
      <c r="L334" s="215">
        <v>0</v>
      </c>
      <c r="M334" s="215">
        <v>0</v>
      </c>
      <c r="N334" s="215">
        <v>0</v>
      </c>
      <c r="O334" s="215">
        <v>0</v>
      </c>
      <c r="P334" s="215">
        <v>0</v>
      </c>
      <c r="Q334" s="215">
        <v>0</v>
      </c>
    </row>
    <row r="335" spans="1:18" x14ac:dyDescent="0.25">
      <c r="A335" s="245" t="str">
        <f>IFERROR(VLOOKUP($C335,Account_Mapping!$A:$C,2,0),"")</f>
        <v>T_gen_Admin_other</v>
      </c>
      <c r="B335" s="248">
        <f>IFERROR(VLOOKUP($C335,Account_Mapping!$A:$C,3,0),"")</f>
        <v>0</v>
      </c>
      <c r="C335" s="285" t="s">
        <v>1078</v>
      </c>
      <c r="D335" s="215"/>
      <c r="E335" s="215">
        <v>0</v>
      </c>
      <c r="F335" s="215">
        <v>97.2</v>
      </c>
      <c r="G335" s="215">
        <v>0</v>
      </c>
      <c r="H335" s="215">
        <v>0</v>
      </c>
      <c r="I335" s="215">
        <v>0</v>
      </c>
      <c r="J335" s="215">
        <v>0</v>
      </c>
      <c r="K335" s="215">
        <v>0</v>
      </c>
      <c r="L335" s="215">
        <v>0</v>
      </c>
      <c r="M335" s="215">
        <v>0</v>
      </c>
      <c r="N335" s="215">
        <v>0</v>
      </c>
      <c r="O335" s="215">
        <v>0</v>
      </c>
      <c r="P335" s="215">
        <v>0</v>
      </c>
      <c r="Q335" s="215">
        <v>97.2</v>
      </c>
    </row>
    <row r="336" spans="1:18" x14ac:dyDescent="0.25">
      <c r="A336" s="245" t="str">
        <f>IFERROR(VLOOKUP($C336,Account_Mapping!$A:$C,2,0),"")</f>
        <v>T_gen_Admin_other</v>
      </c>
      <c r="B336" s="248">
        <f>IFERROR(VLOOKUP($C336,Account_Mapping!$A:$C,3,0),"")</f>
        <v>0</v>
      </c>
      <c r="C336" s="285" t="s">
        <v>1079</v>
      </c>
      <c r="E336" s="229">
        <v>0</v>
      </c>
      <c r="F336" s="229">
        <v>0</v>
      </c>
      <c r="G336" s="229">
        <v>0</v>
      </c>
      <c r="H336" s="229">
        <v>0</v>
      </c>
      <c r="I336" s="229">
        <v>0</v>
      </c>
      <c r="J336" s="229">
        <v>0</v>
      </c>
      <c r="K336" s="229">
        <v>0</v>
      </c>
      <c r="L336" s="229">
        <v>0</v>
      </c>
      <c r="M336" s="229">
        <v>0</v>
      </c>
      <c r="N336" s="229">
        <v>0</v>
      </c>
      <c r="O336" s="229">
        <v>0</v>
      </c>
      <c r="P336" s="229">
        <v>0</v>
      </c>
      <c r="Q336" s="229">
        <v>0</v>
      </c>
      <c r="R336" s="224"/>
    </row>
    <row r="337" spans="1:18" x14ac:dyDescent="0.25">
      <c r="A337" s="245" t="str">
        <f>IFERROR(VLOOKUP($C337,Account_Mapping!$A:$C,2,0),"")</f>
        <v>T_gen_Admin_other</v>
      </c>
      <c r="B337" s="248">
        <f>IFERROR(VLOOKUP($C337,Account_Mapping!$A:$C,3,0),"")</f>
        <v>0</v>
      </c>
      <c r="C337" s="285" t="s">
        <v>1080</v>
      </c>
      <c r="E337" s="221">
        <v>0</v>
      </c>
      <c r="F337" s="221">
        <v>0</v>
      </c>
      <c r="G337" s="221">
        <v>0</v>
      </c>
      <c r="H337" s="221">
        <v>0</v>
      </c>
      <c r="I337" s="221">
        <v>0</v>
      </c>
      <c r="J337" s="221">
        <v>0</v>
      </c>
      <c r="K337" s="221">
        <v>0</v>
      </c>
      <c r="L337" s="221">
        <v>0</v>
      </c>
      <c r="M337" s="221">
        <v>0</v>
      </c>
      <c r="N337" s="221">
        <v>0</v>
      </c>
      <c r="O337" s="221">
        <v>0</v>
      </c>
      <c r="P337" s="221">
        <v>0</v>
      </c>
      <c r="Q337" s="221">
        <v>0</v>
      </c>
    </row>
    <row r="338" spans="1:18" x14ac:dyDescent="0.25">
      <c r="A338" s="245" t="str">
        <f>IFERROR(VLOOKUP($C338,Account_Mapping!$A:$C,2,0),"")</f>
        <v/>
      </c>
      <c r="B338" s="248" t="str">
        <f>IFERROR(VLOOKUP($C338,Account_Mapping!$A:$C,3,0),"")</f>
        <v/>
      </c>
      <c r="C338" s="285" t="s">
        <v>1081</v>
      </c>
      <c r="E338" s="215">
        <v>3568.2999999999997</v>
      </c>
      <c r="F338" s="215">
        <v>2024.7</v>
      </c>
      <c r="G338" s="215">
        <v>4914.9800000000005</v>
      </c>
      <c r="H338" s="215">
        <v>2743.58</v>
      </c>
      <c r="I338" s="215">
        <v>3281.78</v>
      </c>
      <c r="J338" s="215">
        <v>3198.42</v>
      </c>
      <c r="K338" s="215">
        <v>0</v>
      </c>
      <c r="L338" s="215">
        <v>0</v>
      </c>
      <c r="M338" s="215">
        <v>0</v>
      </c>
      <c r="N338" s="215">
        <v>0</v>
      </c>
      <c r="O338" s="215">
        <v>0</v>
      </c>
      <c r="P338" s="215">
        <v>0</v>
      </c>
      <c r="Q338" s="215">
        <v>19731.760000000002</v>
      </c>
    </row>
    <row r="339" spans="1:18" x14ac:dyDescent="0.25">
      <c r="A339" s="245" t="str">
        <f>IFERROR(VLOOKUP($C339,Account_Mapping!$A:$C,2,0),"")</f>
        <v/>
      </c>
      <c r="B339" s="248" t="str">
        <f>IFERROR(VLOOKUP($C339,Account_Mapping!$A:$C,3,0),"")</f>
        <v/>
      </c>
      <c r="D339" s="215"/>
      <c r="E339" s="215"/>
      <c r="F339" s="215"/>
      <c r="G339" s="215"/>
      <c r="H339" s="215"/>
      <c r="I339" s="215"/>
      <c r="J339" s="215"/>
      <c r="K339" s="215"/>
      <c r="L339" s="215"/>
      <c r="M339" s="215"/>
      <c r="N339" s="215"/>
      <c r="O339" s="215"/>
      <c r="P339" s="215"/>
      <c r="Q339" s="215"/>
    </row>
    <row r="340" spans="1:18" x14ac:dyDescent="0.25">
      <c r="A340" s="245" t="str">
        <f>IFERROR(VLOOKUP($C340,Account_Mapping!$A:$C,2,0),"")</f>
        <v/>
      </c>
      <c r="B340" s="248" t="str">
        <f>IFERROR(VLOOKUP($C340,Account_Mapping!$A:$C,3,0),"")</f>
        <v/>
      </c>
      <c r="C340" s="285" t="s">
        <v>1082</v>
      </c>
      <c r="D340" s="215"/>
      <c r="E340" s="215"/>
      <c r="F340" s="215"/>
      <c r="G340" s="215"/>
      <c r="H340" s="215"/>
      <c r="I340" s="215"/>
      <c r="J340" s="215"/>
      <c r="K340" s="215"/>
      <c r="L340" s="215"/>
      <c r="M340" s="215"/>
      <c r="N340" s="215"/>
      <c r="O340" s="215"/>
      <c r="P340" s="215"/>
      <c r="Q340" s="215"/>
    </row>
    <row r="341" spans="1:18" x14ac:dyDescent="0.25">
      <c r="A341" s="245" t="str">
        <f>IFERROR(VLOOKUP($C341,Account_Mapping!$A:$C,2,0),"")</f>
        <v>T_Houskeeping</v>
      </c>
      <c r="B341" s="248" t="str">
        <f>IFERROR(VLOOKUP($C341,Account_Mapping!$A:$C,3,0),"")</f>
        <v>T_Other_NN_Labor</v>
      </c>
      <c r="C341" s="285" t="s">
        <v>1083</v>
      </c>
      <c r="D341" s="215"/>
      <c r="E341" s="215">
        <v>3496.53</v>
      </c>
      <c r="F341" s="215">
        <v>4246.0600000000004</v>
      </c>
      <c r="G341" s="215">
        <v>5105.24</v>
      </c>
      <c r="H341" s="215">
        <v>4954.6899999999996</v>
      </c>
      <c r="I341" s="215">
        <v>5365.35</v>
      </c>
      <c r="J341" s="215">
        <v>4829.03</v>
      </c>
      <c r="K341" s="215">
        <v>0</v>
      </c>
      <c r="L341" s="215">
        <v>0</v>
      </c>
      <c r="M341" s="215">
        <v>0</v>
      </c>
      <c r="N341" s="215">
        <v>0</v>
      </c>
      <c r="O341" s="215">
        <v>0</v>
      </c>
      <c r="P341" s="215">
        <v>0</v>
      </c>
      <c r="Q341" s="215">
        <v>27996.9</v>
      </c>
    </row>
    <row r="342" spans="1:18" x14ac:dyDescent="0.25">
      <c r="A342" s="245" t="str">
        <f>IFERROR(VLOOKUP($C342,Account_Mapping!$A:$C,2,0),"")</f>
        <v>T_Houskeeping</v>
      </c>
      <c r="B342" s="248">
        <f>IFERROR(VLOOKUP($C342,Account_Mapping!$A:$C,3,0),"")</f>
        <v>0</v>
      </c>
      <c r="C342" s="285" t="s">
        <v>1084</v>
      </c>
      <c r="D342" s="215"/>
      <c r="E342" s="215">
        <v>363.88</v>
      </c>
      <c r="F342" s="215">
        <v>1073.6600000000001</v>
      </c>
      <c r="G342" s="215">
        <v>1216.6600000000001</v>
      </c>
      <c r="H342" s="215">
        <v>204.36</v>
      </c>
      <c r="I342" s="215">
        <v>895.64</v>
      </c>
      <c r="J342" s="215">
        <v>1119.8499999999999</v>
      </c>
      <c r="K342" s="215">
        <v>0</v>
      </c>
      <c r="L342" s="215">
        <v>0</v>
      </c>
      <c r="M342" s="215">
        <v>0</v>
      </c>
      <c r="N342" s="215">
        <v>0</v>
      </c>
      <c r="O342" s="215">
        <v>0</v>
      </c>
      <c r="P342" s="215">
        <v>0</v>
      </c>
      <c r="Q342" s="215">
        <v>4874.0499999999993</v>
      </c>
    </row>
    <row r="343" spans="1:18" x14ac:dyDescent="0.25">
      <c r="A343" s="245" t="str">
        <f>IFERROR(VLOOKUP($C343,Account_Mapping!$A:$C,2,0),"")</f>
        <v>T_Houskeeping</v>
      </c>
      <c r="B343" s="248">
        <f>IFERROR(VLOOKUP($C343,Account_Mapping!$A:$C,3,0),"")</f>
        <v>0</v>
      </c>
      <c r="C343" s="285" t="s">
        <v>1085</v>
      </c>
      <c r="D343" s="215"/>
      <c r="E343" s="215">
        <v>419.43</v>
      </c>
      <c r="F343" s="215">
        <v>0</v>
      </c>
      <c r="G343" s="215">
        <v>1166.55</v>
      </c>
      <c r="H343" s="215">
        <v>396</v>
      </c>
      <c r="I343" s="215">
        <v>409.2</v>
      </c>
      <c r="J343" s="215">
        <v>386.1</v>
      </c>
      <c r="K343" s="215">
        <v>0</v>
      </c>
      <c r="L343" s="215">
        <v>0</v>
      </c>
      <c r="M343" s="215">
        <v>0</v>
      </c>
      <c r="N343" s="215">
        <v>0</v>
      </c>
      <c r="O343" s="215">
        <v>0</v>
      </c>
      <c r="P343" s="215">
        <v>0</v>
      </c>
      <c r="Q343" s="215">
        <v>2777.2799999999997</v>
      </c>
    </row>
    <row r="344" spans="1:18" x14ac:dyDescent="0.25">
      <c r="A344" s="245" t="str">
        <f>IFERROR(VLOOKUP($C344,Account_Mapping!$A:$C,2,0),"")</f>
        <v>T_Houskeeping</v>
      </c>
      <c r="B344" s="248">
        <f>IFERROR(VLOOKUP($C344,Account_Mapping!$A:$C,3,0),"")</f>
        <v>0</v>
      </c>
      <c r="C344" s="285" t="s">
        <v>1086</v>
      </c>
      <c r="D344" s="215"/>
      <c r="E344" s="215">
        <v>409.81</v>
      </c>
      <c r="F344" s="215">
        <v>924.55</v>
      </c>
      <c r="G344" s="215">
        <v>574.5</v>
      </c>
      <c r="H344" s="215">
        <v>0</v>
      </c>
      <c r="I344" s="215">
        <v>676.08</v>
      </c>
      <c r="J344" s="215">
        <v>102.99</v>
      </c>
      <c r="K344" s="215">
        <v>0</v>
      </c>
      <c r="L344" s="215">
        <v>0</v>
      </c>
      <c r="M344" s="215">
        <v>0</v>
      </c>
      <c r="N344" s="215">
        <v>0</v>
      </c>
      <c r="O344" s="215">
        <v>0</v>
      </c>
      <c r="P344" s="215">
        <v>0</v>
      </c>
      <c r="Q344" s="215">
        <v>2687.93</v>
      </c>
    </row>
    <row r="345" spans="1:18" x14ac:dyDescent="0.25">
      <c r="A345" s="245" t="str">
        <f>IFERROR(VLOOKUP($C345,Account_Mapping!$A:$C,2,0),"")</f>
        <v>T_Houskeeping</v>
      </c>
      <c r="B345" s="248">
        <f>IFERROR(VLOOKUP($C345,Account_Mapping!$A:$C,3,0),"")</f>
        <v>0</v>
      </c>
      <c r="C345" s="285" t="s">
        <v>1087</v>
      </c>
      <c r="D345" s="215"/>
      <c r="E345" s="215">
        <v>0</v>
      </c>
      <c r="F345" s="215">
        <v>0</v>
      </c>
      <c r="G345" s="215">
        <v>0</v>
      </c>
      <c r="H345" s="215">
        <v>0</v>
      </c>
      <c r="I345" s="215">
        <v>0</v>
      </c>
      <c r="J345" s="215">
        <v>0</v>
      </c>
      <c r="K345" s="215">
        <v>0</v>
      </c>
      <c r="L345" s="215">
        <v>0</v>
      </c>
      <c r="M345" s="215">
        <v>0</v>
      </c>
      <c r="N345" s="215">
        <v>0</v>
      </c>
      <c r="O345" s="215">
        <v>0</v>
      </c>
      <c r="P345" s="215">
        <v>0</v>
      </c>
      <c r="Q345" s="215">
        <v>0</v>
      </c>
    </row>
    <row r="346" spans="1:18" x14ac:dyDescent="0.25">
      <c r="A346" s="245" t="str">
        <f>IFERROR(VLOOKUP($C346,Account_Mapping!$A:$C,2,0),"")</f>
        <v>T_gen_Admin_other</v>
      </c>
      <c r="B346" s="248">
        <f>IFERROR(VLOOKUP($C346,Account_Mapping!$A:$C,3,0),"")</f>
        <v>0</v>
      </c>
      <c r="C346" s="285" t="s">
        <v>1088</v>
      </c>
      <c r="D346" s="215"/>
      <c r="E346" s="215">
        <v>0</v>
      </c>
      <c r="F346" s="215">
        <v>0</v>
      </c>
      <c r="G346" s="215">
        <v>0</v>
      </c>
      <c r="H346" s="215">
        <v>0</v>
      </c>
      <c r="I346" s="215">
        <v>0</v>
      </c>
      <c r="J346" s="215">
        <v>0</v>
      </c>
      <c r="K346" s="215">
        <v>0</v>
      </c>
      <c r="L346" s="215">
        <v>0</v>
      </c>
      <c r="M346" s="215">
        <v>0</v>
      </c>
      <c r="N346" s="215">
        <v>0</v>
      </c>
      <c r="O346" s="215">
        <v>0</v>
      </c>
      <c r="P346" s="215">
        <v>0</v>
      </c>
      <c r="Q346" s="215">
        <v>0</v>
      </c>
    </row>
    <row r="347" spans="1:18" x14ac:dyDescent="0.25">
      <c r="A347" s="245" t="str">
        <f>IFERROR(VLOOKUP($C347,Account_Mapping!$A:$C,2,0),"")</f>
        <v>T_gen_Admin_other</v>
      </c>
      <c r="B347" s="248">
        <f>IFERROR(VLOOKUP($C347,Account_Mapping!$A:$C,3,0),"")</f>
        <v>0</v>
      </c>
      <c r="C347" s="285" t="s">
        <v>1089</v>
      </c>
      <c r="D347" s="215"/>
      <c r="E347" s="215">
        <v>0</v>
      </c>
      <c r="F347" s="215">
        <v>0</v>
      </c>
      <c r="G347" s="215">
        <v>0</v>
      </c>
      <c r="H347" s="215">
        <v>0</v>
      </c>
      <c r="I347" s="215">
        <v>0</v>
      </c>
      <c r="J347" s="215">
        <v>0</v>
      </c>
      <c r="K347" s="215">
        <v>0</v>
      </c>
      <c r="L347" s="215">
        <v>0</v>
      </c>
      <c r="M347" s="215">
        <v>0</v>
      </c>
      <c r="N347" s="215">
        <v>0</v>
      </c>
      <c r="O347" s="215">
        <v>0</v>
      </c>
      <c r="P347" s="215">
        <v>0</v>
      </c>
      <c r="Q347" s="215">
        <v>0</v>
      </c>
    </row>
    <row r="348" spans="1:18" x14ac:dyDescent="0.25">
      <c r="A348" s="245" t="str">
        <f>IFERROR(VLOOKUP($C348,Account_Mapping!$A:$C,2,0),"")</f>
        <v>T_gen_Admin_other</v>
      </c>
      <c r="B348" s="248">
        <f>IFERROR(VLOOKUP($C348,Account_Mapping!$A:$C,3,0),"")</f>
        <v>0</v>
      </c>
      <c r="C348" s="285" t="s">
        <v>1090</v>
      </c>
      <c r="D348" s="215"/>
      <c r="E348" s="215">
        <v>0</v>
      </c>
      <c r="F348" s="215">
        <v>0</v>
      </c>
      <c r="G348" s="215">
        <v>0</v>
      </c>
      <c r="H348" s="215">
        <v>0</v>
      </c>
      <c r="I348" s="215">
        <v>0</v>
      </c>
      <c r="J348" s="215">
        <v>0</v>
      </c>
      <c r="K348" s="215">
        <v>0</v>
      </c>
      <c r="L348" s="215">
        <v>0</v>
      </c>
      <c r="M348" s="215">
        <v>0</v>
      </c>
      <c r="N348" s="215">
        <v>0</v>
      </c>
      <c r="O348" s="215">
        <v>0</v>
      </c>
      <c r="P348" s="215">
        <v>0</v>
      </c>
      <c r="Q348" s="215">
        <v>0</v>
      </c>
    </row>
    <row r="349" spans="1:18" x14ac:dyDescent="0.25">
      <c r="A349" s="245" t="str">
        <f>IFERROR(VLOOKUP($C349,Account_Mapping!$A:$C,2,0),"")</f>
        <v>T_gen_Admin_other</v>
      </c>
      <c r="B349" s="248">
        <f>IFERROR(VLOOKUP($C349,Account_Mapping!$A:$C,3,0),"")</f>
        <v>0</v>
      </c>
      <c r="C349" s="285" t="s">
        <v>1091</v>
      </c>
      <c r="D349" s="215"/>
      <c r="E349" s="215">
        <v>0</v>
      </c>
      <c r="F349" s="215">
        <v>0</v>
      </c>
      <c r="G349" s="215">
        <v>0</v>
      </c>
      <c r="H349" s="215">
        <v>0</v>
      </c>
      <c r="I349" s="215">
        <v>0</v>
      </c>
      <c r="J349" s="215">
        <v>0</v>
      </c>
      <c r="K349" s="215">
        <v>0</v>
      </c>
      <c r="L349" s="215">
        <v>0</v>
      </c>
      <c r="M349" s="215">
        <v>0</v>
      </c>
      <c r="N349" s="215">
        <v>0</v>
      </c>
      <c r="O349" s="215">
        <v>0</v>
      </c>
      <c r="P349" s="215">
        <v>0</v>
      </c>
      <c r="Q349" s="215">
        <v>0</v>
      </c>
    </row>
    <row r="350" spans="1:18" x14ac:dyDescent="0.25">
      <c r="A350" s="245" t="str">
        <f>IFERROR(VLOOKUP($C350,Account_Mapping!$A:$C,2,0),"")</f>
        <v>T_gen_Admin_other</v>
      </c>
      <c r="B350" s="248">
        <f>IFERROR(VLOOKUP($C350,Account_Mapping!$A:$C,3,0),"")</f>
        <v>0</v>
      </c>
      <c r="C350" s="285" t="s">
        <v>1092</v>
      </c>
      <c r="D350" s="215"/>
      <c r="E350" s="215">
        <v>0</v>
      </c>
      <c r="F350" s="215">
        <v>0</v>
      </c>
      <c r="G350" s="215">
        <v>0</v>
      </c>
      <c r="H350" s="215">
        <v>0</v>
      </c>
      <c r="I350" s="215">
        <v>0</v>
      </c>
      <c r="J350" s="215">
        <v>0</v>
      </c>
      <c r="K350" s="215">
        <v>0</v>
      </c>
      <c r="L350" s="215">
        <v>0</v>
      </c>
      <c r="M350" s="215">
        <v>0</v>
      </c>
      <c r="N350" s="215">
        <v>0</v>
      </c>
      <c r="O350" s="215">
        <v>0</v>
      </c>
      <c r="P350" s="215">
        <v>0</v>
      </c>
      <c r="Q350" s="215">
        <v>0</v>
      </c>
    </row>
    <row r="351" spans="1:18" x14ac:dyDescent="0.25">
      <c r="A351" s="245" t="str">
        <f>IFERROR(VLOOKUP($C351,Account_Mapping!$A:$C,2,0),"")</f>
        <v>T_gen_Admin_other</v>
      </c>
      <c r="B351" s="248">
        <f>IFERROR(VLOOKUP($C351,Account_Mapping!$A:$C,3,0),"")</f>
        <v>0</v>
      </c>
      <c r="C351" s="285" t="s">
        <v>1093</v>
      </c>
      <c r="D351" s="215"/>
      <c r="E351" s="215">
        <v>0</v>
      </c>
      <c r="F351" s="215">
        <v>0</v>
      </c>
      <c r="G351" s="215">
        <v>0</v>
      </c>
      <c r="H351" s="215">
        <v>0</v>
      </c>
      <c r="I351" s="215">
        <v>0</v>
      </c>
      <c r="J351" s="215">
        <v>0</v>
      </c>
      <c r="K351" s="215">
        <v>0</v>
      </c>
      <c r="L351" s="215">
        <v>0</v>
      </c>
      <c r="M351" s="215">
        <v>0</v>
      </c>
      <c r="N351" s="215">
        <v>0</v>
      </c>
      <c r="O351" s="215">
        <v>0</v>
      </c>
      <c r="P351" s="215">
        <v>0</v>
      </c>
      <c r="Q351" s="215">
        <v>0</v>
      </c>
    </row>
    <row r="352" spans="1:18" x14ac:dyDescent="0.25">
      <c r="A352" s="245" t="str">
        <f>IFERROR(VLOOKUP($C352,Account_Mapping!$A:$C,2,0),"")</f>
        <v>T_gen_Admin_other</v>
      </c>
      <c r="B352" s="248">
        <f>IFERROR(VLOOKUP($C352,Account_Mapping!$A:$C,3,0),"")</f>
        <v>0</v>
      </c>
      <c r="C352" s="285" t="s">
        <v>1094</v>
      </c>
      <c r="E352" s="229">
        <v>0</v>
      </c>
      <c r="F352" s="229">
        <v>0</v>
      </c>
      <c r="G352" s="229">
        <v>0</v>
      </c>
      <c r="H352" s="229">
        <v>12.34</v>
      </c>
      <c r="I352" s="229">
        <v>85.49</v>
      </c>
      <c r="J352" s="229">
        <v>48.75</v>
      </c>
      <c r="K352" s="229">
        <v>0</v>
      </c>
      <c r="L352" s="229">
        <v>0</v>
      </c>
      <c r="M352" s="229">
        <v>0</v>
      </c>
      <c r="N352" s="229">
        <v>0</v>
      </c>
      <c r="O352" s="229">
        <v>0</v>
      </c>
      <c r="P352" s="229">
        <v>0</v>
      </c>
      <c r="Q352" s="229">
        <v>146.57999999999998</v>
      </c>
      <c r="R352" s="224"/>
    </row>
    <row r="353" spans="1:17" x14ac:dyDescent="0.25">
      <c r="A353" s="245" t="str">
        <f>IFERROR(VLOOKUP($C353,Account_Mapping!$A:$C,2,0),"")</f>
        <v>T_gen_Admin_other</v>
      </c>
      <c r="B353" s="248">
        <f>IFERROR(VLOOKUP($C353,Account_Mapping!$A:$C,3,0),"")</f>
        <v>0</v>
      </c>
      <c r="C353" s="285" t="s">
        <v>1095</v>
      </c>
      <c r="E353" s="215">
        <v>0</v>
      </c>
      <c r="F353" s="215">
        <v>0</v>
      </c>
      <c r="G353" s="215">
        <v>0</v>
      </c>
      <c r="H353" s="215">
        <v>0</v>
      </c>
      <c r="I353" s="215">
        <v>0</v>
      </c>
      <c r="J353" s="215">
        <v>0</v>
      </c>
      <c r="K353" s="215">
        <v>0</v>
      </c>
      <c r="L353" s="215">
        <v>0</v>
      </c>
      <c r="M353" s="215">
        <v>0</v>
      </c>
      <c r="N353" s="215">
        <v>0</v>
      </c>
      <c r="O353" s="215">
        <v>0</v>
      </c>
      <c r="P353" s="215">
        <v>0</v>
      </c>
      <c r="Q353" s="215">
        <v>0</v>
      </c>
    </row>
    <row r="354" spans="1:17" x14ac:dyDescent="0.25">
      <c r="A354" s="245" t="str">
        <f>IFERROR(VLOOKUP($C354,Account_Mapping!$A:$C,2,0),"")</f>
        <v/>
      </c>
      <c r="B354" s="248" t="str">
        <f>IFERROR(VLOOKUP($C354,Account_Mapping!$A:$C,3,0),"")</f>
        <v/>
      </c>
      <c r="C354" s="285" t="s">
        <v>1096</v>
      </c>
      <c r="E354" s="215">
        <v>4689.6500000000005</v>
      </c>
      <c r="F354" s="215">
        <v>6244.27</v>
      </c>
      <c r="G354" s="215">
        <v>8062.95</v>
      </c>
      <c r="H354" s="215">
        <v>5567.3899999999994</v>
      </c>
      <c r="I354" s="215">
        <v>7431.76</v>
      </c>
      <c r="J354" s="215">
        <v>6486.7199999999993</v>
      </c>
      <c r="K354" s="215">
        <v>0</v>
      </c>
      <c r="L354" s="215">
        <v>0</v>
      </c>
      <c r="M354" s="215">
        <v>0</v>
      </c>
      <c r="N354" s="215">
        <v>0</v>
      </c>
      <c r="O354" s="215">
        <v>0</v>
      </c>
      <c r="P354" s="215">
        <v>0</v>
      </c>
      <c r="Q354" s="215">
        <v>38482.74</v>
      </c>
    </row>
    <row r="355" spans="1:17" x14ac:dyDescent="0.25">
      <c r="A355" s="245" t="str">
        <f>IFERROR(VLOOKUP($C355,Account_Mapping!$A:$C,2,0),"")</f>
        <v/>
      </c>
      <c r="B355" s="248" t="str">
        <f>IFERROR(VLOOKUP($C355,Account_Mapping!$A:$C,3,0),"")</f>
        <v/>
      </c>
      <c r="C355" s="285" t="s">
        <v>789</v>
      </c>
      <c r="E355" s="215"/>
      <c r="F355" s="215"/>
      <c r="G355" s="215"/>
      <c r="H355" s="215"/>
      <c r="I355" s="215"/>
      <c r="J355" s="215"/>
      <c r="K355" s="215"/>
      <c r="L355" s="215"/>
      <c r="M355" s="215"/>
      <c r="N355" s="215"/>
      <c r="O355" s="215"/>
      <c r="P355" s="215"/>
      <c r="Q355" s="215"/>
    </row>
    <row r="356" spans="1:17" x14ac:dyDescent="0.25">
      <c r="A356" s="245" t="str">
        <f>IFERROR(VLOOKUP($C356,Account_Mapping!$A:$C,2,0),"")</f>
        <v/>
      </c>
      <c r="B356" s="248" t="str">
        <f>IFERROR(VLOOKUP($C356,Account_Mapping!$A:$C,3,0),"")</f>
        <v/>
      </c>
      <c r="C356" s="285" t="s">
        <v>789</v>
      </c>
      <c r="D356" s="215"/>
      <c r="E356" s="215"/>
      <c r="F356" s="215"/>
      <c r="G356" s="215"/>
      <c r="H356" s="215"/>
      <c r="I356" s="215"/>
      <c r="J356" s="215"/>
      <c r="K356" s="215"/>
      <c r="L356" s="215"/>
      <c r="M356" s="215"/>
      <c r="N356" s="215"/>
      <c r="O356" s="215"/>
      <c r="P356" s="215"/>
      <c r="Q356" s="215"/>
    </row>
    <row r="357" spans="1:17" x14ac:dyDescent="0.25">
      <c r="A357" s="245" t="str">
        <f>IFERROR(VLOOKUP($C357,Account_Mapping!$A:$C,2,0),"")</f>
        <v/>
      </c>
      <c r="B357" s="248" t="str">
        <f>IFERROR(VLOOKUP($C357,Account_Mapping!$A:$C,3,0),"")</f>
        <v/>
      </c>
      <c r="C357" s="285" t="s">
        <v>1097</v>
      </c>
      <c r="D357" s="215"/>
      <c r="E357" s="215"/>
      <c r="F357" s="215"/>
      <c r="G357" s="215"/>
      <c r="H357" s="215"/>
      <c r="I357" s="215"/>
      <c r="J357" s="215"/>
      <c r="K357" s="215"/>
      <c r="L357" s="215"/>
      <c r="M357" s="215"/>
      <c r="N357" s="215"/>
      <c r="O357" s="215"/>
      <c r="P357" s="215"/>
      <c r="Q357" s="215"/>
    </row>
    <row r="358" spans="1:17" x14ac:dyDescent="0.25">
      <c r="A358" s="245" t="str">
        <f>IFERROR(VLOOKUP($C358,Account_Mapping!$A:$C,2,0),"")</f>
        <v>T_Maintenance</v>
      </c>
      <c r="B358" s="248" t="str">
        <f>IFERROR(VLOOKUP($C358,Account_Mapping!$A:$C,3,0),"")</f>
        <v>T_Other_NN_Labor</v>
      </c>
      <c r="C358" s="285" t="s">
        <v>1098</v>
      </c>
      <c r="D358" s="215"/>
      <c r="E358" s="215">
        <v>612.72</v>
      </c>
      <c r="F358" s="215">
        <v>2536.52</v>
      </c>
      <c r="G358" s="215">
        <v>2736.98</v>
      </c>
      <c r="H358" s="215">
        <v>2728.01</v>
      </c>
      <c r="I358" s="215">
        <v>2809.61</v>
      </c>
      <c r="J358" s="215">
        <v>2909.54</v>
      </c>
      <c r="K358" s="215">
        <v>0</v>
      </c>
      <c r="L358" s="215">
        <v>0</v>
      </c>
      <c r="M358" s="215">
        <v>0</v>
      </c>
      <c r="N358" s="215">
        <v>0</v>
      </c>
      <c r="O358" s="215">
        <v>0</v>
      </c>
      <c r="P358" s="215">
        <v>0</v>
      </c>
      <c r="Q358" s="215">
        <v>14333.380000000001</v>
      </c>
    </row>
    <row r="359" spans="1:17" x14ac:dyDescent="0.25">
      <c r="A359" s="245" t="str">
        <f>IFERROR(VLOOKUP($C359,Account_Mapping!$A:$C,2,0),"")</f>
        <v>T_Maintenance</v>
      </c>
      <c r="B359" s="248">
        <f>IFERROR(VLOOKUP($C359,Account_Mapping!$A:$C,3,0),"")</f>
        <v>0</v>
      </c>
      <c r="C359" s="285" t="s">
        <v>1099</v>
      </c>
      <c r="D359" s="215"/>
      <c r="E359" s="215">
        <v>53.83</v>
      </c>
      <c r="F359" s="215">
        <v>990.02</v>
      </c>
      <c r="G359" s="215">
        <v>532.70000000000005</v>
      </c>
      <c r="H359" s="215">
        <v>327.61</v>
      </c>
      <c r="I359" s="215">
        <v>966.03</v>
      </c>
      <c r="J359" s="215">
        <v>1107.68</v>
      </c>
      <c r="K359" s="215">
        <v>0</v>
      </c>
      <c r="L359" s="215">
        <v>0</v>
      </c>
      <c r="M359" s="215">
        <v>0</v>
      </c>
      <c r="N359" s="215">
        <v>0</v>
      </c>
      <c r="O359" s="215">
        <v>0</v>
      </c>
      <c r="P359" s="215">
        <v>0</v>
      </c>
      <c r="Q359" s="215">
        <v>3977.87</v>
      </c>
    </row>
    <row r="360" spans="1:17" x14ac:dyDescent="0.25">
      <c r="A360" s="245" t="str">
        <f>IFERROR(VLOOKUP($C360,Account_Mapping!$A:$C,2,0),"")</f>
        <v>T_Maintenance</v>
      </c>
      <c r="B360" s="248">
        <f>IFERROR(VLOOKUP($C360,Account_Mapping!$A:$C,3,0),"")</f>
        <v>0</v>
      </c>
      <c r="C360" s="285" t="s">
        <v>1100</v>
      </c>
      <c r="D360" s="215"/>
      <c r="E360" s="215">
        <v>306.12</v>
      </c>
      <c r="F360" s="215">
        <v>5480.03</v>
      </c>
      <c r="G360" s="215">
        <v>-118.77</v>
      </c>
      <c r="H360" s="215">
        <v>1850.61</v>
      </c>
      <c r="I360" s="215">
        <v>144.72</v>
      </c>
      <c r="J360" s="215">
        <v>580.51</v>
      </c>
      <c r="K360" s="215">
        <v>0</v>
      </c>
      <c r="L360" s="215">
        <v>0</v>
      </c>
      <c r="M360" s="215">
        <v>0</v>
      </c>
      <c r="N360" s="215">
        <v>0</v>
      </c>
      <c r="O360" s="215">
        <v>0</v>
      </c>
      <c r="P360" s="215">
        <v>0</v>
      </c>
      <c r="Q360" s="215">
        <v>8243.2199999999993</v>
      </c>
    </row>
    <row r="361" spans="1:17" x14ac:dyDescent="0.25">
      <c r="A361" s="245" t="str">
        <f>IFERROR(VLOOKUP($C361,Account_Mapping!$A:$C,2,0),"")</f>
        <v>T_Maintenance</v>
      </c>
      <c r="B361" s="248">
        <f>IFERROR(VLOOKUP($C361,Account_Mapping!$A:$C,3,0),"")</f>
        <v>0</v>
      </c>
      <c r="C361" s="285" t="s">
        <v>1101</v>
      </c>
      <c r="D361" s="215"/>
      <c r="E361" s="215">
        <v>0</v>
      </c>
      <c r="F361" s="215">
        <v>0</v>
      </c>
      <c r="G361" s="215">
        <v>0</v>
      </c>
      <c r="H361" s="215">
        <v>0</v>
      </c>
      <c r="I361" s="215">
        <v>0</v>
      </c>
      <c r="J361" s="215">
        <v>0</v>
      </c>
      <c r="K361" s="215">
        <v>0</v>
      </c>
      <c r="L361" s="215">
        <v>0</v>
      </c>
      <c r="M361" s="215">
        <v>0</v>
      </c>
      <c r="N361" s="215">
        <v>0</v>
      </c>
      <c r="O361" s="215">
        <v>0</v>
      </c>
      <c r="P361" s="215">
        <v>0</v>
      </c>
      <c r="Q361" s="215">
        <v>0</v>
      </c>
    </row>
    <row r="362" spans="1:17" x14ac:dyDescent="0.25">
      <c r="A362" s="245" t="str">
        <f>IFERROR(VLOOKUP($C362,Account_Mapping!$A:$C,2,0),"")</f>
        <v>T_Maintenance</v>
      </c>
      <c r="B362" s="248">
        <f>IFERROR(VLOOKUP($C362,Account_Mapping!$A:$C,3,0),"")</f>
        <v>0</v>
      </c>
      <c r="C362" s="285" t="s">
        <v>1102</v>
      </c>
      <c r="D362" s="215"/>
      <c r="E362" s="215">
        <v>89.44</v>
      </c>
      <c r="F362" s="215">
        <v>0</v>
      </c>
      <c r="G362" s="215">
        <v>0</v>
      </c>
      <c r="H362" s="215">
        <v>89.44</v>
      </c>
      <c r="I362" s="215">
        <v>500</v>
      </c>
      <c r="J362" s="215">
        <v>178.88</v>
      </c>
      <c r="K362" s="215">
        <v>0</v>
      </c>
      <c r="L362" s="215">
        <v>0</v>
      </c>
      <c r="M362" s="215">
        <v>0</v>
      </c>
      <c r="N362" s="215">
        <v>0</v>
      </c>
      <c r="O362" s="215">
        <v>0</v>
      </c>
      <c r="P362" s="215">
        <v>0</v>
      </c>
      <c r="Q362" s="215">
        <v>857.76</v>
      </c>
    </row>
    <row r="363" spans="1:17" x14ac:dyDescent="0.25">
      <c r="A363" s="245" t="str">
        <f>IFERROR(VLOOKUP($C363,Account_Mapping!$A:$C,2,0),"")</f>
        <v>T_EXPENSES</v>
      </c>
      <c r="B363" s="248">
        <f>IFERROR(VLOOKUP($C363,Account_Mapping!$A:$C,3,0),"")</f>
        <v>0</v>
      </c>
      <c r="C363" s="285" t="s">
        <v>1103</v>
      </c>
      <c r="D363" s="215"/>
      <c r="E363" s="215">
        <v>0</v>
      </c>
      <c r="F363" s="215">
        <v>340</v>
      </c>
      <c r="G363" s="215">
        <v>323</v>
      </c>
      <c r="H363" s="215">
        <v>323</v>
      </c>
      <c r="I363" s="215">
        <v>-323</v>
      </c>
      <c r="J363" s="215">
        <v>0</v>
      </c>
      <c r="K363" s="215">
        <v>0</v>
      </c>
      <c r="L363" s="215">
        <v>0</v>
      </c>
      <c r="M363" s="215">
        <v>0</v>
      </c>
      <c r="N363" s="215">
        <v>0</v>
      </c>
      <c r="O363" s="215">
        <v>0</v>
      </c>
      <c r="P363" s="215">
        <v>0</v>
      </c>
      <c r="Q363" s="215">
        <v>663</v>
      </c>
    </row>
    <row r="364" spans="1:17" x14ac:dyDescent="0.25">
      <c r="A364" s="245" t="str">
        <f>IFERROR(VLOOKUP($C364,Account_Mapping!$A:$C,2,0),"")</f>
        <v>T_EXPENSES</v>
      </c>
      <c r="B364" s="248">
        <f>IFERROR(VLOOKUP($C364,Account_Mapping!$A:$C,3,0),"")</f>
        <v>0</v>
      </c>
      <c r="C364" s="285" t="s">
        <v>1104</v>
      </c>
      <c r="D364" s="215"/>
      <c r="E364" s="215">
        <v>1709.44</v>
      </c>
      <c r="F364" s="215">
        <v>854.72</v>
      </c>
      <c r="G364" s="215">
        <v>909.19</v>
      </c>
      <c r="H364" s="215">
        <v>909.19</v>
      </c>
      <c r="I364" s="215">
        <v>909.19</v>
      </c>
      <c r="J364" s="215">
        <v>909.19</v>
      </c>
      <c r="K364" s="215">
        <v>0</v>
      </c>
      <c r="L364" s="215">
        <v>0</v>
      </c>
      <c r="M364" s="215">
        <v>0</v>
      </c>
      <c r="N364" s="215">
        <v>0</v>
      </c>
      <c r="O364" s="215">
        <v>0</v>
      </c>
      <c r="P364" s="215">
        <v>0</v>
      </c>
      <c r="Q364" s="215">
        <v>6200.92</v>
      </c>
    </row>
    <row r="365" spans="1:17" x14ac:dyDescent="0.25">
      <c r="A365" s="245" t="str">
        <f>IFERROR(VLOOKUP($C365,Account_Mapping!$A:$C,2,0),"")</f>
        <v>T_Maintenance</v>
      </c>
      <c r="B365" s="248" t="str">
        <f>IFERROR(VLOOKUP($C365,Account_Mapping!$A:$C,3,0),"")</f>
        <v>T_Other_NN_Labor</v>
      </c>
      <c r="C365" s="285" t="s">
        <v>1105</v>
      </c>
      <c r="D365" s="215"/>
      <c r="E365" s="215">
        <v>0</v>
      </c>
      <c r="F365" s="215">
        <v>2748.92</v>
      </c>
      <c r="G365" s="215">
        <v>530.45000000000005</v>
      </c>
      <c r="H365" s="215">
        <v>1546.44</v>
      </c>
      <c r="I365" s="215">
        <v>240.07</v>
      </c>
      <c r="J365" s="215">
        <v>917.27</v>
      </c>
      <c r="K365" s="215">
        <v>0</v>
      </c>
      <c r="L365" s="215">
        <v>0</v>
      </c>
      <c r="M365" s="215">
        <v>0</v>
      </c>
      <c r="N365" s="215">
        <v>0</v>
      </c>
      <c r="O365" s="215">
        <v>0</v>
      </c>
      <c r="P365" s="215">
        <v>0</v>
      </c>
      <c r="Q365" s="215">
        <v>5983.15</v>
      </c>
    </row>
    <row r="366" spans="1:17" x14ac:dyDescent="0.25">
      <c r="A366" s="245" t="str">
        <f>IFERROR(VLOOKUP($C366,Account_Mapping!$A:$C,2,0),"")</f>
        <v>T_Maintenance</v>
      </c>
      <c r="B366" s="248">
        <f>IFERROR(VLOOKUP($C366,Account_Mapping!$A:$C,3,0),"")</f>
        <v>0</v>
      </c>
      <c r="C366" s="285" t="s">
        <v>1106</v>
      </c>
      <c r="D366" s="215"/>
      <c r="E366" s="215">
        <v>2725.51</v>
      </c>
      <c r="F366" s="215">
        <v>4495.05</v>
      </c>
      <c r="G366" s="215">
        <v>1889.86</v>
      </c>
      <c r="H366" s="215">
        <v>8460.08</v>
      </c>
      <c r="I366" s="215">
        <v>3032.08</v>
      </c>
      <c r="J366" s="215">
        <v>1647.36</v>
      </c>
      <c r="K366" s="215">
        <v>0</v>
      </c>
      <c r="L366" s="215">
        <v>0</v>
      </c>
      <c r="M366" s="215">
        <v>0</v>
      </c>
      <c r="N366" s="215">
        <v>0</v>
      </c>
      <c r="O366" s="215">
        <v>0</v>
      </c>
      <c r="P366" s="215">
        <v>0</v>
      </c>
      <c r="Q366" s="215">
        <v>22249.940000000002</v>
      </c>
    </row>
    <row r="367" spans="1:17" x14ac:dyDescent="0.25">
      <c r="A367" s="245" t="str">
        <f>IFERROR(VLOOKUP($C367,Account_Mapping!$A:$C,2,0),"")</f>
        <v>T_Maintenance</v>
      </c>
      <c r="B367" s="248">
        <f>IFERROR(VLOOKUP($C367,Account_Mapping!$A:$C,3,0),"")</f>
        <v>0</v>
      </c>
      <c r="C367" s="285" t="s">
        <v>1107</v>
      </c>
      <c r="D367" s="215"/>
      <c r="E367" s="215">
        <v>0</v>
      </c>
      <c r="F367" s="215">
        <v>0</v>
      </c>
      <c r="G367" s="215">
        <v>0</v>
      </c>
      <c r="H367" s="215">
        <v>0</v>
      </c>
      <c r="I367" s="215">
        <v>0</v>
      </c>
      <c r="J367" s="215">
        <v>0</v>
      </c>
      <c r="K367" s="215">
        <v>0</v>
      </c>
      <c r="L367" s="215">
        <v>0</v>
      </c>
      <c r="M367" s="215">
        <v>0</v>
      </c>
      <c r="N367" s="215">
        <v>0</v>
      </c>
      <c r="O367" s="215">
        <v>0</v>
      </c>
      <c r="P367" s="215">
        <v>0</v>
      </c>
      <c r="Q367" s="215">
        <v>0</v>
      </c>
    </row>
    <row r="368" spans="1:17" x14ac:dyDescent="0.25">
      <c r="A368" s="245" t="str">
        <f>IFERROR(VLOOKUP($C368,Account_Mapping!$A:$C,2,0),"")</f>
        <v>T_Maintenance</v>
      </c>
      <c r="B368" s="248">
        <f>IFERROR(VLOOKUP($C368,Account_Mapping!$A:$C,3,0),"")</f>
        <v>0</v>
      </c>
      <c r="C368" s="285" t="s">
        <v>1108</v>
      </c>
      <c r="D368" s="215"/>
      <c r="E368" s="215">
        <v>0</v>
      </c>
      <c r="F368" s="215">
        <v>0</v>
      </c>
      <c r="G368" s="215">
        <v>0</v>
      </c>
      <c r="H368" s="215">
        <v>0</v>
      </c>
      <c r="I368" s="215">
        <v>0</v>
      </c>
      <c r="J368" s="215">
        <v>0</v>
      </c>
      <c r="K368" s="215">
        <v>0</v>
      </c>
      <c r="L368" s="215">
        <v>0</v>
      </c>
      <c r="M368" s="215">
        <v>0</v>
      </c>
      <c r="N368" s="215">
        <v>0</v>
      </c>
      <c r="O368" s="215">
        <v>0</v>
      </c>
      <c r="P368" s="215">
        <v>0</v>
      </c>
      <c r="Q368" s="215">
        <v>0</v>
      </c>
    </row>
    <row r="369" spans="1:18" x14ac:dyDescent="0.25">
      <c r="A369" s="245" t="str">
        <f>IFERROR(VLOOKUP($C369,Account_Mapping!$A:$C,2,0),"")</f>
        <v>T_Maintenance</v>
      </c>
      <c r="B369" s="248">
        <f>IFERROR(VLOOKUP($C369,Account_Mapping!$A:$C,3,0),"")</f>
        <v>0</v>
      </c>
      <c r="C369" s="285" t="s">
        <v>1109</v>
      </c>
      <c r="D369" s="215"/>
      <c r="E369" s="215">
        <v>0</v>
      </c>
      <c r="F369" s="215">
        <v>0</v>
      </c>
      <c r="G369" s="215">
        <v>0</v>
      </c>
      <c r="H369" s="215">
        <v>0</v>
      </c>
      <c r="I369" s="215">
        <v>0</v>
      </c>
      <c r="J369" s="215">
        <v>0</v>
      </c>
      <c r="K369" s="215">
        <v>0</v>
      </c>
      <c r="L369" s="215">
        <v>0</v>
      </c>
      <c r="M369" s="215">
        <v>0</v>
      </c>
      <c r="N369" s="215">
        <v>0</v>
      </c>
      <c r="O369" s="215">
        <v>0</v>
      </c>
      <c r="P369" s="215">
        <v>0</v>
      </c>
      <c r="Q369" s="215">
        <v>0</v>
      </c>
    </row>
    <row r="370" spans="1:18" x14ac:dyDescent="0.25">
      <c r="A370" s="245" t="str">
        <f>IFERROR(VLOOKUP($C370,Account_Mapping!$A:$C,2,0),"")</f>
        <v>T_gen_Admin_other</v>
      </c>
      <c r="B370" s="248">
        <f>IFERROR(VLOOKUP($C370,Account_Mapping!$A:$C,3,0),"")</f>
        <v>0</v>
      </c>
      <c r="C370" s="285" t="s">
        <v>1110</v>
      </c>
      <c r="D370" s="215"/>
      <c r="E370" s="215">
        <v>0</v>
      </c>
      <c r="F370" s="215">
        <v>0</v>
      </c>
      <c r="G370" s="215">
        <v>0</v>
      </c>
      <c r="H370" s="215">
        <v>0</v>
      </c>
      <c r="I370" s="215">
        <v>0</v>
      </c>
      <c r="J370" s="215">
        <v>0</v>
      </c>
      <c r="K370" s="215">
        <v>0</v>
      </c>
      <c r="L370" s="215">
        <v>0</v>
      </c>
      <c r="M370" s="215">
        <v>0</v>
      </c>
      <c r="N370" s="215">
        <v>0</v>
      </c>
      <c r="O370" s="215">
        <v>0</v>
      </c>
      <c r="P370" s="215">
        <v>0</v>
      </c>
      <c r="Q370" s="215">
        <v>0</v>
      </c>
    </row>
    <row r="371" spans="1:18" x14ac:dyDescent="0.25">
      <c r="A371" s="245" t="str">
        <f>IFERROR(VLOOKUP($C371,Account_Mapping!$A:$C,2,0),"")</f>
        <v>T_gen_Admin_other</v>
      </c>
      <c r="B371" s="248">
        <f>IFERROR(VLOOKUP($C371,Account_Mapping!$A:$C,3,0),"")</f>
        <v>0</v>
      </c>
      <c r="C371" s="285" t="s">
        <v>1111</v>
      </c>
      <c r="D371" s="215"/>
      <c r="E371" s="215">
        <v>0</v>
      </c>
      <c r="F371" s="215">
        <v>0</v>
      </c>
      <c r="G371" s="215">
        <v>0</v>
      </c>
      <c r="H371" s="215">
        <v>0</v>
      </c>
      <c r="I371" s="215">
        <v>0</v>
      </c>
      <c r="J371" s="215">
        <v>0</v>
      </c>
      <c r="K371" s="215">
        <v>0</v>
      </c>
      <c r="L371" s="215">
        <v>0</v>
      </c>
      <c r="M371" s="215">
        <v>0</v>
      </c>
      <c r="N371" s="215">
        <v>0</v>
      </c>
      <c r="O371" s="215">
        <v>0</v>
      </c>
      <c r="P371" s="215">
        <v>0</v>
      </c>
      <c r="Q371" s="215">
        <v>0</v>
      </c>
    </row>
    <row r="372" spans="1:18" x14ac:dyDescent="0.25">
      <c r="A372" s="245" t="str">
        <f>IFERROR(VLOOKUP($C372,Account_Mapping!$A:$C,2,0),"")</f>
        <v>T_gen_Admin_other</v>
      </c>
      <c r="B372" s="248">
        <f>IFERROR(VLOOKUP($C372,Account_Mapping!$A:$C,3,0),"")</f>
        <v>0</v>
      </c>
      <c r="C372" s="285" t="s">
        <v>1112</v>
      </c>
      <c r="D372" s="215"/>
      <c r="E372" s="215">
        <v>0</v>
      </c>
      <c r="F372" s="215">
        <v>0</v>
      </c>
      <c r="G372" s="215">
        <v>0</v>
      </c>
      <c r="H372" s="215">
        <v>0</v>
      </c>
      <c r="I372" s="215">
        <v>0</v>
      </c>
      <c r="J372" s="215">
        <v>0</v>
      </c>
      <c r="K372" s="215">
        <v>0</v>
      </c>
      <c r="L372" s="215">
        <v>0</v>
      </c>
      <c r="M372" s="215">
        <v>0</v>
      </c>
      <c r="N372" s="215">
        <v>0</v>
      </c>
      <c r="O372" s="215">
        <v>0</v>
      </c>
      <c r="P372" s="215">
        <v>0</v>
      </c>
      <c r="Q372" s="215">
        <v>0</v>
      </c>
    </row>
    <row r="373" spans="1:18" x14ac:dyDescent="0.25">
      <c r="A373" s="245" t="str">
        <f>IFERROR(VLOOKUP($C373,Account_Mapping!$A:$C,2,0),"")</f>
        <v>T_gen_Admin_other</v>
      </c>
      <c r="B373" s="248">
        <f>IFERROR(VLOOKUP($C373,Account_Mapping!$A:$C,3,0),"")</f>
        <v>0</v>
      </c>
      <c r="C373" s="285" t="s">
        <v>1113</v>
      </c>
      <c r="D373" s="215"/>
      <c r="E373" s="215">
        <v>0</v>
      </c>
      <c r="F373" s="215">
        <v>0</v>
      </c>
      <c r="G373" s="215">
        <v>100.9</v>
      </c>
      <c r="H373" s="215">
        <v>7.16</v>
      </c>
      <c r="I373" s="215">
        <v>14.99</v>
      </c>
      <c r="J373" s="215">
        <v>-0.01</v>
      </c>
      <c r="K373" s="215">
        <v>0</v>
      </c>
      <c r="L373" s="215">
        <v>0</v>
      </c>
      <c r="M373" s="215">
        <v>0</v>
      </c>
      <c r="N373" s="215">
        <v>0</v>
      </c>
      <c r="O373" s="215">
        <v>0</v>
      </c>
      <c r="P373" s="215">
        <v>0</v>
      </c>
      <c r="Q373" s="215">
        <v>123.03999999999999</v>
      </c>
    </row>
    <row r="374" spans="1:18" x14ac:dyDescent="0.25">
      <c r="A374" s="245" t="str">
        <f>IFERROR(VLOOKUP($C374,Account_Mapping!$A:$C,2,0),"")</f>
        <v>T_Maintenance</v>
      </c>
      <c r="B374" s="248">
        <f>IFERROR(VLOOKUP($C374,Account_Mapping!$A:$C,3,0),"")</f>
        <v>0</v>
      </c>
      <c r="C374" s="285" t="s">
        <v>1114</v>
      </c>
      <c r="D374" s="215"/>
      <c r="E374" s="215">
        <v>420</v>
      </c>
      <c r="F374" s="215">
        <v>0</v>
      </c>
      <c r="G374" s="215">
        <v>110</v>
      </c>
      <c r="H374" s="215">
        <v>90</v>
      </c>
      <c r="I374" s="215">
        <v>90</v>
      </c>
      <c r="J374" s="215">
        <v>90</v>
      </c>
      <c r="K374" s="215">
        <v>0</v>
      </c>
      <c r="L374" s="215">
        <v>0</v>
      </c>
      <c r="M374" s="215">
        <v>0</v>
      </c>
      <c r="N374" s="215">
        <v>0</v>
      </c>
      <c r="O374" s="215">
        <v>0</v>
      </c>
      <c r="P374" s="215">
        <v>0</v>
      </c>
      <c r="Q374" s="215">
        <v>800</v>
      </c>
    </row>
    <row r="375" spans="1:18" x14ac:dyDescent="0.25">
      <c r="A375" s="245" t="str">
        <f>IFERROR(VLOOKUP($C375,Account_Mapping!$A:$C,2,0),"")</f>
        <v>T_gen_Admin_other</v>
      </c>
      <c r="B375" s="248">
        <f>IFERROR(VLOOKUP($C375,Account_Mapping!$A:$C,3,0),"")</f>
        <v>0</v>
      </c>
      <c r="C375" s="285" t="s">
        <v>1115</v>
      </c>
      <c r="D375" s="215"/>
      <c r="E375" s="215">
        <v>0</v>
      </c>
      <c r="F375" s="215">
        <v>0</v>
      </c>
      <c r="G375" s="215">
        <v>0</v>
      </c>
      <c r="H375" s="215">
        <v>0</v>
      </c>
      <c r="I375" s="215">
        <v>0</v>
      </c>
      <c r="J375" s="215">
        <v>0</v>
      </c>
      <c r="K375" s="215">
        <v>0</v>
      </c>
      <c r="L375" s="215">
        <v>0</v>
      </c>
      <c r="M375" s="215">
        <v>0</v>
      </c>
      <c r="N375" s="215">
        <v>0</v>
      </c>
      <c r="O375" s="215">
        <v>0</v>
      </c>
      <c r="P375" s="215">
        <v>0</v>
      </c>
      <c r="Q375" s="215">
        <v>0</v>
      </c>
    </row>
    <row r="376" spans="1:18" x14ac:dyDescent="0.25">
      <c r="A376" s="245" t="str">
        <f>IFERROR(VLOOKUP($C376,Account_Mapping!$A:$C,2,0),"")</f>
        <v>T_EXPENSES</v>
      </c>
      <c r="B376" s="248">
        <f>IFERROR(VLOOKUP($C376,Account_Mapping!$A:$C,3,0),"")</f>
        <v>0</v>
      </c>
      <c r="C376" s="285" t="s">
        <v>1116</v>
      </c>
      <c r="D376" s="215"/>
      <c r="E376" s="215">
        <v>3899.33</v>
      </c>
      <c r="F376" s="215">
        <v>4380.66</v>
      </c>
      <c r="G376" s="215">
        <v>4281.9799999999996</v>
      </c>
      <c r="H376" s="215">
        <v>4174.8999999999996</v>
      </c>
      <c r="I376" s="215">
        <v>3499.02</v>
      </c>
      <c r="J376" s="215">
        <v>3009.15</v>
      </c>
      <c r="K376" s="215">
        <v>0</v>
      </c>
      <c r="L376" s="215">
        <v>0</v>
      </c>
      <c r="M376" s="215">
        <v>0</v>
      </c>
      <c r="N376" s="215">
        <v>0</v>
      </c>
      <c r="O376" s="215">
        <v>0</v>
      </c>
      <c r="P376" s="215">
        <v>0</v>
      </c>
      <c r="Q376" s="215">
        <v>23245.040000000001</v>
      </c>
    </row>
    <row r="377" spans="1:18" x14ac:dyDescent="0.25">
      <c r="A377" s="245" t="str">
        <f>IFERROR(VLOOKUP($C377,Account_Mapping!$A:$C,2,0),"")</f>
        <v>T_EXPENSES</v>
      </c>
      <c r="B377" s="248">
        <f>IFERROR(VLOOKUP($C377,Account_Mapping!$A:$C,3,0),"")</f>
        <v>0</v>
      </c>
      <c r="C377" s="285" t="s">
        <v>1117</v>
      </c>
      <c r="E377" s="229">
        <v>1571.67</v>
      </c>
      <c r="F377" s="229">
        <v>1493.3</v>
      </c>
      <c r="G377" s="229">
        <v>1438.78</v>
      </c>
      <c r="H377" s="229">
        <v>1255.6500000000001</v>
      </c>
      <c r="I377" s="229">
        <v>980.98</v>
      </c>
      <c r="J377" s="229">
        <v>826.1</v>
      </c>
      <c r="K377" s="229">
        <v>0</v>
      </c>
      <c r="L377" s="229">
        <v>0</v>
      </c>
      <c r="M377" s="229">
        <v>0</v>
      </c>
      <c r="N377" s="229">
        <v>0</v>
      </c>
      <c r="O377" s="229">
        <v>0</v>
      </c>
      <c r="P377" s="229">
        <v>0</v>
      </c>
      <c r="Q377" s="229">
        <v>7566.48</v>
      </c>
      <c r="R377" s="224"/>
    </row>
    <row r="378" spans="1:18" x14ac:dyDescent="0.25">
      <c r="A378" s="245" t="str">
        <f>IFERROR(VLOOKUP($C378,Account_Mapping!$A:$C,2,0),"")</f>
        <v>T_EXPENSES</v>
      </c>
      <c r="B378" s="248">
        <f>IFERROR(VLOOKUP($C378,Account_Mapping!$A:$C,3,0),"")</f>
        <v>0</v>
      </c>
      <c r="C378" s="285" t="s">
        <v>1118</v>
      </c>
      <c r="E378" s="221">
        <v>271.08</v>
      </c>
      <c r="F378" s="221">
        <v>730.51</v>
      </c>
      <c r="G378" s="221">
        <v>168.84</v>
      </c>
      <c r="H378" s="221">
        <v>183.27</v>
      </c>
      <c r="I378" s="221">
        <v>183.27</v>
      </c>
      <c r="J378" s="221">
        <v>80.41</v>
      </c>
      <c r="K378" s="221">
        <v>0</v>
      </c>
      <c r="L378" s="221">
        <v>0</v>
      </c>
      <c r="M378" s="221">
        <v>0</v>
      </c>
      <c r="N378" s="221">
        <v>0</v>
      </c>
      <c r="O378" s="221">
        <v>0</v>
      </c>
      <c r="P378" s="221">
        <v>0</v>
      </c>
      <c r="Q378" s="221">
        <v>1617.3799999999999</v>
      </c>
    </row>
    <row r="379" spans="1:18" x14ac:dyDescent="0.25">
      <c r="A379" s="245" t="str">
        <f>IFERROR(VLOOKUP($C379,Account_Mapping!$A:$C,2,0),"")</f>
        <v/>
      </c>
      <c r="B379" s="248" t="str">
        <f>IFERROR(VLOOKUP($C379,Account_Mapping!$A:$C,3,0),"")</f>
        <v/>
      </c>
      <c r="C379" s="285" t="s">
        <v>1119</v>
      </c>
      <c r="E379" s="215">
        <v>11659.14</v>
      </c>
      <c r="F379" s="215">
        <v>24049.729999999996</v>
      </c>
      <c r="G379" s="215">
        <v>12903.91</v>
      </c>
      <c r="H379" s="215">
        <v>21945.360000000004</v>
      </c>
      <c r="I379" s="215">
        <v>13046.960000000001</v>
      </c>
      <c r="J379" s="215">
        <v>12256.080000000002</v>
      </c>
      <c r="K379" s="215">
        <v>0</v>
      </c>
      <c r="L379" s="215">
        <v>0</v>
      </c>
      <c r="M379" s="215">
        <v>0</v>
      </c>
      <c r="N379" s="215">
        <v>0</v>
      </c>
      <c r="O379" s="215">
        <v>0</v>
      </c>
      <c r="P379" s="215">
        <v>0</v>
      </c>
      <c r="Q379" s="215">
        <v>95861.180000000008</v>
      </c>
    </row>
    <row r="380" spans="1:18" x14ac:dyDescent="0.25">
      <c r="A380" s="245" t="str">
        <f>IFERROR(VLOOKUP($C380,Account_Mapping!$A:$C,2,0),"")</f>
        <v/>
      </c>
      <c r="B380" s="248" t="str">
        <f>IFERROR(VLOOKUP($C380,Account_Mapping!$A:$C,3,0),"")</f>
        <v/>
      </c>
      <c r="D380" s="215"/>
      <c r="E380" s="215"/>
      <c r="F380" s="215"/>
      <c r="G380" s="215"/>
      <c r="H380" s="215"/>
      <c r="I380" s="215"/>
      <c r="J380" s="215"/>
      <c r="K380" s="215"/>
      <c r="L380" s="215"/>
      <c r="M380" s="215"/>
      <c r="N380" s="215"/>
      <c r="O380" s="215"/>
      <c r="P380" s="215"/>
      <c r="Q380" s="215"/>
    </row>
    <row r="381" spans="1:18" x14ac:dyDescent="0.25">
      <c r="A381" s="245" t="str">
        <f>IFERROR(VLOOKUP($C381,Account_Mapping!$A:$C,2,0),"")</f>
        <v/>
      </c>
      <c r="B381" s="248" t="str">
        <f>IFERROR(VLOOKUP($C381,Account_Mapping!$A:$C,3,0),"")</f>
        <v/>
      </c>
      <c r="C381" s="285" t="s">
        <v>1120</v>
      </c>
      <c r="D381" s="215"/>
      <c r="E381" s="215"/>
      <c r="F381" s="215"/>
      <c r="G381" s="215"/>
      <c r="H381" s="215"/>
      <c r="I381" s="215"/>
      <c r="J381" s="215"/>
      <c r="K381" s="215"/>
      <c r="L381" s="215"/>
      <c r="M381" s="215"/>
      <c r="N381" s="215"/>
      <c r="O381" s="215"/>
      <c r="P381" s="215"/>
      <c r="Q381" s="215"/>
    </row>
    <row r="382" spans="1:18" x14ac:dyDescent="0.25">
      <c r="A382" s="245" t="str">
        <f>IFERROR(VLOOKUP($C382,Account_Mapping!$A:$C,2,0),"")</f>
        <v>T_gen_Admin_other</v>
      </c>
      <c r="B382" s="248" t="str">
        <f>IFERROR(VLOOKUP($C382,Account_Mapping!$A:$C,3,0),"")</f>
        <v>T_Other_NN_Labor</v>
      </c>
      <c r="C382" s="285" t="s">
        <v>1121</v>
      </c>
      <c r="D382" s="215"/>
      <c r="E382" s="215">
        <v>5967.96</v>
      </c>
      <c r="F382" s="215">
        <v>5967.96</v>
      </c>
      <c r="G382" s="215">
        <v>6255.84</v>
      </c>
      <c r="H382" s="215">
        <v>6845.05</v>
      </c>
      <c r="I382" s="215">
        <v>6250</v>
      </c>
      <c r="J382" s="215">
        <v>6250</v>
      </c>
      <c r="K382" s="215">
        <v>0</v>
      </c>
      <c r="L382" s="215">
        <v>0</v>
      </c>
      <c r="M382" s="215">
        <v>0</v>
      </c>
      <c r="N382" s="215">
        <v>0</v>
      </c>
      <c r="O382" s="215">
        <v>0</v>
      </c>
      <c r="P382" s="215">
        <v>0</v>
      </c>
      <c r="Q382" s="215">
        <v>37536.81</v>
      </c>
    </row>
    <row r="383" spans="1:18" x14ac:dyDescent="0.25">
      <c r="A383" s="245" t="str">
        <f>IFERROR(VLOOKUP($C383,Account_Mapping!$A:$C,2,0),"")</f>
        <v>T_gen_Admin_other</v>
      </c>
      <c r="B383" s="248" t="str">
        <f>IFERROR(VLOOKUP($C383,Account_Mapping!$A:$C,3,0),"")</f>
        <v>T_Other_NN_Labor</v>
      </c>
      <c r="C383" s="285" t="s">
        <v>1122</v>
      </c>
      <c r="D383" s="215"/>
      <c r="E383" s="215">
        <v>2299.36</v>
      </c>
      <c r="F383" s="215">
        <v>2050.5</v>
      </c>
      <c r="G383" s="215">
        <v>2549.14</v>
      </c>
      <c r="H383" s="215">
        <v>2409.94</v>
      </c>
      <c r="I383" s="215">
        <v>2409.33</v>
      </c>
      <c r="J383" s="215">
        <v>2279.9</v>
      </c>
      <c r="K383" s="215">
        <v>0</v>
      </c>
      <c r="L383" s="215">
        <v>0</v>
      </c>
      <c r="M383" s="215">
        <v>0</v>
      </c>
      <c r="N383" s="215">
        <v>0</v>
      </c>
      <c r="O383" s="215">
        <v>0</v>
      </c>
      <c r="P383" s="215">
        <v>0</v>
      </c>
      <c r="Q383" s="215">
        <v>13998.17</v>
      </c>
    </row>
    <row r="384" spans="1:18" x14ac:dyDescent="0.25">
      <c r="A384" s="245" t="str">
        <f>IFERROR(VLOOKUP($C384,Account_Mapping!$A:$C,2,0),"")</f>
        <v>T_gen_Admin_other</v>
      </c>
      <c r="B384" s="248" t="str">
        <f>IFERROR(VLOOKUP($C384,Account_Mapping!$A:$C,3,0),"")</f>
        <v>T_Other_NN_Labor</v>
      </c>
      <c r="C384" s="285" t="s">
        <v>1123</v>
      </c>
      <c r="D384" s="215"/>
      <c r="E384" s="215">
        <v>0</v>
      </c>
      <c r="F384" s="215">
        <v>0</v>
      </c>
      <c r="G384" s="215">
        <v>0</v>
      </c>
      <c r="H384" s="215">
        <v>0</v>
      </c>
      <c r="I384" s="215">
        <v>0</v>
      </c>
      <c r="J384" s="215">
        <v>0</v>
      </c>
      <c r="K384" s="215">
        <v>0</v>
      </c>
      <c r="L384" s="215">
        <v>0</v>
      </c>
      <c r="M384" s="215">
        <v>0</v>
      </c>
      <c r="N384" s="215">
        <v>0</v>
      </c>
      <c r="O384" s="215">
        <v>0</v>
      </c>
      <c r="P384" s="215">
        <v>0</v>
      </c>
      <c r="Q384" s="215">
        <v>0</v>
      </c>
    </row>
    <row r="385" spans="1:17" x14ac:dyDescent="0.25">
      <c r="A385" s="245" t="str">
        <f>IFERROR(VLOOKUP($C385,Account_Mapping!$A:$C,2,0),"")</f>
        <v>T_gen_Admin_other</v>
      </c>
      <c r="B385" s="248">
        <f>IFERROR(VLOOKUP($C385,Account_Mapping!$A:$C,3,0),"")</f>
        <v>0</v>
      </c>
      <c r="C385" s="285" t="s">
        <v>1124</v>
      </c>
      <c r="D385" s="215"/>
      <c r="E385" s="215">
        <v>0</v>
      </c>
      <c r="F385" s="215">
        <v>0</v>
      </c>
      <c r="G385" s="215">
        <v>0</v>
      </c>
      <c r="H385" s="215">
        <v>254.04</v>
      </c>
      <c r="I385" s="215">
        <v>35.65</v>
      </c>
      <c r="J385" s="215">
        <v>0</v>
      </c>
      <c r="K385" s="215">
        <v>0</v>
      </c>
      <c r="L385" s="215">
        <v>0</v>
      </c>
      <c r="M385" s="215">
        <v>0</v>
      </c>
      <c r="N385" s="215">
        <v>0</v>
      </c>
      <c r="O385" s="215">
        <v>0</v>
      </c>
      <c r="P385" s="215">
        <v>0</v>
      </c>
      <c r="Q385" s="215">
        <v>289.69</v>
      </c>
    </row>
    <row r="386" spans="1:17" x14ac:dyDescent="0.25">
      <c r="A386" s="245" t="str">
        <f>IFERROR(VLOOKUP($C386,Account_Mapping!$A:$C,2,0),"")</f>
        <v>T_gen_Admin_other</v>
      </c>
      <c r="B386" s="248" t="str">
        <f>IFERROR(VLOOKUP($C386,Account_Mapping!$A:$C,3,0),"")</f>
        <v>T_Other_NN_Labor</v>
      </c>
      <c r="C386" s="285" t="s">
        <v>1125</v>
      </c>
      <c r="D386" s="215"/>
      <c r="E386" s="215">
        <v>0</v>
      </c>
      <c r="F386" s="215">
        <v>0</v>
      </c>
      <c r="G386" s="215">
        <v>0</v>
      </c>
      <c r="H386" s="215">
        <v>0</v>
      </c>
      <c r="I386" s="215">
        <v>0</v>
      </c>
      <c r="J386" s="215">
        <v>0</v>
      </c>
      <c r="K386" s="215">
        <v>0</v>
      </c>
      <c r="L386" s="215">
        <v>0</v>
      </c>
      <c r="M386" s="215">
        <v>0</v>
      </c>
      <c r="N386" s="215">
        <v>0</v>
      </c>
      <c r="O386" s="215">
        <v>0</v>
      </c>
      <c r="P386" s="215">
        <v>0</v>
      </c>
      <c r="Q386" s="215">
        <v>0</v>
      </c>
    </row>
    <row r="387" spans="1:17" x14ac:dyDescent="0.25">
      <c r="A387" s="245" t="str">
        <f>IFERROR(VLOOKUP($C387,Account_Mapping!$A:$C,2,0),"")</f>
        <v>T_gen_Admin_other</v>
      </c>
      <c r="B387" s="248" t="str">
        <f>IFERROR(VLOOKUP($C387,Account_Mapping!$A:$C,3,0),"")</f>
        <v>T_Other_NN_Labor</v>
      </c>
      <c r="C387" s="285" t="s">
        <v>1126</v>
      </c>
      <c r="D387" s="215"/>
      <c r="E387" s="215">
        <v>0</v>
      </c>
      <c r="F387" s="215">
        <v>0</v>
      </c>
      <c r="G387" s="215">
        <v>0</v>
      </c>
      <c r="H387" s="215">
        <v>0</v>
      </c>
      <c r="I387" s="215">
        <v>0</v>
      </c>
      <c r="J387" s="215">
        <v>0</v>
      </c>
      <c r="K387" s="215">
        <v>0</v>
      </c>
      <c r="L387" s="215">
        <v>0</v>
      </c>
      <c r="M387" s="215">
        <v>0</v>
      </c>
      <c r="N387" s="215">
        <v>0</v>
      </c>
      <c r="O387" s="215">
        <v>0</v>
      </c>
      <c r="P387" s="215">
        <v>0</v>
      </c>
      <c r="Q387" s="215">
        <v>0</v>
      </c>
    </row>
    <row r="388" spans="1:17" x14ac:dyDescent="0.25">
      <c r="A388" s="245" t="str">
        <f>IFERROR(VLOOKUP($C388,Account_Mapping!$A:$C,2,0),"")</f>
        <v>T_gen_Admin_other</v>
      </c>
      <c r="B388" s="248">
        <f>IFERROR(VLOOKUP($C388,Account_Mapping!$A:$C,3,0),"")</f>
        <v>0</v>
      </c>
      <c r="C388" s="285" t="s">
        <v>1127</v>
      </c>
      <c r="D388" s="215"/>
      <c r="E388" s="215">
        <v>0</v>
      </c>
      <c r="F388" s="215">
        <v>0</v>
      </c>
      <c r="G388" s="215">
        <v>0</v>
      </c>
      <c r="H388" s="215">
        <v>0</v>
      </c>
      <c r="I388" s="215">
        <v>0</v>
      </c>
      <c r="J388" s="215">
        <v>0</v>
      </c>
      <c r="K388" s="215">
        <v>0</v>
      </c>
      <c r="L388" s="215">
        <v>0</v>
      </c>
      <c r="M388" s="215">
        <v>0</v>
      </c>
      <c r="N388" s="215">
        <v>0</v>
      </c>
      <c r="O388" s="215">
        <v>0</v>
      </c>
      <c r="P388" s="215">
        <v>0</v>
      </c>
      <c r="Q388" s="215">
        <v>0</v>
      </c>
    </row>
    <row r="389" spans="1:17" x14ac:dyDescent="0.25">
      <c r="A389" s="245" t="str">
        <f>IFERROR(VLOOKUP($C389,Account_Mapping!$A:$C,2,0),"")</f>
        <v>T_gen_Admin_other</v>
      </c>
      <c r="B389" s="248" t="str">
        <f>IFERROR(VLOOKUP($C389,Account_Mapping!$A:$C,3,0),"")</f>
        <v>T_Other_NN_Labor</v>
      </c>
      <c r="C389" s="285" t="s">
        <v>1128</v>
      </c>
      <c r="D389" s="215"/>
      <c r="E389" s="215">
        <v>0</v>
      </c>
      <c r="F389" s="215">
        <v>0</v>
      </c>
      <c r="G389" s="215">
        <v>0</v>
      </c>
      <c r="H389" s="215">
        <v>0</v>
      </c>
      <c r="I389" s="215">
        <v>0</v>
      </c>
      <c r="J389" s="215">
        <v>0</v>
      </c>
      <c r="K389" s="215">
        <v>0</v>
      </c>
      <c r="L389" s="215">
        <v>0</v>
      </c>
      <c r="M389" s="215">
        <v>0</v>
      </c>
      <c r="N389" s="215">
        <v>0</v>
      </c>
      <c r="O389" s="215">
        <v>0</v>
      </c>
      <c r="P389" s="215">
        <v>0</v>
      </c>
      <c r="Q389" s="215">
        <v>0</v>
      </c>
    </row>
    <row r="390" spans="1:17" x14ac:dyDescent="0.25">
      <c r="A390" s="245" t="str">
        <f>IFERROR(VLOOKUP($C390,Account_Mapping!$A:$C,2,0),"")</f>
        <v>T_gen_Admin_other</v>
      </c>
      <c r="B390" s="248">
        <f>IFERROR(VLOOKUP($C390,Account_Mapping!$A:$C,3,0),"")</f>
        <v>0</v>
      </c>
      <c r="C390" s="285" t="s">
        <v>1129</v>
      </c>
      <c r="D390" s="215"/>
      <c r="E390" s="215">
        <v>0</v>
      </c>
      <c r="F390" s="215">
        <v>0</v>
      </c>
      <c r="G390" s="215">
        <v>0</v>
      </c>
      <c r="H390" s="215">
        <v>0</v>
      </c>
      <c r="I390" s="215">
        <v>0</v>
      </c>
      <c r="J390" s="215">
        <v>0</v>
      </c>
      <c r="K390" s="215">
        <v>0</v>
      </c>
      <c r="L390" s="215">
        <v>0</v>
      </c>
      <c r="M390" s="215">
        <v>0</v>
      </c>
      <c r="N390" s="215">
        <v>0</v>
      </c>
      <c r="O390" s="215">
        <v>0</v>
      </c>
      <c r="P390" s="215">
        <v>0</v>
      </c>
      <c r="Q390" s="215">
        <v>0</v>
      </c>
    </row>
    <row r="391" spans="1:17" x14ac:dyDescent="0.25">
      <c r="A391" s="245" t="str">
        <f>IFERROR(VLOOKUP($C391,Account_Mapping!$A:$C,2,0),"")</f>
        <v>T_gen_Admin_other</v>
      </c>
      <c r="B391" s="248">
        <f>IFERROR(VLOOKUP($C391,Account_Mapping!$A:$C,3,0),"")</f>
        <v>0</v>
      </c>
      <c r="C391" s="285" t="s">
        <v>1130</v>
      </c>
      <c r="D391" s="215"/>
      <c r="E391" s="215">
        <v>60</v>
      </c>
      <c r="F391" s="215">
        <v>60</v>
      </c>
      <c r="G391" s="215">
        <v>60</v>
      </c>
      <c r="H391" s="215">
        <v>60</v>
      </c>
      <c r="I391" s="215">
        <v>60</v>
      </c>
      <c r="J391" s="215">
        <v>60</v>
      </c>
      <c r="K391" s="215">
        <v>0</v>
      </c>
      <c r="L391" s="215">
        <v>0</v>
      </c>
      <c r="M391" s="215">
        <v>0</v>
      </c>
      <c r="N391" s="215">
        <v>0</v>
      </c>
      <c r="O391" s="215">
        <v>0</v>
      </c>
      <c r="P391" s="215">
        <v>0</v>
      </c>
      <c r="Q391" s="215">
        <v>360</v>
      </c>
    </row>
    <row r="392" spans="1:17" x14ac:dyDescent="0.25">
      <c r="A392" s="245" t="str">
        <f>IFERROR(VLOOKUP($C392,Account_Mapping!$A:$C,2,0),"")</f>
        <v>T_gen_Admin_other</v>
      </c>
      <c r="B392" s="248">
        <f>IFERROR(VLOOKUP($C392,Account_Mapping!$A:$C,3,0),"")</f>
        <v>0</v>
      </c>
      <c r="C392" s="285" t="s">
        <v>1131</v>
      </c>
      <c r="D392" s="215"/>
      <c r="E392" s="215">
        <v>0</v>
      </c>
      <c r="F392" s="215">
        <v>0</v>
      </c>
      <c r="G392" s="215">
        <v>0</v>
      </c>
      <c r="H392" s="215">
        <v>0</v>
      </c>
      <c r="I392" s="215">
        <v>0</v>
      </c>
      <c r="J392" s="215">
        <v>0</v>
      </c>
      <c r="K392" s="215">
        <v>0</v>
      </c>
      <c r="L392" s="215">
        <v>0</v>
      </c>
      <c r="M392" s="215">
        <v>0</v>
      </c>
      <c r="N392" s="215">
        <v>0</v>
      </c>
      <c r="O392" s="215">
        <v>0</v>
      </c>
      <c r="P392" s="215">
        <v>0</v>
      </c>
      <c r="Q392" s="215">
        <v>0</v>
      </c>
    </row>
    <row r="393" spans="1:17" x14ac:dyDescent="0.25">
      <c r="A393" s="245" t="str">
        <f>IFERROR(VLOOKUP($C393,Account_Mapping!$A:$C,2,0),"")</f>
        <v>T_gen_Admin_other</v>
      </c>
      <c r="B393" s="248">
        <f>IFERROR(VLOOKUP($C393,Account_Mapping!$A:$C,3,0),"")</f>
        <v>0</v>
      </c>
      <c r="C393" s="285" t="s">
        <v>1132</v>
      </c>
      <c r="D393" s="215"/>
      <c r="E393" s="215">
        <v>0</v>
      </c>
      <c r="F393" s="215">
        <v>0</v>
      </c>
      <c r="G393" s="215">
        <v>0</v>
      </c>
      <c r="H393" s="215">
        <v>0</v>
      </c>
      <c r="I393" s="215">
        <v>0</v>
      </c>
      <c r="J393" s="215">
        <v>0</v>
      </c>
      <c r="K393" s="215">
        <v>0</v>
      </c>
      <c r="L393" s="215">
        <v>0</v>
      </c>
      <c r="M393" s="215">
        <v>0</v>
      </c>
      <c r="N393" s="215">
        <v>0</v>
      </c>
      <c r="O393" s="215">
        <v>0</v>
      </c>
      <c r="P393" s="215">
        <v>0</v>
      </c>
      <c r="Q393" s="215">
        <v>0</v>
      </c>
    </row>
    <row r="394" spans="1:17" x14ac:dyDescent="0.25">
      <c r="A394" s="245" t="str">
        <f>IFERROR(VLOOKUP($C394,Account_Mapping!$A:$C,2,0),"")</f>
        <v>T_gen_Admin_other</v>
      </c>
      <c r="B394" s="248">
        <f>IFERROR(VLOOKUP($C394,Account_Mapping!$A:$C,3,0),"")</f>
        <v>0</v>
      </c>
      <c r="C394" s="285" t="s">
        <v>1133</v>
      </c>
      <c r="D394" s="215"/>
      <c r="E394" s="215">
        <v>0</v>
      </c>
      <c r="F394" s="215">
        <v>0</v>
      </c>
      <c r="G394" s="215">
        <v>0</v>
      </c>
      <c r="H394" s="215">
        <v>0</v>
      </c>
      <c r="I394" s="215">
        <v>0</v>
      </c>
      <c r="J394" s="215">
        <v>0</v>
      </c>
      <c r="K394" s="215">
        <v>0</v>
      </c>
      <c r="L394" s="215">
        <v>0</v>
      </c>
      <c r="M394" s="215">
        <v>0</v>
      </c>
      <c r="N394" s="215">
        <v>0</v>
      </c>
      <c r="O394" s="215">
        <v>0</v>
      </c>
      <c r="P394" s="215">
        <v>0</v>
      </c>
      <c r="Q394" s="215">
        <v>0</v>
      </c>
    </row>
    <row r="395" spans="1:17" x14ac:dyDescent="0.25">
      <c r="A395" s="245" t="str">
        <f>IFERROR(VLOOKUP($C395,Account_Mapping!$A:$C,2,0),"")</f>
        <v>T_gen_Admin_other</v>
      </c>
      <c r="B395" s="248">
        <f>IFERROR(VLOOKUP($C395,Account_Mapping!$A:$C,3,0),"")</f>
        <v>0</v>
      </c>
      <c r="C395" s="285" t="s">
        <v>1134</v>
      </c>
      <c r="D395" s="215"/>
      <c r="E395" s="215">
        <v>0</v>
      </c>
      <c r="F395" s="215">
        <v>0</v>
      </c>
      <c r="G395" s="215">
        <v>0</v>
      </c>
      <c r="H395" s="215">
        <v>0</v>
      </c>
      <c r="I395" s="215">
        <v>0</v>
      </c>
      <c r="J395" s="215">
        <v>0</v>
      </c>
      <c r="K395" s="215">
        <v>0</v>
      </c>
      <c r="L395" s="215">
        <v>0</v>
      </c>
      <c r="M395" s="215">
        <v>0</v>
      </c>
      <c r="N395" s="215">
        <v>0</v>
      </c>
      <c r="O395" s="215">
        <v>0</v>
      </c>
      <c r="P395" s="215">
        <v>0</v>
      </c>
      <c r="Q395" s="215">
        <v>0</v>
      </c>
    </row>
    <row r="396" spans="1:17" x14ac:dyDescent="0.25">
      <c r="A396" s="245" t="str">
        <f>IFERROR(VLOOKUP($C396,Account_Mapping!$A:$C,2,0),"")</f>
        <v>T_gen_Admin_other</v>
      </c>
      <c r="B396" s="248">
        <f>IFERROR(VLOOKUP($C396,Account_Mapping!$A:$C,3,0),"")</f>
        <v>0</v>
      </c>
      <c r="C396" s="285" t="s">
        <v>1135</v>
      </c>
      <c r="D396" s="215"/>
      <c r="E396" s="215">
        <v>1129.51</v>
      </c>
      <c r="F396" s="215">
        <v>-633.69000000000005</v>
      </c>
      <c r="G396" s="215">
        <v>-299.02</v>
      </c>
      <c r="H396" s="215">
        <v>35.65</v>
      </c>
      <c r="I396" s="215">
        <v>356.86</v>
      </c>
      <c r="J396" s="215">
        <v>676.51</v>
      </c>
      <c r="K396" s="215">
        <v>0</v>
      </c>
      <c r="L396" s="215">
        <v>0</v>
      </c>
      <c r="M396" s="215">
        <v>0</v>
      </c>
      <c r="N396" s="215">
        <v>0</v>
      </c>
      <c r="O396" s="215">
        <v>0</v>
      </c>
      <c r="P396" s="215">
        <v>0</v>
      </c>
      <c r="Q396" s="215">
        <v>1265.82</v>
      </c>
    </row>
    <row r="397" spans="1:17" x14ac:dyDescent="0.25">
      <c r="A397" s="245" t="str">
        <f>IFERROR(VLOOKUP($C397,Account_Mapping!$A:$C,2,0),"")</f>
        <v>T_gen_Admin_other</v>
      </c>
      <c r="B397" s="248">
        <f>IFERROR(VLOOKUP($C397,Account_Mapping!$A:$C,3,0),"")</f>
        <v>0</v>
      </c>
      <c r="C397" s="285" t="s">
        <v>1136</v>
      </c>
      <c r="D397" s="215"/>
      <c r="E397" s="215">
        <v>0</v>
      </c>
      <c r="F397" s="215">
        <v>0</v>
      </c>
      <c r="G397" s="215">
        <v>0</v>
      </c>
      <c r="H397" s="215">
        <v>0</v>
      </c>
      <c r="I397" s="215">
        <v>0</v>
      </c>
      <c r="J397" s="215">
        <v>0</v>
      </c>
      <c r="K397" s="215">
        <v>0</v>
      </c>
      <c r="L397" s="215">
        <v>0</v>
      </c>
      <c r="M397" s="215">
        <v>0</v>
      </c>
      <c r="N397" s="215">
        <v>0</v>
      </c>
      <c r="O397" s="215">
        <v>0</v>
      </c>
      <c r="P397" s="215">
        <v>0</v>
      </c>
      <c r="Q397" s="215">
        <v>0</v>
      </c>
    </row>
    <row r="398" spans="1:17" x14ac:dyDescent="0.25">
      <c r="A398" s="245" t="str">
        <f>IFERROR(VLOOKUP($C398,Account_Mapping!$A:$C,2,0),"")</f>
        <v>T_gen_Admin_other</v>
      </c>
      <c r="B398" s="248">
        <f>IFERROR(VLOOKUP($C398,Account_Mapping!$A:$C,3,0),"")</f>
        <v>0</v>
      </c>
      <c r="C398" s="285" t="s">
        <v>1137</v>
      </c>
      <c r="D398" s="215"/>
      <c r="E398" s="215">
        <v>0</v>
      </c>
      <c r="F398" s="215">
        <v>0</v>
      </c>
      <c r="G398" s="215">
        <v>0</v>
      </c>
      <c r="H398" s="215">
        <v>0</v>
      </c>
      <c r="I398" s="215">
        <v>0</v>
      </c>
      <c r="J398" s="215">
        <v>0</v>
      </c>
      <c r="K398" s="215">
        <v>0</v>
      </c>
      <c r="L398" s="215">
        <v>0</v>
      </c>
      <c r="M398" s="215">
        <v>0</v>
      </c>
      <c r="N398" s="215">
        <v>0</v>
      </c>
      <c r="O398" s="215">
        <v>0</v>
      </c>
      <c r="P398" s="215">
        <v>0</v>
      </c>
      <c r="Q398" s="215">
        <v>0</v>
      </c>
    </row>
    <row r="399" spans="1:17" x14ac:dyDescent="0.25">
      <c r="A399" s="245" t="str">
        <f>IFERROR(VLOOKUP($C399,Account_Mapping!$A:$C,2,0),"")</f>
        <v>T_gen_Admin_other</v>
      </c>
      <c r="B399" s="248">
        <f>IFERROR(VLOOKUP($C399,Account_Mapping!$A:$C,3,0),"")</f>
        <v>0</v>
      </c>
      <c r="C399" s="285" t="s">
        <v>1138</v>
      </c>
      <c r="D399" s="215"/>
      <c r="E399" s="215">
        <v>0</v>
      </c>
      <c r="F399" s="215">
        <v>0</v>
      </c>
      <c r="G399" s="215">
        <v>0</v>
      </c>
      <c r="H399" s="215">
        <v>0</v>
      </c>
      <c r="I399" s="215">
        <v>0</v>
      </c>
      <c r="J399" s="215">
        <v>0</v>
      </c>
      <c r="K399" s="215">
        <v>0</v>
      </c>
      <c r="L399" s="215">
        <v>0</v>
      </c>
      <c r="M399" s="215">
        <v>0</v>
      </c>
      <c r="N399" s="215">
        <v>0</v>
      </c>
      <c r="O399" s="215">
        <v>0</v>
      </c>
      <c r="P399" s="215">
        <v>0</v>
      </c>
      <c r="Q399" s="215">
        <v>0</v>
      </c>
    </row>
    <row r="400" spans="1:17" x14ac:dyDescent="0.25">
      <c r="A400" s="245" t="str">
        <f>IFERROR(VLOOKUP($C400,Account_Mapping!$A:$C,2,0),"")</f>
        <v>T_gen_Admin_other</v>
      </c>
      <c r="B400" s="248">
        <f>IFERROR(VLOOKUP($C400,Account_Mapping!$A:$C,3,0),"")</f>
        <v>0</v>
      </c>
      <c r="C400" s="285" t="s">
        <v>1139</v>
      </c>
      <c r="D400" s="215"/>
      <c r="E400" s="215">
        <v>0</v>
      </c>
      <c r="F400" s="215">
        <v>0</v>
      </c>
      <c r="G400" s="215">
        <v>0</v>
      </c>
      <c r="H400" s="215">
        <v>0</v>
      </c>
      <c r="I400" s="215">
        <v>0</v>
      </c>
      <c r="J400" s="215">
        <v>0</v>
      </c>
      <c r="K400" s="215">
        <v>0</v>
      </c>
      <c r="L400" s="215">
        <v>0</v>
      </c>
      <c r="M400" s="215">
        <v>0</v>
      </c>
      <c r="N400" s="215">
        <v>0</v>
      </c>
      <c r="O400" s="215">
        <v>0</v>
      </c>
      <c r="P400" s="215">
        <v>0</v>
      </c>
      <c r="Q400" s="215">
        <v>0</v>
      </c>
    </row>
    <row r="401" spans="1:17" x14ac:dyDescent="0.25">
      <c r="A401" s="245" t="str">
        <f>IFERROR(VLOOKUP($C401,Account_Mapping!$A:$C,2,0),"")</f>
        <v>T_gen_Admin_other</v>
      </c>
      <c r="B401" s="248">
        <f>IFERROR(VLOOKUP($C401,Account_Mapping!$A:$C,3,0),"")</f>
        <v>0</v>
      </c>
      <c r="C401" s="285" t="s">
        <v>1140</v>
      </c>
      <c r="D401" s="215"/>
      <c r="E401" s="215">
        <v>0</v>
      </c>
      <c r="F401" s="215">
        <v>0</v>
      </c>
      <c r="G401" s="215">
        <v>0</v>
      </c>
      <c r="H401" s="215">
        <v>0</v>
      </c>
      <c r="I401" s="215">
        <v>0</v>
      </c>
      <c r="J401" s="215">
        <v>0</v>
      </c>
      <c r="K401" s="215">
        <v>0</v>
      </c>
      <c r="L401" s="215">
        <v>0</v>
      </c>
      <c r="M401" s="215">
        <v>0</v>
      </c>
      <c r="N401" s="215">
        <v>0</v>
      </c>
      <c r="O401" s="215">
        <v>0</v>
      </c>
      <c r="P401" s="215">
        <v>0</v>
      </c>
      <c r="Q401" s="215">
        <v>0</v>
      </c>
    </row>
    <row r="402" spans="1:17" x14ac:dyDescent="0.25">
      <c r="A402" s="245" t="str">
        <f>IFERROR(VLOOKUP($C402,Account_Mapping!$A:$C,2,0),"")</f>
        <v>T_EXPENSES</v>
      </c>
      <c r="B402" s="248">
        <f>IFERROR(VLOOKUP($C402,Account_Mapping!$A:$C,3,0),"")</f>
        <v>0</v>
      </c>
      <c r="C402" s="285" t="s">
        <v>1141</v>
      </c>
      <c r="D402" s="215"/>
      <c r="E402" s="215">
        <v>60</v>
      </c>
      <c r="F402" s="215">
        <v>60</v>
      </c>
      <c r="G402" s="215">
        <v>60</v>
      </c>
      <c r="H402" s="215">
        <v>60</v>
      </c>
      <c r="I402" s="215">
        <v>60</v>
      </c>
      <c r="J402" s="215">
        <v>60</v>
      </c>
      <c r="K402" s="215">
        <v>0</v>
      </c>
      <c r="L402" s="215">
        <v>0</v>
      </c>
      <c r="M402" s="215">
        <v>0</v>
      </c>
      <c r="N402" s="215">
        <v>0</v>
      </c>
      <c r="O402" s="215">
        <v>0</v>
      </c>
      <c r="P402" s="215">
        <v>0</v>
      </c>
      <c r="Q402" s="215">
        <v>360</v>
      </c>
    </row>
    <row r="403" spans="1:17" x14ac:dyDescent="0.25">
      <c r="A403" s="245" t="str">
        <f>IFERROR(VLOOKUP($C403,Account_Mapping!$A:$C,2,0),"")</f>
        <v>T_EXPENSES</v>
      </c>
      <c r="B403" s="248">
        <f>IFERROR(VLOOKUP($C403,Account_Mapping!$A:$C,3,0),"")</f>
        <v>0</v>
      </c>
      <c r="C403" s="285" t="s">
        <v>1142</v>
      </c>
      <c r="D403" s="215"/>
      <c r="E403" s="215">
        <v>0</v>
      </c>
      <c r="F403" s="215">
        <v>0</v>
      </c>
      <c r="G403" s="215">
        <v>0</v>
      </c>
      <c r="H403" s="215">
        <v>0</v>
      </c>
      <c r="I403" s="215">
        <v>0</v>
      </c>
      <c r="J403" s="215">
        <v>0</v>
      </c>
      <c r="K403" s="215">
        <v>0</v>
      </c>
      <c r="L403" s="215">
        <v>0</v>
      </c>
      <c r="M403" s="215">
        <v>0</v>
      </c>
      <c r="N403" s="215">
        <v>0</v>
      </c>
      <c r="O403" s="215">
        <v>0</v>
      </c>
      <c r="P403" s="215">
        <v>0</v>
      </c>
      <c r="Q403" s="215">
        <v>0</v>
      </c>
    </row>
    <row r="404" spans="1:17" x14ac:dyDescent="0.25">
      <c r="A404" s="245" t="str">
        <f>IFERROR(VLOOKUP($C404,Account_Mapping!$A:$C,2,0),"")</f>
        <v>T_Legal</v>
      </c>
      <c r="B404" s="248">
        <f>IFERROR(VLOOKUP($C404,Account_Mapping!$A:$C,3,0),"")</f>
        <v>0</v>
      </c>
      <c r="C404" s="285" t="s">
        <v>1143</v>
      </c>
      <c r="D404" s="215"/>
      <c r="E404" s="215">
        <v>0</v>
      </c>
      <c r="F404" s="215">
        <v>0</v>
      </c>
      <c r="G404" s="215">
        <v>0</v>
      </c>
      <c r="H404" s="215">
        <v>0</v>
      </c>
      <c r="I404" s="215">
        <v>0</v>
      </c>
      <c r="J404" s="215">
        <v>0</v>
      </c>
      <c r="K404" s="215">
        <v>0</v>
      </c>
      <c r="L404" s="215">
        <v>0</v>
      </c>
      <c r="M404" s="215">
        <v>0</v>
      </c>
      <c r="N404" s="215">
        <v>0</v>
      </c>
      <c r="O404" s="215">
        <v>0</v>
      </c>
      <c r="P404" s="215">
        <v>0</v>
      </c>
      <c r="Q404" s="215">
        <v>0</v>
      </c>
    </row>
    <row r="405" spans="1:17" x14ac:dyDescent="0.25">
      <c r="A405" s="245" t="str">
        <f>IFERROR(VLOOKUP($C405,Account_Mapping!$A:$C,2,0),"")</f>
        <v>T_Ancillary_Therapy</v>
      </c>
      <c r="B405" s="248">
        <f>IFERROR(VLOOKUP($C405,Account_Mapping!$A:$C,3,0),"")</f>
        <v>0</v>
      </c>
      <c r="C405" s="285" t="s">
        <v>1144</v>
      </c>
      <c r="D405" s="215"/>
      <c r="E405" s="215">
        <v>0</v>
      </c>
      <c r="F405" s="215">
        <v>0</v>
      </c>
      <c r="G405" s="215">
        <v>0</v>
      </c>
      <c r="H405" s="215">
        <v>0</v>
      </c>
      <c r="I405" s="215">
        <v>0</v>
      </c>
      <c r="J405" s="215">
        <v>0</v>
      </c>
      <c r="K405" s="215">
        <v>0</v>
      </c>
      <c r="L405" s="215">
        <v>0</v>
      </c>
      <c r="M405" s="215">
        <v>0</v>
      </c>
      <c r="N405" s="215">
        <v>0</v>
      </c>
      <c r="O405" s="215">
        <v>0</v>
      </c>
      <c r="P405" s="215">
        <v>0</v>
      </c>
      <c r="Q405" s="215">
        <v>0</v>
      </c>
    </row>
    <row r="406" spans="1:17" x14ac:dyDescent="0.25">
      <c r="A406" s="245" t="str">
        <f>IFERROR(VLOOKUP($C406,Account_Mapping!$A:$C,2,0),"")</f>
        <v>T_gen_Admin_other</v>
      </c>
      <c r="B406" s="248">
        <f>IFERROR(VLOOKUP($C406,Account_Mapping!$A:$C,3,0),"")</f>
        <v>0</v>
      </c>
      <c r="C406" s="285" t="s">
        <v>1145</v>
      </c>
      <c r="D406" s="215"/>
      <c r="E406" s="215">
        <v>455</v>
      </c>
      <c r="F406" s="215">
        <v>455</v>
      </c>
      <c r="G406" s="215">
        <v>1505</v>
      </c>
      <c r="H406" s="215">
        <v>455</v>
      </c>
      <c r="I406" s="215">
        <v>455</v>
      </c>
      <c r="J406" s="215">
        <v>455</v>
      </c>
      <c r="K406" s="215">
        <v>0</v>
      </c>
      <c r="L406" s="215">
        <v>0</v>
      </c>
      <c r="M406" s="215">
        <v>0</v>
      </c>
      <c r="N406" s="215">
        <v>0</v>
      </c>
      <c r="O406" s="215">
        <v>0</v>
      </c>
      <c r="P406" s="215">
        <v>0</v>
      </c>
      <c r="Q406" s="215">
        <v>3780</v>
      </c>
    </row>
    <row r="407" spans="1:17" x14ac:dyDescent="0.25">
      <c r="A407" s="245" t="str">
        <f>IFERROR(VLOOKUP($C407,Account_Mapping!$A:$C,2,0),"")</f>
        <v>T_Marketing</v>
      </c>
      <c r="B407" s="248">
        <f>IFERROR(VLOOKUP($C407,Account_Mapping!$A:$C,3,0),"")</f>
        <v>0</v>
      </c>
      <c r="C407" s="285" t="s">
        <v>1146</v>
      </c>
      <c r="D407" s="215"/>
      <c r="E407" s="215">
        <v>0</v>
      </c>
      <c r="F407" s="215">
        <v>0</v>
      </c>
      <c r="G407" s="215">
        <v>0</v>
      </c>
      <c r="H407" s="215">
        <v>0</v>
      </c>
      <c r="I407" s="215">
        <v>0</v>
      </c>
      <c r="J407" s="215">
        <v>0</v>
      </c>
      <c r="K407" s="215">
        <v>0</v>
      </c>
      <c r="L407" s="215">
        <v>0</v>
      </c>
      <c r="M407" s="215">
        <v>0</v>
      </c>
      <c r="N407" s="215">
        <v>0</v>
      </c>
      <c r="O407" s="215">
        <v>0</v>
      </c>
      <c r="P407" s="215">
        <v>0</v>
      </c>
      <c r="Q407" s="215">
        <v>0</v>
      </c>
    </row>
    <row r="408" spans="1:17" x14ac:dyDescent="0.25">
      <c r="A408" s="245" t="str">
        <f>IFERROR(VLOOKUP($C408,Account_Mapping!$A:$C,2,0),"")</f>
        <v>T_EXPENSES</v>
      </c>
      <c r="B408" s="248">
        <f>IFERROR(VLOOKUP($C408,Account_Mapping!$A:$C,3,0),"")</f>
        <v>0</v>
      </c>
      <c r="C408" s="285" t="s">
        <v>1147</v>
      </c>
      <c r="D408" s="215"/>
      <c r="E408" s="215">
        <v>243.29</v>
      </c>
      <c r="F408" s="215">
        <v>257.60000000000002</v>
      </c>
      <c r="G408" s="215">
        <v>261.3</v>
      </c>
      <c r="H408" s="215">
        <v>284.85000000000002</v>
      </c>
      <c r="I408" s="215">
        <v>0</v>
      </c>
      <c r="J408" s="215">
        <v>621.22</v>
      </c>
      <c r="K408" s="215">
        <v>0</v>
      </c>
      <c r="L408" s="215">
        <v>0</v>
      </c>
      <c r="M408" s="215">
        <v>0</v>
      </c>
      <c r="N408" s="215">
        <v>0</v>
      </c>
      <c r="O408" s="215">
        <v>0</v>
      </c>
      <c r="P408" s="215">
        <v>0</v>
      </c>
      <c r="Q408" s="215">
        <v>1668.26</v>
      </c>
    </row>
    <row r="409" spans="1:17" x14ac:dyDescent="0.25">
      <c r="A409" s="245" t="str">
        <f>IFERROR(VLOOKUP($C409,Account_Mapping!$A:$C,2,0),"")</f>
        <v>T_gen_Admin_other</v>
      </c>
      <c r="B409" s="248">
        <f>IFERROR(VLOOKUP($C409,Account_Mapping!$A:$C,3,0),"")</f>
        <v>0</v>
      </c>
      <c r="C409" s="285" t="s">
        <v>1148</v>
      </c>
      <c r="D409" s="215"/>
      <c r="E409" s="215">
        <v>511.13</v>
      </c>
      <c r="F409" s="215">
        <v>673.92</v>
      </c>
      <c r="G409" s="215">
        <v>839.66</v>
      </c>
      <c r="H409" s="215">
        <v>694.91</v>
      </c>
      <c r="I409" s="215">
        <v>679.26</v>
      </c>
      <c r="J409" s="215">
        <v>696.52</v>
      </c>
      <c r="K409" s="215">
        <v>0</v>
      </c>
      <c r="L409" s="215">
        <v>0</v>
      </c>
      <c r="M409" s="215">
        <v>0</v>
      </c>
      <c r="N409" s="215">
        <v>0</v>
      </c>
      <c r="O409" s="215">
        <v>0</v>
      </c>
      <c r="P409" s="215">
        <v>0</v>
      </c>
      <c r="Q409" s="215">
        <v>4095.4</v>
      </c>
    </row>
    <row r="410" spans="1:17" x14ac:dyDescent="0.25">
      <c r="A410" s="245" t="str">
        <f>IFERROR(VLOOKUP($C410,Account_Mapping!$A:$C,2,0),"")</f>
        <v>T_gen_Admin_other</v>
      </c>
      <c r="B410" s="248">
        <f>IFERROR(VLOOKUP($C410,Account_Mapping!$A:$C,3,0),"")</f>
        <v>0</v>
      </c>
      <c r="C410" s="285" t="s">
        <v>1149</v>
      </c>
      <c r="D410" s="215"/>
      <c r="E410" s="215">
        <v>0</v>
      </c>
      <c r="F410" s="215">
        <v>190</v>
      </c>
      <c r="G410" s="215">
        <v>126.1</v>
      </c>
      <c r="H410" s="215">
        <v>0</v>
      </c>
      <c r="I410" s="215">
        <v>0</v>
      </c>
      <c r="J410" s="215">
        <v>190.57</v>
      </c>
      <c r="K410" s="215">
        <v>0</v>
      </c>
      <c r="L410" s="215">
        <v>0</v>
      </c>
      <c r="M410" s="215">
        <v>0</v>
      </c>
      <c r="N410" s="215">
        <v>0</v>
      </c>
      <c r="O410" s="215">
        <v>0</v>
      </c>
      <c r="P410" s="215">
        <v>0</v>
      </c>
      <c r="Q410" s="215">
        <v>506.67</v>
      </c>
    </row>
    <row r="411" spans="1:17" x14ac:dyDescent="0.25">
      <c r="A411" s="245" t="str">
        <f>IFERROR(VLOOKUP($C411,Account_Mapping!$A:$C,2,0),"")</f>
        <v>T_gen_Admin_other</v>
      </c>
      <c r="B411" s="248">
        <f>IFERROR(VLOOKUP($C411,Account_Mapping!$A:$C,3,0),"")</f>
        <v>0</v>
      </c>
      <c r="C411" s="285" t="s">
        <v>1150</v>
      </c>
      <c r="D411" s="215"/>
      <c r="E411" s="215">
        <v>0</v>
      </c>
      <c r="F411" s="215">
        <v>0</v>
      </c>
      <c r="G411" s="215">
        <v>0</v>
      </c>
      <c r="H411" s="215">
        <v>0</v>
      </c>
      <c r="I411" s="215">
        <v>103.89</v>
      </c>
      <c r="J411" s="215">
        <v>0</v>
      </c>
      <c r="K411" s="215">
        <v>0</v>
      </c>
      <c r="L411" s="215">
        <v>0</v>
      </c>
      <c r="M411" s="215">
        <v>0</v>
      </c>
      <c r="N411" s="215">
        <v>0</v>
      </c>
      <c r="O411" s="215">
        <v>0</v>
      </c>
      <c r="P411" s="215">
        <v>0</v>
      </c>
      <c r="Q411" s="215">
        <v>103.89</v>
      </c>
    </row>
    <row r="412" spans="1:17" x14ac:dyDescent="0.25">
      <c r="A412" s="245" t="str">
        <f>IFERROR(VLOOKUP($C412,Account_Mapping!$A:$C,2,0),"")</f>
        <v>T_EXPENSES</v>
      </c>
      <c r="B412" s="248">
        <f>IFERROR(VLOOKUP($C412,Account_Mapping!$A:$C,3,0),"")</f>
        <v>0</v>
      </c>
      <c r="C412" s="285" t="s">
        <v>1151</v>
      </c>
      <c r="D412" s="215"/>
      <c r="E412" s="215">
        <v>136.82</v>
      </c>
      <c r="F412" s="215">
        <v>482.22</v>
      </c>
      <c r="G412" s="215">
        <v>0</v>
      </c>
      <c r="H412" s="215">
        <v>160.65</v>
      </c>
      <c r="I412" s="215">
        <v>454.18</v>
      </c>
      <c r="J412" s="215">
        <v>110</v>
      </c>
      <c r="K412" s="215">
        <v>0</v>
      </c>
      <c r="L412" s="215">
        <v>0</v>
      </c>
      <c r="M412" s="215">
        <v>0</v>
      </c>
      <c r="N412" s="215">
        <v>0</v>
      </c>
      <c r="O412" s="215">
        <v>0</v>
      </c>
      <c r="P412" s="215">
        <v>0</v>
      </c>
      <c r="Q412" s="215">
        <v>1343.87</v>
      </c>
    </row>
    <row r="413" spans="1:17" x14ac:dyDescent="0.25">
      <c r="A413" s="245" t="str">
        <f>IFERROR(VLOOKUP($C413,Account_Mapping!$A:$C,2,0),"")</f>
        <v>T_DEPR_AMORT</v>
      </c>
      <c r="B413" s="248">
        <f>IFERROR(VLOOKUP($C413,Account_Mapping!$A:$C,3,0),"")</f>
        <v>0</v>
      </c>
      <c r="C413" s="285" t="s">
        <v>1152</v>
      </c>
      <c r="D413" s="215"/>
      <c r="E413" s="215">
        <v>0</v>
      </c>
      <c r="F413" s="215">
        <v>0</v>
      </c>
      <c r="G413" s="215">
        <v>0</v>
      </c>
      <c r="H413" s="215">
        <v>0</v>
      </c>
      <c r="I413" s="215">
        <v>0</v>
      </c>
      <c r="J413" s="215">
        <v>0</v>
      </c>
      <c r="K413" s="215">
        <v>0</v>
      </c>
      <c r="L413" s="215">
        <v>0</v>
      </c>
      <c r="M413" s="215">
        <v>0</v>
      </c>
      <c r="N413" s="215">
        <v>0</v>
      </c>
      <c r="O413" s="215">
        <v>0</v>
      </c>
      <c r="P413" s="215">
        <v>0</v>
      </c>
      <c r="Q413" s="215">
        <v>0</v>
      </c>
    </row>
    <row r="414" spans="1:17" x14ac:dyDescent="0.25">
      <c r="A414" s="245" t="str">
        <f>IFERROR(VLOOKUP($C414,Account_Mapping!$A:$C,2,0),"")</f>
        <v>T_INT_INC_EXP</v>
      </c>
      <c r="B414" s="248">
        <f>IFERROR(VLOOKUP($C414,Account_Mapping!$A:$C,3,0),"")</f>
        <v>0</v>
      </c>
      <c r="C414" s="285" t="s">
        <v>1153</v>
      </c>
      <c r="D414" s="215"/>
      <c r="E414" s="215">
        <v>0</v>
      </c>
      <c r="F414" s="215">
        <v>0</v>
      </c>
      <c r="G414" s="215">
        <v>0</v>
      </c>
      <c r="H414" s="215">
        <v>0</v>
      </c>
      <c r="I414" s="215">
        <v>0</v>
      </c>
      <c r="J414" s="215">
        <v>0</v>
      </c>
      <c r="K414" s="215">
        <v>0</v>
      </c>
      <c r="L414" s="215">
        <v>0</v>
      </c>
      <c r="M414" s="215">
        <v>0</v>
      </c>
      <c r="N414" s="215">
        <v>0</v>
      </c>
      <c r="O414" s="215">
        <v>0</v>
      </c>
      <c r="P414" s="215">
        <v>0</v>
      </c>
      <c r="Q414" s="215">
        <v>0</v>
      </c>
    </row>
    <row r="415" spans="1:17" x14ac:dyDescent="0.25">
      <c r="A415" s="245" t="str">
        <f>IFERROR(VLOOKUP($C415,Account_Mapping!$A:$C,2,0),"")</f>
        <v>T_Insurance</v>
      </c>
      <c r="B415" s="248">
        <f>IFERROR(VLOOKUP($C415,Account_Mapping!$A:$C,3,0),"")</f>
        <v>0</v>
      </c>
      <c r="C415" s="285" t="s">
        <v>1154</v>
      </c>
      <c r="D415" s="215"/>
      <c r="E415" s="215">
        <v>709.9</v>
      </c>
      <c r="F415" s="215">
        <v>709.9</v>
      </c>
      <c r="G415" s="215">
        <v>709.9</v>
      </c>
      <c r="H415" s="215">
        <v>709.9</v>
      </c>
      <c r="I415" s="215">
        <v>709.9</v>
      </c>
      <c r="J415" s="215">
        <v>709.9</v>
      </c>
      <c r="K415" s="215">
        <v>0</v>
      </c>
      <c r="L415" s="215">
        <v>0</v>
      </c>
      <c r="M415" s="215">
        <v>0</v>
      </c>
      <c r="N415" s="215">
        <v>0</v>
      </c>
      <c r="O415" s="215">
        <v>0</v>
      </c>
      <c r="P415" s="215">
        <v>0</v>
      </c>
      <c r="Q415" s="215">
        <v>4259.3999999999996</v>
      </c>
    </row>
    <row r="416" spans="1:17" x14ac:dyDescent="0.25">
      <c r="A416" s="245" t="str">
        <f>IFERROR(VLOOKUP($C416,Account_Mapping!$A:$C,2,0),"")</f>
        <v>T_Insurance</v>
      </c>
      <c r="B416" s="248">
        <f>IFERROR(VLOOKUP($C416,Account_Mapping!$A:$C,3,0),"")</f>
        <v>0</v>
      </c>
      <c r="C416" s="285" t="s">
        <v>1155</v>
      </c>
      <c r="D416" s="215"/>
      <c r="E416" s="215">
        <v>551.25</v>
      </c>
      <c r="F416" s="215">
        <v>551.25</v>
      </c>
      <c r="G416" s="215">
        <v>551.25</v>
      </c>
      <c r="H416" s="215">
        <v>551.25</v>
      </c>
      <c r="I416" s="215">
        <v>551.25</v>
      </c>
      <c r="J416" s="215">
        <v>551.26</v>
      </c>
      <c r="K416" s="215">
        <v>0</v>
      </c>
      <c r="L416" s="215">
        <v>0</v>
      </c>
      <c r="M416" s="215">
        <v>0</v>
      </c>
      <c r="N416" s="215">
        <v>0</v>
      </c>
      <c r="O416" s="215">
        <v>0</v>
      </c>
      <c r="P416" s="215">
        <v>0</v>
      </c>
      <c r="Q416" s="215">
        <v>3307.51</v>
      </c>
    </row>
    <row r="417" spans="1:17" x14ac:dyDescent="0.25">
      <c r="A417" s="245" t="str">
        <f>IFERROR(VLOOKUP($C417,Account_Mapping!$A:$C,2,0),"")</f>
        <v>T_Insurance</v>
      </c>
      <c r="B417" s="248">
        <f>IFERROR(VLOOKUP($C417,Account_Mapping!$A:$C,3,0),"")</f>
        <v>0</v>
      </c>
      <c r="C417" s="285" t="s">
        <v>1156</v>
      </c>
      <c r="D417" s="215"/>
      <c r="E417" s="215">
        <v>143.88999999999999</v>
      </c>
      <c r="F417" s="215">
        <v>143.88999999999999</v>
      </c>
      <c r="G417" s="215">
        <v>143.88999999999999</v>
      </c>
      <c r="H417" s="215">
        <v>143.88999999999999</v>
      </c>
      <c r="I417" s="215">
        <v>143.88999999999999</v>
      </c>
      <c r="J417" s="215">
        <v>143.88999999999999</v>
      </c>
      <c r="K417" s="215">
        <v>0</v>
      </c>
      <c r="L417" s="215">
        <v>0</v>
      </c>
      <c r="M417" s="215">
        <v>0</v>
      </c>
      <c r="N417" s="215">
        <v>0</v>
      </c>
      <c r="O417" s="215">
        <v>0</v>
      </c>
      <c r="P417" s="215">
        <v>0</v>
      </c>
      <c r="Q417" s="215">
        <v>863.33999999999992</v>
      </c>
    </row>
    <row r="418" spans="1:17" x14ac:dyDescent="0.25">
      <c r="A418" s="245" t="str">
        <f>IFERROR(VLOOKUP($C418,Account_Mapping!$A:$C,2,0),"")</f>
        <v>T_EXPENSES</v>
      </c>
      <c r="B418" s="248">
        <f>IFERROR(VLOOKUP($C418,Account_Mapping!$A:$C,3,0),"")</f>
        <v>0</v>
      </c>
      <c r="C418" s="285" t="s">
        <v>1157</v>
      </c>
      <c r="D418" s="215"/>
      <c r="E418" s="215">
        <v>0</v>
      </c>
      <c r="F418" s="215">
        <v>0</v>
      </c>
      <c r="G418" s="215">
        <v>0</v>
      </c>
      <c r="H418" s="215">
        <v>0</v>
      </c>
      <c r="I418" s="215">
        <v>0</v>
      </c>
      <c r="J418" s="215">
        <v>0</v>
      </c>
      <c r="K418" s="215">
        <v>0</v>
      </c>
      <c r="L418" s="215">
        <v>0</v>
      </c>
      <c r="M418" s="215">
        <v>0</v>
      </c>
      <c r="N418" s="215">
        <v>0</v>
      </c>
      <c r="O418" s="215">
        <v>0</v>
      </c>
      <c r="P418" s="215">
        <v>0</v>
      </c>
      <c r="Q418" s="215">
        <v>0</v>
      </c>
    </row>
    <row r="419" spans="1:17" x14ac:dyDescent="0.25">
      <c r="A419" s="245" t="str">
        <f>IFERROR(VLOOKUP($C419,Account_Mapping!$A:$C,2,0),"")</f>
        <v>T_Insurance</v>
      </c>
      <c r="B419" s="248">
        <f>IFERROR(VLOOKUP($C419,Account_Mapping!$A:$C,3,0),"")</f>
        <v>0</v>
      </c>
      <c r="C419" s="285" t="s">
        <v>1158</v>
      </c>
      <c r="D419" s="215"/>
      <c r="E419" s="215">
        <v>3289.93</v>
      </c>
      <c r="F419" s="215">
        <v>2916.5</v>
      </c>
      <c r="G419" s="215">
        <v>1792.51</v>
      </c>
      <c r="H419" s="215">
        <v>2895.75</v>
      </c>
      <c r="I419" s="215">
        <v>3109.72</v>
      </c>
      <c r="J419" s="215">
        <v>2868.01</v>
      </c>
      <c r="K419" s="215">
        <v>0</v>
      </c>
      <c r="L419" s="215">
        <v>0</v>
      </c>
      <c r="M419" s="215">
        <v>0</v>
      </c>
      <c r="N419" s="215">
        <v>0</v>
      </c>
      <c r="O419" s="215">
        <v>0</v>
      </c>
      <c r="P419" s="215">
        <v>0</v>
      </c>
      <c r="Q419" s="215">
        <v>16872.419999999998</v>
      </c>
    </row>
    <row r="420" spans="1:17" x14ac:dyDescent="0.25">
      <c r="A420" s="245" t="str">
        <f>IFERROR(VLOOKUP($C420,Account_Mapping!$A:$C,2,0),"")</f>
        <v>T_gen_Admin_other</v>
      </c>
      <c r="B420" s="248">
        <f>IFERROR(VLOOKUP($C420,Account_Mapping!$A:$C,3,0),"")</f>
        <v>0</v>
      </c>
      <c r="C420" s="285" t="s">
        <v>1159</v>
      </c>
      <c r="D420" s="215"/>
      <c r="E420" s="215">
        <v>213.98</v>
      </c>
      <c r="F420" s="215">
        <v>297.35000000000002</v>
      </c>
      <c r="G420" s="215">
        <v>195.12</v>
      </c>
      <c r="H420" s="215">
        <v>357.09</v>
      </c>
      <c r="I420" s="215">
        <v>257.62</v>
      </c>
      <c r="J420" s="215">
        <v>199.36</v>
      </c>
      <c r="K420" s="215">
        <v>0</v>
      </c>
      <c r="L420" s="215">
        <v>0</v>
      </c>
      <c r="M420" s="215">
        <v>0</v>
      </c>
      <c r="N420" s="215">
        <v>0</v>
      </c>
      <c r="O420" s="215">
        <v>0</v>
      </c>
      <c r="P420" s="215">
        <v>0</v>
      </c>
      <c r="Q420" s="215">
        <v>1520.52</v>
      </c>
    </row>
    <row r="421" spans="1:17" x14ac:dyDescent="0.25">
      <c r="A421" s="245" t="str">
        <f>IFERROR(VLOOKUP($C421,Account_Mapping!$A:$C,2,0),"")</f>
        <v>T_gen_Admin_other</v>
      </c>
      <c r="B421" s="248">
        <f>IFERROR(VLOOKUP($C421,Account_Mapping!$A:$C,3,0),"")</f>
        <v>0</v>
      </c>
      <c r="C421" s="285" t="s">
        <v>1160</v>
      </c>
      <c r="D421" s="215"/>
      <c r="E421" s="215">
        <v>441.27</v>
      </c>
      <c r="F421" s="215">
        <v>754.43</v>
      </c>
      <c r="G421" s="215">
        <v>507.76</v>
      </c>
      <c r="H421" s="215">
        <v>684.35</v>
      </c>
      <c r="I421" s="215">
        <v>567.08000000000004</v>
      </c>
      <c r="J421" s="215">
        <v>126.7</v>
      </c>
      <c r="K421" s="215">
        <v>0</v>
      </c>
      <c r="L421" s="215">
        <v>0</v>
      </c>
      <c r="M421" s="215">
        <v>0</v>
      </c>
      <c r="N421" s="215">
        <v>0</v>
      </c>
      <c r="O421" s="215">
        <v>0</v>
      </c>
      <c r="P421" s="215">
        <v>0</v>
      </c>
      <c r="Q421" s="215">
        <v>3081.5899999999997</v>
      </c>
    </row>
    <row r="422" spans="1:17" x14ac:dyDescent="0.25">
      <c r="A422" s="245" t="str">
        <f>IFERROR(VLOOKUP($C422,Account_Mapping!$A:$C,2,0),"")</f>
        <v>T_MGMT_Fee</v>
      </c>
      <c r="B422" s="248">
        <f>IFERROR(VLOOKUP($C422,Account_Mapping!$A:$C,3,0),"")</f>
        <v>0</v>
      </c>
      <c r="C422" s="285" t="s">
        <v>1161</v>
      </c>
      <c r="D422" s="215"/>
      <c r="E422" s="215">
        <v>11341.15</v>
      </c>
      <c r="F422" s="215">
        <v>9830.73</v>
      </c>
      <c r="G422" s="215">
        <v>11378.19</v>
      </c>
      <c r="H422" s="215">
        <v>10417.58</v>
      </c>
      <c r="I422" s="215">
        <v>10148.83</v>
      </c>
      <c r="J422" s="215">
        <v>10450.280000000001</v>
      </c>
      <c r="K422" s="215">
        <v>0</v>
      </c>
      <c r="L422" s="215">
        <v>0</v>
      </c>
      <c r="M422" s="215">
        <v>0</v>
      </c>
      <c r="N422" s="215">
        <v>0</v>
      </c>
      <c r="O422" s="215">
        <v>0</v>
      </c>
      <c r="P422" s="215">
        <v>0</v>
      </c>
      <c r="Q422" s="215">
        <v>63566.76</v>
      </c>
    </row>
    <row r="423" spans="1:17" x14ac:dyDescent="0.25">
      <c r="A423" s="245" t="str">
        <f>IFERROR(VLOOKUP($C423,Account_Mapping!$A:$C,2,0),"")</f>
        <v>T_gen_Admin_other</v>
      </c>
      <c r="B423" s="248">
        <f>IFERROR(VLOOKUP($C423,Account_Mapping!$A:$C,3,0),"")</f>
        <v>0</v>
      </c>
      <c r="C423" s="285" t="s">
        <v>1162</v>
      </c>
      <c r="D423" s="215"/>
      <c r="E423" s="215">
        <v>0</v>
      </c>
      <c r="F423" s="215">
        <v>0</v>
      </c>
      <c r="G423" s="215">
        <v>0</v>
      </c>
      <c r="H423" s="215">
        <v>0</v>
      </c>
      <c r="I423" s="215">
        <v>0</v>
      </c>
      <c r="J423" s="215">
        <v>0</v>
      </c>
      <c r="K423" s="215">
        <v>0</v>
      </c>
      <c r="L423" s="215">
        <v>0</v>
      </c>
      <c r="M423" s="215">
        <v>0</v>
      </c>
      <c r="N423" s="215">
        <v>0</v>
      </c>
      <c r="O423" s="215">
        <v>0</v>
      </c>
      <c r="P423" s="215">
        <v>0</v>
      </c>
      <c r="Q423" s="215">
        <v>0</v>
      </c>
    </row>
    <row r="424" spans="1:17" x14ac:dyDescent="0.25">
      <c r="A424" s="245" t="str">
        <f>IFERROR(VLOOKUP($C424,Account_Mapping!$A:$C,2,0),"")</f>
        <v>T_Legal</v>
      </c>
      <c r="B424" s="248">
        <f>IFERROR(VLOOKUP($C424,Account_Mapping!$A:$C,3,0),"")</f>
        <v>0</v>
      </c>
      <c r="C424" s="285" t="s">
        <v>1163</v>
      </c>
      <c r="D424" s="215"/>
      <c r="E424" s="215">
        <v>0</v>
      </c>
      <c r="F424" s="215">
        <v>0</v>
      </c>
      <c r="G424" s="215">
        <v>0</v>
      </c>
      <c r="H424" s="215">
        <v>0</v>
      </c>
      <c r="I424" s="215">
        <v>0</v>
      </c>
      <c r="J424" s="215">
        <v>0</v>
      </c>
      <c r="K424" s="215">
        <v>0</v>
      </c>
      <c r="L424" s="215">
        <v>0</v>
      </c>
      <c r="M424" s="215">
        <v>0</v>
      </c>
      <c r="N424" s="215">
        <v>0</v>
      </c>
      <c r="O424" s="215">
        <v>0</v>
      </c>
      <c r="P424" s="215">
        <v>0</v>
      </c>
      <c r="Q424" s="215">
        <v>0</v>
      </c>
    </row>
    <row r="425" spans="1:17" x14ac:dyDescent="0.25">
      <c r="A425" s="245" t="str">
        <f>IFERROR(VLOOKUP($C425,Account_Mapping!$A:$C,2,0),"")</f>
        <v>T_gen_Admin_other</v>
      </c>
      <c r="B425" s="248">
        <f>IFERROR(VLOOKUP($C425,Account_Mapping!$A:$C,3,0),"")</f>
        <v>0</v>
      </c>
      <c r="C425" s="285" t="s">
        <v>1164</v>
      </c>
      <c r="D425" s="215"/>
      <c r="E425" s="215">
        <v>0</v>
      </c>
      <c r="F425" s="215">
        <v>0</v>
      </c>
      <c r="G425" s="215">
        <v>0</v>
      </c>
      <c r="H425" s="215">
        <v>180</v>
      </c>
      <c r="I425" s="215">
        <v>30</v>
      </c>
      <c r="J425" s="215">
        <v>0</v>
      </c>
      <c r="K425" s="215">
        <v>0</v>
      </c>
      <c r="L425" s="215">
        <v>0</v>
      </c>
      <c r="M425" s="215">
        <v>0</v>
      </c>
      <c r="N425" s="215">
        <v>0</v>
      </c>
      <c r="O425" s="215">
        <v>0</v>
      </c>
      <c r="P425" s="215">
        <v>0</v>
      </c>
      <c r="Q425" s="215">
        <v>210</v>
      </c>
    </row>
    <row r="426" spans="1:17" x14ac:dyDescent="0.25">
      <c r="A426" s="245" t="str">
        <f>IFERROR(VLOOKUP($C426,Account_Mapping!$A:$C,2,0),"")</f>
        <v>T_gen_Admin_other</v>
      </c>
      <c r="B426" s="248">
        <f>IFERROR(VLOOKUP($C426,Account_Mapping!$A:$C,3,0),"")</f>
        <v>0</v>
      </c>
      <c r="C426" s="285" t="s">
        <v>1165</v>
      </c>
      <c r="D426" s="215"/>
      <c r="E426" s="215">
        <v>7736.61</v>
      </c>
      <c r="F426" s="215">
        <v>6818</v>
      </c>
      <c r="G426" s="215">
        <v>8002.14</v>
      </c>
      <c r="H426" s="215">
        <v>7389.07</v>
      </c>
      <c r="I426" s="215">
        <v>7701.51</v>
      </c>
      <c r="J426" s="215">
        <v>7186.53</v>
      </c>
      <c r="K426" s="215">
        <v>0</v>
      </c>
      <c r="L426" s="215">
        <v>0</v>
      </c>
      <c r="M426" s="215">
        <v>0</v>
      </c>
      <c r="N426" s="215">
        <v>0</v>
      </c>
      <c r="O426" s="215">
        <v>0</v>
      </c>
      <c r="P426" s="215">
        <v>0</v>
      </c>
      <c r="Q426" s="215">
        <v>44833.86</v>
      </c>
    </row>
    <row r="427" spans="1:17" x14ac:dyDescent="0.25">
      <c r="A427" s="245" t="str">
        <f>IFERROR(VLOOKUP($C427,Account_Mapping!$A:$C,2,0),"")</f>
        <v>T_gen_Admin_other</v>
      </c>
      <c r="B427" s="248">
        <f>IFERROR(VLOOKUP($C427,Account_Mapping!$A:$C,3,0),"")</f>
        <v>0</v>
      </c>
      <c r="C427" s="285" t="s">
        <v>1166</v>
      </c>
      <c r="D427" s="215"/>
      <c r="E427" s="215">
        <v>0</v>
      </c>
      <c r="F427" s="215">
        <v>0</v>
      </c>
      <c r="G427" s="215">
        <v>0</v>
      </c>
      <c r="H427" s="215">
        <v>0</v>
      </c>
      <c r="I427" s="215">
        <v>0</v>
      </c>
      <c r="J427" s="215">
        <v>0</v>
      </c>
      <c r="K427" s="215">
        <v>0</v>
      </c>
      <c r="L427" s="215">
        <v>0</v>
      </c>
      <c r="M427" s="215">
        <v>0</v>
      </c>
      <c r="N427" s="215">
        <v>0</v>
      </c>
      <c r="O427" s="215">
        <v>0</v>
      </c>
      <c r="P427" s="215">
        <v>0</v>
      </c>
      <c r="Q427" s="215">
        <v>0</v>
      </c>
    </row>
    <row r="428" spans="1:17" x14ac:dyDescent="0.25">
      <c r="A428" s="245" t="str">
        <f>IFERROR(VLOOKUP($C428,Account_Mapping!$A:$C,2,0),"")</f>
        <v>T_gen_Admin_other</v>
      </c>
      <c r="B428" s="248">
        <f>IFERROR(VLOOKUP($C428,Account_Mapping!$A:$C,3,0),"")</f>
        <v>0</v>
      </c>
      <c r="C428" s="285" t="s">
        <v>1167</v>
      </c>
      <c r="D428" s="215"/>
      <c r="E428" s="215">
        <v>0</v>
      </c>
      <c r="F428" s="215">
        <v>0</v>
      </c>
      <c r="G428" s="215">
        <v>0</v>
      </c>
      <c r="H428" s="215">
        <v>0</v>
      </c>
      <c r="I428" s="215">
        <v>0</v>
      </c>
      <c r="J428" s="215">
        <v>0</v>
      </c>
      <c r="K428" s="215">
        <v>0</v>
      </c>
      <c r="L428" s="215">
        <v>0</v>
      </c>
      <c r="M428" s="215">
        <v>0</v>
      </c>
      <c r="N428" s="215">
        <v>0</v>
      </c>
      <c r="O428" s="215">
        <v>0</v>
      </c>
      <c r="P428" s="215">
        <v>0</v>
      </c>
      <c r="Q428" s="215">
        <v>0</v>
      </c>
    </row>
    <row r="429" spans="1:17" x14ac:dyDescent="0.25">
      <c r="A429" s="245" t="str">
        <f>IFERROR(VLOOKUP($C429,Account_Mapping!$A:$C,2,0),"")</f>
        <v>T_EXPENSES</v>
      </c>
      <c r="B429" s="248">
        <f>IFERROR(VLOOKUP($C429,Account_Mapping!$A:$C,3,0),"")</f>
        <v>0</v>
      </c>
      <c r="C429" s="285" t="s">
        <v>1168</v>
      </c>
      <c r="D429" s="215"/>
      <c r="E429" s="215">
        <v>0</v>
      </c>
      <c r="F429" s="215">
        <v>0</v>
      </c>
      <c r="G429" s="215">
        <v>0</v>
      </c>
      <c r="H429" s="215">
        <v>0</v>
      </c>
      <c r="I429" s="215">
        <v>0</v>
      </c>
      <c r="J429" s="215">
        <v>0</v>
      </c>
      <c r="K429" s="215">
        <v>0</v>
      </c>
      <c r="L429" s="215">
        <v>0</v>
      </c>
      <c r="M429" s="215">
        <v>0</v>
      </c>
      <c r="N429" s="215">
        <v>0</v>
      </c>
      <c r="O429" s="215">
        <v>0</v>
      </c>
      <c r="P429" s="215">
        <v>0</v>
      </c>
      <c r="Q429" s="215">
        <v>0</v>
      </c>
    </row>
    <row r="430" spans="1:17" x14ac:dyDescent="0.25">
      <c r="A430" s="245" t="str">
        <f>IFERROR(VLOOKUP($C430,Account_Mapping!$A:$C,2,0),"")</f>
        <v>T_EXPENSES</v>
      </c>
      <c r="B430" s="248">
        <f>IFERROR(VLOOKUP($C430,Account_Mapping!$A:$C,3,0),"")</f>
        <v>0</v>
      </c>
      <c r="C430" s="285" t="s">
        <v>1169</v>
      </c>
      <c r="D430" s="215"/>
      <c r="E430" s="215">
        <v>0</v>
      </c>
      <c r="F430" s="215">
        <v>0</v>
      </c>
      <c r="G430" s="215">
        <v>177</v>
      </c>
      <c r="H430" s="215">
        <v>100</v>
      </c>
      <c r="I430" s="215">
        <v>0</v>
      </c>
      <c r="J430" s="215">
        <v>0</v>
      </c>
      <c r="K430" s="215">
        <v>0</v>
      </c>
      <c r="L430" s="215">
        <v>0</v>
      </c>
      <c r="M430" s="215">
        <v>0</v>
      </c>
      <c r="N430" s="215">
        <v>0</v>
      </c>
      <c r="O430" s="215">
        <v>0</v>
      </c>
      <c r="P430" s="215">
        <v>0</v>
      </c>
      <c r="Q430" s="215">
        <v>277</v>
      </c>
    </row>
    <row r="431" spans="1:17" x14ac:dyDescent="0.25">
      <c r="A431" s="245" t="str">
        <f>IFERROR(VLOOKUP($C431,Account_Mapping!$A:$C,2,0),"")</f>
        <v>T_gen_Admin_other</v>
      </c>
      <c r="B431" s="248">
        <f>IFERROR(VLOOKUP($C431,Account_Mapping!$A:$C,3,0),"")</f>
        <v>0</v>
      </c>
      <c r="C431" s="285" t="s">
        <v>1170</v>
      </c>
      <c r="D431" s="215"/>
      <c r="E431" s="215">
        <v>0</v>
      </c>
      <c r="F431" s="215">
        <v>0</v>
      </c>
      <c r="G431" s="215">
        <v>0</v>
      </c>
      <c r="H431" s="215">
        <v>0</v>
      </c>
      <c r="I431" s="215">
        <v>0</v>
      </c>
      <c r="J431" s="215">
        <v>0</v>
      </c>
      <c r="K431" s="215">
        <v>0</v>
      </c>
      <c r="L431" s="215">
        <v>0</v>
      </c>
      <c r="M431" s="215">
        <v>0</v>
      </c>
      <c r="N431" s="215">
        <v>0</v>
      </c>
      <c r="O431" s="215">
        <v>0</v>
      </c>
      <c r="P431" s="215">
        <v>0</v>
      </c>
      <c r="Q431" s="215">
        <v>0</v>
      </c>
    </row>
    <row r="432" spans="1:17" x14ac:dyDescent="0.25">
      <c r="A432" s="245" t="str">
        <f>IFERROR(VLOOKUP($C432,Account_Mapping!$A:$C,2,0),"")</f>
        <v>T_EXPENSES</v>
      </c>
      <c r="B432" s="248">
        <f>IFERROR(VLOOKUP($C432,Account_Mapping!$A:$C,3,0),"")</f>
        <v>0</v>
      </c>
      <c r="C432" s="285" t="s">
        <v>1171</v>
      </c>
      <c r="D432" s="215"/>
      <c r="E432" s="215">
        <v>164</v>
      </c>
      <c r="F432" s="215">
        <v>594.22</v>
      </c>
      <c r="G432" s="215">
        <v>301.75</v>
      </c>
      <c r="H432" s="215">
        <v>190.55</v>
      </c>
      <c r="I432" s="215">
        <v>617.20000000000005</v>
      </c>
      <c r="J432" s="215">
        <v>210.74</v>
      </c>
      <c r="K432" s="215">
        <v>0</v>
      </c>
      <c r="L432" s="215">
        <v>0</v>
      </c>
      <c r="M432" s="215">
        <v>0</v>
      </c>
      <c r="N432" s="215">
        <v>0</v>
      </c>
      <c r="O432" s="215">
        <v>0</v>
      </c>
      <c r="P432" s="215">
        <v>0</v>
      </c>
      <c r="Q432" s="215">
        <v>2078.46</v>
      </c>
    </row>
    <row r="433" spans="1:18" x14ac:dyDescent="0.25">
      <c r="A433" s="245" t="str">
        <f>IFERROR(VLOOKUP($C433,Account_Mapping!$A:$C,2,0),"")</f>
        <v>T_gen_Admin_other</v>
      </c>
      <c r="B433" s="248">
        <f>IFERROR(VLOOKUP($C433,Account_Mapping!$A:$C,3,0),"")</f>
        <v>0</v>
      </c>
      <c r="C433" s="285" t="s">
        <v>1172</v>
      </c>
      <c r="D433" s="215"/>
      <c r="E433" s="215">
        <v>15994</v>
      </c>
      <c r="F433" s="215">
        <v>15994</v>
      </c>
      <c r="G433" s="215">
        <v>15994</v>
      </c>
      <c r="H433" s="215">
        <v>15994</v>
      </c>
      <c r="I433" s="215">
        <v>15994</v>
      </c>
      <c r="J433" s="215">
        <v>15994</v>
      </c>
      <c r="K433" s="215">
        <v>0</v>
      </c>
      <c r="L433" s="215">
        <v>0</v>
      </c>
      <c r="M433" s="215">
        <v>0</v>
      </c>
      <c r="N433" s="215">
        <v>0</v>
      </c>
      <c r="O433" s="215">
        <v>0</v>
      </c>
      <c r="P433" s="215">
        <v>0</v>
      </c>
      <c r="Q433" s="215">
        <v>95964</v>
      </c>
    </row>
    <row r="434" spans="1:18" x14ac:dyDescent="0.25">
      <c r="A434" s="245" t="str">
        <f>IFERROR(VLOOKUP($C434,Account_Mapping!$A:$C,2,0),"")</f>
        <v>T_gen_Admin_other</v>
      </c>
      <c r="B434" s="248">
        <f>IFERROR(VLOOKUP($C434,Account_Mapping!$A:$C,3,0),"")</f>
        <v>0</v>
      </c>
      <c r="C434" s="285" t="s">
        <v>1173</v>
      </c>
      <c r="D434" s="215"/>
      <c r="E434" s="215">
        <v>837.22</v>
      </c>
      <c r="F434" s="215">
        <v>928.52</v>
      </c>
      <c r="G434" s="215">
        <v>1054.08</v>
      </c>
      <c r="H434" s="215">
        <v>896.56</v>
      </c>
      <c r="I434" s="215">
        <v>695.68</v>
      </c>
      <c r="J434" s="215">
        <v>818.95</v>
      </c>
      <c r="K434" s="215">
        <v>0</v>
      </c>
      <c r="L434" s="215">
        <v>0</v>
      </c>
      <c r="M434" s="215">
        <v>0</v>
      </c>
      <c r="N434" s="215">
        <v>0</v>
      </c>
      <c r="O434" s="215">
        <v>0</v>
      </c>
      <c r="P434" s="215">
        <v>0</v>
      </c>
      <c r="Q434" s="215">
        <v>5231.0099999999993</v>
      </c>
    </row>
    <row r="435" spans="1:18" x14ac:dyDescent="0.25">
      <c r="A435" s="245" t="str">
        <f>IFERROR(VLOOKUP($C435,Account_Mapping!$A:$C,2,0),"")</f>
        <v>T_gen_Admin_other</v>
      </c>
      <c r="B435" s="248">
        <f>IFERROR(VLOOKUP($C435,Account_Mapping!$A:$C,3,0),"")</f>
        <v>0</v>
      </c>
      <c r="C435" s="285" t="s">
        <v>1174</v>
      </c>
      <c r="D435" s="215"/>
      <c r="E435" s="215">
        <v>0</v>
      </c>
      <c r="F435" s="215">
        <v>0</v>
      </c>
      <c r="G435" s="215">
        <v>0</v>
      </c>
      <c r="H435" s="215">
        <v>0</v>
      </c>
      <c r="I435" s="215">
        <v>0</v>
      </c>
      <c r="J435" s="215">
        <v>0</v>
      </c>
      <c r="K435" s="215">
        <v>0</v>
      </c>
      <c r="L435" s="215">
        <v>0</v>
      </c>
      <c r="M435" s="215">
        <v>0</v>
      </c>
      <c r="N435" s="215">
        <v>0</v>
      </c>
      <c r="O435" s="215">
        <v>0</v>
      </c>
      <c r="P435" s="215">
        <v>0</v>
      </c>
      <c r="Q435" s="215">
        <v>0</v>
      </c>
    </row>
    <row r="436" spans="1:18" x14ac:dyDescent="0.25">
      <c r="A436" s="245" t="str">
        <f>IFERROR(VLOOKUP($C436,Account_Mapping!$A:$C,2,0),"")</f>
        <v>T_EXPENSES</v>
      </c>
      <c r="B436" s="248">
        <f>IFERROR(VLOOKUP($C436,Account_Mapping!$A:$C,3,0),"")</f>
        <v>0</v>
      </c>
      <c r="C436" s="285" t="s">
        <v>1175</v>
      </c>
      <c r="D436" s="215"/>
      <c r="E436" s="215">
        <v>97.95</v>
      </c>
      <c r="F436" s="215">
        <v>97.95</v>
      </c>
      <c r="G436" s="215">
        <v>97.95</v>
      </c>
      <c r="H436" s="215">
        <v>100.95</v>
      </c>
      <c r="I436" s="215">
        <v>97.95</v>
      </c>
      <c r="J436" s="215">
        <v>97.95</v>
      </c>
      <c r="K436" s="215">
        <v>0</v>
      </c>
      <c r="L436" s="215">
        <v>0</v>
      </c>
      <c r="M436" s="215">
        <v>0</v>
      </c>
      <c r="N436" s="215">
        <v>0</v>
      </c>
      <c r="O436" s="215">
        <v>0</v>
      </c>
      <c r="P436" s="215">
        <v>0</v>
      </c>
      <c r="Q436" s="215">
        <v>590.70000000000005</v>
      </c>
    </row>
    <row r="437" spans="1:18" x14ac:dyDescent="0.25">
      <c r="A437" s="245" t="str">
        <f>IFERROR(VLOOKUP($C437,Account_Mapping!$A:$C,2,0),"")</f>
        <v>T_Legal</v>
      </c>
      <c r="B437" s="248">
        <f>IFERROR(VLOOKUP($C437,Account_Mapping!$A:$C,3,0),"")</f>
        <v>0</v>
      </c>
      <c r="C437" s="285" t="s">
        <v>1176</v>
      </c>
      <c r="D437" s="215"/>
      <c r="E437" s="215">
        <v>0</v>
      </c>
      <c r="F437" s="215">
        <v>0</v>
      </c>
      <c r="G437" s="215">
        <v>0</v>
      </c>
      <c r="H437" s="215">
        <v>0</v>
      </c>
      <c r="I437" s="215">
        <v>0</v>
      </c>
      <c r="J437" s="215">
        <v>0</v>
      </c>
      <c r="K437" s="215">
        <v>0</v>
      </c>
      <c r="L437" s="215">
        <v>0</v>
      </c>
      <c r="M437" s="215">
        <v>0</v>
      </c>
      <c r="N437" s="215">
        <v>0</v>
      </c>
      <c r="O437" s="215">
        <v>0</v>
      </c>
      <c r="P437" s="215">
        <v>0</v>
      </c>
      <c r="Q437" s="215">
        <v>0</v>
      </c>
    </row>
    <row r="438" spans="1:18" x14ac:dyDescent="0.25">
      <c r="A438" s="245" t="str">
        <f>IFERROR(VLOOKUP($C438,Account_Mapping!$A:$C,2,0),"")</f>
        <v>T_OTHER_OP_EXO</v>
      </c>
      <c r="B438" s="248">
        <f>IFERROR(VLOOKUP($C438,Account_Mapping!$A:$C,3,0),"")</f>
        <v>0</v>
      </c>
      <c r="C438" s="285" t="s">
        <v>1177</v>
      </c>
      <c r="E438" s="229">
        <v>0</v>
      </c>
      <c r="F438" s="229">
        <v>0</v>
      </c>
      <c r="G438" s="229">
        <v>0</v>
      </c>
      <c r="H438" s="229">
        <v>0</v>
      </c>
      <c r="I438" s="229">
        <v>0</v>
      </c>
      <c r="J438" s="229">
        <v>0</v>
      </c>
      <c r="K438" s="229">
        <v>0</v>
      </c>
      <c r="L438" s="229">
        <v>0</v>
      </c>
      <c r="M438" s="229">
        <v>0</v>
      </c>
      <c r="N438" s="229">
        <v>0</v>
      </c>
      <c r="O438" s="229">
        <v>0</v>
      </c>
      <c r="P438" s="229">
        <v>0</v>
      </c>
      <c r="Q438" s="229">
        <v>0</v>
      </c>
      <c r="R438" s="224"/>
    </row>
    <row r="439" spans="1:18" x14ac:dyDescent="0.25">
      <c r="A439" s="245" t="str">
        <f>IFERROR(VLOOKUP($C439,Account_Mapping!$A:$C,2,0),"")</f>
        <v>T_EXPENSES</v>
      </c>
      <c r="B439" s="248">
        <f>IFERROR(VLOOKUP($C439,Account_Mapping!$A:$C,3,0),"")</f>
        <v>0</v>
      </c>
      <c r="C439" s="285" t="s">
        <v>1178</v>
      </c>
      <c r="E439" s="230">
        <v>0</v>
      </c>
      <c r="F439" s="230">
        <v>0</v>
      </c>
      <c r="G439" s="230">
        <v>0</v>
      </c>
      <c r="H439" s="230">
        <v>0</v>
      </c>
      <c r="I439" s="230">
        <v>0</v>
      </c>
      <c r="J439" s="230">
        <v>5082.96</v>
      </c>
      <c r="K439" s="230">
        <v>0</v>
      </c>
      <c r="L439" s="230">
        <v>0</v>
      </c>
      <c r="M439" s="230">
        <v>0</v>
      </c>
      <c r="N439" s="230">
        <v>0</v>
      </c>
      <c r="O439" s="230">
        <v>0</v>
      </c>
      <c r="P439" s="230">
        <v>0</v>
      </c>
      <c r="Q439" s="230">
        <v>5082.96</v>
      </c>
    </row>
    <row r="440" spans="1:18" x14ac:dyDescent="0.25">
      <c r="A440" s="245" t="str">
        <f>IFERROR(VLOOKUP($C440,Account_Mapping!$A:$C,2,0),"")</f>
        <v/>
      </c>
      <c r="B440" s="248" t="str">
        <f>IFERROR(VLOOKUP($C440,Account_Mapping!$A:$C,3,0),"")</f>
        <v/>
      </c>
      <c r="C440" s="285" t="s">
        <v>1179</v>
      </c>
      <c r="E440" s="215">
        <v>52384.219999999994</v>
      </c>
      <c r="F440" s="215">
        <v>49200.249999999993</v>
      </c>
      <c r="G440" s="215">
        <v>52263.56</v>
      </c>
      <c r="H440" s="215">
        <v>51871.03</v>
      </c>
      <c r="I440" s="215">
        <v>51488.799999999996</v>
      </c>
      <c r="J440" s="215">
        <v>55840.249999999993</v>
      </c>
      <c r="K440" s="215">
        <v>0</v>
      </c>
      <c r="L440" s="215">
        <v>0</v>
      </c>
      <c r="M440" s="215">
        <v>0</v>
      </c>
      <c r="N440" s="215">
        <v>0</v>
      </c>
      <c r="O440" s="215">
        <v>0</v>
      </c>
      <c r="P440" s="215">
        <v>0</v>
      </c>
      <c r="Q440" s="215">
        <v>313048.11</v>
      </c>
    </row>
    <row r="441" spans="1:18" x14ac:dyDescent="0.25">
      <c r="A441" s="245" t="str">
        <f>IFERROR(VLOOKUP($C441,Account_Mapping!$A:$C,2,0),"")</f>
        <v/>
      </c>
      <c r="B441" s="248" t="str">
        <f>IFERROR(VLOOKUP($C441,Account_Mapping!$A:$C,3,0),"")</f>
        <v/>
      </c>
      <c r="D441" s="215"/>
      <c r="E441" s="215"/>
      <c r="F441" s="215"/>
      <c r="G441" s="215"/>
      <c r="H441" s="215"/>
      <c r="I441" s="215"/>
      <c r="J441" s="215"/>
      <c r="K441" s="215"/>
      <c r="L441" s="215"/>
      <c r="M441" s="215"/>
      <c r="N441" s="215"/>
      <c r="O441" s="215"/>
      <c r="P441" s="215"/>
      <c r="Q441" s="215"/>
    </row>
    <row r="442" spans="1:18" x14ac:dyDescent="0.25">
      <c r="A442" s="245" t="str">
        <f>IFERROR(VLOOKUP($C442,Account_Mapping!$A:$C,2,0),"")</f>
        <v/>
      </c>
      <c r="B442" s="248" t="str">
        <f>IFERROR(VLOOKUP($C442,Account_Mapping!$A:$C,3,0),"")</f>
        <v/>
      </c>
      <c r="C442" s="285" t="s">
        <v>1180</v>
      </c>
      <c r="D442" s="215"/>
      <c r="E442" s="215"/>
      <c r="F442" s="215"/>
      <c r="G442" s="215"/>
      <c r="H442" s="215"/>
      <c r="I442" s="215"/>
      <c r="J442" s="215"/>
      <c r="K442" s="215"/>
      <c r="L442" s="215"/>
      <c r="M442" s="215"/>
      <c r="N442" s="215"/>
      <c r="O442" s="215"/>
      <c r="P442" s="215"/>
      <c r="Q442" s="215"/>
    </row>
    <row r="443" spans="1:18" x14ac:dyDescent="0.25">
      <c r="A443" s="245" t="str">
        <f>IFERROR(VLOOKUP($C443,Account_Mapping!$A:$C,2,0),"")</f>
        <v>T_MGMT_Fee</v>
      </c>
      <c r="B443" s="248">
        <f>IFERROR(VLOOKUP($C443,Account_Mapping!$A:$C,3,0),"")</f>
        <v>0</v>
      </c>
      <c r="C443" s="285" t="s">
        <v>1279</v>
      </c>
      <c r="D443" s="215"/>
      <c r="E443" s="215">
        <v>6189.53</v>
      </c>
      <c r="F443" s="215">
        <v>5350.41</v>
      </c>
      <c r="G443" s="215">
        <v>6210.11</v>
      </c>
      <c r="H443" s="215">
        <v>5676.43</v>
      </c>
      <c r="I443" s="215">
        <v>5527.13</v>
      </c>
      <c r="J443" s="215">
        <v>5694.6</v>
      </c>
      <c r="K443" s="215">
        <v>0</v>
      </c>
      <c r="L443" s="215">
        <v>0</v>
      </c>
      <c r="M443" s="215">
        <v>0</v>
      </c>
      <c r="N443" s="215">
        <v>0</v>
      </c>
      <c r="O443" s="215">
        <v>0</v>
      </c>
      <c r="P443" s="215">
        <v>0</v>
      </c>
      <c r="Q443" s="215">
        <v>34648.21</v>
      </c>
    </row>
    <row r="444" spans="1:18" x14ac:dyDescent="0.25">
      <c r="A444" s="245" t="str">
        <f>IFERROR(VLOOKUP($C444,Account_Mapping!$A:$C,2,0),"")</f>
        <v>T_DEPR_AMORT</v>
      </c>
      <c r="B444" s="248">
        <f>IFERROR(VLOOKUP($C444,Account_Mapping!$A:$C,3,0),"")</f>
        <v>0</v>
      </c>
      <c r="C444" s="285" t="s">
        <v>1182</v>
      </c>
      <c r="D444" s="215"/>
      <c r="E444" s="215">
        <v>0</v>
      </c>
      <c r="F444" s="215">
        <v>0</v>
      </c>
      <c r="G444" s="215">
        <v>0</v>
      </c>
      <c r="H444" s="215">
        <v>0</v>
      </c>
      <c r="I444" s="215">
        <v>0</v>
      </c>
      <c r="J444" s="215">
        <v>0</v>
      </c>
      <c r="K444" s="215">
        <v>0</v>
      </c>
      <c r="L444" s="215">
        <v>0</v>
      </c>
      <c r="M444" s="215">
        <v>0</v>
      </c>
      <c r="N444" s="215">
        <v>0</v>
      </c>
      <c r="O444" s="215">
        <v>0</v>
      </c>
      <c r="P444" s="215">
        <v>0</v>
      </c>
      <c r="Q444" s="215">
        <v>0</v>
      </c>
    </row>
    <row r="445" spans="1:18" x14ac:dyDescent="0.25">
      <c r="A445" s="245" t="str">
        <f>IFERROR(VLOOKUP($C445,Account_Mapping!$A:$C,2,0),"")</f>
        <v>T_DEPR_AMORT</v>
      </c>
      <c r="B445" s="248">
        <f>IFERROR(VLOOKUP($C445,Account_Mapping!$A:$C,3,0),"")</f>
        <v>0</v>
      </c>
      <c r="C445" s="285" t="s">
        <v>1183</v>
      </c>
      <c r="D445" s="215"/>
      <c r="E445" s="215">
        <v>1410.05</v>
      </c>
      <c r="F445" s="215">
        <v>1410.05</v>
      </c>
      <c r="G445" s="215">
        <v>1410.05</v>
      </c>
      <c r="H445" s="215">
        <v>1410.05</v>
      </c>
      <c r="I445" s="215">
        <v>1410.05</v>
      </c>
      <c r="J445" s="215">
        <v>1410.05</v>
      </c>
      <c r="K445" s="215">
        <v>0</v>
      </c>
      <c r="L445" s="215">
        <v>0</v>
      </c>
      <c r="M445" s="215">
        <v>0</v>
      </c>
      <c r="N445" s="215">
        <v>0</v>
      </c>
      <c r="O445" s="215">
        <v>0</v>
      </c>
      <c r="P445" s="215">
        <v>0</v>
      </c>
      <c r="Q445" s="215">
        <v>8460.2999999999993</v>
      </c>
    </row>
    <row r="446" spans="1:18" x14ac:dyDescent="0.25">
      <c r="A446" s="245" t="str">
        <f>IFERROR(VLOOKUP($C446,Account_Mapping!$A:$C,2,0),"")</f>
        <v>T_RENT_EXP</v>
      </c>
      <c r="B446" s="248">
        <f>IFERROR(VLOOKUP($C446,Account_Mapping!$A:$C,3,0),"")</f>
        <v>0</v>
      </c>
      <c r="C446" s="285" t="s">
        <v>1184</v>
      </c>
      <c r="D446" s="215"/>
      <c r="E446" s="215">
        <v>43399.98</v>
      </c>
      <c r="F446" s="215">
        <v>43399.98</v>
      </c>
      <c r="G446" s="215">
        <v>46766.1</v>
      </c>
      <c r="H446" s="215">
        <v>45083.040000000001</v>
      </c>
      <c r="I446" s="215">
        <v>45083.040000000001</v>
      </c>
      <c r="J446" s="215">
        <v>45083.040000000001</v>
      </c>
      <c r="K446" s="215">
        <v>0</v>
      </c>
      <c r="L446" s="215">
        <v>0</v>
      </c>
      <c r="M446" s="215">
        <v>0</v>
      </c>
      <c r="N446" s="215">
        <v>0</v>
      </c>
      <c r="O446" s="215">
        <v>0</v>
      </c>
      <c r="P446" s="215">
        <v>0</v>
      </c>
      <c r="Q446" s="215">
        <v>268815.18</v>
      </c>
    </row>
    <row r="447" spans="1:18" x14ac:dyDescent="0.25">
      <c r="A447" s="245" t="str">
        <f>IFERROR(VLOOKUP($C447,Account_Mapping!$A:$C,2,0),"")</f>
        <v>T_EXPENSES</v>
      </c>
      <c r="B447" s="248">
        <f>IFERROR(VLOOKUP($C447,Account_Mapping!$A:$C,3,0),"")</f>
        <v>0</v>
      </c>
      <c r="C447" s="285" t="s">
        <v>1185</v>
      </c>
      <c r="D447" s="215"/>
      <c r="E447" s="215">
        <v>2401.8200000000002</v>
      </c>
      <c r="F447" s="215">
        <v>3959.74</v>
      </c>
      <c r="G447" s="215">
        <v>246</v>
      </c>
      <c r="H447" s="215">
        <v>4918.82</v>
      </c>
      <c r="I447" s="215">
        <v>5299.86</v>
      </c>
      <c r="J447" s="215">
        <v>1473.43</v>
      </c>
      <c r="K447" s="215">
        <v>0</v>
      </c>
      <c r="L447" s="215">
        <v>0</v>
      </c>
      <c r="M447" s="215">
        <v>0</v>
      </c>
      <c r="N447" s="215">
        <v>0</v>
      </c>
      <c r="O447" s="215">
        <v>0</v>
      </c>
      <c r="P447" s="215">
        <v>0</v>
      </c>
      <c r="Q447" s="215">
        <v>18299.669999999998</v>
      </c>
    </row>
    <row r="448" spans="1:18" x14ac:dyDescent="0.25">
      <c r="A448" s="245" t="str">
        <f>IFERROR(VLOOKUP($C448,Account_Mapping!$A:$C,2,0),"")</f>
        <v>T_INT_INC_EXP</v>
      </c>
      <c r="B448" s="248">
        <f>IFERROR(VLOOKUP($C448,Account_Mapping!$A:$C,3,0),"")</f>
        <v>0</v>
      </c>
      <c r="C448" s="285" t="s">
        <v>1186</v>
      </c>
      <c r="D448" s="215"/>
      <c r="E448" s="215">
        <v>0</v>
      </c>
      <c r="F448" s="215">
        <v>0</v>
      </c>
      <c r="G448" s="215">
        <v>0</v>
      </c>
      <c r="H448" s="215">
        <v>0</v>
      </c>
      <c r="I448" s="215">
        <v>0</v>
      </c>
      <c r="J448" s="215">
        <v>0</v>
      </c>
      <c r="K448" s="215">
        <v>0</v>
      </c>
      <c r="L448" s="215">
        <v>0</v>
      </c>
      <c r="M448" s="215">
        <v>0</v>
      </c>
      <c r="N448" s="215">
        <v>0</v>
      </c>
      <c r="O448" s="215">
        <v>0</v>
      </c>
      <c r="P448" s="215">
        <v>0</v>
      </c>
      <c r="Q448" s="215">
        <v>0</v>
      </c>
    </row>
    <row r="449" spans="1:18" x14ac:dyDescent="0.25">
      <c r="A449" s="245" t="str">
        <f>IFERROR(VLOOKUP($C449,Account_Mapping!$A:$C,2,0),"")</f>
        <v>T_INT_INC_EXP</v>
      </c>
      <c r="B449" s="248">
        <f>IFERROR(VLOOKUP($C449,Account_Mapping!$A:$C,3,0),"")</f>
        <v>0</v>
      </c>
      <c r="C449" s="285" t="s">
        <v>1187</v>
      </c>
      <c r="D449" s="215"/>
      <c r="E449" s="215">
        <v>0</v>
      </c>
      <c r="F449" s="215">
        <v>0</v>
      </c>
      <c r="G449" s="215">
        <v>0</v>
      </c>
      <c r="H449" s="215">
        <v>0</v>
      </c>
      <c r="I449" s="215">
        <v>0</v>
      </c>
      <c r="J449" s="215">
        <v>0</v>
      </c>
      <c r="K449" s="215">
        <v>0</v>
      </c>
      <c r="L449" s="215">
        <v>0</v>
      </c>
      <c r="M449" s="215">
        <v>0</v>
      </c>
      <c r="N449" s="215">
        <v>0</v>
      </c>
      <c r="O449" s="215">
        <v>0</v>
      </c>
      <c r="P449" s="215">
        <v>0</v>
      </c>
      <c r="Q449" s="215">
        <v>0</v>
      </c>
    </row>
    <row r="450" spans="1:18" x14ac:dyDescent="0.25">
      <c r="A450" s="245" t="str">
        <f>IFERROR(VLOOKUP($C450,Account_Mapping!$A:$C,2,0),"")</f>
        <v>T_INT_INC_EXP</v>
      </c>
      <c r="B450" s="248">
        <f>IFERROR(VLOOKUP($C450,Account_Mapping!$A:$C,3,0),"")</f>
        <v>0</v>
      </c>
      <c r="C450" s="285" t="s">
        <v>1188</v>
      </c>
      <c r="D450" s="215"/>
      <c r="E450" s="215">
        <v>0</v>
      </c>
      <c r="F450" s="215">
        <v>0</v>
      </c>
      <c r="G450" s="215">
        <v>0</v>
      </c>
      <c r="H450" s="215">
        <v>0</v>
      </c>
      <c r="I450" s="215">
        <v>0</v>
      </c>
      <c r="J450" s="215">
        <v>0</v>
      </c>
      <c r="K450" s="215">
        <v>0</v>
      </c>
      <c r="L450" s="215">
        <v>0</v>
      </c>
      <c r="M450" s="215">
        <v>0</v>
      </c>
      <c r="N450" s="215">
        <v>0</v>
      </c>
      <c r="O450" s="215">
        <v>0</v>
      </c>
      <c r="P450" s="215">
        <v>0</v>
      </c>
      <c r="Q450" s="215">
        <v>0</v>
      </c>
    </row>
    <row r="451" spans="1:18" x14ac:dyDescent="0.25">
      <c r="A451" s="245" t="str">
        <f>IFERROR(VLOOKUP($C451,Account_Mapping!$A:$C,2,0),"")</f>
        <v>T_RE_Tax</v>
      </c>
      <c r="B451" s="248">
        <f>IFERROR(VLOOKUP($C451,Account_Mapping!$A:$C,3,0),"")</f>
        <v>0</v>
      </c>
      <c r="C451" s="285" t="s">
        <v>1189</v>
      </c>
      <c r="E451" s="229">
        <v>1283</v>
      </c>
      <c r="F451" s="229">
        <v>1283</v>
      </c>
      <c r="G451" s="229">
        <v>1283</v>
      </c>
      <c r="H451" s="229">
        <v>1283</v>
      </c>
      <c r="I451" s="229">
        <v>1283</v>
      </c>
      <c r="J451" s="229">
        <v>1283</v>
      </c>
      <c r="K451" s="229">
        <v>0</v>
      </c>
      <c r="L451" s="229">
        <v>0</v>
      </c>
      <c r="M451" s="229">
        <v>0</v>
      </c>
      <c r="N451" s="229">
        <v>0</v>
      </c>
      <c r="O451" s="229">
        <v>0</v>
      </c>
      <c r="P451" s="229">
        <v>0</v>
      </c>
      <c r="Q451" s="229">
        <v>7698</v>
      </c>
      <c r="R451" s="224"/>
    </row>
    <row r="452" spans="1:18" x14ac:dyDescent="0.25">
      <c r="A452" s="245" t="str">
        <f>IFERROR(VLOOKUP($C452,Account_Mapping!$A:$C,2,0),"")</f>
        <v>T_RE_Tax</v>
      </c>
      <c r="B452" s="248">
        <f>IFERROR(VLOOKUP($C452,Account_Mapping!$A:$C,3,0),"")</f>
        <v>0</v>
      </c>
      <c r="C452" s="285" t="s">
        <v>1190</v>
      </c>
      <c r="E452" s="215">
        <v>52.36</v>
      </c>
      <c r="F452" s="215">
        <v>52.36</v>
      </c>
      <c r="G452" s="215">
        <v>52.36</v>
      </c>
      <c r="H452" s="215">
        <v>52.36</v>
      </c>
      <c r="I452" s="215">
        <v>52.36</v>
      </c>
      <c r="J452" s="215">
        <v>52.36</v>
      </c>
      <c r="K452" s="215">
        <v>0</v>
      </c>
      <c r="L452" s="215">
        <v>0</v>
      </c>
      <c r="M452" s="215">
        <v>0</v>
      </c>
      <c r="N452" s="215">
        <v>0</v>
      </c>
      <c r="O452" s="215">
        <v>0</v>
      </c>
      <c r="P452" s="215">
        <v>0</v>
      </c>
      <c r="Q452" s="215">
        <v>314.16000000000003</v>
      </c>
    </row>
    <row r="453" spans="1:18" ht="18.75" thickBot="1" x14ac:dyDescent="0.3">
      <c r="A453" s="245" t="str">
        <f>IFERROR(VLOOKUP($C453,Account_Mapping!$A:$C,2,0),"")</f>
        <v/>
      </c>
      <c r="B453" s="248" t="str">
        <f>IFERROR(VLOOKUP($C453,Account_Mapping!$A:$C,3,0),"")</f>
        <v/>
      </c>
      <c r="C453" s="287" t="s">
        <v>1191</v>
      </c>
      <c r="D453" s="287"/>
      <c r="E453" s="227">
        <v>54736.740000000005</v>
      </c>
      <c r="F453" s="227">
        <v>55455.54</v>
      </c>
      <c r="G453" s="227">
        <v>55967.619999999995</v>
      </c>
      <c r="H453" s="227">
        <v>58423.700000000004</v>
      </c>
      <c r="I453" s="227">
        <v>58655.44</v>
      </c>
      <c r="J453" s="227">
        <v>54996.480000000003</v>
      </c>
      <c r="K453" s="227">
        <v>0</v>
      </c>
      <c r="L453" s="227">
        <v>0</v>
      </c>
      <c r="M453" s="227">
        <v>0</v>
      </c>
      <c r="N453" s="227">
        <v>0</v>
      </c>
      <c r="O453" s="227">
        <v>0</v>
      </c>
      <c r="P453" s="227">
        <v>0</v>
      </c>
      <c r="Q453" s="227">
        <v>338235.51999999996</v>
      </c>
      <c r="R453" s="226"/>
    </row>
    <row r="454" spans="1:18" ht="18.75" thickTop="1" x14ac:dyDescent="0.25">
      <c r="C454" s="285" t="s">
        <v>789</v>
      </c>
    </row>
    <row r="455" spans="1:18" x14ac:dyDescent="0.25">
      <c r="C455" s="285" t="s">
        <v>803</v>
      </c>
      <c r="E455" s="285">
        <v>295176.05</v>
      </c>
      <c r="F455" s="285">
        <v>291001.55</v>
      </c>
      <c r="G455" s="285">
        <v>323669.21000000002</v>
      </c>
      <c r="H455" s="285">
        <v>304973.21000000002</v>
      </c>
      <c r="I455" s="285">
        <v>302706.5</v>
      </c>
      <c r="J455" s="285">
        <v>303825.89</v>
      </c>
      <c r="K455" s="285">
        <v>0</v>
      </c>
      <c r="L455" s="285">
        <v>0</v>
      </c>
      <c r="M455" s="285">
        <v>0</v>
      </c>
      <c r="N455" s="285">
        <v>0</v>
      </c>
      <c r="O455" s="285">
        <v>0</v>
      </c>
      <c r="P455" s="285">
        <v>0</v>
      </c>
      <c r="Q455" s="285">
        <v>1821352.4099999997</v>
      </c>
    </row>
  </sheetData>
  <printOptions horizontalCentered="1"/>
  <pageMargins left="0" right="0" top="0.25" bottom="0" header="0" footer="0"/>
  <pageSetup scale="38" orientation="landscape" r:id="rId1"/>
  <headerFooter alignWithMargins="0"/>
  <rowBreaks count="5" manualBreakCount="5">
    <brk id="41" min="2" max="16" man="1"/>
    <brk id="109" min="2" max="16" man="1"/>
    <brk id="148" min="2" max="16" man="1"/>
    <brk id="319" min="2" max="16" man="1"/>
    <brk id="377" min="2" max="16" man="1"/>
  </rowBreaks>
  <customProperties>
    <customPr name="EpmWorksheetKeyString_GUID" r:id="rId2"/>
  </customPropertie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455"/>
  <sheetViews>
    <sheetView view="pageBreakPreview" zoomScale="60" zoomScaleNormal="56" workbookViewId="0">
      <pane xSplit="2" ySplit="5" topLeftCell="C6" activePane="bottomRight" state="frozen"/>
      <selection activeCell="A440" sqref="A440"/>
      <selection pane="topRight" activeCell="A440" sqref="A440"/>
      <selection pane="bottomLeft" activeCell="A440" sqref="A440"/>
      <selection pane="bottomRight" activeCell="C6" sqref="C6"/>
    </sheetView>
  </sheetViews>
  <sheetFormatPr defaultColWidth="8.85546875" defaultRowHeight="18" x14ac:dyDescent="0.25"/>
  <cols>
    <col min="1" max="1" width="57.28515625" style="285" customWidth="1"/>
    <col min="2" max="2" width="2.7109375" style="285" customWidth="1"/>
    <col min="3" max="15" width="21.7109375" style="285" customWidth="1"/>
    <col min="16" max="16" width="17.140625" style="214" bestFit="1" customWidth="1"/>
    <col min="17" max="17" width="8.85546875" style="214"/>
    <col min="18" max="18" width="16.5703125" style="214" bestFit="1" customWidth="1"/>
    <col min="19" max="16384" width="8.85546875" style="214"/>
  </cols>
  <sheetData>
    <row r="1" spans="1:15" x14ac:dyDescent="0.25">
      <c r="C1" s="215"/>
      <c r="D1" s="215"/>
      <c r="E1" s="215"/>
      <c r="F1" s="215"/>
      <c r="G1" s="215"/>
      <c r="H1" s="216" t="s">
        <v>1203</v>
      </c>
      <c r="I1" s="215"/>
      <c r="J1" s="215"/>
      <c r="K1" s="215"/>
      <c r="L1" s="215"/>
      <c r="M1" s="215"/>
      <c r="N1" s="215"/>
      <c r="O1" s="215"/>
    </row>
    <row r="2" spans="1:15" x14ac:dyDescent="0.25">
      <c r="C2" s="215"/>
      <c r="D2" s="215"/>
      <c r="E2" s="215"/>
      <c r="F2" s="215"/>
      <c r="G2" s="215"/>
      <c r="H2" s="217" t="s">
        <v>760</v>
      </c>
      <c r="I2" s="215"/>
      <c r="J2" s="215"/>
      <c r="K2" s="215"/>
      <c r="L2" s="215"/>
      <c r="M2" s="215"/>
      <c r="N2" s="215"/>
      <c r="O2" s="215"/>
    </row>
    <row r="3" spans="1:15" x14ac:dyDescent="0.25">
      <c r="B3" s="286"/>
      <c r="C3" s="215"/>
      <c r="D3" s="215"/>
      <c r="E3" s="215"/>
      <c r="F3" s="215"/>
      <c r="G3" s="215"/>
      <c r="H3" s="218">
        <v>2020</v>
      </c>
      <c r="I3" s="215"/>
      <c r="J3" s="215"/>
      <c r="K3" s="215"/>
      <c r="L3" s="215"/>
      <c r="M3" s="215"/>
      <c r="N3" s="215"/>
      <c r="O3" s="215"/>
    </row>
    <row r="4" spans="1:15" x14ac:dyDescent="0.25">
      <c r="B4" s="286"/>
      <c r="C4" s="215"/>
      <c r="D4" s="215"/>
      <c r="E4" s="215"/>
      <c r="F4" s="215"/>
      <c r="G4" s="215"/>
      <c r="H4" s="216"/>
      <c r="I4" s="215"/>
      <c r="J4" s="215"/>
      <c r="K4" s="215"/>
      <c r="L4" s="215"/>
      <c r="M4" s="215"/>
      <c r="N4" s="215"/>
      <c r="O4" s="215"/>
    </row>
    <row r="5" spans="1:15" x14ac:dyDescent="0.25">
      <c r="C5" s="219" t="s">
        <v>761</v>
      </c>
      <c r="D5" s="219" t="s">
        <v>762</v>
      </c>
      <c r="E5" s="219" t="s">
        <v>763</v>
      </c>
      <c r="F5" s="219" t="s">
        <v>764</v>
      </c>
      <c r="G5" s="219" t="s">
        <v>185</v>
      </c>
      <c r="H5" s="219" t="s">
        <v>765</v>
      </c>
      <c r="I5" s="219" t="s">
        <v>766</v>
      </c>
      <c r="J5" s="219" t="s">
        <v>767</v>
      </c>
      <c r="K5" s="219" t="s">
        <v>768</v>
      </c>
      <c r="L5" s="219" t="s">
        <v>769</v>
      </c>
      <c r="M5" s="219" t="s">
        <v>770</v>
      </c>
      <c r="N5" s="219" t="s">
        <v>771</v>
      </c>
      <c r="O5" s="219" t="s">
        <v>772</v>
      </c>
    </row>
    <row r="6" spans="1:15" x14ac:dyDescent="0.25">
      <c r="A6" s="285" t="s">
        <v>193</v>
      </c>
      <c r="C6" s="215">
        <v>31</v>
      </c>
      <c r="D6" s="215">
        <v>29</v>
      </c>
      <c r="E6" s="215">
        <v>31</v>
      </c>
      <c r="F6" s="215">
        <v>30</v>
      </c>
      <c r="G6" s="215">
        <v>31</v>
      </c>
      <c r="H6" s="215">
        <v>30</v>
      </c>
      <c r="I6" s="215">
        <v>31</v>
      </c>
      <c r="J6" s="215">
        <v>31</v>
      </c>
      <c r="K6" s="215">
        <v>30</v>
      </c>
      <c r="L6" s="215">
        <v>31</v>
      </c>
      <c r="M6" s="215">
        <v>30</v>
      </c>
      <c r="N6" s="215">
        <v>31</v>
      </c>
      <c r="O6" s="215">
        <v>366</v>
      </c>
    </row>
    <row r="7" spans="1:15" x14ac:dyDescent="0.25">
      <c r="C7" s="215"/>
      <c r="D7" s="215"/>
      <c r="E7" s="215"/>
      <c r="F7" s="215"/>
      <c r="G7" s="215"/>
      <c r="H7" s="215"/>
      <c r="I7" s="215"/>
      <c r="J7" s="215"/>
      <c r="K7" s="215"/>
      <c r="L7" s="215"/>
      <c r="M7" s="215"/>
      <c r="N7" s="215"/>
      <c r="O7" s="215"/>
    </row>
    <row r="8" spans="1:15" x14ac:dyDescent="0.25">
      <c r="A8" s="287" t="s">
        <v>773</v>
      </c>
      <c r="B8" s="287"/>
      <c r="C8" s="220">
        <v>649</v>
      </c>
      <c r="D8" s="220">
        <v>641.41379310344826</v>
      </c>
      <c r="E8" s="220">
        <v>630.06451612903231</v>
      </c>
      <c r="F8" s="220">
        <v>615.29999999999995</v>
      </c>
      <c r="G8" s="220">
        <v>597.67741935483866</v>
      </c>
      <c r="H8" s="220">
        <v>599.79999999999995</v>
      </c>
      <c r="I8" s="220">
        <v>584.32258064516134</v>
      </c>
      <c r="J8" s="220">
        <v>574.22580645161293</v>
      </c>
      <c r="K8" s="220">
        <v>547.56666666666672</v>
      </c>
      <c r="L8" s="220">
        <v>532.32258064516134</v>
      </c>
      <c r="M8" s="220">
        <v>524.1</v>
      </c>
      <c r="N8" s="220">
        <v>514.77419354838707</v>
      </c>
      <c r="O8" s="221" t="s">
        <v>774</v>
      </c>
    </row>
    <row r="9" spans="1:15" x14ac:dyDescent="0.25">
      <c r="C9" s="222"/>
      <c r="D9" s="222"/>
      <c r="E9" s="222"/>
      <c r="F9" s="222"/>
      <c r="G9" s="222"/>
      <c r="H9" s="222"/>
      <c r="I9" s="222"/>
      <c r="J9" s="222"/>
      <c r="K9" s="222"/>
      <c r="L9" s="222"/>
      <c r="M9" s="222"/>
      <c r="N9" s="222"/>
      <c r="O9" s="221"/>
    </row>
    <row r="10" spans="1:15" x14ac:dyDescent="0.25">
      <c r="A10" s="287" t="s">
        <v>775</v>
      </c>
      <c r="C10" s="222"/>
      <c r="D10" s="222"/>
      <c r="E10" s="222"/>
      <c r="F10" s="222"/>
      <c r="G10" s="222"/>
      <c r="H10" s="222"/>
      <c r="I10" s="222"/>
      <c r="J10" s="222"/>
      <c r="K10" s="222"/>
      <c r="L10" s="222"/>
      <c r="M10" s="222"/>
      <c r="N10" s="222"/>
      <c r="O10" s="221"/>
    </row>
    <row r="11" spans="1:15" x14ac:dyDescent="0.25">
      <c r="A11" s="285" t="s">
        <v>776</v>
      </c>
      <c r="C11" s="215">
        <v>2841</v>
      </c>
      <c r="D11" s="215">
        <v>2552</v>
      </c>
      <c r="E11" s="215">
        <v>2630</v>
      </c>
      <c r="F11" s="215">
        <v>2751</v>
      </c>
      <c r="G11" s="215">
        <v>2603</v>
      </c>
      <c r="H11" s="215">
        <v>2149</v>
      </c>
      <c r="I11" s="215">
        <v>2186</v>
      </c>
      <c r="J11" s="215">
        <v>2187</v>
      </c>
      <c r="K11" s="215">
        <v>2051</v>
      </c>
      <c r="L11" s="215">
        <v>2003</v>
      </c>
      <c r="M11" s="215">
        <v>1606</v>
      </c>
      <c r="N11" s="215">
        <v>1781</v>
      </c>
      <c r="O11" s="215">
        <v>27340</v>
      </c>
    </row>
    <row r="12" spans="1:15" x14ac:dyDescent="0.25">
      <c r="A12" s="285" t="s">
        <v>777</v>
      </c>
      <c r="C12" s="215">
        <v>188</v>
      </c>
      <c r="D12" s="215">
        <v>263</v>
      </c>
      <c r="E12" s="215">
        <v>175</v>
      </c>
      <c r="F12" s="215">
        <v>112</v>
      </c>
      <c r="G12" s="215">
        <v>113</v>
      </c>
      <c r="H12" s="215">
        <v>137</v>
      </c>
      <c r="I12" s="215">
        <v>72</v>
      </c>
      <c r="J12" s="215">
        <v>131</v>
      </c>
      <c r="K12" s="215">
        <v>164</v>
      </c>
      <c r="L12" s="215">
        <v>138</v>
      </c>
      <c r="M12" s="215">
        <v>118</v>
      </c>
      <c r="N12" s="215">
        <v>241</v>
      </c>
      <c r="O12" s="215">
        <v>1852</v>
      </c>
    </row>
    <row r="13" spans="1:15" x14ac:dyDescent="0.25">
      <c r="A13" s="285" t="s">
        <v>778</v>
      </c>
      <c r="C13" s="215">
        <v>12390</v>
      </c>
      <c r="D13" s="215">
        <v>11534</v>
      </c>
      <c r="E13" s="215">
        <v>12257</v>
      </c>
      <c r="F13" s="215">
        <v>12016</v>
      </c>
      <c r="G13" s="215">
        <v>12092</v>
      </c>
      <c r="H13" s="215">
        <v>12067</v>
      </c>
      <c r="I13" s="215">
        <v>11975</v>
      </c>
      <c r="J13" s="215">
        <v>11578</v>
      </c>
      <c r="K13" s="215">
        <v>10776</v>
      </c>
      <c r="L13" s="215">
        <v>10699</v>
      </c>
      <c r="M13" s="215">
        <v>10537</v>
      </c>
      <c r="N13" s="215">
        <v>10592</v>
      </c>
      <c r="O13" s="215">
        <v>138513</v>
      </c>
    </row>
    <row r="14" spans="1:15" x14ac:dyDescent="0.25">
      <c r="A14" s="285" t="s">
        <v>779</v>
      </c>
      <c r="C14" s="215">
        <v>461</v>
      </c>
      <c r="D14" s="215">
        <v>343</v>
      </c>
      <c r="E14" s="215">
        <v>204</v>
      </c>
      <c r="F14" s="215">
        <v>-482</v>
      </c>
      <c r="G14" s="215">
        <v>-23</v>
      </c>
      <c r="H14" s="215">
        <v>-205</v>
      </c>
      <c r="I14" s="215">
        <v>46</v>
      </c>
      <c r="J14" s="215">
        <v>8</v>
      </c>
      <c r="K14" s="215">
        <v>-29</v>
      </c>
      <c r="L14" s="215">
        <v>-23</v>
      </c>
      <c r="M14" s="215">
        <v>146</v>
      </c>
      <c r="N14" s="215">
        <v>42</v>
      </c>
      <c r="O14" s="215">
        <v>488</v>
      </c>
    </row>
    <row r="15" spans="1:15" x14ac:dyDescent="0.25">
      <c r="A15" s="285" t="s">
        <v>780</v>
      </c>
      <c r="C15" s="215">
        <v>5</v>
      </c>
      <c r="D15" s="215">
        <v>9</v>
      </c>
      <c r="E15" s="215">
        <v>2</v>
      </c>
      <c r="F15" s="215">
        <v>0</v>
      </c>
      <c r="G15" s="215">
        <v>0</v>
      </c>
      <c r="H15" s="215">
        <v>0</v>
      </c>
      <c r="I15" s="215">
        <v>0</v>
      </c>
      <c r="J15" s="215">
        <v>0</v>
      </c>
      <c r="K15" s="215">
        <v>0</v>
      </c>
      <c r="L15" s="215">
        <v>1</v>
      </c>
      <c r="M15" s="215">
        <v>0</v>
      </c>
      <c r="N15" s="215">
        <v>-1</v>
      </c>
      <c r="O15" s="215">
        <v>16</v>
      </c>
    </row>
    <row r="16" spans="1:15" x14ac:dyDescent="0.25">
      <c r="A16" s="285" t="s">
        <v>781</v>
      </c>
      <c r="C16" s="215">
        <v>1571</v>
      </c>
      <c r="D16" s="215">
        <v>1271</v>
      </c>
      <c r="E16" s="215">
        <v>1366</v>
      </c>
      <c r="F16" s="215">
        <v>1223</v>
      </c>
      <c r="G16" s="215">
        <v>993</v>
      </c>
      <c r="H16" s="215">
        <v>1271</v>
      </c>
      <c r="I16" s="215">
        <v>1176</v>
      </c>
      <c r="J16" s="215">
        <v>1127</v>
      </c>
      <c r="K16" s="215">
        <v>1018</v>
      </c>
      <c r="L16" s="215">
        <v>1293</v>
      </c>
      <c r="M16" s="215">
        <v>1196</v>
      </c>
      <c r="N16" s="215">
        <v>1143</v>
      </c>
      <c r="O16" s="215">
        <v>14648</v>
      </c>
    </row>
    <row r="17" spans="1:18" x14ac:dyDescent="0.25">
      <c r="A17" s="285" t="s">
        <v>782</v>
      </c>
      <c r="C17" s="215">
        <v>1937</v>
      </c>
      <c r="D17" s="215">
        <v>1951</v>
      </c>
      <c r="E17" s="215">
        <v>2082</v>
      </c>
      <c r="F17" s="215">
        <v>2008</v>
      </c>
      <c r="G17" s="215">
        <v>2026</v>
      </c>
      <c r="H17" s="215">
        <v>1998</v>
      </c>
      <c r="I17" s="215">
        <v>2158</v>
      </c>
      <c r="J17" s="215">
        <v>2292</v>
      </c>
      <c r="K17" s="215">
        <v>2035</v>
      </c>
      <c r="L17" s="215">
        <v>1978</v>
      </c>
      <c r="M17" s="215">
        <v>1730</v>
      </c>
      <c r="N17" s="215">
        <v>1727</v>
      </c>
      <c r="O17" s="215">
        <v>23922</v>
      </c>
    </row>
    <row r="18" spans="1:18" x14ac:dyDescent="0.25">
      <c r="A18" s="285" t="s">
        <v>783</v>
      </c>
      <c r="C18" s="215">
        <v>0</v>
      </c>
      <c r="D18" s="215">
        <v>0</v>
      </c>
      <c r="E18" s="215">
        <v>0</v>
      </c>
      <c r="F18" s="215">
        <v>0</v>
      </c>
      <c r="G18" s="215">
        <v>0</v>
      </c>
      <c r="H18" s="215">
        <v>0</v>
      </c>
      <c r="I18" s="215">
        <v>0</v>
      </c>
      <c r="J18" s="215">
        <v>0</v>
      </c>
      <c r="K18" s="215">
        <v>0</v>
      </c>
      <c r="L18" s="215">
        <v>0</v>
      </c>
      <c r="M18" s="215">
        <v>0</v>
      </c>
      <c r="N18" s="215">
        <v>0</v>
      </c>
      <c r="O18" s="215">
        <v>0</v>
      </c>
    </row>
    <row r="19" spans="1:18" x14ac:dyDescent="0.25">
      <c r="A19" s="285" t="s">
        <v>784</v>
      </c>
      <c r="C19" s="215">
        <v>0</v>
      </c>
      <c r="D19" s="215">
        <v>0</v>
      </c>
      <c r="E19" s="215">
        <v>0</v>
      </c>
      <c r="F19" s="215">
        <v>0</v>
      </c>
      <c r="G19" s="215">
        <v>0</v>
      </c>
      <c r="H19" s="215">
        <v>0</v>
      </c>
      <c r="I19" s="215">
        <v>0</v>
      </c>
      <c r="J19" s="215">
        <v>0</v>
      </c>
      <c r="K19" s="215">
        <v>0</v>
      </c>
      <c r="L19" s="215">
        <v>0</v>
      </c>
      <c r="M19" s="215">
        <v>0</v>
      </c>
      <c r="N19" s="215">
        <v>0</v>
      </c>
      <c r="O19" s="215">
        <v>0</v>
      </c>
    </row>
    <row r="20" spans="1:18" x14ac:dyDescent="0.25">
      <c r="A20" s="285" t="s">
        <v>785</v>
      </c>
      <c r="C20" s="215">
        <v>438</v>
      </c>
      <c r="D20" s="215">
        <v>353</v>
      </c>
      <c r="E20" s="215">
        <v>393</v>
      </c>
      <c r="F20" s="215">
        <v>390</v>
      </c>
      <c r="G20" s="215">
        <v>402</v>
      </c>
      <c r="H20" s="215">
        <v>390</v>
      </c>
      <c r="I20" s="215">
        <v>372</v>
      </c>
      <c r="J20" s="215">
        <v>350</v>
      </c>
      <c r="K20" s="215">
        <v>279</v>
      </c>
      <c r="L20" s="215">
        <v>309</v>
      </c>
      <c r="M20" s="215">
        <v>300</v>
      </c>
      <c r="N20" s="215">
        <v>307</v>
      </c>
      <c r="O20" s="215">
        <v>4283</v>
      </c>
    </row>
    <row r="21" spans="1:18" x14ac:dyDescent="0.25">
      <c r="A21" s="285" t="s">
        <v>786</v>
      </c>
      <c r="C21" s="215">
        <v>288</v>
      </c>
      <c r="D21" s="215">
        <v>325</v>
      </c>
      <c r="E21" s="215">
        <v>423</v>
      </c>
      <c r="F21" s="215">
        <v>441</v>
      </c>
      <c r="G21" s="215">
        <v>322</v>
      </c>
      <c r="H21" s="215">
        <v>187</v>
      </c>
      <c r="I21" s="215">
        <v>129</v>
      </c>
      <c r="J21" s="215">
        <v>128</v>
      </c>
      <c r="K21" s="215">
        <v>133</v>
      </c>
      <c r="L21" s="215">
        <v>104</v>
      </c>
      <c r="M21" s="215">
        <v>90</v>
      </c>
      <c r="N21" s="215">
        <v>121</v>
      </c>
      <c r="O21" s="215">
        <v>2691</v>
      </c>
    </row>
    <row r="22" spans="1:18" x14ac:dyDescent="0.25">
      <c r="A22" s="285" t="s">
        <v>787</v>
      </c>
      <c r="C22" s="215">
        <v>0</v>
      </c>
      <c r="D22" s="215">
        <v>0</v>
      </c>
      <c r="E22" s="215">
        <v>0</v>
      </c>
      <c r="F22" s="215">
        <v>0</v>
      </c>
      <c r="G22" s="215">
        <v>0</v>
      </c>
      <c r="H22" s="215">
        <v>0</v>
      </c>
      <c r="I22" s="215">
        <v>0</v>
      </c>
      <c r="J22" s="215">
        <v>0</v>
      </c>
      <c r="K22" s="215">
        <v>0</v>
      </c>
      <c r="L22" s="215">
        <v>0</v>
      </c>
      <c r="M22" s="215">
        <v>0</v>
      </c>
      <c r="N22" s="215">
        <v>5</v>
      </c>
      <c r="O22" s="215">
        <v>5</v>
      </c>
    </row>
    <row r="23" spans="1:18" ht="18.75" thickBot="1" x14ac:dyDescent="0.3">
      <c r="A23" s="285" t="s">
        <v>788</v>
      </c>
      <c r="C23" s="223">
        <v>20119</v>
      </c>
      <c r="D23" s="223">
        <v>18601</v>
      </c>
      <c r="E23" s="223">
        <v>19532</v>
      </c>
      <c r="F23" s="223">
        <v>18459</v>
      </c>
      <c r="G23" s="223">
        <v>18528</v>
      </c>
      <c r="H23" s="223">
        <v>17994</v>
      </c>
      <c r="I23" s="223">
        <v>18114</v>
      </c>
      <c r="J23" s="223">
        <v>17801</v>
      </c>
      <c r="K23" s="223">
        <v>16427</v>
      </c>
      <c r="L23" s="223">
        <v>16502</v>
      </c>
      <c r="M23" s="223">
        <v>15723</v>
      </c>
      <c r="N23" s="223">
        <v>15958</v>
      </c>
      <c r="O23" s="223">
        <v>213758</v>
      </c>
      <c r="P23" s="224">
        <f>SUM(O11:O22)</f>
        <v>213758</v>
      </c>
      <c r="Q23" s="224">
        <f>+O23-P23</f>
        <v>0</v>
      </c>
    </row>
    <row r="24" spans="1:18" ht="18.75" thickTop="1" x14ac:dyDescent="0.25">
      <c r="A24" s="285" t="s">
        <v>789</v>
      </c>
      <c r="C24" s="215"/>
      <c r="D24" s="215"/>
      <c r="E24" s="215"/>
      <c r="F24" s="215"/>
      <c r="G24" s="215"/>
      <c r="H24" s="215"/>
      <c r="I24" s="215"/>
      <c r="J24" s="215"/>
      <c r="K24" s="215"/>
      <c r="L24" s="215"/>
      <c r="M24" s="215"/>
      <c r="N24" s="215"/>
      <c r="O24" s="215"/>
    </row>
    <row r="25" spans="1:18" x14ac:dyDescent="0.25">
      <c r="A25" s="287" t="s">
        <v>790</v>
      </c>
      <c r="C25" s="215"/>
      <c r="D25" s="215"/>
      <c r="E25" s="215"/>
      <c r="F25" s="215"/>
      <c r="G25" s="215"/>
      <c r="H25" s="215"/>
      <c r="I25" s="215"/>
      <c r="J25" s="215"/>
      <c r="K25" s="215"/>
      <c r="L25" s="215"/>
      <c r="M25" s="215"/>
      <c r="N25" s="215"/>
      <c r="O25" s="215"/>
    </row>
    <row r="26" spans="1:18" x14ac:dyDescent="0.25">
      <c r="A26" s="285" t="s">
        <v>791</v>
      </c>
      <c r="C26" s="215">
        <v>3836853.5300000003</v>
      </c>
      <c r="D26" s="215">
        <v>3620689.8900000006</v>
      </c>
      <c r="E26" s="215">
        <v>3663481.6799999997</v>
      </c>
      <c r="F26" s="215">
        <v>3552768.98</v>
      </c>
      <c r="G26" s="215">
        <v>3397642.65</v>
      </c>
      <c r="H26" s="215">
        <v>3410727.3</v>
      </c>
      <c r="I26" s="215">
        <v>3315769.1500000004</v>
      </c>
      <c r="J26" s="215">
        <v>3295898.7600000002</v>
      </c>
      <c r="K26" s="215">
        <v>3062530.2</v>
      </c>
      <c r="L26" s="215">
        <v>3195240.58</v>
      </c>
      <c r="M26" s="215">
        <v>3045977.1999999997</v>
      </c>
      <c r="N26" s="215">
        <v>6607222.4400000004</v>
      </c>
      <c r="O26" s="215">
        <v>44004802.359999999</v>
      </c>
      <c r="P26" s="224"/>
    </row>
    <row r="27" spans="1:18" x14ac:dyDescent="0.25">
      <c r="A27" s="285" t="s">
        <v>792</v>
      </c>
      <c r="C27" s="215">
        <v>213287.42999999996</v>
      </c>
      <c r="D27" s="215">
        <v>230572.37</v>
      </c>
      <c r="E27" s="215">
        <v>215251.52999999997</v>
      </c>
      <c r="F27" s="215">
        <v>238609.21</v>
      </c>
      <c r="G27" s="215">
        <v>232587.2</v>
      </c>
      <c r="H27" s="215">
        <v>227119.59</v>
      </c>
      <c r="I27" s="215">
        <v>192113.95</v>
      </c>
      <c r="J27" s="215">
        <v>161105.52000000002</v>
      </c>
      <c r="K27" s="215">
        <v>179844.30000000002</v>
      </c>
      <c r="L27" s="215">
        <v>185298.72000000003</v>
      </c>
      <c r="M27" s="215">
        <v>163956.09</v>
      </c>
      <c r="N27" s="215">
        <v>-34267.700000000041</v>
      </c>
      <c r="O27" s="215">
        <v>2205478.2099999995</v>
      </c>
      <c r="P27" s="224"/>
    </row>
    <row r="28" spans="1:18" x14ac:dyDescent="0.25">
      <c r="A28" s="285" t="s">
        <v>793</v>
      </c>
      <c r="C28" s="215">
        <v>-110821.61</v>
      </c>
      <c r="D28" s="215">
        <v>-291169.23</v>
      </c>
      <c r="E28" s="215">
        <v>-156445.12000000002</v>
      </c>
      <c r="F28" s="215">
        <v>-91742.54</v>
      </c>
      <c r="G28" s="215">
        <v>-72614.359999999986</v>
      </c>
      <c r="H28" s="215">
        <v>-220261.35</v>
      </c>
      <c r="I28" s="215">
        <v>-73166.25</v>
      </c>
      <c r="J28" s="215">
        <v>-190688.5</v>
      </c>
      <c r="K28" s="215">
        <v>-161317.41</v>
      </c>
      <c r="L28" s="215">
        <v>-148918.96000000002</v>
      </c>
      <c r="M28" s="215">
        <v>-149583.42000000001</v>
      </c>
      <c r="N28" s="215">
        <v>6433629.5899999999</v>
      </c>
      <c r="O28" s="215">
        <v>4766900.84</v>
      </c>
      <c r="P28" s="224"/>
    </row>
    <row r="29" spans="1:18" ht="18.75" thickBot="1" x14ac:dyDescent="0.3">
      <c r="A29" s="285" t="s">
        <v>794</v>
      </c>
      <c r="C29" s="225">
        <v>3939319.3500000006</v>
      </c>
      <c r="D29" s="225">
        <v>3560093.0300000007</v>
      </c>
      <c r="E29" s="225">
        <v>3722288.0899999994</v>
      </c>
      <c r="F29" s="225">
        <v>3699635.65</v>
      </c>
      <c r="G29" s="225">
        <v>3557615.49</v>
      </c>
      <c r="H29" s="225">
        <v>3417585.5399999996</v>
      </c>
      <c r="I29" s="225">
        <v>3434716.8500000006</v>
      </c>
      <c r="J29" s="225">
        <v>3266315.7800000003</v>
      </c>
      <c r="K29" s="225">
        <v>3081057.09</v>
      </c>
      <c r="L29" s="225">
        <v>3231620.3400000003</v>
      </c>
      <c r="M29" s="225">
        <v>3060349.8699999996</v>
      </c>
      <c r="N29" s="225">
        <v>13006584.33</v>
      </c>
      <c r="O29" s="225">
        <v>50977181.409999996</v>
      </c>
      <c r="P29" s="224">
        <f>SUM(O26:O28)</f>
        <v>50977181.409999996</v>
      </c>
      <c r="Q29" s="224">
        <f>+O29-P29</f>
        <v>0</v>
      </c>
      <c r="R29" s="226"/>
    </row>
    <row r="30" spans="1:18" ht="18.75" thickTop="1" x14ac:dyDescent="0.25">
      <c r="C30" s="221"/>
      <c r="D30" s="221"/>
      <c r="E30" s="221"/>
      <c r="F30" s="221"/>
      <c r="G30" s="221"/>
      <c r="H30" s="221"/>
      <c r="I30" s="221"/>
      <c r="J30" s="221"/>
      <c r="K30" s="221"/>
      <c r="L30" s="221"/>
      <c r="M30" s="221"/>
      <c r="N30" s="221"/>
      <c r="O30" s="221"/>
    </row>
    <row r="31" spans="1:18" x14ac:dyDescent="0.25">
      <c r="A31" s="287" t="s">
        <v>795</v>
      </c>
      <c r="C31" s="215"/>
      <c r="D31" s="215"/>
      <c r="E31" s="215"/>
      <c r="F31" s="215"/>
      <c r="G31" s="215"/>
      <c r="H31" s="215"/>
      <c r="I31" s="215"/>
      <c r="J31" s="215"/>
      <c r="K31" s="215"/>
      <c r="L31" s="215"/>
      <c r="M31" s="215"/>
      <c r="N31" s="215"/>
      <c r="O31" s="215"/>
    </row>
    <row r="32" spans="1:18" x14ac:dyDescent="0.25">
      <c r="A32" s="285" t="s">
        <v>796</v>
      </c>
      <c r="C32" s="215">
        <v>1261550.22</v>
      </c>
      <c r="D32" s="215">
        <v>1159098.44</v>
      </c>
      <c r="E32" s="215">
        <v>1237702.1000000001</v>
      </c>
      <c r="F32" s="215">
        <v>1197420.2799999998</v>
      </c>
      <c r="G32" s="215">
        <v>1283376.6500000001</v>
      </c>
      <c r="H32" s="215">
        <v>1245448.1499999999</v>
      </c>
      <c r="I32" s="215">
        <v>1442794.05</v>
      </c>
      <c r="J32" s="215">
        <v>1554980.0800000003</v>
      </c>
      <c r="K32" s="215">
        <v>1676251.1300000004</v>
      </c>
      <c r="L32" s="215">
        <v>1737078.3</v>
      </c>
      <c r="M32" s="215">
        <v>1481292.24</v>
      </c>
      <c r="N32" s="215">
        <v>1851646.27</v>
      </c>
      <c r="O32" s="215">
        <v>17128637.910000004</v>
      </c>
      <c r="P32" s="224"/>
    </row>
    <row r="33" spans="1:18" x14ac:dyDescent="0.25">
      <c r="A33" s="285" t="s">
        <v>797</v>
      </c>
      <c r="C33" s="215">
        <v>292064.17</v>
      </c>
      <c r="D33" s="215">
        <v>268141.51999999996</v>
      </c>
      <c r="E33" s="215">
        <v>301281.5</v>
      </c>
      <c r="F33" s="215">
        <v>277091.33999999997</v>
      </c>
      <c r="G33" s="215">
        <v>261399.88999999996</v>
      </c>
      <c r="H33" s="215">
        <v>283428.66000000003</v>
      </c>
      <c r="I33" s="215">
        <v>306001.81</v>
      </c>
      <c r="J33" s="215">
        <v>301681.12</v>
      </c>
      <c r="K33" s="215">
        <v>303064.02999999997</v>
      </c>
      <c r="L33" s="215">
        <v>300827.98</v>
      </c>
      <c r="M33" s="215">
        <v>231356.85</v>
      </c>
      <c r="N33" s="215">
        <v>325861.24</v>
      </c>
      <c r="O33" s="215">
        <v>3452200.1099999994</v>
      </c>
      <c r="P33" s="224"/>
    </row>
    <row r="34" spans="1:18" x14ac:dyDescent="0.25">
      <c r="A34" s="285" t="s">
        <v>792</v>
      </c>
      <c r="C34" s="215">
        <v>405515.11</v>
      </c>
      <c r="D34" s="215">
        <v>365667.01</v>
      </c>
      <c r="E34" s="215">
        <v>396659.80999999994</v>
      </c>
      <c r="F34" s="215">
        <v>375052.11999999994</v>
      </c>
      <c r="G34" s="215">
        <v>355505.94</v>
      </c>
      <c r="H34" s="215">
        <v>377915.14999999997</v>
      </c>
      <c r="I34" s="215">
        <v>322374.93</v>
      </c>
      <c r="J34" s="215">
        <v>274406.58</v>
      </c>
      <c r="K34" s="215">
        <v>295083.84999999998</v>
      </c>
      <c r="L34" s="215">
        <v>321029.56999999995</v>
      </c>
      <c r="M34" s="215">
        <v>288240.44999999995</v>
      </c>
      <c r="N34" s="215">
        <v>253781.89</v>
      </c>
      <c r="O34" s="215">
        <v>4031232.4099999997</v>
      </c>
      <c r="P34" s="224"/>
    </row>
    <row r="35" spans="1:18" x14ac:dyDescent="0.25">
      <c r="A35" s="285" t="s">
        <v>798</v>
      </c>
      <c r="C35" s="215">
        <v>52770.57</v>
      </c>
      <c r="D35" s="215">
        <v>51925.820000000007</v>
      </c>
      <c r="E35" s="215">
        <v>55679.11</v>
      </c>
      <c r="F35" s="215">
        <v>57838.140000000007</v>
      </c>
      <c r="G35" s="215">
        <v>53594.720000000001</v>
      </c>
      <c r="H35" s="215">
        <v>48346.900000000009</v>
      </c>
      <c r="I35" s="215">
        <v>53789.18</v>
      </c>
      <c r="J35" s="215">
        <v>53581.99</v>
      </c>
      <c r="K35" s="215">
        <v>55019.509999999995</v>
      </c>
      <c r="L35" s="215">
        <v>52944.659999999989</v>
      </c>
      <c r="M35" s="215">
        <v>44443</v>
      </c>
      <c r="N35" s="215">
        <v>52136.66</v>
      </c>
      <c r="O35" s="215">
        <v>632070.26</v>
      </c>
      <c r="P35" s="224"/>
    </row>
    <row r="36" spans="1:18" x14ac:dyDescent="0.25">
      <c r="A36" s="285" t="s">
        <v>799</v>
      </c>
      <c r="C36" s="215">
        <v>110591.28000000001</v>
      </c>
      <c r="D36" s="215">
        <v>100280.46000000002</v>
      </c>
      <c r="E36" s="215">
        <v>104365.37000000001</v>
      </c>
      <c r="F36" s="215">
        <v>101392.9</v>
      </c>
      <c r="G36" s="215">
        <v>113975.91</v>
      </c>
      <c r="H36" s="215">
        <v>113296.08</v>
      </c>
      <c r="I36" s="215">
        <v>117167.36000000002</v>
      </c>
      <c r="J36" s="215">
        <v>121811.5</v>
      </c>
      <c r="K36" s="215">
        <v>118901.18999999999</v>
      </c>
      <c r="L36" s="215">
        <v>113263.01</v>
      </c>
      <c r="M36" s="215">
        <v>99671.58</v>
      </c>
      <c r="N36" s="215">
        <v>132794.45000000001</v>
      </c>
      <c r="O36" s="215">
        <v>1347511.0899999999</v>
      </c>
      <c r="P36" s="224"/>
    </row>
    <row r="37" spans="1:18" x14ac:dyDescent="0.25">
      <c r="A37" s="285" t="s">
        <v>800</v>
      </c>
      <c r="C37" s="215">
        <v>249752.73</v>
      </c>
      <c r="D37" s="215">
        <v>228446.03</v>
      </c>
      <c r="E37" s="215">
        <v>235342.49</v>
      </c>
      <c r="F37" s="215">
        <v>198698.47</v>
      </c>
      <c r="G37" s="215">
        <v>200920.77000000002</v>
      </c>
      <c r="H37" s="215">
        <v>193262.75</v>
      </c>
      <c r="I37" s="215">
        <v>224882.05</v>
      </c>
      <c r="J37" s="215">
        <v>208733.28</v>
      </c>
      <c r="K37" s="215">
        <v>206863.97999999998</v>
      </c>
      <c r="L37" s="215">
        <v>209488.96</v>
      </c>
      <c r="M37" s="215">
        <v>180785.84</v>
      </c>
      <c r="N37" s="215">
        <v>308071.59999999998</v>
      </c>
      <c r="O37" s="215">
        <v>2645248.9500000002</v>
      </c>
      <c r="P37" s="224"/>
    </row>
    <row r="38" spans="1:18" x14ac:dyDescent="0.25">
      <c r="A38" s="285" t="s">
        <v>801</v>
      </c>
      <c r="C38" s="215">
        <v>756215.53999999992</v>
      </c>
      <c r="D38" s="215">
        <v>874360.85000000009</v>
      </c>
      <c r="E38" s="215">
        <v>820649.46000000008</v>
      </c>
      <c r="F38" s="215">
        <v>799613.62</v>
      </c>
      <c r="G38" s="215">
        <v>935039.63</v>
      </c>
      <c r="H38" s="215">
        <v>805768.07999999984</v>
      </c>
      <c r="I38" s="215">
        <v>828079.32</v>
      </c>
      <c r="J38" s="215">
        <v>829811.01</v>
      </c>
      <c r="K38" s="215">
        <v>809000.51000000013</v>
      </c>
      <c r="L38" s="215">
        <v>796037.78999999992</v>
      </c>
      <c r="M38" s="215">
        <v>754175.45</v>
      </c>
      <c r="N38" s="215">
        <v>813782.17</v>
      </c>
      <c r="O38" s="215">
        <v>9822533.4299999997</v>
      </c>
      <c r="P38" s="224"/>
    </row>
    <row r="39" spans="1:18" x14ac:dyDescent="0.25">
      <c r="A39" s="285" t="s">
        <v>802</v>
      </c>
      <c r="C39" s="215">
        <v>749084.22</v>
      </c>
      <c r="D39" s="215">
        <v>589349.18000000005</v>
      </c>
      <c r="E39" s="215">
        <v>674973.69000000018</v>
      </c>
      <c r="F39" s="215">
        <v>669980.74999999988</v>
      </c>
      <c r="G39" s="215">
        <v>677490.85</v>
      </c>
      <c r="H39" s="215">
        <v>666625.91999999993</v>
      </c>
      <c r="I39" s="215">
        <v>667375.5199999999</v>
      </c>
      <c r="J39" s="215">
        <v>661630.28000000014</v>
      </c>
      <c r="K39" s="215">
        <v>665385.59</v>
      </c>
      <c r="L39" s="215">
        <v>661492.71000000008</v>
      </c>
      <c r="M39" s="215">
        <v>666729.65000000014</v>
      </c>
      <c r="N39" s="215">
        <v>683244.8</v>
      </c>
      <c r="O39" s="215">
        <v>8033363.1600000001</v>
      </c>
      <c r="P39" s="224"/>
    </row>
    <row r="40" spans="1:18" ht="18.75" thickBot="1" x14ac:dyDescent="0.3">
      <c r="A40" s="285" t="s">
        <v>803</v>
      </c>
      <c r="C40" s="225">
        <v>3877543.84</v>
      </c>
      <c r="D40" s="225">
        <v>3637269.31</v>
      </c>
      <c r="E40" s="225">
        <v>3826653.5300000003</v>
      </c>
      <c r="F40" s="225">
        <v>3677087.6199999996</v>
      </c>
      <c r="G40" s="225">
        <v>3881304.36</v>
      </c>
      <c r="H40" s="225">
        <v>3734091.6899999995</v>
      </c>
      <c r="I40" s="225">
        <v>3962464.2199999997</v>
      </c>
      <c r="J40" s="225">
        <v>4006635.8400000008</v>
      </c>
      <c r="K40" s="225">
        <v>4129569.79</v>
      </c>
      <c r="L40" s="225">
        <v>4192162.98</v>
      </c>
      <c r="M40" s="225">
        <v>3746695.0600000005</v>
      </c>
      <c r="N40" s="225">
        <v>4421319.08</v>
      </c>
      <c r="O40" s="225">
        <v>47092797.320000008</v>
      </c>
      <c r="P40" s="224">
        <f>SUM(O32:O39)</f>
        <v>47092797.320000008</v>
      </c>
      <c r="Q40" s="224">
        <f>+O40-P40</f>
        <v>0</v>
      </c>
    </row>
    <row r="41" spans="1:18" ht="19.5" thickTop="1" thickBot="1" x14ac:dyDescent="0.3">
      <c r="A41" s="287" t="s">
        <v>804</v>
      </c>
      <c r="B41" s="287"/>
      <c r="C41" s="227">
        <v>61775.510000000708</v>
      </c>
      <c r="D41" s="227">
        <v>-77176.279999999329</v>
      </c>
      <c r="E41" s="227">
        <v>-104365.44000000088</v>
      </c>
      <c r="F41" s="227">
        <v>22548.030000000261</v>
      </c>
      <c r="G41" s="227">
        <v>-323688.86999999965</v>
      </c>
      <c r="H41" s="227">
        <v>-316506.14999999991</v>
      </c>
      <c r="I41" s="227">
        <v>-527747.36999999918</v>
      </c>
      <c r="J41" s="227">
        <v>-740320.06000000052</v>
      </c>
      <c r="K41" s="227">
        <v>-1048512.7000000002</v>
      </c>
      <c r="L41" s="227">
        <v>-960542.63999999966</v>
      </c>
      <c r="M41" s="227">
        <v>-686345.19000000088</v>
      </c>
      <c r="N41" s="227">
        <v>8585265.25</v>
      </c>
      <c r="O41" s="227">
        <v>3884384.0899999887</v>
      </c>
      <c r="P41" s="224">
        <f>+P29-P40</f>
        <v>3884384.0899999887</v>
      </c>
      <c r="Q41" s="224">
        <f>+O41-P41</f>
        <v>0</v>
      </c>
      <c r="R41" s="226"/>
    </row>
    <row r="42" spans="1:18" ht="18.75" thickTop="1" x14ac:dyDescent="0.25">
      <c r="C42" s="215"/>
      <c r="D42" s="215"/>
      <c r="E42" s="215"/>
      <c r="F42" s="215"/>
      <c r="G42" s="215"/>
      <c r="H42" s="216" t="s">
        <v>1203</v>
      </c>
      <c r="I42" s="215"/>
      <c r="J42" s="215"/>
      <c r="K42" s="215"/>
      <c r="L42" s="215"/>
      <c r="M42" s="215"/>
      <c r="N42" s="215"/>
      <c r="O42" s="215"/>
    </row>
    <row r="43" spans="1:18" x14ac:dyDescent="0.25">
      <c r="C43" s="215"/>
      <c r="D43" s="215"/>
      <c r="E43" s="215"/>
      <c r="F43" s="215"/>
      <c r="G43" s="215"/>
      <c r="H43" s="217" t="s">
        <v>805</v>
      </c>
      <c r="I43" s="215"/>
      <c r="J43" s="215"/>
      <c r="K43" s="215"/>
      <c r="L43" s="215"/>
      <c r="M43" s="215"/>
      <c r="N43" s="215"/>
      <c r="O43" s="215"/>
    </row>
    <row r="44" spans="1:18" x14ac:dyDescent="0.25">
      <c r="B44" s="286"/>
      <c r="C44" s="215"/>
      <c r="D44" s="215"/>
      <c r="E44" s="215"/>
      <c r="F44" s="215"/>
      <c r="G44" s="215"/>
      <c r="H44" s="218">
        <v>2020</v>
      </c>
      <c r="I44" s="215"/>
      <c r="J44" s="215"/>
      <c r="K44" s="215"/>
      <c r="L44" s="215"/>
      <c r="M44" s="215"/>
      <c r="N44" s="215"/>
      <c r="O44" s="215"/>
    </row>
    <row r="45" spans="1:18" x14ac:dyDescent="0.25">
      <c r="B45" s="286"/>
      <c r="C45" s="215"/>
      <c r="D45" s="215"/>
      <c r="E45" s="215"/>
      <c r="F45" s="215"/>
      <c r="G45" s="215"/>
      <c r="H45" s="216"/>
      <c r="I45" s="215"/>
      <c r="J45" s="215"/>
      <c r="K45" s="215"/>
      <c r="L45" s="215"/>
      <c r="M45" s="215"/>
      <c r="N45" s="215"/>
      <c r="O45" s="215"/>
    </row>
    <row r="46" spans="1:18" x14ac:dyDescent="0.25">
      <c r="C46" s="219" t="s">
        <v>761</v>
      </c>
      <c r="D46" s="219" t="s">
        <v>762</v>
      </c>
      <c r="E46" s="219" t="s">
        <v>763</v>
      </c>
      <c r="F46" s="219" t="s">
        <v>764</v>
      </c>
      <c r="G46" s="219" t="s">
        <v>185</v>
      </c>
      <c r="H46" s="219" t="s">
        <v>765</v>
      </c>
      <c r="I46" s="219" t="s">
        <v>766</v>
      </c>
      <c r="J46" s="219" t="s">
        <v>767</v>
      </c>
      <c r="K46" s="219" t="s">
        <v>768</v>
      </c>
      <c r="L46" s="219" t="s">
        <v>769</v>
      </c>
      <c r="M46" s="219" t="s">
        <v>770</v>
      </c>
      <c r="N46" s="219" t="s">
        <v>771</v>
      </c>
      <c r="O46" s="219" t="s">
        <v>772</v>
      </c>
    </row>
    <row r="47" spans="1:18" x14ac:dyDescent="0.25">
      <c r="A47" s="285" t="s">
        <v>806</v>
      </c>
      <c r="C47" s="215"/>
      <c r="D47" s="215"/>
      <c r="E47" s="215"/>
      <c r="F47" s="215"/>
      <c r="G47" s="215"/>
      <c r="H47" s="215"/>
      <c r="I47" s="215"/>
      <c r="J47" s="215"/>
      <c r="K47" s="215"/>
      <c r="L47" s="215"/>
      <c r="M47" s="215"/>
      <c r="N47" s="215"/>
      <c r="O47" s="215"/>
    </row>
    <row r="48" spans="1:18" x14ac:dyDescent="0.25">
      <c r="A48" s="285" t="s">
        <v>807</v>
      </c>
      <c r="B48" s="228"/>
      <c r="C48" s="215">
        <v>2123199.7600000002</v>
      </c>
      <c r="D48" s="215">
        <v>2057925.03</v>
      </c>
      <c r="E48" s="215">
        <v>2102440.08</v>
      </c>
      <c r="F48" s="215">
        <v>1980798.9699999997</v>
      </c>
      <c r="G48" s="215">
        <v>1982586.7099999997</v>
      </c>
      <c r="H48" s="215">
        <v>1968343.0899999999</v>
      </c>
      <c r="I48" s="215">
        <v>1924008.6400000001</v>
      </c>
      <c r="J48" s="215">
        <v>1896061.0999999999</v>
      </c>
      <c r="K48" s="215">
        <v>1753865.83</v>
      </c>
      <c r="L48" s="215">
        <v>1742131.75</v>
      </c>
      <c r="M48" s="215">
        <v>1714151.11</v>
      </c>
      <c r="N48" s="215">
        <v>1498655.51</v>
      </c>
      <c r="O48" s="215">
        <v>22744167.580000002</v>
      </c>
    </row>
    <row r="49" spans="1:15" x14ac:dyDescent="0.25">
      <c r="A49" s="285" t="s">
        <v>808</v>
      </c>
      <c r="B49" s="228"/>
      <c r="C49" s="215">
        <v>-42004.84</v>
      </c>
      <c r="D49" s="215">
        <v>10758.270000000004</v>
      </c>
      <c r="E49" s="215">
        <v>-16148.77</v>
      </c>
      <c r="F49" s="215">
        <v>-88362.84</v>
      </c>
      <c r="G49" s="215">
        <v>-5952.2999999999993</v>
      </c>
      <c r="H49" s="215">
        <v>-31874.17</v>
      </c>
      <c r="I49" s="215">
        <v>8447.869999999999</v>
      </c>
      <c r="J49" s="215">
        <v>3009.5400000000009</v>
      </c>
      <c r="K49" s="215">
        <v>-4264.0499999999984</v>
      </c>
      <c r="L49" s="215">
        <v>-342.57999999999993</v>
      </c>
      <c r="M49" s="215">
        <v>23107.52</v>
      </c>
      <c r="N49" s="215">
        <v>217623.79</v>
      </c>
      <c r="O49" s="215">
        <v>73997.440000000061</v>
      </c>
    </row>
    <row r="50" spans="1:15" x14ac:dyDescent="0.25">
      <c r="A50" s="285" t="s">
        <v>809</v>
      </c>
      <c r="B50" s="228"/>
      <c r="C50" s="215">
        <v>0</v>
      </c>
      <c r="D50" s="215">
        <v>0</v>
      </c>
      <c r="E50" s="215">
        <v>0</v>
      </c>
      <c r="F50" s="215">
        <v>0</v>
      </c>
      <c r="G50" s="215">
        <v>0</v>
      </c>
      <c r="H50" s="215">
        <v>0</v>
      </c>
      <c r="I50" s="215">
        <v>0</v>
      </c>
      <c r="J50" s="215">
        <v>0</v>
      </c>
      <c r="K50" s="215">
        <v>0</v>
      </c>
      <c r="L50" s="215">
        <v>0</v>
      </c>
      <c r="M50" s="215">
        <v>0</v>
      </c>
      <c r="N50" s="215">
        <v>0</v>
      </c>
      <c r="O50" s="215">
        <v>0</v>
      </c>
    </row>
    <row r="51" spans="1:15" x14ac:dyDescent="0.25">
      <c r="A51" s="285" t="s">
        <v>810</v>
      </c>
      <c r="B51" s="228"/>
      <c r="C51" s="215">
        <v>0</v>
      </c>
      <c r="D51" s="215">
        <v>0</v>
      </c>
      <c r="E51" s="215">
        <v>0</v>
      </c>
      <c r="F51" s="215">
        <v>0</v>
      </c>
      <c r="G51" s="215">
        <v>0</v>
      </c>
      <c r="H51" s="215">
        <v>0</v>
      </c>
      <c r="I51" s="215">
        <v>0</v>
      </c>
      <c r="J51" s="215">
        <v>0</v>
      </c>
      <c r="K51" s="215">
        <v>0</v>
      </c>
      <c r="L51" s="215">
        <v>0</v>
      </c>
      <c r="M51" s="215">
        <v>0</v>
      </c>
      <c r="N51" s="215">
        <v>0</v>
      </c>
      <c r="O51" s="215">
        <v>0</v>
      </c>
    </row>
    <row r="52" spans="1:15" x14ac:dyDescent="0.25">
      <c r="A52" s="285" t="s">
        <v>811</v>
      </c>
      <c r="B52" s="228"/>
      <c r="C52" s="215">
        <v>0</v>
      </c>
      <c r="D52" s="215">
        <v>0</v>
      </c>
      <c r="E52" s="215">
        <v>0</v>
      </c>
      <c r="F52" s="215">
        <v>0</v>
      </c>
      <c r="G52" s="215">
        <v>0</v>
      </c>
      <c r="H52" s="215">
        <v>0</v>
      </c>
      <c r="I52" s="215">
        <v>0</v>
      </c>
      <c r="J52" s="215">
        <v>0</v>
      </c>
      <c r="K52" s="215">
        <v>0</v>
      </c>
      <c r="L52" s="215">
        <v>0</v>
      </c>
      <c r="M52" s="215">
        <v>0</v>
      </c>
      <c r="N52" s="215">
        <v>0</v>
      </c>
      <c r="O52" s="215">
        <v>0</v>
      </c>
    </row>
    <row r="53" spans="1:15" x14ac:dyDescent="0.25">
      <c r="A53" s="285" t="s">
        <v>812</v>
      </c>
      <c r="B53" s="228"/>
      <c r="C53" s="215">
        <v>0</v>
      </c>
      <c r="D53" s="215">
        <v>0</v>
      </c>
      <c r="E53" s="215">
        <v>0</v>
      </c>
      <c r="F53" s="215">
        <v>0</v>
      </c>
      <c r="G53" s="215">
        <v>0</v>
      </c>
      <c r="H53" s="215">
        <v>334.8</v>
      </c>
      <c r="I53" s="215">
        <v>0</v>
      </c>
      <c r="J53" s="215">
        <v>0</v>
      </c>
      <c r="K53" s="215">
        <v>0</v>
      </c>
      <c r="L53" s="215">
        <v>0</v>
      </c>
      <c r="M53" s="215">
        <v>0</v>
      </c>
      <c r="N53" s="215">
        <v>-334.8</v>
      </c>
      <c r="O53" s="215">
        <v>0</v>
      </c>
    </row>
    <row r="54" spans="1:15" x14ac:dyDescent="0.25">
      <c r="A54" s="285" t="s">
        <v>813</v>
      </c>
      <c r="B54" s="228"/>
      <c r="C54" s="215">
        <v>0</v>
      </c>
      <c r="D54" s="215">
        <v>0</v>
      </c>
      <c r="E54" s="215">
        <v>0</v>
      </c>
      <c r="F54" s="215">
        <v>0</v>
      </c>
      <c r="G54" s="215">
        <v>0</v>
      </c>
      <c r="H54" s="215">
        <v>-334.8</v>
      </c>
      <c r="I54" s="215">
        <v>0</v>
      </c>
      <c r="J54" s="215">
        <v>0</v>
      </c>
      <c r="K54" s="215">
        <v>0</v>
      </c>
      <c r="L54" s="215">
        <v>0</v>
      </c>
      <c r="M54" s="215">
        <v>0</v>
      </c>
      <c r="N54" s="215">
        <v>334.8</v>
      </c>
      <c r="O54" s="215">
        <v>0</v>
      </c>
    </row>
    <row r="55" spans="1:15" x14ac:dyDescent="0.25">
      <c r="A55" s="285" t="s">
        <v>814</v>
      </c>
      <c r="B55" s="228"/>
      <c r="C55" s="215">
        <v>0</v>
      </c>
      <c r="D55" s="215">
        <v>0</v>
      </c>
      <c r="E55" s="215">
        <v>0</v>
      </c>
      <c r="F55" s="215">
        <v>0</v>
      </c>
      <c r="G55" s="215">
        <v>0</v>
      </c>
      <c r="H55" s="215">
        <v>0</v>
      </c>
      <c r="I55" s="215">
        <v>0</v>
      </c>
      <c r="J55" s="215">
        <v>0</v>
      </c>
      <c r="K55" s="215">
        <v>0</v>
      </c>
      <c r="L55" s="215">
        <v>0</v>
      </c>
      <c r="M55" s="215">
        <v>0</v>
      </c>
      <c r="N55" s="215">
        <v>2649.64</v>
      </c>
      <c r="O55" s="215">
        <v>2649.64</v>
      </c>
    </row>
    <row r="56" spans="1:15" x14ac:dyDescent="0.25">
      <c r="A56" s="285" t="s">
        <v>815</v>
      </c>
      <c r="B56" s="228"/>
      <c r="C56" s="215">
        <v>10934.289999999999</v>
      </c>
      <c r="D56" s="215">
        <v>8894.64</v>
      </c>
      <c r="E56" s="215">
        <v>8855.9599999999991</v>
      </c>
      <c r="F56" s="215">
        <v>-5165.2</v>
      </c>
      <c r="G56" s="215">
        <v>5675.8</v>
      </c>
      <c r="H56" s="215">
        <v>-5190</v>
      </c>
      <c r="I56" s="215">
        <v>2573</v>
      </c>
      <c r="J56" s="215">
        <v>18255</v>
      </c>
      <c r="K56" s="215">
        <v>5180</v>
      </c>
      <c r="L56" s="215">
        <v>6103</v>
      </c>
      <c r="M56" s="215">
        <v>2870</v>
      </c>
      <c r="N56" s="215">
        <v>2258</v>
      </c>
      <c r="O56" s="215">
        <v>61244.49</v>
      </c>
    </row>
    <row r="57" spans="1:15" x14ac:dyDescent="0.25">
      <c r="A57" s="285" t="s">
        <v>816</v>
      </c>
      <c r="B57" s="228"/>
      <c r="C57" s="215">
        <v>527.91999999999996</v>
      </c>
      <c r="D57" s="215">
        <v>-77.900000000000006</v>
      </c>
      <c r="E57" s="215">
        <v>-4.83</v>
      </c>
      <c r="F57" s="215">
        <v>243</v>
      </c>
      <c r="G57" s="215">
        <v>-2.25</v>
      </c>
      <c r="H57" s="215">
        <v>-5668.9000000000005</v>
      </c>
      <c r="I57" s="215">
        <v>5992.64</v>
      </c>
      <c r="J57" s="215">
        <v>0</v>
      </c>
      <c r="K57" s="215">
        <v>0</v>
      </c>
      <c r="L57" s="215">
        <v>0</v>
      </c>
      <c r="M57" s="215">
        <v>1090.8999999999999</v>
      </c>
      <c r="N57" s="215">
        <v>-2100.58</v>
      </c>
      <c r="O57" s="215">
        <v>0</v>
      </c>
    </row>
    <row r="58" spans="1:15" x14ac:dyDescent="0.25">
      <c r="A58" s="285" t="s">
        <v>817</v>
      </c>
      <c r="B58" s="228"/>
      <c r="C58" s="215">
        <v>0</v>
      </c>
      <c r="D58" s="215">
        <v>0</v>
      </c>
      <c r="E58" s="215">
        <v>0</v>
      </c>
      <c r="F58" s="215">
        <v>0</v>
      </c>
      <c r="G58" s="215">
        <v>0</v>
      </c>
      <c r="H58" s="215">
        <v>0</v>
      </c>
      <c r="I58" s="215">
        <v>0</v>
      </c>
      <c r="J58" s="215">
        <v>0</v>
      </c>
      <c r="K58" s="215">
        <v>0</v>
      </c>
      <c r="L58" s="215">
        <v>0</v>
      </c>
      <c r="M58" s="215">
        <v>0</v>
      </c>
      <c r="N58" s="215">
        <v>0</v>
      </c>
      <c r="O58" s="215">
        <v>0</v>
      </c>
    </row>
    <row r="59" spans="1:15" x14ac:dyDescent="0.25">
      <c r="A59" s="285" t="s">
        <v>818</v>
      </c>
      <c r="B59" s="228"/>
      <c r="C59" s="215">
        <v>-1199.1199999999999</v>
      </c>
      <c r="D59" s="215">
        <v>-153.15999999999997</v>
      </c>
      <c r="E59" s="215">
        <v>-512.07000000000005</v>
      </c>
      <c r="F59" s="215">
        <v>-2084.0500000000002</v>
      </c>
      <c r="G59" s="215">
        <v>471.97999999999996</v>
      </c>
      <c r="H59" s="215">
        <v>1606.69</v>
      </c>
      <c r="I59" s="215">
        <v>-776.61999999999989</v>
      </c>
      <c r="J59" s="215">
        <v>1203.4699999999998</v>
      </c>
      <c r="K59" s="215">
        <v>1053.73</v>
      </c>
      <c r="L59" s="215">
        <v>-249.19</v>
      </c>
      <c r="M59" s="215">
        <v>-685.24</v>
      </c>
      <c r="N59" s="215">
        <v>1323.5800000000002</v>
      </c>
      <c r="O59" s="215">
        <v>0</v>
      </c>
    </row>
    <row r="60" spans="1:15" x14ac:dyDescent="0.25">
      <c r="A60" s="285" t="s">
        <v>819</v>
      </c>
      <c r="B60" s="228"/>
      <c r="C60" s="215">
        <v>0</v>
      </c>
      <c r="D60" s="215">
        <v>0</v>
      </c>
      <c r="E60" s="215">
        <v>0</v>
      </c>
      <c r="F60" s="215">
        <v>0</v>
      </c>
      <c r="G60" s="215">
        <v>0</v>
      </c>
      <c r="H60" s="215">
        <v>0</v>
      </c>
      <c r="I60" s="215">
        <v>0</v>
      </c>
      <c r="J60" s="215">
        <v>0</v>
      </c>
      <c r="K60" s="215">
        <v>0</v>
      </c>
      <c r="L60" s="215">
        <v>0</v>
      </c>
      <c r="M60" s="215">
        <v>0</v>
      </c>
      <c r="N60" s="215">
        <v>0</v>
      </c>
      <c r="O60" s="215">
        <v>0</v>
      </c>
    </row>
    <row r="61" spans="1:15" x14ac:dyDescent="0.25">
      <c r="A61" s="285" t="s">
        <v>820</v>
      </c>
      <c r="B61" s="228"/>
      <c r="C61" s="215">
        <v>620800</v>
      </c>
      <c r="D61" s="215">
        <v>505600</v>
      </c>
      <c r="E61" s="215">
        <v>546400</v>
      </c>
      <c r="F61" s="215">
        <v>489200</v>
      </c>
      <c r="G61" s="215">
        <v>397200</v>
      </c>
      <c r="H61" s="215">
        <v>508400</v>
      </c>
      <c r="I61" s="215">
        <v>470400</v>
      </c>
      <c r="J61" s="215">
        <v>450800</v>
      </c>
      <c r="K61" s="215">
        <v>407200</v>
      </c>
      <c r="L61" s="215">
        <v>517200</v>
      </c>
      <c r="M61" s="215">
        <v>478400</v>
      </c>
      <c r="N61" s="215">
        <v>467600</v>
      </c>
      <c r="O61" s="215">
        <v>5859200</v>
      </c>
    </row>
    <row r="62" spans="1:15" x14ac:dyDescent="0.25">
      <c r="A62" s="285" t="s">
        <v>821</v>
      </c>
      <c r="B62" s="228"/>
      <c r="C62" s="215">
        <v>130697.12000000001</v>
      </c>
      <c r="D62" s="215">
        <v>121474.82999999999</v>
      </c>
      <c r="E62" s="215">
        <v>125727.44000000002</v>
      </c>
      <c r="F62" s="215">
        <v>135007.01999999999</v>
      </c>
      <c r="G62" s="215">
        <v>106870.33</v>
      </c>
      <c r="H62" s="215">
        <v>119973.28000000001</v>
      </c>
      <c r="I62" s="215">
        <v>99468.940000000017</v>
      </c>
      <c r="J62" s="215">
        <v>99370.75</v>
      </c>
      <c r="K62" s="215">
        <v>105963.51999999999</v>
      </c>
      <c r="L62" s="215">
        <v>146675.34999999998</v>
      </c>
      <c r="M62" s="215">
        <v>158381.15</v>
      </c>
      <c r="N62" s="215">
        <v>155228.56</v>
      </c>
      <c r="O62" s="215">
        <v>1504838.29</v>
      </c>
    </row>
    <row r="63" spans="1:15" x14ac:dyDescent="0.25">
      <c r="A63" s="285" t="s">
        <v>822</v>
      </c>
      <c r="B63" s="228"/>
      <c r="C63" s="215">
        <v>109768.51000000001</v>
      </c>
      <c r="D63" s="215">
        <v>126426.07999999999</v>
      </c>
      <c r="E63" s="215">
        <v>160344.01999999999</v>
      </c>
      <c r="F63" s="215">
        <v>125932.07</v>
      </c>
      <c r="G63" s="215">
        <v>97154.819999999992</v>
      </c>
      <c r="H63" s="215">
        <v>116737.57000000002</v>
      </c>
      <c r="I63" s="215">
        <v>108850.98</v>
      </c>
      <c r="J63" s="215">
        <v>97824.919999999984</v>
      </c>
      <c r="K63" s="215">
        <v>99764.54</v>
      </c>
      <c r="L63" s="215">
        <v>124770.56999999999</v>
      </c>
      <c r="M63" s="215">
        <v>111048.87999999999</v>
      </c>
      <c r="N63" s="215">
        <v>96143.39</v>
      </c>
      <c r="O63" s="215">
        <v>1374766.3499999999</v>
      </c>
    </row>
    <row r="64" spans="1:15" x14ac:dyDescent="0.25">
      <c r="A64" s="285" t="s">
        <v>823</v>
      </c>
      <c r="B64" s="228"/>
      <c r="C64" s="215">
        <v>120806.91</v>
      </c>
      <c r="D64" s="215">
        <v>132737.60000000001</v>
      </c>
      <c r="E64" s="215">
        <v>164985.47999999998</v>
      </c>
      <c r="F64" s="215">
        <v>122257.60000000001</v>
      </c>
      <c r="G64" s="215">
        <v>97022.689999999988</v>
      </c>
      <c r="H64" s="215">
        <v>127650.54</v>
      </c>
      <c r="I64" s="215">
        <v>109434.17000000001</v>
      </c>
      <c r="J64" s="215">
        <v>101442.12999999999</v>
      </c>
      <c r="K64" s="215">
        <v>99329.72</v>
      </c>
      <c r="L64" s="215">
        <v>135779.51999999999</v>
      </c>
      <c r="M64" s="215">
        <v>114194.04000000002</v>
      </c>
      <c r="N64" s="215">
        <v>98787.29</v>
      </c>
      <c r="O64" s="215">
        <v>1424427.6900000002</v>
      </c>
    </row>
    <row r="65" spans="1:15" x14ac:dyDescent="0.25">
      <c r="A65" s="285" t="s">
        <v>824</v>
      </c>
      <c r="B65" s="228"/>
      <c r="C65" s="215">
        <v>49583.47</v>
      </c>
      <c r="D65" s="215">
        <v>58916.770000000004</v>
      </c>
      <c r="E65" s="215">
        <v>59426.44</v>
      </c>
      <c r="F65" s="215">
        <v>58731.57</v>
      </c>
      <c r="G65" s="215">
        <v>39457.749999999993</v>
      </c>
      <c r="H65" s="215">
        <v>38312.19</v>
      </c>
      <c r="I65" s="215">
        <v>38763.929999999993</v>
      </c>
      <c r="J65" s="215">
        <v>36289.609999999993</v>
      </c>
      <c r="K65" s="215">
        <v>37318.239999999998</v>
      </c>
      <c r="L65" s="215">
        <v>37365.68</v>
      </c>
      <c r="M65" s="215">
        <v>34768.93</v>
      </c>
      <c r="N65" s="215">
        <v>31027.27</v>
      </c>
      <c r="O65" s="215">
        <v>519961.85</v>
      </c>
    </row>
    <row r="66" spans="1:15" x14ac:dyDescent="0.25">
      <c r="A66" s="285" t="s">
        <v>825</v>
      </c>
      <c r="B66" s="228"/>
      <c r="C66" s="215">
        <v>0</v>
      </c>
      <c r="D66" s="215">
        <v>0</v>
      </c>
      <c r="E66" s="215">
        <v>0</v>
      </c>
      <c r="F66" s="215">
        <v>0</v>
      </c>
      <c r="G66" s="215">
        <v>0</v>
      </c>
      <c r="H66" s="215">
        <v>0</v>
      </c>
      <c r="I66" s="215">
        <v>0</v>
      </c>
      <c r="J66" s="215">
        <v>0</v>
      </c>
      <c r="K66" s="215">
        <v>0</v>
      </c>
      <c r="L66" s="215">
        <v>0</v>
      </c>
      <c r="M66" s="215">
        <v>0</v>
      </c>
      <c r="N66" s="215">
        <v>0</v>
      </c>
      <c r="O66" s="215">
        <v>0</v>
      </c>
    </row>
    <row r="67" spans="1:15" x14ac:dyDescent="0.25">
      <c r="A67" s="285" t="s">
        <v>826</v>
      </c>
      <c r="B67" s="228"/>
      <c r="C67" s="215">
        <v>76381.039999999994</v>
      </c>
      <c r="D67" s="215">
        <v>72173.139999999985</v>
      </c>
      <c r="E67" s="215">
        <v>81976.83</v>
      </c>
      <c r="F67" s="215">
        <v>62134.710000000006</v>
      </c>
      <c r="G67" s="215">
        <v>43960.35</v>
      </c>
      <c r="H67" s="215">
        <v>65493.57</v>
      </c>
      <c r="I67" s="215">
        <v>52894.140000000007</v>
      </c>
      <c r="J67" s="215">
        <v>42303.720000000008</v>
      </c>
      <c r="K67" s="215">
        <v>46526.899999999994</v>
      </c>
      <c r="L67" s="215">
        <v>68304.399999999994</v>
      </c>
      <c r="M67" s="215">
        <v>61143.260000000009</v>
      </c>
      <c r="N67" s="215">
        <v>44189.530000000006</v>
      </c>
      <c r="O67" s="215">
        <v>717481.59000000008</v>
      </c>
    </row>
    <row r="68" spans="1:15" x14ac:dyDescent="0.25">
      <c r="A68" s="285" t="s">
        <v>827</v>
      </c>
      <c r="B68" s="228"/>
      <c r="C68" s="215">
        <v>6687.06</v>
      </c>
      <c r="D68" s="215">
        <v>3345</v>
      </c>
      <c r="E68" s="215">
        <v>4654.71</v>
      </c>
      <c r="F68" s="215">
        <v>4613.99</v>
      </c>
      <c r="G68" s="215">
        <v>3463.75</v>
      </c>
      <c r="H68" s="215">
        <v>6852.99</v>
      </c>
      <c r="I68" s="215">
        <v>6475.22</v>
      </c>
      <c r="J68" s="215">
        <v>5902.369999999999</v>
      </c>
      <c r="K68" s="215">
        <v>4767.22</v>
      </c>
      <c r="L68" s="215">
        <v>4497.5</v>
      </c>
      <c r="M68" s="215">
        <v>3935.38</v>
      </c>
      <c r="N68" s="215">
        <v>4181.38</v>
      </c>
      <c r="O68" s="215">
        <v>59376.569999999992</v>
      </c>
    </row>
    <row r="69" spans="1:15" x14ac:dyDescent="0.25">
      <c r="A69" s="285" t="s">
        <v>828</v>
      </c>
      <c r="B69" s="228"/>
      <c r="C69" s="215">
        <v>0</v>
      </c>
      <c r="D69" s="215">
        <v>0</v>
      </c>
      <c r="E69" s="215">
        <v>0</v>
      </c>
      <c r="F69" s="215">
        <v>0</v>
      </c>
      <c r="G69" s="215">
        <v>0</v>
      </c>
      <c r="H69" s="215">
        <v>0</v>
      </c>
      <c r="I69" s="215">
        <v>0</v>
      </c>
      <c r="J69" s="215">
        <v>0</v>
      </c>
      <c r="K69" s="215">
        <v>0</v>
      </c>
      <c r="L69" s="215">
        <v>0</v>
      </c>
      <c r="M69" s="215">
        <v>0</v>
      </c>
      <c r="N69" s="215">
        <v>0</v>
      </c>
      <c r="O69" s="215">
        <v>0</v>
      </c>
    </row>
    <row r="70" spans="1:15" x14ac:dyDescent="0.25">
      <c r="A70" s="285" t="s">
        <v>829</v>
      </c>
      <c r="B70" s="228"/>
      <c r="C70" s="215">
        <v>5304.51</v>
      </c>
      <c r="D70" s="215">
        <v>6697.2</v>
      </c>
      <c r="E70" s="215">
        <v>7274.9900000000007</v>
      </c>
      <c r="F70" s="215">
        <v>7366.6200000000008</v>
      </c>
      <c r="G70" s="215">
        <v>7871.0300000000007</v>
      </c>
      <c r="H70" s="215">
        <v>5919.6400000000012</v>
      </c>
      <c r="I70" s="215">
        <v>2449.92</v>
      </c>
      <c r="J70" s="215">
        <v>1933</v>
      </c>
      <c r="K70" s="215">
        <v>4414.87</v>
      </c>
      <c r="L70" s="215">
        <v>6559.7999999999993</v>
      </c>
      <c r="M70" s="215">
        <v>1753.22</v>
      </c>
      <c r="N70" s="215">
        <v>13014.91</v>
      </c>
      <c r="O70" s="215">
        <v>70559.710000000006</v>
      </c>
    </row>
    <row r="71" spans="1:15" x14ac:dyDescent="0.25">
      <c r="A71" s="285" t="s">
        <v>830</v>
      </c>
      <c r="B71" s="228"/>
      <c r="C71" s="215">
        <v>2480.85</v>
      </c>
      <c r="D71" s="215">
        <v>1111.8799999999999</v>
      </c>
      <c r="E71" s="215">
        <v>1377.59</v>
      </c>
      <c r="F71" s="215">
        <v>1323.21</v>
      </c>
      <c r="G71" s="215">
        <v>1073.73</v>
      </c>
      <c r="H71" s="215">
        <v>649.26</v>
      </c>
      <c r="I71" s="215">
        <v>1150.98</v>
      </c>
      <c r="J71" s="215">
        <v>314.53000000000003</v>
      </c>
      <c r="K71" s="215">
        <v>0</v>
      </c>
      <c r="L71" s="215">
        <v>629.04</v>
      </c>
      <c r="M71" s="215">
        <v>856.17</v>
      </c>
      <c r="N71" s="215">
        <v>1188</v>
      </c>
      <c r="O71" s="215">
        <v>12155.24</v>
      </c>
    </row>
    <row r="72" spans="1:15" x14ac:dyDescent="0.25">
      <c r="A72" s="285" t="s">
        <v>831</v>
      </c>
      <c r="B72" s="228"/>
      <c r="C72" s="215">
        <v>0</v>
      </c>
      <c r="D72" s="215">
        <v>0</v>
      </c>
      <c r="E72" s="215">
        <v>0</v>
      </c>
      <c r="F72" s="215">
        <v>0</v>
      </c>
      <c r="G72" s="215">
        <v>0</v>
      </c>
      <c r="H72" s="215">
        <v>0</v>
      </c>
      <c r="I72" s="215">
        <v>0</v>
      </c>
      <c r="J72" s="215">
        <v>0</v>
      </c>
      <c r="K72" s="215">
        <v>0</v>
      </c>
      <c r="L72" s="215">
        <v>0</v>
      </c>
      <c r="M72" s="215">
        <v>0</v>
      </c>
      <c r="N72" s="215">
        <v>0</v>
      </c>
      <c r="O72" s="215">
        <v>0</v>
      </c>
    </row>
    <row r="73" spans="1:15" x14ac:dyDescent="0.25">
      <c r="A73" s="285" t="s">
        <v>1204</v>
      </c>
      <c r="B73" s="228"/>
      <c r="C73" s="215">
        <v>2470.44</v>
      </c>
      <c r="D73" s="215">
        <v>749.75</v>
      </c>
      <c r="E73" s="215">
        <v>0</v>
      </c>
      <c r="F73" s="215">
        <v>0</v>
      </c>
      <c r="G73" s="215">
        <v>210</v>
      </c>
      <c r="H73" s="215">
        <v>0</v>
      </c>
      <c r="I73" s="215">
        <v>1674</v>
      </c>
      <c r="J73" s="215">
        <v>1297.5</v>
      </c>
      <c r="K73" s="215">
        <v>75</v>
      </c>
      <c r="L73" s="215">
        <v>0</v>
      </c>
      <c r="M73" s="215">
        <v>33.340000000000003</v>
      </c>
      <c r="N73" s="215">
        <v>836.59</v>
      </c>
      <c r="O73" s="215">
        <v>7346.6200000000008</v>
      </c>
    </row>
    <row r="74" spans="1:15" x14ac:dyDescent="0.25">
      <c r="A74" s="285" t="s">
        <v>833</v>
      </c>
      <c r="B74" s="228"/>
      <c r="C74" s="215">
        <v>0</v>
      </c>
      <c r="D74" s="215">
        <v>0</v>
      </c>
      <c r="E74" s="215">
        <v>0</v>
      </c>
      <c r="F74" s="215">
        <v>0</v>
      </c>
      <c r="G74" s="215">
        <v>0</v>
      </c>
      <c r="H74" s="215">
        <v>0</v>
      </c>
      <c r="I74" s="215">
        <v>0</v>
      </c>
      <c r="J74" s="215">
        <v>0</v>
      </c>
      <c r="K74" s="215">
        <v>0</v>
      </c>
      <c r="L74" s="215">
        <v>0</v>
      </c>
      <c r="M74" s="215">
        <v>0</v>
      </c>
      <c r="N74" s="215">
        <v>0</v>
      </c>
      <c r="O74" s="215">
        <v>0</v>
      </c>
    </row>
    <row r="75" spans="1:15" x14ac:dyDescent="0.25">
      <c r="A75" s="285" t="s">
        <v>834</v>
      </c>
      <c r="B75" s="228"/>
      <c r="C75" s="215">
        <v>42880</v>
      </c>
      <c r="D75" s="215">
        <v>40920</v>
      </c>
      <c r="E75" s="215">
        <v>40920</v>
      </c>
      <c r="F75" s="215">
        <v>59420</v>
      </c>
      <c r="G75" s="215">
        <v>41340</v>
      </c>
      <c r="H75" s="215">
        <v>49220</v>
      </c>
      <c r="I75" s="215">
        <v>40320</v>
      </c>
      <c r="J75" s="215">
        <v>40320</v>
      </c>
      <c r="K75" s="215">
        <v>38120</v>
      </c>
      <c r="L75" s="215">
        <v>56280</v>
      </c>
      <c r="M75" s="215">
        <v>38120</v>
      </c>
      <c r="N75" s="215">
        <v>39020</v>
      </c>
      <c r="O75" s="215">
        <v>526880</v>
      </c>
    </row>
    <row r="76" spans="1:15" x14ac:dyDescent="0.25">
      <c r="A76" s="285" t="s">
        <v>835</v>
      </c>
      <c r="B76" s="228"/>
      <c r="C76" s="215">
        <v>-373482.79</v>
      </c>
      <c r="D76" s="215">
        <v>-402157.42</v>
      </c>
      <c r="E76" s="215">
        <v>-480040.06</v>
      </c>
      <c r="F76" s="215">
        <v>-382359.77</v>
      </c>
      <c r="G76" s="215">
        <v>-290214.12000000005</v>
      </c>
      <c r="H76" s="215">
        <v>-361615.76</v>
      </c>
      <c r="I76" s="215">
        <v>-321693.33999999997</v>
      </c>
      <c r="J76" s="215">
        <v>-287307.78000000003</v>
      </c>
      <c r="K76" s="215">
        <v>-292196.49</v>
      </c>
      <c r="L76" s="215">
        <v>-377906.51</v>
      </c>
      <c r="M76" s="215">
        <v>-327733.21999999997</v>
      </c>
      <c r="N76" s="215">
        <v>-289368.36000000004</v>
      </c>
      <c r="O76" s="215">
        <v>-4186075.6199999996</v>
      </c>
    </row>
    <row r="77" spans="1:15" x14ac:dyDescent="0.25">
      <c r="A77" s="285" t="s">
        <v>836</v>
      </c>
      <c r="B77" s="228"/>
      <c r="C77" s="215">
        <v>1292.46</v>
      </c>
      <c r="D77" s="215">
        <v>-6499.5700000000015</v>
      </c>
      <c r="E77" s="215">
        <v>-712.83999999999935</v>
      </c>
      <c r="F77" s="215">
        <v>3494.1</v>
      </c>
      <c r="G77" s="215">
        <v>4651.4399999999996</v>
      </c>
      <c r="H77" s="215">
        <v>3521.8199999999997</v>
      </c>
      <c r="I77" s="215">
        <v>5876.66</v>
      </c>
      <c r="J77" s="215">
        <v>1252.1599999999999</v>
      </c>
      <c r="K77" s="215">
        <v>-211.13000000000017</v>
      </c>
      <c r="L77" s="215">
        <v>2415.25</v>
      </c>
      <c r="M77" s="215">
        <v>2624.64</v>
      </c>
      <c r="N77" s="215">
        <v>-17704.990000000002</v>
      </c>
      <c r="O77" s="215">
        <v>0</v>
      </c>
    </row>
    <row r="78" spans="1:15" x14ac:dyDescent="0.25">
      <c r="A78" s="285" t="s">
        <v>837</v>
      </c>
      <c r="B78" s="228"/>
      <c r="C78" s="215">
        <v>-14537.269999999997</v>
      </c>
      <c r="D78" s="215">
        <v>-9509.0799999999981</v>
      </c>
      <c r="E78" s="215">
        <v>-11479.95</v>
      </c>
      <c r="F78" s="215">
        <v>-9146.9399999999987</v>
      </c>
      <c r="G78" s="215">
        <v>-10693.43</v>
      </c>
      <c r="H78" s="215">
        <v>-1131.94</v>
      </c>
      <c r="I78" s="215">
        <v>-634.81000000000006</v>
      </c>
      <c r="J78" s="215">
        <v>-235.65</v>
      </c>
      <c r="K78" s="215">
        <v>-283.45999999999998</v>
      </c>
      <c r="L78" s="215">
        <v>0</v>
      </c>
      <c r="M78" s="215">
        <v>0</v>
      </c>
      <c r="N78" s="215">
        <v>0</v>
      </c>
      <c r="O78" s="215">
        <v>-57652.529999999992</v>
      </c>
    </row>
    <row r="79" spans="1:15" x14ac:dyDescent="0.25">
      <c r="A79" s="285" t="s">
        <v>838</v>
      </c>
      <c r="B79" s="228"/>
      <c r="C79" s="215">
        <v>0</v>
      </c>
      <c r="D79" s="215">
        <v>0</v>
      </c>
      <c r="E79" s="215">
        <v>0</v>
      </c>
      <c r="F79" s="215">
        <v>0</v>
      </c>
      <c r="G79" s="215">
        <v>0</v>
      </c>
      <c r="H79" s="215">
        <v>0</v>
      </c>
      <c r="I79" s="215">
        <v>0</v>
      </c>
      <c r="J79" s="215">
        <v>0</v>
      </c>
      <c r="K79" s="215">
        <v>0</v>
      </c>
      <c r="L79" s="215">
        <v>0</v>
      </c>
      <c r="M79" s="215">
        <v>0</v>
      </c>
      <c r="N79" s="215">
        <v>3176205</v>
      </c>
      <c r="O79" s="215">
        <v>3176205</v>
      </c>
    </row>
    <row r="80" spans="1:15" x14ac:dyDescent="0.25">
      <c r="A80" s="285" t="s">
        <v>839</v>
      </c>
      <c r="B80" s="228"/>
      <c r="C80" s="215">
        <v>533446.23</v>
      </c>
      <c r="D80" s="215">
        <v>433290.86</v>
      </c>
      <c r="E80" s="215">
        <v>398311.06</v>
      </c>
      <c r="F80" s="215">
        <v>492478.2</v>
      </c>
      <c r="G80" s="215">
        <v>466738.2</v>
      </c>
      <c r="H80" s="215">
        <v>377441</v>
      </c>
      <c r="I80" s="215">
        <v>391693</v>
      </c>
      <c r="J80" s="215">
        <v>347086</v>
      </c>
      <c r="K80" s="215">
        <v>335694.63</v>
      </c>
      <c r="L80" s="215">
        <v>340342</v>
      </c>
      <c r="M80" s="215">
        <v>273709</v>
      </c>
      <c r="N80" s="215">
        <v>289009.32999999996</v>
      </c>
      <c r="O80" s="215">
        <v>4679239.51</v>
      </c>
    </row>
    <row r="81" spans="1:15" x14ac:dyDescent="0.25">
      <c r="A81" s="285" t="s">
        <v>840</v>
      </c>
      <c r="B81" s="228"/>
      <c r="C81" s="215">
        <v>97981.94</v>
      </c>
      <c r="D81" s="215">
        <v>138041.38999999998</v>
      </c>
      <c r="E81" s="215">
        <v>85650.57</v>
      </c>
      <c r="F81" s="215">
        <v>65759.209999999992</v>
      </c>
      <c r="G81" s="215">
        <v>54946.03</v>
      </c>
      <c r="H81" s="215">
        <v>69878.700000000012</v>
      </c>
      <c r="I81" s="215">
        <v>35263.24</v>
      </c>
      <c r="J81" s="215">
        <v>49752.789999999994</v>
      </c>
      <c r="K81" s="215">
        <v>77534.16</v>
      </c>
      <c r="L81" s="215">
        <v>69048.539999999994</v>
      </c>
      <c r="M81" s="215">
        <v>60693.39</v>
      </c>
      <c r="N81" s="215">
        <v>156313.58000000002</v>
      </c>
      <c r="O81" s="215">
        <v>960863.54000000027</v>
      </c>
    </row>
    <row r="82" spans="1:15" x14ac:dyDescent="0.25">
      <c r="A82" s="285" t="s">
        <v>1205</v>
      </c>
      <c r="B82" s="228"/>
      <c r="C82" s="215">
        <v>-64670.38</v>
      </c>
      <c r="D82" s="215">
        <v>-143041.76999999999</v>
      </c>
      <c r="E82" s="215">
        <v>-78378.429999999993</v>
      </c>
      <c r="F82" s="215">
        <v>-46106.700000000004</v>
      </c>
      <c r="G82" s="215">
        <v>-73582.510000000009</v>
      </c>
      <c r="H82" s="215">
        <v>-90169.14</v>
      </c>
      <c r="I82" s="215">
        <v>-26987.1</v>
      </c>
      <c r="J82" s="215">
        <v>-48020.59</v>
      </c>
      <c r="K82" s="215">
        <v>-45943.1</v>
      </c>
      <c r="L82" s="215">
        <v>-62302.53</v>
      </c>
      <c r="M82" s="215">
        <v>-44478.13</v>
      </c>
      <c r="N82" s="215">
        <v>247763.07</v>
      </c>
      <c r="O82" s="215">
        <v>-475917.31</v>
      </c>
    </row>
    <row r="83" spans="1:15" x14ac:dyDescent="0.25">
      <c r="A83" s="285" t="s">
        <v>1206</v>
      </c>
      <c r="B83" s="228"/>
      <c r="C83" s="215">
        <v>22235.42</v>
      </c>
      <c r="D83" s="215">
        <v>29012.080000000002</v>
      </c>
      <c r="E83" s="215">
        <v>15377.11</v>
      </c>
      <c r="F83" s="215">
        <v>16047.220000000001</v>
      </c>
      <c r="G83" s="215">
        <v>12566.38</v>
      </c>
      <c r="H83" s="215">
        <v>14795.61</v>
      </c>
      <c r="I83" s="215">
        <v>4730.9800000000005</v>
      </c>
      <c r="J83" s="215">
        <v>6891.35</v>
      </c>
      <c r="K83" s="215">
        <v>6722.04</v>
      </c>
      <c r="L83" s="215">
        <v>10528.01</v>
      </c>
      <c r="M83" s="215">
        <v>11507.349999999999</v>
      </c>
      <c r="N83" s="215">
        <v>-41660.300000000003</v>
      </c>
      <c r="O83" s="215">
        <v>108753.25000000001</v>
      </c>
    </row>
    <row r="84" spans="1:15" x14ac:dyDescent="0.25">
      <c r="A84" s="285" t="s">
        <v>843</v>
      </c>
      <c r="B84" s="228"/>
      <c r="C84" s="215">
        <v>-22974.54</v>
      </c>
      <c r="D84" s="215">
        <v>-7418.35</v>
      </c>
      <c r="E84" s="215">
        <v>-2304.1799999999998</v>
      </c>
      <c r="F84" s="215">
        <v>-6316.2800000000007</v>
      </c>
      <c r="G84" s="215">
        <v>-5451.1600000000008</v>
      </c>
      <c r="H84" s="215">
        <v>27623.249999999996</v>
      </c>
      <c r="I84" s="215">
        <v>-50107.579999999994</v>
      </c>
      <c r="J84" s="215">
        <v>-6760.4</v>
      </c>
      <c r="K84" s="215">
        <v>-2062.13</v>
      </c>
      <c r="L84" s="215">
        <v>-3060.56</v>
      </c>
      <c r="M84" s="215">
        <v>-1794.0399999999995</v>
      </c>
      <c r="N84" s="215">
        <v>80625.97</v>
      </c>
      <c r="O84" s="215">
        <v>0</v>
      </c>
    </row>
    <row r="85" spans="1:15" x14ac:dyDescent="0.25">
      <c r="A85" s="285" t="s">
        <v>844</v>
      </c>
      <c r="B85" s="228"/>
      <c r="C85" s="215">
        <v>2062.8100000000004</v>
      </c>
      <c r="D85" s="215">
        <v>5010.22</v>
      </c>
      <c r="E85" s="215">
        <v>-68.47</v>
      </c>
      <c r="F85" s="215">
        <v>153.16999999999999</v>
      </c>
      <c r="G85" s="215">
        <v>1075.3799999999999</v>
      </c>
      <c r="H85" s="215">
        <v>2639.24</v>
      </c>
      <c r="I85" s="215">
        <v>586.24</v>
      </c>
      <c r="J85" s="215">
        <v>1668.48</v>
      </c>
      <c r="K85" s="215">
        <v>116.48</v>
      </c>
      <c r="L85" s="215">
        <v>248.79000000000002</v>
      </c>
      <c r="M85" s="215">
        <v>680.39</v>
      </c>
      <c r="N85" s="215">
        <v>-12087.529999999999</v>
      </c>
      <c r="O85" s="215">
        <v>2085.2000000000007</v>
      </c>
    </row>
    <row r="86" spans="1:15" x14ac:dyDescent="0.25">
      <c r="A86" s="285" t="s">
        <v>845</v>
      </c>
      <c r="B86" s="228"/>
      <c r="C86" s="215">
        <v>4348.04</v>
      </c>
      <c r="D86" s="215">
        <v>5049.7199999999993</v>
      </c>
      <c r="E86" s="215">
        <v>6854.49</v>
      </c>
      <c r="F86" s="215">
        <v>6146.66</v>
      </c>
      <c r="G86" s="215">
        <v>6278.56</v>
      </c>
      <c r="H86" s="215">
        <v>3922.79</v>
      </c>
      <c r="I86" s="215">
        <v>245.93999999999994</v>
      </c>
      <c r="J86" s="215">
        <v>2178.35</v>
      </c>
      <c r="K86" s="215">
        <v>1748.5500000000002</v>
      </c>
      <c r="L86" s="215">
        <v>2566.9</v>
      </c>
      <c r="M86" s="215">
        <v>1397.65</v>
      </c>
      <c r="N86" s="215">
        <v>-7500.3600000000006</v>
      </c>
      <c r="O86" s="215">
        <v>33237.29</v>
      </c>
    </row>
    <row r="87" spans="1:15" x14ac:dyDescent="0.25">
      <c r="A87" s="285" t="s">
        <v>846</v>
      </c>
      <c r="B87" s="228"/>
      <c r="C87" s="215">
        <v>1097.75</v>
      </c>
      <c r="D87" s="215">
        <v>1740.76</v>
      </c>
      <c r="E87" s="215">
        <v>203.73000000000002</v>
      </c>
      <c r="F87" s="215">
        <v>519.04000000000008</v>
      </c>
      <c r="G87" s="215">
        <v>247.97</v>
      </c>
      <c r="H87" s="215">
        <v>232.51</v>
      </c>
      <c r="I87" s="215">
        <v>0</v>
      </c>
      <c r="J87" s="215">
        <v>294.74</v>
      </c>
      <c r="K87" s="215">
        <v>0</v>
      </c>
      <c r="L87" s="215">
        <v>520.83000000000004</v>
      </c>
      <c r="M87" s="215">
        <v>387.72</v>
      </c>
      <c r="N87" s="215">
        <v>-2273.79</v>
      </c>
      <c r="O87" s="215">
        <v>2971.26</v>
      </c>
    </row>
    <row r="88" spans="1:15" x14ac:dyDescent="0.25">
      <c r="A88" s="285" t="s">
        <v>847</v>
      </c>
      <c r="B88" s="228"/>
      <c r="C88" s="215">
        <v>34240</v>
      </c>
      <c r="D88" s="215">
        <v>28240</v>
      </c>
      <c r="E88" s="215">
        <v>30400</v>
      </c>
      <c r="F88" s="215">
        <v>30000</v>
      </c>
      <c r="G88" s="215">
        <v>30920</v>
      </c>
      <c r="H88" s="215">
        <v>30000</v>
      </c>
      <c r="I88" s="215">
        <v>28520</v>
      </c>
      <c r="J88" s="215">
        <v>27040</v>
      </c>
      <c r="K88" s="215">
        <v>22320</v>
      </c>
      <c r="L88" s="215">
        <v>24600</v>
      </c>
      <c r="M88" s="215">
        <v>24000</v>
      </c>
      <c r="N88" s="215">
        <v>27520</v>
      </c>
      <c r="O88" s="215">
        <v>337800</v>
      </c>
    </row>
    <row r="89" spans="1:15" x14ac:dyDescent="0.25">
      <c r="A89" s="285" t="s">
        <v>848</v>
      </c>
      <c r="B89" s="228"/>
      <c r="C89" s="215">
        <v>1000</v>
      </c>
      <c r="D89" s="215">
        <v>1880</v>
      </c>
      <c r="E89" s="215">
        <v>0</v>
      </c>
      <c r="F89" s="215">
        <v>0</v>
      </c>
      <c r="G89" s="215">
        <v>0</v>
      </c>
      <c r="H89" s="215">
        <v>0</v>
      </c>
      <c r="I89" s="215">
        <v>0</v>
      </c>
      <c r="J89" s="215">
        <v>0</v>
      </c>
      <c r="K89" s="215">
        <v>0</v>
      </c>
      <c r="L89" s="215">
        <v>0</v>
      </c>
      <c r="M89" s="215">
        <v>0</v>
      </c>
      <c r="N89" s="215">
        <v>-2880</v>
      </c>
      <c r="O89" s="215">
        <v>0</v>
      </c>
    </row>
    <row r="90" spans="1:15" x14ac:dyDescent="0.25">
      <c r="A90" s="285" t="s">
        <v>849</v>
      </c>
      <c r="B90" s="228"/>
      <c r="C90" s="215">
        <v>0</v>
      </c>
      <c r="D90" s="215">
        <v>0</v>
      </c>
      <c r="E90" s="215">
        <v>80</v>
      </c>
      <c r="F90" s="215">
        <v>0</v>
      </c>
      <c r="G90" s="215">
        <v>0</v>
      </c>
      <c r="H90" s="215">
        <v>0</v>
      </c>
      <c r="I90" s="215">
        <v>0</v>
      </c>
      <c r="J90" s="215">
        <v>0</v>
      </c>
      <c r="K90" s="215">
        <v>0</v>
      </c>
      <c r="L90" s="215">
        <v>0</v>
      </c>
      <c r="M90" s="215">
        <v>0</v>
      </c>
      <c r="N90" s="215">
        <v>-80</v>
      </c>
      <c r="O90" s="215">
        <v>0</v>
      </c>
    </row>
    <row r="91" spans="1:15" x14ac:dyDescent="0.25">
      <c r="A91" s="285" t="s">
        <v>850</v>
      </c>
      <c r="B91" s="228"/>
      <c r="C91" s="215">
        <v>0</v>
      </c>
      <c r="D91" s="215">
        <v>0</v>
      </c>
      <c r="E91" s="215">
        <v>0</v>
      </c>
      <c r="F91" s="215">
        <v>0</v>
      </c>
      <c r="G91" s="215">
        <v>0</v>
      </c>
      <c r="H91" s="215">
        <v>0</v>
      </c>
      <c r="I91" s="215">
        <v>0</v>
      </c>
      <c r="J91" s="215">
        <v>0</v>
      </c>
      <c r="K91" s="215">
        <v>0</v>
      </c>
      <c r="L91" s="215">
        <v>0</v>
      </c>
      <c r="M91" s="215">
        <v>0</v>
      </c>
      <c r="N91" s="215">
        <v>0</v>
      </c>
      <c r="O91" s="215">
        <v>0</v>
      </c>
    </row>
    <row r="92" spans="1:15" x14ac:dyDescent="0.25">
      <c r="A92" s="285" t="s">
        <v>851</v>
      </c>
      <c r="B92" s="228"/>
      <c r="C92" s="215">
        <v>0</v>
      </c>
      <c r="D92" s="215">
        <v>0</v>
      </c>
      <c r="E92" s="215">
        <v>0</v>
      </c>
      <c r="F92" s="215">
        <v>0</v>
      </c>
      <c r="G92" s="215">
        <v>0</v>
      </c>
      <c r="H92" s="215">
        <v>0</v>
      </c>
      <c r="I92" s="215">
        <v>-842.5</v>
      </c>
      <c r="J92" s="215">
        <v>-842.5</v>
      </c>
      <c r="K92" s="215">
        <v>0</v>
      </c>
      <c r="L92" s="215">
        <v>0</v>
      </c>
      <c r="M92" s="215">
        <v>0</v>
      </c>
      <c r="N92" s="215">
        <v>1685</v>
      </c>
      <c r="O92" s="215">
        <v>0</v>
      </c>
    </row>
    <row r="93" spans="1:15" x14ac:dyDescent="0.25">
      <c r="A93" s="285" t="s">
        <v>852</v>
      </c>
      <c r="B93" s="228"/>
      <c r="C93" s="215">
        <v>284441.05999999994</v>
      </c>
      <c r="D93" s="215">
        <v>333703.87</v>
      </c>
      <c r="E93" s="215">
        <v>343909.31</v>
      </c>
      <c r="F93" s="215">
        <v>322862.90999999997</v>
      </c>
      <c r="G93" s="215">
        <v>315684.91999999993</v>
      </c>
      <c r="H93" s="215">
        <v>326428.40999999997</v>
      </c>
      <c r="I93" s="215">
        <v>350461.99</v>
      </c>
      <c r="J93" s="215">
        <v>374902.03</v>
      </c>
      <c r="K93" s="215">
        <v>333542.64</v>
      </c>
      <c r="L93" s="215">
        <v>322259.36000000004</v>
      </c>
      <c r="M93" s="215">
        <v>284727.62000000005</v>
      </c>
      <c r="N93" s="215">
        <v>310812.13</v>
      </c>
      <c r="O93" s="215">
        <v>3903736.25</v>
      </c>
    </row>
    <row r="94" spans="1:15" x14ac:dyDescent="0.25">
      <c r="A94" s="285" t="s">
        <v>853</v>
      </c>
      <c r="B94" s="228"/>
      <c r="C94" s="215">
        <v>0</v>
      </c>
      <c r="D94" s="215">
        <v>0</v>
      </c>
      <c r="E94" s="215">
        <v>0</v>
      </c>
      <c r="F94" s="215">
        <v>0</v>
      </c>
      <c r="G94" s="215">
        <v>0</v>
      </c>
      <c r="H94" s="215">
        <v>0</v>
      </c>
      <c r="I94" s="215">
        <v>0</v>
      </c>
      <c r="J94" s="215">
        <v>0</v>
      </c>
      <c r="K94" s="215">
        <v>0</v>
      </c>
      <c r="L94" s="215">
        <v>0</v>
      </c>
      <c r="M94" s="215">
        <v>0</v>
      </c>
      <c r="N94" s="215">
        <v>0</v>
      </c>
      <c r="O94" s="215">
        <v>0</v>
      </c>
    </row>
    <row r="95" spans="1:15" x14ac:dyDescent="0.25">
      <c r="A95" s="285" t="s">
        <v>854</v>
      </c>
      <c r="B95" s="228"/>
      <c r="C95" s="215">
        <v>2918.8899999999994</v>
      </c>
      <c r="D95" s="215">
        <v>-4811.4599999999991</v>
      </c>
      <c r="E95" s="215">
        <v>180.12</v>
      </c>
      <c r="F95" s="215">
        <v>1156.4100000000001</v>
      </c>
      <c r="G95" s="215">
        <v>10.16</v>
      </c>
      <c r="H95" s="215">
        <v>4237.6900000000005</v>
      </c>
      <c r="I95" s="215">
        <v>-6.44</v>
      </c>
      <c r="J95" s="215">
        <v>0</v>
      </c>
      <c r="K95" s="215">
        <v>-7.0000000000000007E-2</v>
      </c>
      <c r="L95" s="215">
        <v>93.15</v>
      </c>
      <c r="M95" s="215">
        <v>59.37</v>
      </c>
      <c r="N95" s="215">
        <v>-3837.8199999999997</v>
      </c>
      <c r="O95" s="215">
        <v>0</v>
      </c>
    </row>
    <row r="96" spans="1:15" x14ac:dyDescent="0.25">
      <c r="A96" s="285" t="s">
        <v>855</v>
      </c>
      <c r="B96" s="228"/>
      <c r="C96" s="215">
        <v>0</v>
      </c>
      <c r="D96" s="215">
        <v>129.12</v>
      </c>
      <c r="E96" s="215">
        <v>0</v>
      </c>
      <c r="F96" s="215">
        <v>0</v>
      </c>
      <c r="G96" s="215">
        <v>0</v>
      </c>
      <c r="H96" s="215">
        <v>0</v>
      </c>
      <c r="I96" s="215">
        <v>0</v>
      </c>
      <c r="J96" s="215">
        <v>0</v>
      </c>
      <c r="K96" s="215">
        <v>0</v>
      </c>
      <c r="L96" s="215">
        <v>0</v>
      </c>
      <c r="M96" s="215">
        <v>0</v>
      </c>
      <c r="N96" s="215">
        <v>-129.12</v>
      </c>
      <c r="O96" s="215">
        <v>0</v>
      </c>
    </row>
    <row r="97" spans="1:16" x14ac:dyDescent="0.25">
      <c r="A97" s="285" t="s">
        <v>856</v>
      </c>
      <c r="B97" s="228"/>
      <c r="C97" s="215">
        <v>0</v>
      </c>
      <c r="D97" s="215">
        <v>0</v>
      </c>
      <c r="E97" s="215">
        <v>0</v>
      </c>
      <c r="F97" s="215">
        <v>0</v>
      </c>
      <c r="G97" s="215">
        <v>0</v>
      </c>
      <c r="H97" s="215">
        <v>0</v>
      </c>
      <c r="I97" s="215">
        <v>0</v>
      </c>
      <c r="J97" s="215">
        <v>0</v>
      </c>
      <c r="K97" s="215">
        <v>0</v>
      </c>
      <c r="L97" s="215">
        <v>0</v>
      </c>
      <c r="M97" s="215">
        <v>0</v>
      </c>
      <c r="N97" s="215">
        <v>0</v>
      </c>
      <c r="O97" s="215">
        <v>0</v>
      </c>
    </row>
    <row r="98" spans="1:16" x14ac:dyDescent="0.25">
      <c r="A98" s="285" t="s">
        <v>857</v>
      </c>
      <c r="B98" s="228"/>
      <c r="C98" s="215">
        <v>0</v>
      </c>
      <c r="D98" s="215">
        <v>0</v>
      </c>
      <c r="E98" s="215">
        <v>0</v>
      </c>
      <c r="F98" s="215">
        <v>0</v>
      </c>
      <c r="G98" s="215">
        <v>0</v>
      </c>
      <c r="H98" s="215">
        <v>0</v>
      </c>
      <c r="I98" s="215">
        <v>0</v>
      </c>
      <c r="J98" s="215">
        <v>0</v>
      </c>
      <c r="K98" s="215">
        <v>0</v>
      </c>
      <c r="L98" s="215">
        <v>0</v>
      </c>
      <c r="M98" s="215">
        <v>0</v>
      </c>
      <c r="N98" s="215">
        <v>0</v>
      </c>
      <c r="O98" s="215">
        <v>0</v>
      </c>
    </row>
    <row r="99" spans="1:16" x14ac:dyDescent="0.25">
      <c r="A99" s="285" t="s">
        <v>858</v>
      </c>
      <c r="B99" s="228"/>
      <c r="C99" s="215">
        <v>-157.58000000000001</v>
      </c>
      <c r="D99" s="215">
        <v>0</v>
      </c>
      <c r="E99" s="215">
        <v>0</v>
      </c>
      <c r="F99" s="215">
        <v>0</v>
      </c>
      <c r="G99" s="215">
        <v>0</v>
      </c>
      <c r="H99" s="215">
        <v>0</v>
      </c>
      <c r="I99" s="215">
        <v>0</v>
      </c>
      <c r="J99" s="215">
        <v>0</v>
      </c>
      <c r="K99" s="215">
        <v>0</v>
      </c>
      <c r="L99" s="215">
        <v>0</v>
      </c>
      <c r="M99" s="215">
        <v>0</v>
      </c>
      <c r="N99" s="215">
        <v>157.58000000000001</v>
      </c>
      <c r="O99" s="215">
        <v>0</v>
      </c>
    </row>
    <row r="100" spans="1:16" x14ac:dyDescent="0.25">
      <c r="A100" s="285" t="s">
        <v>859</v>
      </c>
      <c r="B100" s="228"/>
      <c r="C100" s="215">
        <v>0</v>
      </c>
      <c r="D100" s="215">
        <v>0</v>
      </c>
      <c r="E100" s="215">
        <v>0</v>
      </c>
      <c r="F100" s="215">
        <v>0</v>
      </c>
      <c r="G100" s="215">
        <v>0</v>
      </c>
      <c r="H100" s="215">
        <v>0</v>
      </c>
      <c r="I100" s="215">
        <v>0</v>
      </c>
      <c r="J100" s="215">
        <v>0</v>
      </c>
      <c r="K100" s="215">
        <v>0</v>
      </c>
      <c r="L100" s="215">
        <v>0</v>
      </c>
      <c r="M100" s="215">
        <v>0</v>
      </c>
      <c r="N100" s="215">
        <v>0</v>
      </c>
      <c r="O100" s="215">
        <v>0</v>
      </c>
    </row>
    <row r="101" spans="1:16" x14ac:dyDescent="0.25">
      <c r="A101" s="285" t="s">
        <v>860</v>
      </c>
      <c r="B101" s="228"/>
      <c r="C101" s="215">
        <v>0</v>
      </c>
      <c r="D101" s="215">
        <v>0</v>
      </c>
      <c r="E101" s="215">
        <v>0</v>
      </c>
      <c r="F101" s="215">
        <v>0</v>
      </c>
      <c r="G101" s="215">
        <v>0</v>
      </c>
      <c r="H101" s="215">
        <v>0</v>
      </c>
      <c r="I101" s="215">
        <v>0</v>
      </c>
      <c r="J101" s="215">
        <v>0</v>
      </c>
      <c r="K101" s="215">
        <v>0</v>
      </c>
      <c r="L101" s="215">
        <v>0</v>
      </c>
      <c r="M101" s="215">
        <v>0</v>
      </c>
      <c r="N101" s="215">
        <v>0</v>
      </c>
      <c r="O101" s="215">
        <v>0</v>
      </c>
    </row>
    <row r="102" spans="1:16" x14ac:dyDescent="0.25">
      <c r="A102" s="285" t="s">
        <v>861</v>
      </c>
      <c r="B102" s="228"/>
      <c r="C102" s="215">
        <v>0</v>
      </c>
      <c r="D102" s="215">
        <v>0</v>
      </c>
      <c r="E102" s="215">
        <v>0</v>
      </c>
      <c r="F102" s="215">
        <v>0</v>
      </c>
      <c r="G102" s="215">
        <v>0</v>
      </c>
      <c r="H102" s="215">
        <v>0</v>
      </c>
      <c r="I102" s="215">
        <v>0</v>
      </c>
      <c r="J102" s="215">
        <v>0</v>
      </c>
      <c r="K102" s="215">
        <v>0</v>
      </c>
      <c r="L102" s="215">
        <v>0</v>
      </c>
      <c r="M102" s="215">
        <v>0</v>
      </c>
      <c r="N102" s="215">
        <v>0</v>
      </c>
      <c r="O102" s="215">
        <v>0</v>
      </c>
    </row>
    <row r="103" spans="1:16" x14ac:dyDescent="0.25">
      <c r="A103" s="285" t="s">
        <v>862</v>
      </c>
      <c r="B103" s="228"/>
      <c r="C103" s="215">
        <v>0</v>
      </c>
      <c r="D103" s="215">
        <v>0</v>
      </c>
      <c r="E103" s="215">
        <v>0</v>
      </c>
      <c r="F103" s="215">
        <v>0</v>
      </c>
      <c r="G103" s="215">
        <v>0</v>
      </c>
      <c r="H103" s="215">
        <v>0</v>
      </c>
      <c r="I103" s="215">
        <v>0</v>
      </c>
      <c r="J103" s="215">
        <v>0</v>
      </c>
      <c r="K103" s="215">
        <v>0</v>
      </c>
      <c r="L103" s="215">
        <v>0</v>
      </c>
      <c r="M103" s="215">
        <v>0</v>
      </c>
      <c r="N103" s="215">
        <v>0</v>
      </c>
      <c r="O103" s="215">
        <v>0</v>
      </c>
    </row>
    <row r="104" spans="1:16" x14ac:dyDescent="0.25">
      <c r="A104" s="285" t="s">
        <v>863</v>
      </c>
      <c r="B104" s="228"/>
      <c r="C104" s="215">
        <v>69450.760000000009</v>
      </c>
      <c r="D104" s="215">
        <v>70530.39</v>
      </c>
      <c r="E104" s="215">
        <v>67631.899999999994</v>
      </c>
      <c r="F104" s="215">
        <v>105840.98000000001</v>
      </c>
      <c r="G104" s="215">
        <v>66060.44</v>
      </c>
      <c r="H104" s="215">
        <v>36497.369999999995</v>
      </c>
      <c r="I104" s="215">
        <v>26535.06</v>
      </c>
      <c r="J104" s="215">
        <v>31672.14</v>
      </c>
      <c r="K104" s="215">
        <v>26232.560000000001</v>
      </c>
      <c r="L104" s="215">
        <v>20182.509999999998</v>
      </c>
      <c r="M104" s="215">
        <v>17026.8</v>
      </c>
      <c r="N104" s="215">
        <v>22018.45</v>
      </c>
      <c r="O104" s="215">
        <v>559679.36</v>
      </c>
    </row>
    <row r="105" spans="1:16" x14ac:dyDescent="0.25">
      <c r="A105" s="285" t="s">
        <v>864</v>
      </c>
      <c r="B105" s="228"/>
      <c r="C105" s="215">
        <v>0</v>
      </c>
      <c r="D105" s="215">
        <v>0</v>
      </c>
      <c r="E105" s="215">
        <v>0</v>
      </c>
      <c r="F105" s="215">
        <v>0</v>
      </c>
      <c r="G105" s="215">
        <v>0</v>
      </c>
      <c r="H105" s="215">
        <v>0</v>
      </c>
      <c r="I105" s="215">
        <v>0</v>
      </c>
      <c r="J105" s="215">
        <v>0</v>
      </c>
      <c r="K105" s="215">
        <v>0</v>
      </c>
      <c r="L105" s="215">
        <v>0</v>
      </c>
      <c r="M105" s="215">
        <v>0</v>
      </c>
      <c r="N105" s="215">
        <v>0</v>
      </c>
      <c r="O105" s="215">
        <v>0</v>
      </c>
    </row>
    <row r="106" spans="1:16" x14ac:dyDescent="0.25">
      <c r="A106" s="285" t="s">
        <v>865</v>
      </c>
      <c r="B106" s="228"/>
      <c r="C106" s="215">
        <v>-1157.19</v>
      </c>
      <c r="D106" s="215">
        <v>0</v>
      </c>
      <c r="E106" s="215">
        <v>149.44999999999999</v>
      </c>
      <c r="F106" s="215">
        <v>0</v>
      </c>
      <c r="G106" s="215">
        <v>0</v>
      </c>
      <c r="H106" s="215">
        <v>0</v>
      </c>
      <c r="I106" s="215">
        <v>0</v>
      </c>
      <c r="J106" s="215">
        <v>0</v>
      </c>
      <c r="K106" s="215">
        <v>0</v>
      </c>
      <c r="L106" s="215">
        <v>0</v>
      </c>
      <c r="M106" s="215">
        <v>0</v>
      </c>
      <c r="N106" s="215">
        <v>1007.74</v>
      </c>
      <c r="O106" s="215">
        <v>0</v>
      </c>
    </row>
    <row r="107" spans="1:16" x14ac:dyDescent="0.25">
      <c r="A107" s="285" t="s">
        <v>866</v>
      </c>
      <c r="B107" s="228"/>
      <c r="C107" s="215">
        <v>0</v>
      </c>
      <c r="D107" s="215">
        <v>0</v>
      </c>
      <c r="E107" s="215">
        <v>0</v>
      </c>
      <c r="F107" s="215">
        <v>0</v>
      </c>
      <c r="G107" s="215">
        <v>0</v>
      </c>
      <c r="H107" s="215">
        <v>0</v>
      </c>
      <c r="I107" s="215">
        <v>0</v>
      </c>
      <c r="J107" s="215">
        <v>0</v>
      </c>
      <c r="K107" s="215">
        <v>0</v>
      </c>
      <c r="L107" s="215">
        <v>0</v>
      </c>
      <c r="M107" s="215">
        <v>0</v>
      </c>
      <c r="N107" s="215">
        <v>0</v>
      </c>
      <c r="O107" s="215">
        <v>0</v>
      </c>
    </row>
    <row r="108" spans="1:16" x14ac:dyDescent="0.25">
      <c r="A108" s="285" t="s">
        <v>867</v>
      </c>
      <c r="B108" s="228"/>
      <c r="C108" s="215">
        <v>0</v>
      </c>
      <c r="D108" s="215">
        <v>0</v>
      </c>
      <c r="E108" s="215">
        <v>0</v>
      </c>
      <c r="F108" s="215">
        <v>824.1</v>
      </c>
      <c r="G108" s="215">
        <v>0</v>
      </c>
      <c r="H108" s="215">
        <v>0</v>
      </c>
      <c r="I108" s="215">
        <v>0</v>
      </c>
      <c r="J108" s="215">
        <v>0</v>
      </c>
      <c r="K108" s="215">
        <v>0</v>
      </c>
      <c r="L108" s="215">
        <v>0</v>
      </c>
      <c r="M108" s="215">
        <v>0</v>
      </c>
      <c r="N108" s="215">
        <v>0</v>
      </c>
      <c r="O108" s="215">
        <v>824.1</v>
      </c>
    </row>
    <row r="109" spans="1:16" x14ac:dyDescent="0.25">
      <c r="A109" s="285" t="s">
        <v>868</v>
      </c>
      <c r="B109" s="228"/>
      <c r="C109" s="229">
        <v>3836853.53</v>
      </c>
      <c r="D109" s="229">
        <v>3620689.8900000011</v>
      </c>
      <c r="E109" s="229">
        <v>3663481.6799999997</v>
      </c>
      <c r="F109" s="229">
        <v>3552768.9800000009</v>
      </c>
      <c r="G109" s="229">
        <v>3397642.649999999</v>
      </c>
      <c r="H109" s="229">
        <v>3410727.2999999993</v>
      </c>
      <c r="I109" s="229">
        <v>3315769.1500000013</v>
      </c>
      <c r="J109" s="229">
        <v>3295898.7600000002</v>
      </c>
      <c r="K109" s="229">
        <v>3062530.2000000007</v>
      </c>
      <c r="L109" s="229">
        <v>3195240.5799999996</v>
      </c>
      <c r="M109" s="229">
        <v>3045977.2</v>
      </c>
      <c r="N109" s="229">
        <v>6607222.4399999995</v>
      </c>
      <c r="O109" s="229">
        <v>44004802.360000007</v>
      </c>
      <c r="P109" s="224">
        <f>+O109-O26</f>
        <v>0</v>
      </c>
    </row>
    <row r="110" spans="1:16" x14ac:dyDescent="0.25">
      <c r="A110" s="285" t="s">
        <v>789</v>
      </c>
      <c r="C110" s="215"/>
      <c r="D110" s="215"/>
      <c r="E110" s="215"/>
      <c r="F110" s="215"/>
      <c r="G110" s="215"/>
      <c r="H110" s="215"/>
      <c r="I110" s="215"/>
      <c r="J110" s="215"/>
      <c r="K110" s="215"/>
      <c r="L110" s="215"/>
      <c r="M110" s="215"/>
      <c r="N110" s="215"/>
      <c r="O110" s="215"/>
    </row>
    <row r="111" spans="1:16" x14ac:dyDescent="0.25">
      <c r="A111" s="285" t="s">
        <v>869</v>
      </c>
      <c r="C111" s="215"/>
      <c r="D111" s="215"/>
      <c r="E111" s="215"/>
      <c r="F111" s="215"/>
      <c r="G111" s="215"/>
      <c r="H111" s="215"/>
      <c r="I111" s="215"/>
      <c r="J111" s="215"/>
      <c r="K111" s="215"/>
      <c r="L111" s="215"/>
      <c r="M111" s="215"/>
      <c r="N111" s="215"/>
      <c r="O111" s="215"/>
    </row>
    <row r="112" spans="1:16" x14ac:dyDescent="0.25">
      <c r="A112" s="285" t="s">
        <v>870</v>
      </c>
      <c r="B112" s="215"/>
      <c r="C112" s="215">
        <v>79825.51999999999</v>
      </c>
      <c r="D112" s="215">
        <v>95035.030000000013</v>
      </c>
      <c r="E112" s="215">
        <v>118284.24999999999</v>
      </c>
      <c r="F112" s="215">
        <v>122690.16</v>
      </c>
      <c r="G112" s="215">
        <v>123332.63</v>
      </c>
      <c r="H112" s="215">
        <v>121375.53</v>
      </c>
      <c r="I112" s="215">
        <v>94686.67</v>
      </c>
      <c r="J112" s="215">
        <v>70149.509999999995</v>
      </c>
      <c r="K112" s="215">
        <v>93761.689999999988</v>
      </c>
      <c r="L112" s="215">
        <v>89505.07</v>
      </c>
      <c r="M112" s="215">
        <v>71887.97</v>
      </c>
      <c r="N112" s="215">
        <v>79656.329999999987</v>
      </c>
      <c r="O112" s="215">
        <v>1160190.3600000001</v>
      </c>
    </row>
    <row r="113" spans="1:15" x14ac:dyDescent="0.25">
      <c r="A113" s="285" t="s">
        <v>871</v>
      </c>
      <c r="B113" s="215"/>
      <c r="C113" s="215">
        <v>77305.789999999994</v>
      </c>
      <c r="D113" s="215">
        <v>95372.63</v>
      </c>
      <c r="E113" s="215">
        <v>108593.23999999999</v>
      </c>
      <c r="F113" s="215">
        <v>147473.13</v>
      </c>
      <c r="G113" s="215">
        <v>120119.15999999999</v>
      </c>
      <c r="H113" s="215">
        <v>111682.84</v>
      </c>
      <c r="I113" s="215">
        <v>106104.86</v>
      </c>
      <c r="J113" s="215">
        <v>68625.13</v>
      </c>
      <c r="K113" s="215">
        <v>100840.99</v>
      </c>
      <c r="L113" s="215">
        <v>87077.410000000018</v>
      </c>
      <c r="M113" s="215">
        <v>72553.139999999985</v>
      </c>
      <c r="N113" s="215">
        <v>88730.559999999983</v>
      </c>
      <c r="O113" s="215">
        <v>1184478.8799999999</v>
      </c>
    </row>
    <row r="114" spans="1:15" x14ac:dyDescent="0.25">
      <c r="A114" s="285" t="s">
        <v>872</v>
      </c>
      <c r="B114" s="215"/>
      <c r="C114" s="215">
        <v>24825.05</v>
      </c>
      <c r="D114" s="215">
        <v>23897.27</v>
      </c>
      <c r="E114" s="215">
        <v>32468.700000000004</v>
      </c>
      <c r="F114" s="215">
        <v>35887.189999999995</v>
      </c>
      <c r="G114" s="215">
        <v>47164.360000000008</v>
      </c>
      <c r="H114" s="215">
        <v>34865.35</v>
      </c>
      <c r="I114" s="215">
        <v>34380.800000000003</v>
      </c>
      <c r="J114" s="215">
        <v>22502.710000000003</v>
      </c>
      <c r="K114" s="215">
        <v>27692.35</v>
      </c>
      <c r="L114" s="215">
        <v>15839.79</v>
      </c>
      <c r="M114" s="215">
        <v>16453.59</v>
      </c>
      <c r="N114" s="215">
        <v>21567.03</v>
      </c>
      <c r="O114" s="215">
        <v>337544.19000000006</v>
      </c>
    </row>
    <row r="115" spans="1:15" x14ac:dyDescent="0.25">
      <c r="A115" s="285" t="s">
        <v>1207</v>
      </c>
      <c r="B115" s="215"/>
      <c r="C115" s="215">
        <v>280</v>
      </c>
      <c r="D115" s="215">
        <v>0</v>
      </c>
      <c r="E115" s="215">
        <v>0</v>
      </c>
      <c r="F115" s="215">
        <v>0</v>
      </c>
      <c r="G115" s="215">
        <v>640</v>
      </c>
      <c r="H115" s="215">
        <v>1920</v>
      </c>
      <c r="I115" s="215">
        <v>1120</v>
      </c>
      <c r="J115" s="215">
        <v>880</v>
      </c>
      <c r="K115" s="215">
        <v>2000</v>
      </c>
      <c r="L115" s="215">
        <v>1240</v>
      </c>
      <c r="M115" s="215">
        <v>4360</v>
      </c>
      <c r="N115" s="215">
        <v>-920</v>
      </c>
      <c r="O115" s="215">
        <v>11520</v>
      </c>
    </row>
    <row r="116" spans="1:15" x14ac:dyDescent="0.25">
      <c r="A116" s="285" t="s">
        <v>874</v>
      </c>
      <c r="B116" s="215"/>
      <c r="C116" s="215">
        <v>10535</v>
      </c>
      <c r="D116" s="215">
        <v>-30</v>
      </c>
      <c r="E116" s="215">
        <v>0</v>
      </c>
      <c r="F116" s="215">
        <v>14980</v>
      </c>
      <c r="G116" s="215">
        <v>60</v>
      </c>
      <c r="H116" s="215">
        <v>0</v>
      </c>
      <c r="I116" s="215">
        <v>-485</v>
      </c>
      <c r="J116" s="215">
        <v>-55</v>
      </c>
      <c r="K116" s="215">
        <v>0</v>
      </c>
      <c r="L116" s="215">
        <v>75</v>
      </c>
      <c r="M116" s="215">
        <v>7760</v>
      </c>
      <c r="N116" s="215">
        <v>-18960</v>
      </c>
      <c r="O116" s="215">
        <v>13880</v>
      </c>
    </row>
    <row r="117" spans="1:15" x14ac:dyDescent="0.25">
      <c r="A117" s="285" t="s">
        <v>875</v>
      </c>
      <c r="B117" s="215"/>
      <c r="C117" s="215">
        <v>0</v>
      </c>
      <c r="D117" s="215">
        <v>0</v>
      </c>
      <c r="E117" s="215">
        <v>0</v>
      </c>
      <c r="F117" s="215">
        <v>0</v>
      </c>
      <c r="G117" s="215">
        <v>0</v>
      </c>
      <c r="H117" s="215">
        <v>0</v>
      </c>
      <c r="I117" s="215">
        <v>0</v>
      </c>
      <c r="J117" s="215">
        <v>0</v>
      </c>
      <c r="K117" s="215">
        <v>0</v>
      </c>
      <c r="L117" s="215">
        <v>0</v>
      </c>
      <c r="M117" s="215">
        <v>0</v>
      </c>
      <c r="N117" s="215">
        <v>0</v>
      </c>
      <c r="O117" s="215">
        <v>0</v>
      </c>
    </row>
    <row r="118" spans="1:15" x14ac:dyDescent="0.25">
      <c r="A118" s="285" t="s">
        <v>876</v>
      </c>
      <c r="B118" s="215"/>
      <c r="C118" s="215">
        <v>0</v>
      </c>
      <c r="D118" s="215">
        <v>0</v>
      </c>
      <c r="E118" s="215">
        <v>0</v>
      </c>
      <c r="F118" s="215">
        <v>0</v>
      </c>
      <c r="G118" s="215">
        <v>0</v>
      </c>
      <c r="H118" s="215">
        <v>0</v>
      </c>
      <c r="I118" s="215">
        <v>0</v>
      </c>
      <c r="J118" s="215">
        <v>0</v>
      </c>
      <c r="K118" s="215">
        <v>0</v>
      </c>
      <c r="L118" s="215">
        <v>0</v>
      </c>
      <c r="M118" s="215">
        <v>0</v>
      </c>
      <c r="N118" s="215">
        <v>0</v>
      </c>
      <c r="O118" s="215">
        <v>0</v>
      </c>
    </row>
    <row r="119" spans="1:15" x14ac:dyDescent="0.25">
      <c r="A119" s="285" t="s">
        <v>1208</v>
      </c>
      <c r="B119" s="215"/>
      <c r="C119" s="215">
        <v>0</v>
      </c>
      <c r="D119" s="215">
        <v>0</v>
      </c>
      <c r="E119" s="215">
        <v>0</v>
      </c>
      <c r="F119" s="215">
        <v>0</v>
      </c>
      <c r="G119" s="215">
        <v>0</v>
      </c>
      <c r="H119" s="215">
        <v>0</v>
      </c>
      <c r="I119" s="215">
        <v>0</v>
      </c>
      <c r="J119" s="215">
        <v>0</v>
      </c>
      <c r="K119" s="215">
        <v>0</v>
      </c>
      <c r="L119" s="215">
        <v>0</v>
      </c>
      <c r="M119" s="215">
        <v>0</v>
      </c>
      <c r="N119" s="215">
        <v>0</v>
      </c>
      <c r="O119" s="215">
        <v>0</v>
      </c>
    </row>
    <row r="120" spans="1:15" x14ac:dyDescent="0.25">
      <c r="A120" s="285" t="s">
        <v>878</v>
      </c>
      <c r="B120" s="215"/>
      <c r="C120" s="215">
        <v>-41113.64</v>
      </c>
      <c r="D120" s="215">
        <v>-94536.73000000001</v>
      </c>
      <c r="E120" s="215">
        <v>-113031.11</v>
      </c>
      <c r="F120" s="215">
        <v>-141340.32</v>
      </c>
      <c r="G120" s="215">
        <v>-127448.62999999999</v>
      </c>
      <c r="H120" s="215">
        <v>-118982.95000000001</v>
      </c>
      <c r="I120" s="215">
        <v>-103943.35</v>
      </c>
      <c r="J120" s="215">
        <v>-71220.200000000026</v>
      </c>
      <c r="K120" s="215">
        <v>-98784.3</v>
      </c>
      <c r="L120" s="215">
        <v>-85508.67</v>
      </c>
      <c r="M120" s="215">
        <v>-75448.27</v>
      </c>
      <c r="N120" s="215">
        <v>-86522.55</v>
      </c>
      <c r="O120" s="215">
        <v>-1157880.7200000002</v>
      </c>
    </row>
    <row r="121" spans="1:15" x14ac:dyDescent="0.25">
      <c r="A121" s="285" t="s">
        <v>879</v>
      </c>
      <c r="B121" s="215"/>
      <c r="C121" s="215">
        <v>41.419999999999987</v>
      </c>
      <c r="D121" s="215">
        <v>-1705.49</v>
      </c>
      <c r="E121" s="215">
        <v>-1574.31</v>
      </c>
      <c r="F121" s="215">
        <v>-71.740000000000009</v>
      </c>
      <c r="G121" s="215">
        <v>-916.83</v>
      </c>
      <c r="H121" s="215">
        <v>-43.789999999999978</v>
      </c>
      <c r="I121" s="215">
        <v>256.03999999999996</v>
      </c>
      <c r="J121" s="215">
        <v>1381.34</v>
      </c>
      <c r="K121" s="215">
        <v>-1439.1499999999999</v>
      </c>
      <c r="L121" s="215">
        <v>1099.3799999999999</v>
      </c>
      <c r="M121" s="215">
        <v>-470.04</v>
      </c>
      <c r="N121" s="215">
        <v>3443.17</v>
      </c>
      <c r="O121" s="215">
        <v>0</v>
      </c>
    </row>
    <row r="122" spans="1:15" x14ac:dyDescent="0.25">
      <c r="A122" s="285" t="s">
        <v>880</v>
      </c>
      <c r="B122" s="215"/>
      <c r="C122" s="215">
        <v>-1733.77</v>
      </c>
      <c r="D122" s="215">
        <v>-2186.5400000000004</v>
      </c>
      <c r="E122" s="215">
        <v>-2001.5</v>
      </c>
      <c r="F122" s="215">
        <v>-2324.2200000000003</v>
      </c>
      <c r="G122" s="215">
        <v>-3121.59</v>
      </c>
      <c r="H122" s="215">
        <v>-64.05</v>
      </c>
      <c r="I122" s="215">
        <v>-75.59</v>
      </c>
      <c r="J122" s="215">
        <v>-59.780000000000008</v>
      </c>
      <c r="K122" s="215">
        <v>-33.160000000000004</v>
      </c>
      <c r="L122" s="215">
        <v>-6.9</v>
      </c>
      <c r="M122" s="215">
        <v>0</v>
      </c>
      <c r="N122" s="215">
        <v>-4.7300000000000004</v>
      </c>
      <c r="O122" s="215">
        <v>-11611.83</v>
      </c>
    </row>
    <row r="123" spans="1:15" x14ac:dyDescent="0.25">
      <c r="A123" s="285" t="s">
        <v>881</v>
      </c>
      <c r="B123" s="215"/>
      <c r="C123" s="215">
        <v>0</v>
      </c>
      <c r="D123" s="215">
        <v>0</v>
      </c>
      <c r="E123" s="215">
        <v>0</v>
      </c>
      <c r="F123" s="215">
        <v>0</v>
      </c>
      <c r="G123" s="215">
        <v>0</v>
      </c>
      <c r="H123" s="215">
        <v>0</v>
      </c>
      <c r="I123" s="215">
        <v>0</v>
      </c>
      <c r="J123" s="215">
        <v>0</v>
      </c>
      <c r="K123" s="215">
        <v>0</v>
      </c>
      <c r="L123" s="215">
        <v>0</v>
      </c>
      <c r="M123" s="215">
        <v>0</v>
      </c>
      <c r="N123" s="215">
        <v>0</v>
      </c>
      <c r="O123" s="215">
        <v>0</v>
      </c>
    </row>
    <row r="124" spans="1:15" x14ac:dyDescent="0.25">
      <c r="A124" s="285" t="s">
        <v>882</v>
      </c>
      <c r="B124" s="215"/>
      <c r="C124" s="215">
        <v>7097.89</v>
      </c>
      <c r="D124" s="215">
        <v>6717.25</v>
      </c>
      <c r="E124" s="215">
        <v>2150.71</v>
      </c>
      <c r="F124" s="215">
        <v>10057.780000000001</v>
      </c>
      <c r="G124" s="215">
        <v>4970.91</v>
      </c>
      <c r="H124" s="215">
        <v>12916.58</v>
      </c>
      <c r="I124" s="215">
        <v>16756.249999999996</v>
      </c>
      <c r="J124" s="215">
        <v>11826.140000000001</v>
      </c>
      <c r="K124" s="215">
        <v>19348.589999999997</v>
      </c>
      <c r="L124" s="215">
        <v>15416.480000000001</v>
      </c>
      <c r="M124" s="215">
        <v>18641.28</v>
      </c>
      <c r="N124" s="215">
        <v>31945.24</v>
      </c>
      <c r="O124" s="215">
        <v>157845.09999999998</v>
      </c>
    </row>
    <row r="125" spans="1:15" x14ac:dyDescent="0.25">
      <c r="A125" s="285" t="s">
        <v>883</v>
      </c>
      <c r="B125" s="215"/>
      <c r="C125" s="215">
        <v>643.18999999999983</v>
      </c>
      <c r="D125" s="215">
        <v>3083.3099999999995</v>
      </c>
      <c r="E125" s="215">
        <v>2248.27</v>
      </c>
      <c r="F125" s="215">
        <v>12588.54</v>
      </c>
      <c r="G125" s="215">
        <v>4203.45</v>
      </c>
      <c r="H125" s="215">
        <v>9667.35</v>
      </c>
      <c r="I125" s="215">
        <v>13536.58</v>
      </c>
      <c r="J125" s="215">
        <v>6368.4699999999993</v>
      </c>
      <c r="K125" s="215">
        <v>12565</v>
      </c>
      <c r="L125" s="215">
        <v>16437.23</v>
      </c>
      <c r="M125" s="215">
        <v>14703.61</v>
      </c>
      <c r="N125" s="215">
        <v>30695.97</v>
      </c>
      <c r="O125" s="215">
        <v>126740.97</v>
      </c>
    </row>
    <row r="126" spans="1:15" x14ac:dyDescent="0.25">
      <c r="A126" s="285" t="s">
        <v>884</v>
      </c>
      <c r="B126" s="215"/>
      <c r="C126" s="215">
        <v>93.550000000000182</v>
      </c>
      <c r="D126" s="215">
        <v>2577.59</v>
      </c>
      <c r="E126" s="215">
        <v>2539.7600000000002</v>
      </c>
      <c r="F126" s="215">
        <v>2014.04</v>
      </c>
      <c r="G126" s="215">
        <v>-231.98000000000002</v>
      </c>
      <c r="H126" s="215">
        <v>3532.67</v>
      </c>
      <c r="I126" s="215">
        <v>8790.4500000000007</v>
      </c>
      <c r="J126" s="215">
        <v>6846.08</v>
      </c>
      <c r="K126" s="215">
        <v>9319.7899999999991</v>
      </c>
      <c r="L126" s="215">
        <v>4247.8100000000004</v>
      </c>
      <c r="M126" s="215">
        <v>6041.2900000000009</v>
      </c>
      <c r="N126" s="215">
        <v>11477.54</v>
      </c>
      <c r="O126" s="215">
        <v>57248.590000000004</v>
      </c>
    </row>
    <row r="127" spans="1:15" x14ac:dyDescent="0.25">
      <c r="A127" s="285" t="s">
        <v>885</v>
      </c>
      <c r="B127" s="215"/>
      <c r="C127" s="215">
        <v>-87.759999999999991</v>
      </c>
      <c r="D127" s="215">
        <v>-3821.1000000000004</v>
      </c>
      <c r="E127" s="215">
        <v>-9277.6200000000026</v>
      </c>
      <c r="F127" s="215">
        <v>-5666.74</v>
      </c>
      <c r="G127" s="215">
        <v>-6636.7999999999993</v>
      </c>
      <c r="H127" s="215">
        <v>-13970.62</v>
      </c>
      <c r="I127" s="215">
        <v>-9565.0600000000013</v>
      </c>
      <c r="J127" s="215">
        <v>-18571.61</v>
      </c>
      <c r="K127" s="215">
        <v>-19822.989999999998</v>
      </c>
      <c r="L127" s="215">
        <v>-18048.97</v>
      </c>
      <c r="M127" s="215">
        <v>-16698.150000000001</v>
      </c>
      <c r="N127" s="215">
        <v>-14179.039999999997</v>
      </c>
      <c r="O127" s="215">
        <v>-136346.46</v>
      </c>
    </row>
    <row r="128" spans="1:15" x14ac:dyDescent="0.25">
      <c r="A128" s="285" t="s">
        <v>886</v>
      </c>
      <c r="B128" s="215"/>
      <c r="C128" s="215">
        <v>24228.97</v>
      </c>
      <c r="D128" s="215">
        <v>42781.170000000006</v>
      </c>
      <c r="E128" s="215">
        <v>31173.08</v>
      </c>
      <c r="F128" s="215">
        <v>20032.050000000003</v>
      </c>
      <c r="G128" s="215">
        <v>29266.86</v>
      </c>
      <c r="H128" s="215">
        <v>30131.56</v>
      </c>
      <c r="I128" s="215">
        <v>13260.289999999999</v>
      </c>
      <c r="J128" s="215">
        <v>21110.5</v>
      </c>
      <c r="K128" s="215">
        <v>18788.579999999998</v>
      </c>
      <c r="L128" s="215">
        <v>23319.98</v>
      </c>
      <c r="M128" s="215">
        <v>17391.72</v>
      </c>
      <c r="N128" s="215">
        <v>-79249.98000000001</v>
      </c>
      <c r="O128" s="215">
        <v>192234.78</v>
      </c>
    </row>
    <row r="129" spans="1:16" x14ac:dyDescent="0.25">
      <c r="A129" s="285" t="s">
        <v>887</v>
      </c>
      <c r="B129" s="215"/>
      <c r="C129" s="215">
        <v>22891.290000000008</v>
      </c>
      <c r="D129" s="215">
        <v>37353.990000000005</v>
      </c>
      <c r="E129" s="215">
        <v>27129.780000000002</v>
      </c>
      <c r="F129" s="215">
        <v>15897.649999999998</v>
      </c>
      <c r="G129" s="215">
        <v>28003.430000000004</v>
      </c>
      <c r="H129" s="215">
        <v>27345.19</v>
      </c>
      <c r="I129" s="215">
        <v>11549.43</v>
      </c>
      <c r="J129" s="215">
        <v>30913.02</v>
      </c>
      <c r="K129" s="215">
        <v>3927.2200000000012</v>
      </c>
      <c r="L129" s="215">
        <v>22639.329999999998</v>
      </c>
      <c r="M129" s="215">
        <v>18517.25</v>
      </c>
      <c r="N129" s="215">
        <v>-71176.47</v>
      </c>
      <c r="O129" s="215">
        <v>174991.11</v>
      </c>
    </row>
    <row r="130" spans="1:16" x14ac:dyDescent="0.25">
      <c r="A130" s="285" t="s">
        <v>888</v>
      </c>
      <c r="B130" s="215"/>
      <c r="C130" s="215">
        <v>8454.93</v>
      </c>
      <c r="D130" s="215">
        <v>26033.989999999998</v>
      </c>
      <c r="E130" s="215">
        <v>16548.28</v>
      </c>
      <c r="F130" s="215">
        <v>6391.69</v>
      </c>
      <c r="G130" s="215">
        <v>13182.23</v>
      </c>
      <c r="H130" s="215">
        <v>6743.93</v>
      </c>
      <c r="I130" s="215">
        <v>5741.5800000000008</v>
      </c>
      <c r="J130" s="215">
        <v>10409.209999999999</v>
      </c>
      <c r="K130" s="215">
        <v>11679.69</v>
      </c>
      <c r="L130" s="215">
        <v>11965.779999999999</v>
      </c>
      <c r="M130" s="215">
        <v>8262.7000000000007</v>
      </c>
      <c r="N130" s="215">
        <v>-30770.769999999997</v>
      </c>
      <c r="O130" s="215">
        <v>94643.239999999991</v>
      </c>
    </row>
    <row r="131" spans="1:16" x14ac:dyDescent="0.25">
      <c r="A131" s="285" t="s">
        <v>889</v>
      </c>
      <c r="C131" s="229">
        <v>213287.43</v>
      </c>
      <c r="D131" s="229">
        <v>230572.37</v>
      </c>
      <c r="E131" s="229">
        <v>215251.53000000003</v>
      </c>
      <c r="F131" s="229">
        <v>238609.21000000005</v>
      </c>
      <c r="G131" s="229">
        <v>232587.19999999998</v>
      </c>
      <c r="H131" s="229">
        <v>227119.58999999997</v>
      </c>
      <c r="I131" s="229">
        <v>192113.95</v>
      </c>
      <c r="J131" s="229">
        <v>161105.51999999996</v>
      </c>
      <c r="K131" s="229">
        <v>179844.30000000002</v>
      </c>
      <c r="L131" s="229">
        <v>185298.72000000006</v>
      </c>
      <c r="M131" s="229">
        <v>163956.09</v>
      </c>
      <c r="N131" s="229">
        <v>-34267.700000000048</v>
      </c>
      <c r="O131" s="229">
        <v>2205478.21</v>
      </c>
      <c r="P131" s="224">
        <f>+O131-O27</f>
        <v>0</v>
      </c>
    </row>
    <row r="132" spans="1:16" x14ac:dyDescent="0.25">
      <c r="A132" s="285" t="s">
        <v>789</v>
      </c>
      <c r="C132" s="215"/>
      <c r="D132" s="215"/>
      <c r="E132" s="215"/>
      <c r="F132" s="215"/>
      <c r="G132" s="215"/>
      <c r="H132" s="215"/>
      <c r="I132" s="215"/>
      <c r="J132" s="215"/>
      <c r="K132" s="215"/>
      <c r="L132" s="215"/>
      <c r="M132" s="215"/>
      <c r="N132" s="215"/>
      <c r="O132" s="215"/>
    </row>
    <row r="133" spans="1:16" x14ac:dyDescent="0.25">
      <c r="A133" s="285" t="s">
        <v>890</v>
      </c>
      <c r="C133" s="215"/>
      <c r="D133" s="215"/>
      <c r="E133" s="215"/>
      <c r="F133" s="215"/>
      <c r="G133" s="215"/>
      <c r="H133" s="215"/>
      <c r="I133" s="215"/>
      <c r="J133" s="215"/>
      <c r="K133" s="215"/>
      <c r="L133" s="215"/>
      <c r="M133" s="215"/>
      <c r="N133" s="215"/>
      <c r="O133" s="215"/>
    </row>
    <row r="134" spans="1:16" x14ac:dyDescent="0.25">
      <c r="A134" s="285" t="s">
        <v>891</v>
      </c>
      <c r="B134" s="215"/>
      <c r="C134" s="215">
        <v>0</v>
      </c>
      <c r="D134" s="215">
        <v>0</v>
      </c>
      <c r="E134" s="215">
        <v>0</v>
      </c>
      <c r="F134" s="215">
        <v>0</v>
      </c>
      <c r="G134" s="215">
        <v>0</v>
      </c>
      <c r="H134" s="215">
        <v>0</v>
      </c>
      <c r="I134" s="215">
        <v>0</v>
      </c>
      <c r="J134" s="215">
        <v>0</v>
      </c>
      <c r="K134" s="215">
        <v>0</v>
      </c>
      <c r="L134" s="215">
        <v>0</v>
      </c>
      <c r="M134" s="215">
        <v>0</v>
      </c>
      <c r="N134" s="215">
        <v>0</v>
      </c>
      <c r="O134" s="215">
        <v>0</v>
      </c>
    </row>
    <row r="135" spans="1:16" x14ac:dyDescent="0.25">
      <c r="A135" s="285" t="s">
        <v>892</v>
      </c>
      <c r="B135" s="215"/>
      <c r="C135" s="215">
        <v>0</v>
      </c>
      <c r="D135" s="215">
        <v>0</v>
      </c>
      <c r="E135" s="215">
        <v>0</v>
      </c>
      <c r="F135" s="215">
        <v>0</v>
      </c>
      <c r="G135" s="215">
        <v>0</v>
      </c>
      <c r="H135" s="215">
        <v>0</v>
      </c>
      <c r="I135" s="215">
        <v>0</v>
      </c>
      <c r="J135" s="215">
        <v>0</v>
      </c>
      <c r="K135" s="215">
        <v>0</v>
      </c>
      <c r="L135" s="215">
        <v>0</v>
      </c>
      <c r="M135" s="215">
        <v>0</v>
      </c>
      <c r="N135" s="215">
        <v>0</v>
      </c>
      <c r="O135" s="215">
        <v>0</v>
      </c>
    </row>
    <row r="136" spans="1:16" x14ac:dyDescent="0.25">
      <c r="A136" s="285" t="s">
        <v>893</v>
      </c>
      <c r="B136" s="215"/>
      <c r="C136" s="215">
        <v>4938</v>
      </c>
      <c r="D136" s="215">
        <v>4947</v>
      </c>
      <c r="E136" s="215">
        <v>3572</v>
      </c>
      <c r="F136" s="215">
        <v>99</v>
      </c>
      <c r="G136" s="215">
        <v>0</v>
      </c>
      <c r="H136" s="215">
        <v>0</v>
      </c>
      <c r="I136" s="215">
        <v>0</v>
      </c>
      <c r="J136" s="215">
        <v>0</v>
      </c>
      <c r="K136" s="215">
        <v>12</v>
      </c>
      <c r="L136" s="215">
        <v>12</v>
      </c>
      <c r="M136" s="215">
        <v>12</v>
      </c>
      <c r="N136" s="215">
        <v>12</v>
      </c>
      <c r="O136" s="215">
        <v>13604</v>
      </c>
    </row>
    <row r="137" spans="1:16" x14ac:dyDescent="0.25">
      <c r="A137" s="285" t="s">
        <v>894</v>
      </c>
      <c r="B137" s="215"/>
      <c r="C137" s="215">
        <v>0</v>
      </c>
      <c r="D137" s="215">
        <v>2.48</v>
      </c>
      <c r="E137" s="215">
        <v>14.16</v>
      </c>
      <c r="F137" s="215">
        <v>6.55</v>
      </c>
      <c r="G137" s="215">
        <v>0</v>
      </c>
      <c r="H137" s="215">
        <v>0</v>
      </c>
      <c r="I137" s="215">
        <v>41.449999999999996</v>
      </c>
      <c r="J137" s="215">
        <v>89.34</v>
      </c>
      <c r="K137" s="215">
        <v>0.31</v>
      </c>
      <c r="L137" s="215">
        <v>47.42</v>
      </c>
      <c r="M137" s="215">
        <v>0</v>
      </c>
      <c r="N137" s="215">
        <v>0</v>
      </c>
      <c r="O137" s="215">
        <v>201.71000000000004</v>
      </c>
    </row>
    <row r="138" spans="1:16" x14ac:dyDescent="0.25">
      <c r="A138" s="285" t="s">
        <v>895</v>
      </c>
      <c r="B138" s="215"/>
      <c r="C138" s="215">
        <v>0</v>
      </c>
      <c r="D138" s="215">
        <v>4194.4399999999996</v>
      </c>
      <c r="E138" s="215">
        <v>2416.66</v>
      </c>
      <c r="F138" s="215">
        <v>0</v>
      </c>
      <c r="G138" s="215">
        <v>1587.66</v>
      </c>
      <c r="H138" s="215">
        <v>2036.66</v>
      </c>
      <c r="I138" s="215">
        <v>0</v>
      </c>
      <c r="J138" s="215">
        <v>1710.5</v>
      </c>
      <c r="K138" s="215">
        <v>0</v>
      </c>
      <c r="L138" s="215">
        <v>1619.5000000000002</v>
      </c>
      <c r="M138" s="215">
        <v>1539.2</v>
      </c>
      <c r="N138" s="215">
        <v>0</v>
      </c>
      <c r="O138" s="215">
        <v>15104.62</v>
      </c>
    </row>
    <row r="139" spans="1:16" x14ac:dyDescent="0.25">
      <c r="A139" s="285" t="s">
        <v>896</v>
      </c>
      <c r="B139" s="215"/>
      <c r="C139" s="215">
        <v>786.2</v>
      </c>
      <c r="D139" s="215">
        <v>726.2</v>
      </c>
      <c r="E139" s="215">
        <v>691.4</v>
      </c>
      <c r="F139" s="215">
        <v>631.4</v>
      </c>
      <c r="G139" s="215">
        <v>627.6</v>
      </c>
      <c r="H139" s="215">
        <v>614.6</v>
      </c>
      <c r="I139" s="215">
        <v>566.79999999999995</v>
      </c>
      <c r="J139" s="215">
        <v>514.79999999999995</v>
      </c>
      <c r="K139" s="215">
        <v>519</v>
      </c>
      <c r="L139" s="215">
        <v>490</v>
      </c>
      <c r="M139" s="215">
        <v>477</v>
      </c>
      <c r="N139" s="215">
        <v>-230</v>
      </c>
      <c r="O139" s="215">
        <v>6415</v>
      </c>
    </row>
    <row r="140" spans="1:16" x14ac:dyDescent="0.25">
      <c r="A140" s="285" t="s">
        <v>897</v>
      </c>
      <c r="B140" s="215"/>
      <c r="C140" s="215">
        <v>-79803.62</v>
      </c>
      <c r="D140" s="215">
        <v>-79803.62</v>
      </c>
      <c r="E140" s="215">
        <v>-79803.62</v>
      </c>
      <c r="F140" s="215">
        <v>-79803.62</v>
      </c>
      <c r="G140" s="215">
        <v>-79803.62</v>
      </c>
      <c r="H140" s="215">
        <v>-79803.62</v>
      </c>
      <c r="I140" s="215">
        <v>-79803.62</v>
      </c>
      <c r="J140" s="215">
        <v>-79803.62</v>
      </c>
      <c r="K140" s="215">
        <v>-79803.62</v>
      </c>
      <c r="L140" s="215">
        <v>-79803.62</v>
      </c>
      <c r="M140" s="215">
        <v>-79803.62</v>
      </c>
      <c r="N140" s="215">
        <v>952969.8600000001</v>
      </c>
      <c r="O140" s="215">
        <v>75130.040000000154</v>
      </c>
    </row>
    <row r="141" spans="1:16" x14ac:dyDescent="0.25">
      <c r="A141" s="285" t="s">
        <v>898</v>
      </c>
      <c r="B141" s="215"/>
      <c r="C141" s="215">
        <v>-41772.5</v>
      </c>
      <c r="D141" s="215">
        <v>-222673</v>
      </c>
      <c r="E141" s="215">
        <v>-83792.5</v>
      </c>
      <c r="F141" s="215">
        <v>-83864</v>
      </c>
      <c r="G141" s="215">
        <v>-19360</v>
      </c>
      <c r="H141" s="215">
        <v>-165572</v>
      </c>
      <c r="I141" s="215">
        <v>-73067.5</v>
      </c>
      <c r="J141" s="215">
        <v>-113168</v>
      </c>
      <c r="K141" s="215">
        <v>-82087.5</v>
      </c>
      <c r="L141" s="215">
        <v>-72215</v>
      </c>
      <c r="M141" s="215">
        <v>-71808</v>
      </c>
      <c r="N141" s="215">
        <v>-107888</v>
      </c>
      <c r="O141" s="215">
        <v>-1137268</v>
      </c>
    </row>
    <row r="142" spans="1:16" x14ac:dyDescent="0.25">
      <c r="A142" s="285" t="s">
        <v>899</v>
      </c>
      <c r="B142" s="215"/>
      <c r="C142" s="215">
        <v>0</v>
      </c>
      <c r="D142" s="215">
        <v>0</v>
      </c>
      <c r="E142" s="215">
        <v>0</v>
      </c>
      <c r="F142" s="215">
        <v>0</v>
      </c>
      <c r="G142" s="215">
        <v>0</v>
      </c>
      <c r="H142" s="215">
        <v>0</v>
      </c>
      <c r="I142" s="215">
        <v>0</v>
      </c>
      <c r="J142" s="215">
        <v>0</v>
      </c>
      <c r="K142" s="215">
        <v>0</v>
      </c>
      <c r="L142" s="215">
        <v>0</v>
      </c>
      <c r="M142" s="215">
        <v>0</v>
      </c>
      <c r="N142" s="215">
        <v>0</v>
      </c>
      <c r="O142" s="215">
        <v>0</v>
      </c>
    </row>
    <row r="143" spans="1:16" x14ac:dyDescent="0.25">
      <c r="A143" s="285" t="s">
        <v>900</v>
      </c>
      <c r="B143" s="215"/>
      <c r="C143" s="215">
        <v>5061.55</v>
      </c>
      <c r="D143" s="215">
        <v>1437.27</v>
      </c>
      <c r="E143" s="215">
        <v>456.78</v>
      </c>
      <c r="F143" s="215">
        <v>71188.13</v>
      </c>
      <c r="G143" s="215">
        <v>23842</v>
      </c>
      <c r="H143" s="215">
        <v>22463.01</v>
      </c>
      <c r="I143" s="215">
        <v>79557.38</v>
      </c>
      <c r="J143" s="215">
        <v>-31.52</v>
      </c>
      <c r="K143" s="215">
        <v>42.4</v>
      </c>
      <c r="L143" s="215">
        <v>930.74</v>
      </c>
      <c r="M143" s="215">
        <v>0</v>
      </c>
      <c r="N143" s="215">
        <v>43943.839999999997</v>
      </c>
      <c r="O143" s="215">
        <v>248891.58</v>
      </c>
    </row>
    <row r="144" spans="1:16" x14ac:dyDescent="0.25">
      <c r="A144" s="285" t="s">
        <v>901</v>
      </c>
      <c r="B144" s="215"/>
      <c r="C144" s="215">
        <v>-31.24</v>
      </c>
      <c r="D144" s="215">
        <v>0</v>
      </c>
      <c r="E144" s="215">
        <v>0</v>
      </c>
      <c r="F144" s="215">
        <v>0</v>
      </c>
      <c r="G144" s="215">
        <v>492</v>
      </c>
      <c r="H144" s="215">
        <v>0</v>
      </c>
      <c r="I144" s="215">
        <v>-460.76</v>
      </c>
      <c r="J144" s="215">
        <v>0</v>
      </c>
      <c r="K144" s="215">
        <v>0</v>
      </c>
      <c r="L144" s="215">
        <v>0</v>
      </c>
      <c r="M144" s="215">
        <v>0</v>
      </c>
      <c r="N144" s="215">
        <v>0</v>
      </c>
      <c r="O144" s="215">
        <v>0</v>
      </c>
    </row>
    <row r="145" spans="1:16" x14ac:dyDescent="0.25">
      <c r="A145" s="285" t="s">
        <v>902</v>
      </c>
      <c r="B145" s="215"/>
      <c r="C145" s="215">
        <v>0</v>
      </c>
      <c r="D145" s="215">
        <v>0</v>
      </c>
      <c r="E145" s="215">
        <v>0</v>
      </c>
      <c r="F145" s="215">
        <v>0</v>
      </c>
      <c r="G145" s="215">
        <v>0</v>
      </c>
      <c r="H145" s="215">
        <v>0</v>
      </c>
      <c r="I145" s="215">
        <v>0</v>
      </c>
      <c r="J145" s="215">
        <v>0</v>
      </c>
      <c r="K145" s="215">
        <v>0</v>
      </c>
      <c r="L145" s="215">
        <v>0</v>
      </c>
      <c r="M145" s="215">
        <v>0</v>
      </c>
      <c r="N145" s="215">
        <v>5544821.8900000006</v>
      </c>
      <c r="O145" s="215">
        <v>5544821.8900000006</v>
      </c>
    </row>
    <row r="146" spans="1:16" x14ac:dyDescent="0.25">
      <c r="A146" s="285" t="s">
        <v>903</v>
      </c>
      <c r="C146" s="229">
        <v>-110821.61</v>
      </c>
      <c r="D146" s="229">
        <v>-291169.23</v>
      </c>
      <c r="E146" s="229">
        <v>-156445.12</v>
      </c>
      <c r="F146" s="229">
        <v>-91742.539999999979</v>
      </c>
      <c r="G146" s="229">
        <v>-72614.36</v>
      </c>
      <c r="H146" s="229">
        <v>-220261.34999999998</v>
      </c>
      <c r="I146" s="229">
        <v>-73166.249999999985</v>
      </c>
      <c r="J146" s="229">
        <v>-190688.49999999997</v>
      </c>
      <c r="K146" s="229">
        <v>-161317.41</v>
      </c>
      <c r="L146" s="229">
        <v>-148918.96000000002</v>
      </c>
      <c r="M146" s="229">
        <v>-149583.41999999998</v>
      </c>
      <c r="N146" s="229">
        <v>6433629.5900000008</v>
      </c>
      <c r="O146" s="229">
        <v>4766900.8400000008</v>
      </c>
      <c r="P146" s="224">
        <f>+O146-O28</f>
        <v>0</v>
      </c>
    </row>
    <row r="147" spans="1:16" x14ac:dyDescent="0.25">
      <c r="A147" s="285" t="s">
        <v>789</v>
      </c>
      <c r="C147" s="215"/>
      <c r="D147" s="215"/>
      <c r="E147" s="215"/>
      <c r="F147" s="215"/>
      <c r="G147" s="215"/>
      <c r="H147" s="215"/>
      <c r="I147" s="215"/>
      <c r="J147" s="215"/>
      <c r="K147" s="215"/>
      <c r="L147" s="215"/>
      <c r="M147" s="215"/>
      <c r="N147" s="215"/>
      <c r="O147" s="215"/>
    </row>
    <row r="148" spans="1:16" ht="18.75" thickBot="1" x14ac:dyDescent="0.3">
      <c r="A148" s="287" t="s">
        <v>794</v>
      </c>
      <c r="B148" s="287"/>
      <c r="C148" s="227">
        <v>3939319.3499999996</v>
      </c>
      <c r="D148" s="227">
        <v>3560093.0300000012</v>
      </c>
      <c r="E148" s="227">
        <v>3722288.09</v>
      </c>
      <c r="F148" s="227">
        <v>3699635.6500000008</v>
      </c>
      <c r="G148" s="227">
        <v>3557615.4899999988</v>
      </c>
      <c r="H148" s="227">
        <v>3417585.5399999991</v>
      </c>
      <c r="I148" s="227">
        <v>3434716.8500000015</v>
      </c>
      <c r="J148" s="227">
        <v>3266315.7800000003</v>
      </c>
      <c r="K148" s="227">
        <v>3081057.0900000008</v>
      </c>
      <c r="L148" s="227">
        <v>3231620.34</v>
      </c>
      <c r="M148" s="227">
        <v>3060349.87</v>
      </c>
      <c r="N148" s="227">
        <v>13006584.33</v>
      </c>
      <c r="O148" s="227">
        <v>50977181.410000011</v>
      </c>
      <c r="P148" s="226">
        <f>+O148-O29</f>
        <v>0</v>
      </c>
    </row>
    <row r="149" spans="1:16" ht="18.75" thickTop="1" x14ac:dyDescent="0.25">
      <c r="C149" s="215"/>
      <c r="D149" s="215"/>
      <c r="E149" s="215"/>
      <c r="F149" s="215"/>
      <c r="G149" s="215"/>
      <c r="H149" s="216" t="s">
        <v>1203</v>
      </c>
      <c r="I149" s="215"/>
      <c r="J149" s="215"/>
      <c r="K149" s="215"/>
      <c r="L149" s="215"/>
      <c r="M149" s="215"/>
      <c r="N149" s="215"/>
      <c r="O149" s="215"/>
    </row>
    <row r="150" spans="1:16" x14ac:dyDescent="0.25">
      <c r="C150" s="215"/>
      <c r="D150" s="215"/>
      <c r="E150" s="215"/>
      <c r="F150" s="215"/>
      <c r="G150" s="215"/>
      <c r="H150" s="217" t="s">
        <v>904</v>
      </c>
      <c r="I150" s="215"/>
      <c r="J150" s="215"/>
      <c r="K150" s="215"/>
      <c r="L150" s="215"/>
      <c r="M150" s="215"/>
      <c r="N150" s="215"/>
      <c r="O150" s="215"/>
    </row>
    <row r="151" spans="1:16" x14ac:dyDescent="0.25">
      <c r="B151" s="286"/>
      <c r="C151" s="215"/>
      <c r="D151" s="215"/>
      <c r="E151" s="215"/>
      <c r="F151" s="215"/>
      <c r="G151" s="215"/>
      <c r="H151" s="218">
        <v>2020</v>
      </c>
      <c r="I151" s="215"/>
      <c r="J151" s="215"/>
      <c r="K151" s="215"/>
      <c r="L151" s="215"/>
      <c r="M151" s="215"/>
      <c r="N151" s="215"/>
      <c r="O151" s="215"/>
    </row>
    <row r="152" spans="1:16" x14ac:dyDescent="0.25">
      <c r="B152" s="286"/>
      <c r="C152" s="215"/>
      <c r="D152" s="215"/>
      <c r="E152" s="215"/>
      <c r="F152" s="215"/>
      <c r="G152" s="215"/>
      <c r="H152" s="216"/>
      <c r="I152" s="215"/>
      <c r="J152" s="215"/>
      <c r="K152" s="215"/>
      <c r="L152" s="215"/>
      <c r="M152" s="215"/>
      <c r="N152" s="215"/>
      <c r="O152" s="215"/>
    </row>
    <row r="153" spans="1:16" x14ac:dyDescent="0.25">
      <c r="C153" s="219" t="s">
        <v>761</v>
      </c>
      <c r="D153" s="219" t="s">
        <v>762</v>
      </c>
      <c r="E153" s="219" t="s">
        <v>763</v>
      </c>
      <c r="F153" s="219" t="s">
        <v>764</v>
      </c>
      <c r="G153" s="219" t="s">
        <v>185</v>
      </c>
      <c r="H153" s="219" t="s">
        <v>765</v>
      </c>
      <c r="I153" s="219" t="s">
        <v>766</v>
      </c>
      <c r="J153" s="219" t="s">
        <v>767</v>
      </c>
      <c r="K153" s="219" t="s">
        <v>768</v>
      </c>
      <c r="L153" s="219" t="s">
        <v>769</v>
      </c>
      <c r="M153" s="219" t="s">
        <v>770</v>
      </c>
      <c r="N153" s="219" t="s">
        <v>771</v>
      </c>
      <c r="O153" s="219" t="s">
        <v>772</v>
      </c>
    </row>
    <row r="154" spans="1:16" x14ac:dyDescent="0.25">
      <c r="A154" s="285" t="s">
        <v>905</v>
      </c>
      <c r="C154" s="215"/>
      <c r="D154" s="215"/>
      <c r="E154" s="215"/>
      <c r="F154" s="215"/>
      <c r="G154" s="215"/>
      <c r="H154" s="215"/>
      <c r="I154" s="215"/>
      <c r="J154" s="215"/>
      <c r="K154" s="215"/>
      <c r="L154" s="215"/>
      <c r="M154" s="215"/>
      <c r="N154" s="215"/>
      <c r="O154" s="215"/>
    </row>
    <row r="155" spans="1:16" x14ac:dyDescent="0.25">
      <c r="A155" s="285" t="s">
        <v>906</v>
      </c>
      <c r="B155" s="215"/>
      <c r="C155" s="215">
        <v>13800</v>
      </c>
      <c r="D155" s="215">
        <v>13800</v>
      </c>
      <c r="E155" s="215">
        <v>13800</v>
      </c>
      <c r="F155" s="215">
        <v>13800</v>
      </c>
      <c r="G155" s="215">
        <v>13800</v>
      </c>
      <c r="H155" s="215">
        <v>13800</v>
      </c>
      <c r="I155" s="215">
        <v>13800</v>
      </c>
      <c r="J155" s="215">
        <v>17400</v>
      </c>
      <c r="K155" s="215">
        <v>12300</v>
      </c>
      <c r="L155" s="215">
        <v>15300</v>
      </c>
      <c r="M155" s="215">
        <v>13800</v>
      </c>
      <c r="N155" s="215">
        <v>12000</v>
      </c>
      <c r="O155" s="215">
        <v>167400</v>
      </c>
    </row>
    <row r="156" spans="1:16" x14ac:dyDescent="0.25">
      <c r="A156" s="285" t="s">
        <v>907</v>
      </c>
      <c r="B156" s="215"/>
      <c r="C156" s="215">
        <v>0</v>
      </c>
      <c r="D156" s="215">
        <v>0</v>
      </c>
      <c r="E156" s="215">
        <v>0</v>
      </c>
      <c r="F156" s="215">
        <v>0</v>
      </c>
      <c r="G156" s="215">
        <v>0</v>
      </c>
      <c r="H156" s="215">
        <v>0</v>
      </c>
      <c r="I156" s="215">
        <v>0</v>
      </c>
      <c r="J156" s="215">
        <v>0</v>
      </c>
      <c r="K156" s="215">
        <v>0</v>
      </c>
      <c r="L156" s="215">
        <v>0</v>
      </c>
      <c r="M156" s="215">
        <v>0</v>
      </c>
      <c r="N156" s="215">
        <v>0</v>
      </c>
      <c r="O156" s="215">
        <v>0</v>
      </c>
    </row>
    <row r="157" spans="1:16" x14ac:dyDescent="0.25">
      <c r="A157" s="285" t="s">
        <v>908</v>
      </c>
      <c r="B157" s="215"/>
      <c r="C157" s="215">
        <v>0</v>
      </c>
      <c r="D157" s="215">
        <v>0</v>
      </c>
      <c r="E157" s="215">
        <v>0</v>
      </c>
      <c r="F157" s="215">
        <v>0</v>
      </c>
      <c r="G157" s="215">
        <v>0</v>
      </c>
      <c r="H157" s="215">
        <v>0</v>
      </c>
      <c r="I157" s="215">
        <v>0</v>
      </c>
      <c r="J157" s="215">
        <v>0</v>
      </c>
      <c r="K157" s="215">
        <v>0</v>
      </c>
      <c r="L157" s="215">
        <v>0</v>
      </c>
      <c r="M157" s="215">
        <v>0</v>
      </c>
      <c r="N157" s="215">
        <v>0</v>
      </c>
      <c r="O157" s="215">
        <v>0</v>
      </c>
    </row>
    <row r="158" spans="1:16" x14ac:dyDescent="0.25">
      <c r="A158" s="285" t="s">
        <v>909</v>
      </c>
      <c r="B158" s="215"/>
      <c r="C158" s="215">
        <v>0</v>
      </c>
      <c r="D158" s="215">
        <v>0</v>
      </c>
      <c r="E158" s="215">
        <v>0</v>
      </c>
      <c r="F158" s="215">
        <v>0</v>
      </c>
      <c r="G158" s="215">
        <v>0</v>
      </c>
      <c r="H158" s="215">
        <v>0</v>
      </c>
      <c r="I158" s="215">
        <v>0</v>
      </c>
      <c r="J158" s="215">
        <v>0</v>
      </c>
      <c r="K158" s="215">
        <v>0</v>
      </c>
      <c r="L158" s="215">
        <v>0</v>
      </c>
      <c r="M158" s="215">
        <v>0</v>
      </c>
      <c r="N158" s="215">
        <v>0</v>
      </c>
      <c r="O158" s="215">
        <v>0</v>
      </c>
    </row>
    <row r="159" spans="1:16" x14ac:dyDescent="0.25">
      <c r="A159" s="285" t="s">
        <v>910</v>
      </c>
      <c r="B159" s="215"/>
      <c r="C159" s="215">
        <v>1000</v>
      </c>
      <c r="D159" s="215">
        <v>0</v>
      </c>
      <c r="E159" s="215">
        <v>0</v>
      </c>
      <c r="F159" s="215">
        <v>0</v>
      </c>
      <c r="G159" s="215">
        <v>0</v>
      </c>
      <c r="H159" s="215">
        <v>0</v>
      </c>
      <c r="I159" s="215">
        <v>0</v>
      </c>
      <c r="J159" s="215">
        <v>0</v>
      </c>
      <c r="K159" s="215">
        <v>0</v>
      </c>
      <c r="L159" s="215">
        <v>0</v>
      </c>
      <c r="M159" s="215">
        <v>0</v>
      </c>
      <c r="N159" s="215">
        <v>0</v>
      </c>
      <c r="O159" s="215">
        <v>1000</v>
      </c>
    </row>
    <row r="160" spans="1:16" x14ac:dyDescent="0.25">
      <c r="A160" s="285" t="s">
        <v>911</v>
      </c>
      <c r="B160" s="215"/>
      <c r="C160" s="215">
        <v>5545.15</v>
      </c>
      <c r="D160" s="215">
        <v>4748</v>
      </c>
      <c r="E160" s="215">
        <v>5404.92</v>
      </c>
      <c r="F160" s="215">
        <v>4689.42</v>
      </c>
      <c r="G160" s="215">
        <v>4804.5800000000008</v>
      </c>
      <c r="H160" s="215">
        <v>4651.76</v>
      </c>
      <c r="I160" s="215">
        <v>4541.53</v>
      </c>
      <c r="J160" s="215">
        <v>4552.9799999999996</v>
      </c>
      <c r="K160" s="215">
        <v>3896.44</v>
      </c>
      <c r="L160" s="215">
        <v>4725.32</v>
      </c>
      <c r="M160" s="215">
        <v>4148.93</v>
      </c>
      <c r="N160" s="215">
        <v>4148.42</v>
      </c>
      <c r="O160" s="215">
        <v>55857.45</v>
      </c>
    </row>
    <row r="161" spans="1:15" x14ac:dyDescent="0.25">
      <c r="A161" s="285" t="s">
        <v>912</v>
      </c>
      <c r="B161" s="215"/>
      <c r="C161" s="215">
        <v>0</v>
      </c>
      <c r="D161" s="215">
        <v>0</v>
      </c>
      <c r="E161" s="215">
        <v>0</v>
      </c>
      <c r="F161" s="215">
        <v>0</v>
      </c>
      <c r="G161" s="215">
        <v>0</v>
      </c>
      <c r="H161" s="215">
        <v>0</v>
      </c>
      <c r="I161" s="215">
        <v>0</v>
      </c>
      <c r="J161" s="215">
        <v>0</v>
      </c>
      <c r="K161" s="215">
        <v>0</v>
      </c>
      <c r="L161" s="215">
        <v>0</v>
      </c>
      <c r="M161" s="215">
        <v>0</v>
      </c>
      <c r="N161" s="215">
        <v>0</v>
      </c>
      <c r="O161" s="215">
        <v>0</v>
      </c>
    </row>
    <row r="162" spans="1:15" x14ac:dyDescent="0.25">
      <c r="A162" s="285" t="s">
        <v>913</v>
      </c>
      <c r="B162" s="215"/>
      <c r="C162" s="215">
        <v>0</v>
      </c>
      <c r="D162" s="215">
        <v>0</v>
      </c>
      <c r="E162" s="215">
        <v>0</v>
      </c>
      <c r="F162" s="215">
        <v>0</v>
      </c>
      <c r="G162" s="215">
        <v>0</v>
      </c>
      <c r="H162" s="215">
        <v>0</v>
      </c>
      <c r="I162" s="215">
        <v>0</v>
      </c>
      <c r="J162" s="215">
        <v>0</v>
      </c>
      <c r="K162" s="215">
        <v>0</v>
      </c>
      <c r="L162" s="215">
        <v>0</v>
      </c>
      <c r="M162" s="215">
        <v>0</v>
      </c>
      <c r="N162" s="215">
        <v>0</v>
      </c>
      <c r="O162" s="215">
        <v>0</v>
      </c>
    </row>
    <row r="163" spans="1:15" x14ac:dyDescent="0.25">
      <c r="A163" s="285" t="s">
        <v>914</v>
      </c>
      <c r="B163" s="215"/>
      <c r="C163" s="215">
        <v>0</v>
      </c>
      <c r="D163" s="215">
        <v>0</v>
      </c>
      <c r="E163" s="215">
        <v>0</v>
      </c>
      <c r="F163" s="215">
        <v>0</v>
      </c>
      <c r="G163" s="215">
        <v>0</v>
      </c>
      <c r="H163" s="215">
        <v>0</v>
      </c>
      <c r="I163" s="215">
        <v>0</v>
      </c>
      <c r="J163" s="215">
        <v>0</v>
      </c>
      <c r="K163" s="215">
        <v>0</v>
      </c>
      <c r="L163" s="215">
        <v>0</v>
      </c>
      <c r="M163" s="215">
        <v>0</v>
      </c>
      <c r="N163" s="215">
        <v>0</v>
      </c>
      <c r="O163" s="215">
        <v>0</v>
      </c>
    </row>
    <row r="164" spans="1:15" x14ac:dyDescent="0.25">
      <c r="A164" s="285" t="s">
        <v>915</v>
      </c>
      <c r="B164" s="215"/>
      <c r="C164" s="215">
        <v>0</v>
      </c>
      <c r="D164" s="215">
        <v>0</v>
      </c>
      <c r="E164" s="215">
        <v>0</v>
      </c>
      <c r="F164" s="215">
        <v>0</v>
      </c>
      <c r="G164" s="215">
        <v>0</v>
      </c>
      <c r="H164" s="215">
        <v>0</v>
      </c>
      <c r="I164" s="215">
        <v>0</v>
      </c>
      <c r="J164" s="215">
        <v>0</v>
      </c>
      <c r="K164" s="215">
        <v>0</v>
      </c>
      <c r="L164" s="215">
        <v>0</v>
      </c>
      <c r="M164" s="215">
        <v>0</v>
      </c>
      <c r="N164" s="215">
        <v>0</v>
      </c>
      <c r="O164" s="215">
        <v>0</v>
      </c>
    </row>
    <row r="165" spans="1:15" x14ac:dyDescent="0.25">
      <c r="A165" s="285" t="s">
        <v>916</v>
      </c>
      <c r="B165" s="215"/>
      <c r="C165" s="215">
        <v>24899.659999999996</v>
      </c>
      <c r="D165" s="215">
        <v>19385.449999999997</v>
      </c>
      <c r="E165" s="215">
        <v>23483.919999999998</v>
      </c>
      <c r="F165" s="215">
        <v>24352.639999999996</v>
      </c>
      <c r="G165" s="215">
        <v>28146.430000000004</v>
      </c>
      <c r="H165" s="215">
        <v>25214.9</v>
      </c>
      <c r="I165" s="215">
        <v>26847.969999999998</v>
      </c>
      <c r="J165" s="215">
        <v>26517.32</v>
      </c>
      <c r="K165" s="215">
        <v>24737.74</v>
      </c>
      <c r="L165" s="215">
        <v>28161.820000000003</v>
      </c>
      <c r="M165" s="215">
        <v>26178.079999999998</v>
      </c>
      <c r="N165" s="215">
        <v>31371.129999999997</v>
      </c>
      <c r="O165" s="215">
        <v>309297.06</v>
      </c>
    </row>
    <row r="166" spans="1:15" x14ac:dyDescent="0.25">
      <c r="A166" s="285" t="s">
        <v>917</v>
      </c>
      <c r="B166" s="215"/>
      <c r="C166" s="215">
        <v>1861.46</v>
      </c>
      <c r="D166" s="215">
        <v>1809.22</v>
      </c>
      <c r="E166" s="215">
        <v>1618.99</v>
      </c>
      <c r="F166" s="215">
        <v>576.74000000000012</v>
      </c>
      <c r="G166" s="215">
        <v>1575.7499999999998</v>
      </c>
      <c r="H166" s="215">
        <v>3201.9800000000005</v>
      </c>
      <c r="I166" s="215">
        <v>2362.5200000000004</v>
      </c>
      <c r="J166" s="215">
        <v>957.96</v>
      </c>
      <c r="K166" s="215">
        <v>-236.30000000000018</v>
      </c>
      <c r="L166" s="215">
        <v>1913.48</v>
      </c>
      <c r="M166" s="215">
        <v>923.58000000000015</v>
      </c>
      <c r="N166" s="215">
        <v>1371.86</v>
      </c>
      <c r="O166" s="215">
        <v>17937.240000000002</v>
      </c>
    </row>
    <row r="167" spans="1:15" x14ac:dyDescent="0.25">
      <c r="A167" s="285" t="s">
        <v>918</v>
      </c>
      <c r="B167" s="215"/>
      <c r="C167" s="215">
        <v>332.18</v>
      </c>
      <c r="D167" s="215">
        <v>556.91</v>
      </c>
      <c r="E167" s="215">
        <v>32.700000000000003</v>
      </c>
      <c r="F167" s="215">
        <v>763.97</v>
      </c>
      <c r="G167" s="215">
        <v>1386.22</v>
      </c>
      <c r="H167" s="215">
        <v>904.68</v>
      </c>
      <c r="I167" s="215">
        <v>608.37</v>
      </c>
      <c r="J167" s="215">
        <v>433.27</v>
      </c>
      <c r="K167" s="215">
        <v>407.74</v>
      </c>
      <c r="L167" s="215">
        <v>658.18000000000006</v>
      </c>
      <c r="M167" s="215">
        <v>785.29</v>
      </c>
      <c r="N167" s="215">
        <v>1303.2399999999998</v>
      </c>
      <c r="O167" s="215">
        <v>8172.7499999999991</v>
      </c>
    </row>
    <row r="168" spans="1:15" x14ac:dyDescent="0.25">
      <c r="A168" s="285" t="s">
        <v>919</v>
      </c>
      <c r="B168" s="215"/>
      <c r="C168" s="215">
        <v>0</v>
      </c>
      <c r="D168" s="215">
        <v>0</v>
      </c>
      <c r="E168" s="215">
        <v>0</v>
      </c>
      <c r="F168" s="215">
        <v>0</v>
      </c>
      <c r="G168" s="215">
        <v>0</v>
      </c>
      <c r="H168" s="215">
        <v>0</v>
      </c>
      <c r="I168" s="215">
        <v>0</v>
      </c>
      <c r="J168" s="215">
        <v>0</v>
      </c>
      <c r="K168" s="215">
        <v>0</v>
      </c>
      <c r="L168" s="215">
        <v>0</v>
      </c>
      <c r="M168" s="215">
        <v>0</v>
      </c>
      <c r="N168" s="215">
        <v>0</v>
      </c>
      <c r="O168" s="215">
        <v>0</v>
      </c>
    </row>
    <row r="169" spans="1:15" x14ac:dyDescent="0.25">
      <c r="A169" s="285" t="s">
        <v>920</v>
      </c>
      <c r="B169" s="215"/>
      <c r="C169" s="215">
        <v>0</v>
      </c>
      <c r="D169" s="215">
        <v>0</v>
      </c>
      <c r="E169" s="215">
        <v>0</v>
      </c>
      <c r="F169" s="215">
        <v>0</v>
      </c>
      <c r="G169" s="215">
        <v>0</v>
      </c>
      <c r="H169" s="215">
        <v>0</v>
      </c>
      <c r="I169" s="215">
        <v>0</v>
      </c>
      <c r="J169" s="215">
        <v>0</v>
      </c>
      <c r="K169" s="215">
        <v>0</v>
      </c>
      <c r="L169" s="215">
        <v>0</v>
      </c>
      <c r="M169" s="215">
        <v>0</v>
      </c>
      <c r="N169" s="215">
        <v>0</v>
      </c>
      <c r="O169" s="215">
        <v>0</v>
      </c>
    </row>
    <row r="170" spans="1:15" x14ac:dyDescent="0.25">
      <c r="A170" s="285" t="s">
        <v>921</v>
      </c>
      <c r="B170" s="215"/>
      <c r="C170" s="215">
        <v>0</v>
      </c>
      <c r="D170" s="215">
        <v>0</v>
      </c>
      <c r="E170" s="215">
        <v>0</v>
      </c>
      <c r="F170" s="215">
        <v>0</v>
      </c>
      <c r="G170" s="215">
        <v>0</v>
      </c>
      <c r="H170" s="215">
        <v>0</v>
      </c>
      <c r="I170" s="215">
        <v>0</v>
      </c>
      <c r="J170" s="215">
        <v>0</v>
      </c>
      <c r="K170" s="215">
        <v>0</v>
      </c>
      <c r="L170" s="215">
        <v>0</v>
      </c>
      <c r="M170" s="215">
        <v>0</v>
      </c>
      <c r="N170" s="215">
        <v>0</v>
      </c>
      <c r="O170" s="215">
        <v>0</v>
      </c>
    </row>
    <row r="171" spans="1:15" x14ac:dyDescent="0.25">
      <c r="A171" s="285" t="s">
        <v>922</v>
      </c>
      <c r="B171" s="215"/>
      <c r="C171" s="215">
        <v>365.75</v>
      </c>
      <c r="D171" s="215">
        <v>1515.66</v>
      </c>
      <c r="E171" s="215">
        <v>840</v>
      </c>
      <c r="F171" s="215">
        <v>240.8</v>
      </c>
      <c r="G171" s="215">
        <v>1225.2</v>
      </c>
      <c r="H171" s="215">
        <v>1190.45</v>
      </c>
      <c r="I171" s="215">
        <v>2096.63</v>
      </c>
      <c r="J171" s="215">
        <v>329.5</v>
      </c>
      <c r="K171" s="215">
        <v>566.25</v>
      </c>
      <c r="L171" s="215">
        <v>1213.4000000000001</v>
      </c>
      <c r="M171" s="215">
        <v>446.5</v>
      </c>
      <c r="N171" s="215">
        <v>3896.25</v>
      </c>
      <c r="O171" s="215">
        <v>13926.39</v>
      </c>
    </row>
    <row r="172" spans="1:15" x14ac:dyDescent="0.25">
      <c r="A172" s="285" t="s">
        <v>923</v>
      </c>
      <c r="B172" s="215"/>
      <c r="C172" s="215">
        <v>0</v>
      </c>
      <c r="D172" s="215">
        <v>0</v>
      </c>
      <c r="E172" s="215">
        <v>0</v>
      </c>
      <c r="F172" s="215">
        <v>0</v>
      </c>
      <c r="G172" s="215">
        <v>0</v>
      </c>
      <c r="H172" s="215">
        <v>0</v>
      </c>
      <c r="I172" s="215">
        <v>0</v>
      </c>
      <c r="J172" s="215">
        <v>0</v>
      </c>
      <c r="K172" s="215">
        <v>0</v>
      </c>
      <c r="L172" s="215">
        <v>0</v>
      </c>
      <c r="M172" s="215">
        <v>0</v>
      </c>
      <c r="N172" s="215">
        <v>0</v>
      </c>
      <c r="O172" s="215">
        <v>0</v>
      </c>
    </row>
    <row r="173" spans="1:15" x14ac:dyDescent="0.25">
      <c r="A173" s="285" t="s">
        <v>924</v>
      </c>
      <c r="B173" s="215"/>
      <c r="C173" s="215">
        <v>508.8</v>
      </c>
      <c r="D173" s="215">
        <v>1607.13</v>
      </c>
      <c r="E173" s="215">
        <v>227.6</v>
      </c>
      <c r="F173" s="215">
        <v>544.4</v>
      </c>
      <c r="G173" s="215">
        <v>208</v>
      </c>
      <c r="H173" s="215">
        <v>794.6</v>
      </c>
      <c r="I173" s="215">
        <v>367.90999999999997</v>
      </c>
      <c r="J173" s="215">
        <v>575.16000000000008</v>
      </c>
      <c r="K173" s="215">
        <v>806.75</v>
      </c>
      <c r="L173" s="215">
        <v>1043</v>
      </c>
      <c r="M173" s="215">
        <v>952.03</v>
      </c>
      <c r="N173" s="215">
        <v>5796.08</v>
      </c>
      <c r="O173" s="215">
        <v>13431.46</v>
      </c>
    </row>
    <row r="174" spans="1:15" x14ac:dyDescent="0.25">
      <c r="A174" s="285" t="s">
        <v>925</v>
      </c>
      <c r="B174" s="215"/>
      <c r="C174" s="215">
        <v>92.710000000000051</v>
      </c>
      <c r="D174" s="215">
        <v>399.54</v>
      </c>
      <c r="E174" s="215">
        <v>324.75</v>
      </c>
      <c r="F174" s="215">
        <v>738.27</v>
      </c>
      <c r="G174" s="215">
        <v>394.49</v>
      </c>
      <c r="H174" s="215">
        <v>674.06</v>
      </c>
      <c r="I174" s="215">
        <v>373.83</v>
      </c>
      <c r="J174" s="215">
        <v>389.45</v>
      </c>
      <c r="K174" s="215">
        <v>486.26</v>
      </c>
      <c r="L174" s="215">
        <v>445.64</v>
      </c>
      <c r="M174" s="215">
        <v>430.07</v>
      </c>
      <c r="N174" s="215">
        <v>522.18999999999994</v>
      </c>
      <c r="O174" s="215">
        <v>5271.2599999999993</v>
      </c>
    </row>
    <row r="175" spans="1:15" x14ac:dyDescent="0.25">
      <c r="A175" s="285" t="s">
        <v>926</v>
      </c>
      <c r="B175" s="215"/>
      <c r="C175" s="215">
        <v>0</v>
      </c>
      <c r="D175" s="215">
        <v>0</v>
      </c>
      <c r="E175" s="215">
        <v>0</v>
      </c>
      <c r="F175" s="215">
        <v>0</v>
      </c>
      <c r="G175" s="215">
        <v>0</v>
      </c>
      <c r="H175" s="215">
        <v>0</v>
      </c>
      <c r="I175" s="215">
        <v>0</v>
      </c>
      <c r="J175" s="215">
        <v>0</v>
      </c>
      <c r="K175" s="215">
        <v>0</v>
      </c>
      <c r="L175" s="215">
        <v>0</v>
      </c>
      <c r="M175" s="215">
        <v>0</v>
      </c>
      <c r="N175" s="215">
        <v>0</v>
      </c>
      <c r="O175" s="215">
        <v>0</v>
      </c>
    </row>
    <row r="176" spans="1:15" x14ac:dyDescent="0.25">
      <c r="A176" s="285" t="s">
        <v>927</v>
      </c>
      <c r="B176" s="215"/>
      <c r="C176" s="215">
        <v>28969.460000000003</v>
      </c>
      <c r="D176" s="215">
        <v>25097.500000000004</v>
      </c>
      <c r="E176" s="215">
        <v>29077.629999999997</v>
      </c>
      <c r="F176" s="215">
        <v>29745.82</v>
      </c>
      <c r="G176" s="215">
        <v>24294.93</v>
      </c>
      <c r="H176" s="215">
        <v>21738.249999999996</v>
      </c>
      <c r="I176" s="215">
        <v>28277.93</v>
      </c>
      <c r="J176" s="215">
        <v>28029.690000000002</v>
      </c>
      <c r="K176" s="215">
        <v>30943.499999999993</v>
      </c>
      <c r="L176" s="215">
        <v>29252.690000000002</v>
      </c>
      <c r="M176" s="215">
        <v>22244.829999999998</v>
      </c>
      <c r="N176" s="215">
        <v>27678.329999999998</v>
      </c>
      <c r="O176" s="215">
        <v>325350.56000000006</v>
      </c>
    </row>
    <row r="177" spans="1:15" x14ac:dyDescent="0.25">
      <c r="A177" s="285" t="s">
        <v>928</v>
      </c>
      <c r="B177" s="215"/>
      <c r="C177" s="215">
        <v>257.43</v>
      </c>
      <c r="D177" s="215">
        <v>179.29000000000002</v>
      </c>
      <c r="E177" s="215">
        <v>392.09</v>
      </c>
      <c r="F177" s="215">
        <v>9.8000000000000007</v>
      </c>
      <c r="G177" s="215">
        <v>0</v>
      </c>
      <c r="H177" s="215">
        <v>10.53</v>
      </c>
      <c r="I177" s="215">
        <v>328.39</v>
      </c>
      <c r="J177" s="215">
        <v>0</v>
      </c>
      <c r="K177" s="215">
        <v>723.17</v>
      </c>
      <c r="L177" s="215">
        <v>0</v>
      </c>
      <c r="M177" s="215">
        <v>315.58</v>
      </c>
      <c r="N177" s="215">
        <v>53.14</v>
      </c>
      <c r="O177" s="215">
        <v>2269.4199999999996</v>
      </c>
    </row>
    <row r="178" spans="1:15" x14ac:dyDescent="0.25">
      <c r="A178" s="285" t="s">
        <v>929</v>
      </c>
      <c r="B178" s="215"/>
      <c r="C178" s="215">
        <v>0</v>
      </c>
      <c r="D178" s="215">
        <v>0</v>
      </c>
      <c r="E178" s="215">
        <v>0</v>
      </c>
      <c r="F178" s="215">
        <v>0</v>
      </c>
      <c r="G178" s="215">
        <v>0</v>
      </c>
      <c r="H178" s="215">
        <v>0</v>
      </c>
      <c r="I178" s="215">
        <v>0</v>
      </c>
      <c r="J178" s="215">
        <v>0</v>
      </c>
      <c r="K178" s="215">
        <v>0</v>
      </c>
      <c r="L178" s="215">
        <v>0</v>
      </c>
      <c r="M178" s="215">
        <v>0</v>
      </c>
      <c r="N178" s="215">
        <v>0</v>
      </c>
      <c r="O178" s="215">
        <v>0</v>
      </c>
    </row>
    <row r="179" spans="1:15" x14ac:dyDescent="0.25">
      <c r="A179" s="285" t="s">
        <v>930</v>
      </c>
      <c r="B179" s="215"/>
      <c r="C179" s="215">
        <v>0</v>
      </c>
      <c r="D179" s="215">
        <v>0</v>
      </c>
      <c r="E179" s="215">
        <v>0</v>
      </c>
      <c r="F179" s="215">
        <v>0</v>
      </c>
      <c r="G179" s="215">
        <v>0</v>
      </c>
      <c r="H179" s="215">
        <v>0</v>
      </c>
      <c r="I179" s="215">
        <v>0</v>
      </c>
      <c r="J179" s="215">
        <v>0</v>
      </c>
      <c r="K179" s="215">
        <v>0</v>
      </c>
      <c r="L179" s="215">
        <v>0</v>
      </c>
      <c r="M179" s="215">
        <v>0</v>
      </c>
      <c r="N179" s="215">
        <v>0</v>
      </c>
      <c r="O179" s="215">
        <v>0</v>
      </c>
    </row>
    <row r="180" spans="1:15" x14ac:dyDescent="0.25">
      <c r="A180" s="285" t="s">
        <v>931</v>
      </c>
      <c r="B180" s="215"/>
      <c r="C180" s="215">
        <v>0</v>
      </c>
      <c r="D180" s="215">
        <v>0</v>
      </c>
      <c r="E180" s="215">
        <v>0</v>
      </c>
      <c r="F180" s="215">
        <v>0</v>
      </c>
      <c r="G180" s="215">
        <v>0</v>
      </c>
      <c r="H180" s="215">
        <v>0</v>
      </c>
      <c r="I180" s="215">
        <v>0</v>
      </c>
      <c r="J180" s="215">
        <v>0</v>
      </c>
      <c r="K180" s="215">
        <v>0</v>
      </c>
      <c r="L180" s="215">
        <v>0</v>
      </c>
      <c r="M180" s="215">
        <v>0</v>
      </c>
      <c r="N180" s="215">
        <v>0</v>
      </c>
      <c r="O180" s="215">
        <v>0</v>
      </c>
    </row>
    <row r="181" spans="1:15" x14ac:dyDescent="0.25">
      <c r="A181" s="285" t="s">
        <v>932</v>
      </c>
      <c r="B181" s="215"/>
      <c r="C181" s="215">
        <v>540.29999999999995</v>
      </c>
      <c r="D181" s="215">
        <v>405.6</v>
      </c>
      <c r="E181" s="215">
        <v>734.3</v>
      </c>
      <c r="F181" s="215">
        <v>212</v>
      </c>
      <c r="G181" s="215">
        <v>1280.98</v>
      </c>
      <c r="H181" s="215">
        <v>2347.96</v>
      </c>
      <c r="I181" s="215">
        <v>2653.18</v>
      </c>
      <c r="J181" s="215">
        <v>2710.25</v>
      </c>
      <c r="K181" s="215">
        <v>251.2</v>
      </c>
      <c r="L181" s="215">
        <v>251</v>
      </c>
      <c r="M181" s="215">
        <v>304</v>
      </c>
      <c r="N181" s="215">
        <v>-798.41000000000008</v>
      </c>
      <c r="O181" s="215">
        <v>10892.36</v>
      </c>
    </row>
    <row r="182" spans="1:15" x14ac:dyDescent="0.25">
      <c r="A182" s="285" t="s">
        <v>933</v>
      </c>
      <c r="B182" s="215"/>
      <c r="C182" s="215">
        <v>0</v>
      </c>
      <c r="D182" s="215">
        <v>0</v>
      </c>
      <c r="E182" s="215">
        <v>0</v>
      </c>
      <c r="F182" s="215">
        <v>0</v>
      </c>
      <c r="G182" s="215">
        <v>0</v>
      </c>
      <c r="H182" s="215">
        <v>0</v>
      </c>
      <c r="I182" s="215">
        <v>0</v>
      </c>
      <c r="J182" s="215">
        <v>0</v>
      </c>
      <c r="K182" s="215">
        <v>0</v>
      </c>
      <c r="L182" s="215">
        <v>0</v>
      </c>
      <c r="M182" s="215">
        <v>0</v>
      </c>
      <c r="N182" s="215">
        <v>0</v>
      </c>
      <c r="O182" s="215">
        <v>0</v>
      </c>
    </row>
    <row r="183" spans="1:15" x14ac:dyDescent="0.25">
      <c r="A183" s="285" t="s">
        <v>934</v>
      </c>
      <c r="B183" s="215"/>
      <c r="C183" s="215">
        <v>199.5</v>
      </c>
      <c r="D183" s="215">
        <v>442.08</v>
      </c>
      <c r="E183" s="215">
        <v>54.08</v>
      </c>
      <c r="F183" s="215">
        <v>845.45</v>
      </c>
      <c r="G183" s="215">
        <v>2833.19</v>
      </c>
      <c r="H183" s="215">
        <v>110.25</v>
      </c>
      <c r="I183" s="215">
        <v>2139.88</v>
      </c>
      <c r="J183" s="215">
        <v>508.82</v>
      </c>
      <c r="K183" s="215">
        <v>1561.35</v>
      </c>
      <c r="L183" s="215">
        <v>1320.69</v>
      </c>
      <c r="M183" s="215">
        <v>2915.8199999999997</v>
      </c>
      <c r="N183" s="215">
        <v>16066.11</v>
      </c>
      <c r="O183" s="215">
        <v>28997.22</v>
      </c>
    </row>
    <row r="184" spans="1:15" x14ac:dyDescent="0.25">
      <c r="A184" s="285" t="s">
        <v>935</v>
      </c>
      <c r="B184" s="215"/>
      <c r="C184" s="215">
        <v>914.39</v>
      </c>
      <c r="D184" s="215">
        <v>927.89</v>
      </c>
      <c r="E184" s="215">
        <v>1145.5899999999999</v>
      </c>
      <c r="F184" s="215">
        <v>1100.7299999999998</v>
      </c>
      <c r="G184" s="215">
        <v>965.46999999999991</v>
      </c>
      <c r="H184" s="215">
        <v>876.21999999999991</v>
      </c>
      <c r="I184" s="215">
        <v>951.0100000000001</v>
      </c>
      <c r="J184" s="215">
        <v>935.39</v>
      </c>
      <c r="K184" s="215">
        <v>961.44</v>
      </c>
      <c r="L184" s="215">
        <v>963.86</v>
      </c>
      <c r="M184" s="215">
        <v>965.19</v>
      </c>
      <c r="N184" s="215">
        <v>1094.0999999999997</v>
      </c>
      <c r="O184" s="215">
        <v>11801.280000000002</v>
      </c>
    </row>
    <row r="185" spans="1:15" x14ac:dyDescent="0.25">
      <c r="A185" s="285" t="s">
        <v>936</v>
      </c>
      <c r="B185" s="215"/>
      <c r="C185" s="215">
        <v>0</v>
      </c>
      <c r="D185" s="215">
        <v>0</v>
      </c>
      <c r="E185" s="215">
        <v>0</v>
      </c>
      <c r="F185" s="215">
        <v>0</v>
      </c>
      <c r="G185" s="215">
        <v>0</v>
      </c>
      <c r="H185" s="215">
        <v>0</v>
      </c>
      <c r="I185" s="215">
        <v>0</v>
      </c>
      <c r="J185" s="215">
        <v>0</v>
      </c>
      <c r="K185" s="215">
        <v>0</v>
      </c>
      <c r="L185" s="215">
        <v>0</v>
      </c>
      <c r="M185" s="215">
        <v>0</v>
      </c>
      <c r="N185" s="215">
        <v>0</v>
      </c>
      <c r="O185" s="215">
        <v>0</v>
      </c>
    </row>
    <row r="186" spans="1:15" x14ac:dyDescent="0.25">
      <c r="A186" s="285" t="s">
        <v>937</v>
      </c>
      <c r="B186" s="215"/>
      <c r="C186" s="215">
        <v>64614.21</v>
      </c>
      <c r="D186" s="215">
        <v>66971.140000000014</v>
      </c>
      <c r="E186" s="215">
        <v>65108.670000000006</v>
      </c>
      <c r="F186" s="215">
        <v>51066.289999999994</v>
      </c>
      <c r="G186" s="215">
        <v>56404.33</v>
      </c>
      <c r="H186" s="215">
        <v>54064.46</v>
      </c>
      <c r="I186" s="215">
        <v>59615.76999999999</v>
      </c>
      <c r="J186" s="215">
        <v>61064.08</v>
      </c>
      <c r="K186" s="215">
        <v>69282.300000000017</v>
      </c>
      <c r="L186" s="215">
        <v>62236.329999999994</v>
      </c>
      <c r="M186" s="215">
        <v>63457.03</v>
      </c>
      <c r="N186" s="215">
        <v>65582.78</v>
      </c>
      <c r="O186" s="215">
        <v>739467.39</v>
      </c>
    </row>
    <row r="187" spans="1:15" x14ac:dyDescent="0.25">
      <c r="A187" s="285" t="s">
        <v>938</v>
      </c>
      <c r="B187" s="215"/>
      <c r="C187" s="215">
        <v>0</v>
      </c>
      <c r="D187" s="215">
        <v>0</v>
      </c>
      <c r="E187" s="215">
        <v>0</v>
      </c>
      <c r="F187" s="215">
        <v>0</v>
      </c>
      <c r="G187" s="215">
        <v>0</v>
      </c>
      <c r="H187" s="215">
        <v>0</v>
      </c>
      <c r="I187" s="215">
        <v>0</v>
      </c>
      <c r="J187" s="215">
        <v>0</v>
      </c>
      <c r="K187" s="215">
        <v>0</v>
      </c>
      <c r="L187" s="215">
        <v>0</v>
      </c>
      <c r="M187" s="215">
        <v>0</v>
      </c>
      <c r="N187" s="215">
        <v>0</v>
      </c>
      <c r="O187" s="215">
        <v>0</v>
      </c>
    </row>
    <row r="188" spans="1:15" x14ac:dyDescent="0.25">
      <c r="A188" s="285" t="s">
        <v>939</v>
      </c>
      <c r="B188" s="215"/>
      <c r="C188" s="215">
        <v>21140.66</v>
      </c>
      <c r="D188" s="215">
        <v>23318.39</v>
      </c>
      <c r="E188" s="215">
        <v>26386.12</v>
      </c>
      <c r="F188" s="215">
        <v>35347.42</v>
      </c>
      <c r="G188" s="215">
        <v>36447.78</v>
      </c>
      <c r="H188" s="215">
        <v>35583.509999999995</v>
      </c>
      <c r="I188" s="215">
        <v>35105.43</v>
      </c>
      <c r="J188" s="215">
        <v>39295.03</v>
      </c>
      <c r="K188" s="215">
        <v>32234.73</v>
      </c>
      <c r="L188" s="215">
        <v>23553.63</v>
      </c>
      <c r="M188" s="215">
        <v>24291.940000000002</v>
      </c>
      <c r="N188" s="215">
        <v>26366.46</v>
      </c>
      <c r="O188" s="215">
        <v>359071.10000000003</v>
      </c>
    </row>
    <row r="189" spans="1:15" x14ac:dyDescent="0.25">
      <c r="A189" s="285" t="s">
        <v>940</v>
      </c>
      <c r="B189" s="215"/>
      <c r="C189" s="215">
        <v>333.25</v>
      </c>
      <c r="D189" s="215">
        <v>1077.74</v>
      </c>
      <c r="E189" s="215">
        <v>628.77</v>
      </c>
      <c r="F189" s="215">
        <v>496</v>
      </c>
      <c r="G189" s="215">
        <v>1120</v>
      </c>
      <c r="H189" s="215">
        <v>270.39999999999998</v>
      </c>
      <c r="I189" s="215">
        <v>830.4</v>
      </c>
      <c r="J189" s="215">
        <v>0</v>
      </c>
      <c r="K189" s="215">
        <v>0</v>
      </c>
      <c r="L189" s="215">
        <v>0</v>
      </c>
      <c r="M189" s="215">
        <v>0</v>
      </c>
      <c r="N189" s="215">
        <v>0</v>
      </c>
      <c r="O189" s="215">
        <v>4756.5600000000004</v>
      </c>
    </row>
    <row r="190" spans="1:15" x14ac:dyDescent="0.25">
      <c r="A190" s="285" t="s">
        <v>941</v>
      </c>
      <c r="B190" s="215"/>
      <c r="C190" s="215">
        <v>133735.04000000001</v>
      </c>
      <c r="D190" s="215">
        <v>122844.19</v>
      </c>
      <c r="E190" s="215">
        <v>137612.72</v>
      </c>
      <c r="F190" s="215">
        <v>119255</v>
      </c>
      <c r="G190" s="215">
        <v>127326.26999999999</v>
      </c>
      <c r="H190" s="215">
        <v>114214.19</v>
      </c>
      <c r="I190" s="215">
        <v>112553.16000000002</v>
      </c>
      <c r="J190" s="215">
        <v>126042.52999999998</v>
      </c>
      <c r="K190" s="215">
        <v>116709.81999999999</v>
      </c>
      <c r="L190" s="215">
        <v>106658.66</v>
      </c>
      <c r="M190" s="215">
        <v>103228.21</v>
      </c>
      <c r="N190" s="215">
        <v>88104.65</v>
      </c>
      <c r="O190" s="215">
        <v>1408284.4399999997</v>
      </c>
    </row>
    <row r="191" spans="1:15" x14ac:dyDescent="0.25">
      <c r="A191" s="285" t="s">
        <v>942</v>
      </c>
      <c r="B191" s="215"/>
      <c r="C191" s="215">
        <v>15826.489999999998</v>
      </c>
      <c r="D191" s="215">
        <v>14248.37</v>
      </c>
      <c r="E191" s="215">
        <v>19106.930000000004</v>
      </c>
      <c r="F191" s="215">
        <v>24607.109999999997</v>
      </c>
      <c r="G191" s="215">
        <v>25997.120000000003</v>
      </c>
      <c r="H191" s="215">
        <v>24954.410000000003</v>
      </c>
      <c r="I191" s="215">
        <v>26884.910000000003</v>
      </c>
      <c r="J191" s="215">
        <v>23773.87</v>
      </c>
      <c r="K191" s="215">
        <v>22411.41</v>
      </c>
      <c r="L191" s="215">
        <v>21434.78</v>
      </c>
      <c r="M191" s="215">
        <v>20014.559999999998</v>
      </c>
      <c r="N191" s="215">
        <v>26478</v>
      </c>
      <c r="O191" s="215">
        <v>265737.96000000002</v>
      </c>
    </row>
    <row r="192" spans="1:15" x14ac:dyDescent="0.25">
      <c r="A192" s="285" t="s">
        <v>943</v>
      </c>
      <c r="B192" s="215"/>
      <c r="C192" s="215">
        <v>230235.86</v>
      </c>
      <c r="D192" s="215">
        <v>200706.87</v>
      </c>
      <c r="E192" s="215">
        <v>203101.08000000002</v>
      </c>
      <c r="F192" s="215">
        <v>182760.28</v>
      </c>
      <c r="G192" s="215">
        <v>192027.62999999998</v>
      </c>
      <c r="H192" s="215">
        <v>200962.87</v>
      </c>
      <c r="I192" s="215">
        <v>226751.37000000002</v>
      </c>
      <c r="J192" s="215">
        <v>232435.64999999997</v>
      </c>
      <c r="K192" s="215">
        <v>232456.18999999997</v>
      </c>
      <c r="L192" s="215">
        <v>229591.09000000003</v>
      </c>
      <c r="M192" s="215">
        <v>209575.20000000004</v>
      </c>
      <c r="N192" s="215">
        <v>222947.21000000002</v>
      </c>
      <c r="O192" s="215">
        <v>2563551.3000000003</v>
      </c>
    </row>
    <row r="193" spans="1:15" x14ac:dyDescent="0.25">
      <c r="A193" s="285" t="s">
        <v>944</v>
      </c>
      <c r="B193" s="215"/>
      <c r="C193" s="215">
        <v>29075.16</v>
      </c>
      <c r="D193" s="215">
        <v>24968.41</v>
      </c>
      <c r="E193" s="215">
        <v>24053.33</v>
      </c>
      <c r="F193" s="215">
        <v>22582.13</v>
      </c>
      <c r="G193" s="215">
        <v>21811.95</v>
      </c>
      <c r="H193" s="215">
        <v>22141.219999999998</v>
      </c>
      <c r="I193" s="215">
        <v>27207.380000000005</v>
      </c>
      <c r="J193" s="215">
        <v>27591.579999999998</v>
      </c>
      <c r="K193" s="215">
        <v>29932.119999999995</v>
      </c>
      <c r="L193" s="215">
        <v>26915.350000000002</v>
      </c>
      <c r="M193" s="215">
        <v>24554.809999999998</v>
      </c>
      <c r="N193" s="215">
        <v>27248.67</v>
      </c>
      <c r="O193" s="215">
        <v>308082.10999999993</v>
      </c>
    </row>
    <row r="194" spans="1:15" x14ac:dyDescent="0.25">
      <c r="A194" s="285" t="s">
        <v>945</v>
      </c>
      <c r="B194" s="215"/>
      <c r="C194" s="215">
        <v>379616.32999999996</v>
      </c>
      <c r="D194" s="215">
        <v>337561.70000000007</v>
      </c>
      <c r="E194" s="215">
        <v>350477.16</v>
      </c>
      <c r="F194" s="215">
        <v>374744.39999999997</v>
      </c>
      <c r="G194" s="215">
        <v>383722.63000000006</v>
      </c>
      <c r="H194" s="215">
        <v>368500.35000000003</v>
      </c>
      <c r="I194" s="215">
        <v>405278.13</v>
      </c>
      <c r="J194" s="215">
        <v>406047.83</v>
      </c>
      <c r="K194" s="215">
        <v>425807.73000000004</v>
      </c>
      <c r="L194" s="215">
        <v>394578.05</v>
      </c>
      <c r="M194" s="215">
        <v>348607.83</v>
      </c>
      <c r="N194" s="215">
        <v>374516.87</v>
      </c>
      <c r="O194" s="215">
        <v>4549459.01</v>
      </c>
    </row>
    <row r="195" spans="1:15" x14ac:dyDescent="0.25">
      <c r="A195" s="285" t="s">
        <v>946</v>
      </c>
      <c r="B195" s="215"/>
      <c r="C195" s="215">
        <v>11931.57</v>
      </c>
      <c r="D195" s="215">
        <v>10229.959999999999</v>
      </c>
      <c r="E195" s="215">
        <v>11078.95</v>
      </c>
      <c r="F195" s="215">
        <v>10743.32</v>
      </c>
      <c r="G195" s="215">
        <v>11967.28</v>
      </c>
      <c r="H195" s="215">
        <v>13066.87</v>
      </c>
      <c r="I195" s="215">
        <v>11032.2</v>
      </c>
      <c r="J195" s="215">
        <v>12831.26</v>
      </c>
      <c r="K195" s="215">
        <v>15531.61</v>
      </c>
      <c r="L195" s="215">
        <v>16511.29</v>
      </c>
      <c r="M195" s="215">
        <v>11810.1</v>
      </c>
      <c r="N195" s="215">
        <v>12899.07</v>
      </c>
      <c r="O195" s="215">
        <v>149633.48000000001</v>
      </c>
    </row>
    <row r="196" spans="1:15" x14ac:dyDescent="0.25">
      <c r="A196" s="285" t="s">
        <v>947</v>
      </c>
      <c r="B196" s="215"/>
      <c r="C196" s="215">
        <v>0</v>
      </c>
      <c r="D196" s="215">
        <v>0</v>
      </c>
      <c r="E196" s="215">
        <v>0</v>
      </c>
      <c r="F196" s="215">
        <v>0</v>
      </c>
      <c r="G196" s="215">
        <v>0</v>
      </c>
      <c r="H196" s="215">
        <v>0</v>
      </c>
      <c r="I196" s="215">
        <v>0</v>
      </c>
      <c r="J196" s="215">
        <v>0</v>
      </c>
      <c r="K196" s="215">
        <v>0</v>
      </c>
      <c r="L196" s="215">
        <v>0</v>
      </c>
      <c r="M196" s="215">
        <v>0</v>
      </c>
      <c r="N196" s="215">
        <v>0</v>
      </c>
      <c r="O196" s="215">
        <v>0</v>
      </c>
    </row>
    <row r="197" spans="1:15" x14ac:dyDescent="0.25">
      <c r="A197" s="285" t="s">
        <v>1209</v>
      </c>
      <c r="B197" s="215"/>
      <c r="C197" s="215">
        <v>0</v>
      </c>
      <c r="D197" s="215">
        <v>0</v>
      </c>
      <c r="E197" s="215">
        <v>0</v>
      </c>
      <c r="F197" s="215">
        <v>0</v>
      </c>
      <c r="G197" s="215">
        <v>0</v>
      </c>
      <c r="H197" s="215">
        <v>0</v>
      </c>
      <c r="I197" s="215">
        <v>0</v>
      </c>
      <c r="J197" s="215">
        <v>0</v>
      </c>
      <c r="K197" s="215">
        <v>0</v>
      </c>
      <c r="L197" s="215">
        <v>0</v>
      </c>
      <c r="M197" s="215">
        <v>0</v>
      </c>
      <c r="N197" s="215">
        <v>0</v>
      </c>
      <c r="O197" s="215">
        <v>0</v>
      </c>
    </row>
    <row r="198" spans="1:15" x14ac:dyDescent="0.25">
      <c r="A198" s="285" t="s">
        <v>949</v>
      </c>
      <c r="B198" s="215"/>
      <c r="C198" s="215">
        <v>112829.21</v>
      </c>
      <c r="D198" s="215">
        <v>99107.88</v>
      </c>
      <c r="E198" s="215">
        <v>109433.24</v>
      </c>
      <c r="F198" s="215">
        <v>108519.99999999999</v>
      </c>
      <c r="G198" s="215">
        <v>115862.59</v>
      </c>
      <c r="H198" s="215">
        <v>106782.59000000001</v>
      </c>
      <c r="I198" s="215">
        <v>112113.76</v>
      </c>
      <c r="J198" s="215">
        <v>120455.62999999999</v>
      </c>
      <c r="K198" s="215">
        <v>121411.00999999998</v>
      </c>
      <c r="L198" s="215">
        <v>112110.66</v>
      </c>
      <c r="M198" s="215">
        <v>93802.10000000002</v>
      </c>
      <c r="N198" s="215">
        <v>110196</v>
      </c>
      <c r="O198" s="215">
        <v>1322624.6700000002</v>
      </c>
    </row>
    <row r="199" spans="1:15" x14ac:dyDescent="0.25">
      <c r="A199" s="285" t="s">
        <v>1210</v>
      </c>
      <c r="B199" s="215"/>
      <c r="C199" s="215">
        <v>0</v>
      </c>
      <c r="D199" s="215">
        <v>0</v>
      </c>
      <c r="E199" s="215">
        <v>0</v>
      </c>
      <c r="F199" s="215">
        <v>0</v>
      </c>
      <c r="G199" s="215">
        <v>0</v>
      </c>
      <c r="H199" s="215">
        <v>0</v>
      </c>
      <c r="I199" s="215">
        <v>0</v>
      </c>
      <c r="J199" s="215">
        <v>0</v>
      </c>
      <c r="K199" s="215">
        <v>0</v>
      </c>
      <c r="L199" s="215">
        <v>0</v>
      </c>
      <c r="M199" s="215">
        <v>0</v>
      </c>
      <c r="N199" s="215">
        <v>0</v>
      </c>
      <c r="O199" s="215">
        <v>0</v>
      </c>
    </row>
    <row r="200" spans="1:15" x14ac:dyDescent="0.25">
      <c r="A200" s="285" t="s">
        <v>951</v>
      </c>
      <c r="B200" s="215"/>
      <c r="C200" s="215">
        <v>24007.3</v>
      </c>
      <c r="D200" s="215">
        <v>27868.300000000003</v>
      </c>
      <c r="E200" s="215">
        <v>32944.410000000003</v>
      </c>
      <c r="F200" s="215">
        <v>33343.24</v>
      </c>
      <c r="G200" s="215">
        <v>30638.639999999999</v>
      </c>
      <c r="H200" s="215">
        <v>25907.54</v>
      </c>
      <c r="I200" s="215">
        <v>31681.91</v>
      </c>
      <c r="J200" s="215">
        <v>29545.549999999996</v>
      </c>
      <c r="K200" s="215">
        <v>30099.45</v>
      </c>
      <c r="L200" s="215">
        <v>27125.68</v>
      </c>
      <c r="M200" s="215">
        <v>24361.100000000002</v>
      </c>
      <c r="N200" s="215">
        <v>26089.78</v>
      </c>
      <c r="O200" s="215">
        <v>343612.9</v>
      </c>
    </row>
    <row r="201" spans="1:15" x14ac:dyDescent="0.25">
      <c r="A201" s="285" t="s">
        <v>952</v>
      </c>
      <c r="B201" s="215"/>
      <c r="C201" s="215">
        <v>0</v>
      </c>
      <c r="D201" s="215">
        <v>0</v>
      </c>
      <c r="E201" s="215">
        <v>0</v>
      </c>
      <c r="F201" s="215">
        <v>0</v>
      </c>
      <c r="G201" s="215">
        <v>0</v>
      </c>
      <c r="H201" s="215">
        <v>0</v>
      </c>
      <c r="I201" s="215">
        <v>0</v>
      </c>
      <c r="J201" s="215">
        <v>0</v>
      </c>
      <c r="K201" s="215">
        <v>0</v>
      </c>
      <c r="L201" s="215">
        <v>0</v>
      </c>
      <c r="M201" s="215">
        <v>0</v>
      </c>
      <c r="N201" s="215">
        <v>0</v>
      </c>
      <c r="O201" s="215">
        <v>0</v>
      </c>
    </row>
    <row r="202" spans="1:15" x14ac:dyDescent="0.25">
      <c r="A202" s="285" t="s">
        <v>953</v>
      </c>
      <c r="B202" s="215"/>
      <c r="C202" s="215">
        <v>40275.889999999992</v>
      </c>
      <c r="D202" s="215">
        <v>28232.089999999997</v>
      </c>
      <c r="E202" s="215">
        <v>28821.4</v>
      </c>
      <c r="F202" s="215">
        <v>25336.610000000004</v>
      </c>
      <c r="G202" s="215">
        <v>24417.91</v>
      </c>
      <c r="H202" s="215">
        <v>21870.21</v>
      </c>
      <c r="I202" s="215">
        <v>24036.02</v>
      </c>
      <c r="J202" s="215">
        <v>26788.02</v>
      </c>
      <c r="K202" s="215">
        <v>31862.750000000004</v>
      </c>
      <c r="L202" s="215">
        <v>20938.140000000003</v>
      </c>
      <c r="M202" s="215">
        <v>23348.17</v>
      </c>
      <c r="N202" s="215">
        <v>72842.55</v>
      </c>
      <c r="O202" s="215">
        <v>368769.75999999989</v>
      </c>
    </row>
    <row r="203" spans="1:15" x14ac:dyDescent="0.25">
      <c r="A203" s="285" t="s">
        <v>954</v>
      </c>
      <c r="B203" s="215"/>
      <c r="C203" s="215">
        <v>4731.1699999999992</v>
      </c>
      <c r="D203" s="215">
        <v>6451.94</v>
      </c>
      <c r="E203" s="215">
        <v>4461.6299999999992</v>
      </c>
      <c r="F203" s="215">
        <v>3869.28</v>
      </c>
      <c r="G203" s="215">
        <v>4403.7699999999995</v>
      </c>
      <c r="H203" s="215">
        <v>4141.58</v>
      </c>
      <c r="I203" s="215">
        <v>4578.6099999999997</v>
      </c>
      <c r="J203" s="215">
        <v>3990.3</v>
      </c>
      <c r="K203" s="215">
        <v>5806.26</v>
      </c>
      <c r="L203" s="215">
        <v>7930.14</v>
      </c>
      <c r="M203" s="215">
        <v>6916.170000000001</v>
      </c>
      <c r="N203" s="215">
        <v>4283.5600000000004</v>
      </c>
      <c r="O203" s="215">
        <v>61564.409999999996</v>
      </c>
    </row>
    <row r="204" spans="1:15" x14ac:dyDescent="0.25">
      <c r="A204" s="285" t="s">
        <v>955</v>
      </c>
      <c r="B204" s="215"/>
      <c r="C204" s="215">
        <v>2961.2000000000003</v>
      </c>
      <c r="D204" s="215">
        <v>2090.13</v>
      </c>
      <c r="E204" s="215">
        <v>926.3599999999999</v>
      </c>
      <c r="F204" s="215">
        <v>453.12</v>
      </c>
      <c r="G204" s="215">
        <v>3685.57</v>
      </c>
      <c r="H204" s="215">
        <v>3761.2400000000002</v>
      </c>
      <c r="I204" s="215">
        <v>647.03000000000009</v>
      </c>
      <c r="J204" s="215">
        <v>1075.1300000000001</v>
      </c>
      <c r="K204" s="215">
        <v>3310.9199999999996</v>
      </c>
      <c r="L204" s="215">
        <v>2759.7699999999995</v>
      </c>
      <c r="M204" s="215">
        <v>1940.3999999999999</v>
      </c>
      <c r="N204" s="215">
        <v>1055.32</v>
      </c>
      <c r="O204" s="215">
        <v>24666.19</v>
      </c>
    </row>
    <row r="205" spans="1:15" x14ac:dyDescent="0.25">
      <c r="A205" s="285" t="s">
        <v>956</v>
      </c>
      <c r="B205" s="215"/>
      <c r="C205" s="215">
        <v>6822.2599999999993</v>
      </c>
      <c r="D205" s="215">
        <v>6832.1200000000008</v>
      </c>
      <c r="E205" s="215">
        <v>6957.3600000000006</v>
      </c>
      <c r="F205" s="215">
        <v>5720.9299999999994</v>
      </c>
      <c r="G205" s="215">
        <v>5471.0899999999992</v>
      </c>
      <c r="H205" s="215">
        <v>3874.3500000000004</v>
      </c>
      <c r="I205" s="215">
        <v>3635.3</v>
      </c>
      <c r="J205" s="215">
        <v>3550.2</v>
      </c>
      <c r="K205" s="215">
        <v>4588.24</v>
      </c>
      <c r="L205" s="215">
        <v>5597.77</v>
      </c>
      <c r="M205" s="215">
        <v>4264.34</v>
      </c>
      <c r="N205" s="215">
        <v>3970.2</v>
      </c>
      <c r="O205" s="215">
        <v>61284.159999999989</v>
      </c>
    </row>
    <row r="206" spans="1:15" x14ac:dyDescent="0.25">
      <c r="A206" s="285" t="s">
        <v>957</v>
      </c>
      <c r="B206" s="215"/>
      <c r="C206" s="215">
        <v>425.21000000000004</v>
      </c>
      <c r="D206" s="215">
        <v>502.97</v>
      </c>
      <c r="E206" s="215">
        <v>197.17</v>
      </c>
      <c r="F206" s="215">
        <v>580.33999999999992</v>
      </c>
      <c r="G206" s="215">
        <v>245.8</v>
      </c>
      <c r="H206" s="215">
        <v>353.04</v>
      </c>
      <c r="I206" s="215">
        <v>252.03</v>
      </c>
      <c r="J206" s="215">
        <v>115.5</v>
      </c>
      <c r="K206" s="215">
        <v>167.42000000000002</v>
      </c>
      <c r="L206" s="215">
        <v>211.48</v>
      </c>
      <c r="M206" s="215">
        <v>158.18</v>
      </c>
      <c r="N206" s="215">
        <v>341.74</v>
      </c>
      <c r="O206" s="215">
        <v>3550.88</v>
      </c>
    </row>
    <row r="207" spans="1:15" x14ac:dyDescent="0.25">
      <c r="A207" s="285" t="s">
        <v>958</v>
      </c>
      <c r="B207" s="215"/>
      <c r="C207" s="215">
        <v>15931.74</v>
      </c>
      <c r="D207" s="215">
        <v>10326.5</v>
      </c>
      <c r="E207" s="215">
        <v>10999.55</v>
      </c>
      <c r="F207" s="215">
        <v>13651.93</v>
      </c>
      <c r="G207" s="215">
        <v>10120.240000000002</v>
      </c>
      <c r="H207" s="215">
        <v>8833.0500000000011</v>
      </c>
      <c r="I207" s="215">
        <v>11151.079999999998</v>
      </c>
      <c r="J207" s="215">
        <v>11037.460000000001</v>
      </c>
      <c r="K207" s="215">
        <v>14476.310000000001</v>
      </c>
      <c r="L207" s="215">
        <v>9691.869999999999</v>
      </c>
      <c r="M207" s="215">
        <v>21993.07</v>
      </c>
      <c r="N207" s="215">
        <v>21673.42</v>
      </c>
      <c r="O207" s="215">
        <v>159886.21999999997</v>
      </c>
    </row>
    <row r="208" spans="1:15" x14ac:dyDescent="0.25">
      <c r="A208" s="285" t="s">
        <v>959</v>
      </c>
      <c r="B208" s="215"/>
      <c r="C208" s="215">
        <v>2065.17</v>
      </c>
      <c r="D208" s="215">
        <v>1701.29</v>
      </c>
      <c r="E208" s="215">
        <v>1371.87</v>
      </c>
      <c r="F208" s="215">
        <v>1593.06</v>
      </c>
      <c r="G208" s="215">
        <v>1218.06</v>
      </c>
      <c r="H208" s="215">
        <v>1371.1499999999999</v>
      </c>
      <c r="I208" s="215">
        <v>4661.79</v>
      </c>
      <c r="J208" s="215">
        <v>6889.4</v>
      </c>
      <c r="K208" s="215">
        <v>7309.11</v>
      </c>
      <c r="L208" s="215">
        <v>414.66</v>
      </c>
      <c r="M208" s="215">
        <v>6531.95</v>
      </c>
      <c r="N208" s="215">
        <v>2385.29</v>
      </c>
      <c r="O208" s="215">
        <v>37512.800000000003</v>
      </c>
    </row>
    <row r="209" spans="1:15" x14ac:dyDescent="0.25">
      <c r="A209" s="285" t="s">
        <v>960</v>
      </c>
      <c r="B209" s="215"/>
      <c r="C209" s="215">
        <v>10106.43</v>
      </c>
      <c r="D209" s="215">
        <v>5372.3</v>
      </c>
      <c r="E209" s="215">
        <v>6134.37</v>
      </c>
      <c r="F209" s="215">
        <v>2315.4699999999998</v>
      </c>
      <c r="G209" s="215">
        <v>2116.4</v>
      </c>
      <c r="H209" s="215">
        <v>3621.89</v>
      </c>
      <c r="I209" s="215">
        <v>5631.92</v>
      </c>
      <c r="J209" s="215">
        <v>9169.14</v>
      </c>
      <c r="K209" s="215">
        <v>30147.77</v>
      </c>
      <c r="L209" s="215">
        <v>61607.1</v>
      </c>
      <c r="M209" s="215">
        <v>30532.219999999998</v>
      </c>
      <c r="N209" s="215">
        <v>103530.11</v>
      </c>
      <c r="O209" s="215">
        <v>270285.12</v>
      </c>
    </row>
    <row r="210" spans="1:15" x14ac:dyDescent="0.25">
      <c r="A210" s="285" t="s">
        <v>961</v>
      </c>
      <c r="B210" s="215"/>
      <c r="C210" s="215">
        <v>15184.420000000002</v>
      </c>
      <c r="D210" s="215">
        <v>12995.600000000002</v>
      </c>
      <c r="E210" s="215">
        <v>16155.87</v>
      </c>
      <c r="F210" s="215">
        <v>14246.64</v>
      </c>
      <c r="G210" s="215">
        <v>14260.89</v>
      </c>
      <c r="H210" s="215">
        <v>13373.060000000001</v>
      </c>
      <c r="I210" s="215">
        <v>12421.53</v>
      </c>
      <c r="J210" s="215">
        <v>14484.93</v>
      </c>
      <c r="K210" s="215">
        <v>11933.880000000001</v>
      </c>
      <c r="L210" s="215">
        <v>12083.449999999999</v>
      </c>
      <c r="M210" s="215">
        <v>13003.359999999999</v>
      </c>
      <c r="N210" s="215">
        <v>10618.64</v>
      </c>
      <c r="O210" s="215">
        <v>160762.27000000002</v>
      </c>
    </row>
    <row r="211" spans="1:15" x14ac:dyDescent="0.25">
      <c r="A211" s="285" t="s">
        <v>962</v>
      </c>
      <c r="B211" s="215"/>
      <c r="C211" s="215">
        <v>2567.4699999999998</v>
      </c>
      <c r="D211" s="215">
        <v>1194.68</v>
      </c>
      <c r="E211" s="215">
        <v>1640.8700000000001</v>
      </c>
      <c r="F211" s="215">
        <v>214.99</v>
      </c>
      <c r="G211" s="215">
        <v>295</v>
      </c>
      <c r="H211" s="215">
        <v>1767.9299999999998</v>
      </c>
      <c r="I211" s="215">
        <v>1392.56</v>
      </c>
      <c r="J211" s="215">
        <v>312.56</v>
      </c>
      <c r="K211" s="215">
        <v>1145.56</v>
      </c>
      <c r="L211" s="215">
        <v>532.55999999999995</v>
      </c>
      <c r="M211" s="215">
        <v>555.68000000000006</v>
      </c>
      <c r="N211" s="215">
        <v>350</v>
      </c>
      <c r="O211" s="215">
        <v>11969.859999999997</v>
      </c>
    </row>
    <row r="212" spans="1:15" x14ac:dyDescent="0.25">
      <c r="A212" s="285" t="s">
        <v>963</v>
      </c>
      <c r="B212" s="215"/>
      <c r="C212" s="215">
        <v>0</v>
      </c>
      <c r="D212" s="215">
        <v>33.909999999999997</v>
      </c>
      <c r="E212" s="215">
        <v>-33.909999999999997</v>
      </c>
      <c r="F212" s="215">
        <v>499.93</v>
      </c>
      <c r="G212" s="215">
        <v>0</v>
      </c>
      <c r="H212" s="215">
        <v>0</v>
      </c>
      <c r="I212" s="215">
        <v>0</v>
      </c>
      <c r="J212" s="215">
        <v>0</v>
      </c>
      <c r="K212" s="215">
        <v>0</v>
      </c>
      <c r="L212" s="215">
        <v>0</v>
      </c>
      <c r="M212" s="215">
        <v>0</v>
      </c>
      <c r="N212" s="215">
        <v>-499.93</v>
      </c>
      <c r="O212" s="215">
        <v>0</v>
      </c>
    </row>
    <row r="213" spans="1:15" x14ac:dyDescent="0.25">
      <c r="A213" s="285" t="s">
        <v>964</v>
      </c>
      <c r="B213" s="215"/>
      <c r="C213" s="215">
        <v>13044.220000000001</v>
      </c>
      <c r="D213" s="215">
        <v>19443.219999999998</v>
      </c>
      <c r="E213" s="215">
        <v>20474.420000000002</v>
      </c>
      <c r="F213" s="215">
        <v>11119.14</v>
      </c>
      <c r="G213" s="215">
        <v>11247.589999999998</v>
      </c>
      <c r="H213" s="215">
        <v>19270.210000000003</v>
      </c>
      <c r="I213" s="215">
        <v>3253.37</v>
      </c>
      <c r="J213" s="215">
        <v>9352.2800000000007</v>
      </c>
      <c r="K213" s="215">
        <v>4556.3599999999997</v>
      </c>
      <c r="L213" s="215">
        <v>9968.7000000000007</v>
      </c>
      <c r="M213" s="215">
        <v>11565.359999999999</v>
      </c>
      <c r="N213" s="215">
        <v>14071.39</v>
      </c>
      <c r="O213" s="215">
        <v>147366.26</v>
      </c>
    </row>
    <row r="214" spans="1:15" x14ac:dyDescent="0.25">
      <c r="A214" s="285" t="s">
        <v>965</v>
      </c>
      <c r="B214" s="215"/>
      <c r="C214" s="215">
        <v>0</v>
      </c>
      <c r="D214" s="215">
        <v>0</v>
      </c>
      <c r="E214" s="215">
        <v>0</v>
      </c>
      <c r="F214" s="215">
        <v>0</v>
      </c>
      <c r="G214" s="215">
        <v>0</v>
      </c>
      <c r="H214" s="215">
        <v>0</v>
      </c>
      <c r="I214" s="215">
        <v>0</v>
      </c>
      <c r="J214" s="215">
        <v>0</v>
      </c>
      <c r="K214" s="215">
        <v>0</v>
      </c>
      <c r="L214" s="215">
        <v>0</v>
      </c>
      <c r="M214" s="215">
        <v>0</v>
      </c>
      <c r="N214" s="215">
        <v>0</v>
      </c>
      <c r="O214" s="215">
        <v>0</v>
      </c>
    </row>
    <row r="215" spans="1:15" x14ac:dyDescent="0.25">
      <c r="A215" s="285" t="s">
        <v>966</v>
      </c>
      <c r="B215" s="215"/>
      <c r="C215" s="215">
        <v>0</v>
      </c>
      <c r="D215" s="215">
        <v>0</v>
      </c>
      <c r="E215" s="215">
        <v>0</v>
      </c>
      <c r="F215" s="215">
        <v>0</v>
      </c>
      <c r="G215" s="215">
        <v>0</v>
      </c>
      <c r="H215" s="215">
        <v>0</v>
      </c>
      <c r="I215" s="215">
        <v>0</v>
      </c>
      <c r="J215" s="215">
        <v>0</v>
      </c>
      <c r="K215" s="215">
        <v>0</v>
      </c>
      <c r="L215" s="215">
        <v>0</v>
      </c>
      <c r="M215" s="215">
        <v>0</v>
      </c>
      <c r="N215" s="215">
        <v>0</v>
      </c>
      <c r="O215" s="215">
        <v>0</v>
      </c>
    </row>
    <row r="216" spans="1:15" x14ac:dyDescent="0.25">
      <c r="A216" s="285" t="s">
        <v>967</v>
      </c>
      <c r="B216" s="215"/>
      <c r="C216" s="215">
        <v>0</v>
      </c>
      <c r="D216" s="215">
        <v>0</v>
      </c>
      <c r="E216" s="215">
        <v>0</v>
      </c>
      <c r="F216" s="215">
        <v>0</v>
      </c>
      <c r="G216" s="215">
        <v>45.41</v>
      </c>
      <c r="H216" s="215">
        <v>473.28</v>
      </c>
      <c r="I216" s="215">
        <v>0</v>
      </c>
      <c r="J216" s="215">
        <v>0</v>
      </c>
      <c r="K216" s="215">
        <v>0</v>
      </c>
      <c r="L216" s="215">
        <v>0</v>
      </c>
      <c r="M216" s="215">
        <v>0</v>
      </c>
      <c r="N216" s="215">
        <v>0</v>
      </c>
      <c r="O216" s="215">
        <v>518.68999999999994</v>
      </c>
    </row>
    <row r="217" spans="1:15" x14ac:dyDescent="0.25">
      <c r="A217" s="285" t="s">
        <v>968</v>
      </c>
      <c r="B217" s="215"/>
      <c r="C217" s="215">
        <v>0</v>
      </c>
      <c r="D217" s="215">
        <v>0</v>
      </c>
      <c r="E217" s="215">
        <v>0</v>
      </c>
      <c r="F217" s="215">
        <v>0</v>
      </c>
      <c r="G217" s="215">
        <v>67.400000000000006</v>
      </c>
      <c r="H217" s="215">
        <v>0</v>
      </c>
      <c r="I217" s="215">
        <v>0</v>
      </c>
      <c r="J217" s="215">
        <v>0</v>
      </c>
      <c r="K217" s="215">
        <v>0</v>
      </c>
      <c r="L217" s="215">
        <v>0</v>
      </c>
      <c r="M217" s="215">
        <v>0</v>
      </c>
      <c r="N217" s="215">
        <v>0</v>
      </c>
      <c r="O217" s="215">
        <v>67.400000000000006</v>
      </c>
    </row>
    <row r="218" spans="1:15" x14ac:dyDescent="0.25">
      <c r="A218" s="285" t="s">
        <v>969</v>
      </c>
      <c r="B218" s="215"/>
      <c r="C218" s="215">
        <v>0</v>
      </c>
      <c r="D218" s="215">
        <v>0</v>
      </c>
      <c r="E218" s="215">
        <v>0</v>
      </c>
      <c r="F218" s="215">
        <v>0</v>
      </c>
      <c r="G218" s="215">
        <v>0</v>
      </c>
      <c r="H218" s="215">
        <v>0</v>
      </c>
      <c r="I218" s="215">
        <v>0</v>
      </c>
      <c r="J218" s="215">
        <v>0</v>
      </c>
      <c r="K218" s="215">
        <v>0</v>
      </c>
      <c r="L218" s="215">
        <v>0</v>
      </c>
      <c r="M218" s="215">
        <v>0</v>
      </c>
      <c r="N218" s="215">
        <v>0</v>
      </c>
      <c r="O218" s="215">
        <v>0</v>
      </c>
    </row>
    <row r="219" spans="1:15" x14ac:dyDescent="0.25">
      <c r="A219" s="285" t="s">
        <v>970</v>
      </c>
      <c r="B219" s="215"/>
      <c r="C219" s="215">
        <v>9687.56</v>
      </c>
      <c r="D219" s="215">
        <v>13258.360000000002</v>
      </c>
      <c r="E219" s="215">
        <v>9634.1500000000015</v>
      </c>
      <c r="F219" s="215">
        <v>12902.420000000002</v>
      </c>
      <c r="G219" s="215">
        <v>15015.34</v>
      </c>
      <c r="H219" s="215">
        <v>15085.72</v>
      </c>
      <c r="I219" s="215">
        <v>20278.960000000003</v>
      </c>
      <c r="J219" s="215">
        <v>25692.129999999997</v>
      </c>
      <c r="K219" s="215">
        <v>21948.82</v>
      </c>
      <c r="L219" s="215">
        <v>21386.95</v>
      </c>
      <c r="M219" s="215">
        <v>15102.08</v>
      </c>
      <c r="N219" s="215">
        <v>1613.4700000000003</v>
      </c>
      <c r="O219" s="215">
        <v>181605.96000000002</v>
      </c>
    </row>
    <row r="220" spans="1:15" x14ac:dyDescent="0.25">
      <c r="A220" s="285" t="s">
        <v>971</v>
      </c>
      <c r="B220" s="215"/>
      <c r="C220" s="215">
        <v>0</v>
      </c>
      <c r="D220" s="215">
        <v>0</v>
      </c>
      <c r="E220" s="215">
        <v>0</v>
      </c>
      <c r="F220" s="215">
        <v>0</v>
      </c>
      <c r="G220" s="215">
        <v>0</v>
      </c>
      <c r="H220" s="215">
        <v>0</v>
      </c>
      <c r="I220" s="215">
        <v>0</v>
      </c>
      <c r="J220" s="215">
        <v>0</v>
      </c>
      <c r="K220" s="215">
        <v>0</v>
      </c>
      <c r="L220" s="215">
        <v>0</v>
      </c>
      <c r="M220" s="215">
        <v>0</v>
      </c>
      <c r="N220" s="215">
        <v>0</v>
      </c>
      <c r="O220" s="215">
        <v>0</v>
      </c>
    </row>
    <row r="221" spans="1:15" x14ac:dyDescent="0.25">
      <c r="A221" s="285" t="s">
        <v>972</v>
      </c>
      <c r="B221" s="215"/>
      <c r="C221" s="215">
        <v>0</v>
      </c>
      <c r="D221" s="215">
        <v>0</v>
      </c>
      <c r="E221" s="215">
        <v>0</v>
      </c>
      <c r="F221" s="215">
        <v>0</v>
      </c>
      <c r="G221" s="215">
        <v>0</v>
      </c>
      <c r="H221" s="215">
        <v>0</v>
      </c>
      <c r="I221" s="215">
        <v>0</v>
      </c>
      <c r="J221" s="215">
        <v>0</v>
      </c>
      <c r="K221" s="215">
        <v>0</v>
      </c>
      <c r="L221" s="215">
        <v>0</v>
      </c>
      <c r="M221" s="215">
        <v>0</v>
      </c>
      <c r="N221" s="215">
        <v>0</v>
      </c>
      <c r="O221" s="215">
        <v>0</v>
      </c>
    </row>
    <row r="222" spans="1:15" x14ac:dyDescent="0.25">
      <c r="A222" s="285" t="s">
        <v>973</v>
      </c>
      <c r="B222" s="215"/>
      <c r="C222" s="215">
        <v>0</v>
      </c>
      <c r="D222" s="215">
        <v>0</v>
      </c>
      <c r="E222" s="215">
        <v>0</v>
      </c>
      <c r="F222" s="215">
        <v>0</v>
      </c>
      <c r="G222" s="215">
        <v>0</v>
      </c>
      <c r="H222" s="215">
        <v>0</v>
      </c>
      <c r="I222" s="215">
        <v>0</v>
      </c>
      <c r="J222" s="215">
        <v>0</v>
      </c>
      <c r="K222" s="215">
        <v>0</v>
      </c>
      <c r="L222" s="215">
        <v>0</v>
      </c>
      <c r="M222" s="215">
        <v>0</v>
      </c>
      <c r="N222" s="215">
        <v>0</v>
      </c>
      <c r="O222" s="215">
        <v>0</v>
      </c>
    </row>
    <row r="223" spans="1:15" x14ac:dyDescent="0.25">
      <c r="A223" s="285" t="s">
        <v>974</v>
      </c>
      <c r="B223" s="215"/>
      <c r="C223" s="215">
        <v>7561.630000000001</v>
      </c>
      <c r="D223" s="215">
        <v>8339.5299999999988</v>
      </c>
      <c r="E223" s="215">
        <v>26992.550000000003</v>
      </c>
      <c r="F223" s="215">
        <v>-11657.38</v>
      </c>
      <c r="G223" s="215">
        <v>7165.2</v>
      </c>
      <c r="H223" s="215">
        <v>7773.5800000000008</v>
      </c>
      <c r="I223" s="215">
        <v>15320.749999999998</v>
      </c>
      <c r="J223" s="215">
        <v>24287.710000000003</v>
      </c>
      <c r="K223" s="215">
        <v>35549.32</v>
      </c>
      <c r="L223" s="215">
        <v>21572.160000000003</v>
      </c>
      <c r="M223" s="215">
        <v>33114.300000000003</v>
      </c>
      <c r="N223" s="215">
        <v>135037.29999999999</v>
      </c>
      <c r="O223" s="215">
        <v>311056.65000000002</v>
      </c>
    </row>
    <row r="224" spans="1:15" x14ac:dyDescent="0.25">
      <c r="A224" s="285" t="s">
        <v>975</v>
      </c>
      <c r="B224" s="215"/>
      <c r="C224" s="215">
        <v>0</v>
      </c>
      <c r="D224" s="215">
        <v>0</v>
      </c>
      <c r="E224" s="215">
        <v>0</v>
      </c>
      <c r="F224" s="215">
        <v>0</v>
      </c>
      <c r="G224" s="215">
        <v>0</v>
      </c>
      <c r="H224" s="215">
        <v>0</v>
      </c>
      <c r="I224" s="215">
        <v>0</v>
      </c>
      <c r="J224" s="215">
        <v>0</v>
      </c>
      <c r="K224" s="215">
        <v>0</v>
      </c>
      <c r="L224" s="215">
        <v>0</v>
      </c>
      <c r="M224" s="215">
        <v>0</v>
      </c>
      <c r="N224" s="215">
        <v>0</v>
      </c>
      <c r="O224" s="215">
        <v>0</v>
      </c>
    </row>
    <row r="225" spans="1:15" x14ac:dyDescent="0.25">
      <c r="A225" s="285" t="s">
        <v>976</v>
      </c>
      <c r="B225" s="215"/>
      <c r="C225" s="215">
        <v>27553.980000000003</v>
      </c>
      <c r="D225" s="215">
        <v>42546.58</v>
      </c>
      <c r="E225" s="215">
        <v>28739.02</v>
      </c>
      <c r="F225" s="215">
        <v>26527.16</v>
      </c>
      <c r="G225" s="215">
        <v>33131.360000000001</v>
      </c>
      <c r="H225" s="215">
        <v>34343.31</v>
      </c>
      <c r="I225" s="215">
        <v>25633.480000000003</v>
      </c>
      <c r="J225" s="215">
        <v>32156.82</v>
      </c>
      <c r="K225" s="215">
        <v>29760.940000000002</v>
      </c>
      <c r="L225" s="215">
        <v>27551.050000000003</v>
      </c>
      <c r="M225" s="215">
        <v>26978</v>
      </c>
      <c r="N225" s="215">
        <v>2248.87</v>
      </c>
      <c r="O225" s="215">
        <v>337170.57</v>
      </c>
    </row>
    <row r="226" spans="1:15" x14ac:dyDescent="0.25">
      <c r="A226" s="285" t="s">
        <v>977</v>
      </c>
      <c r="B226" s="215"/>
      <c r="C226" s="215">
        <v>0</v>
      </c>
      <c r="D226" s="215">
        <v>0</v>
      </c>
      <c r="E226" s="215">
        <v>0</v>
      </c>
      <c r="F226" s="215">
        <v>0</v>
      </c>
      <c r="G226" s="215">
        <v>0</v>
      </c>
      <c r="H226" s="215">
        <v>0</v>
      </c>
      <c r="I226" s="215">
        <v>0</v>
      </c>
      <c r="J226" s="215">
        <v>0</v>
      </c>
      <c r="K226" s="215">
        <v>0</v>
      </c>
      <c r="L226" s="215">
        <v>0</v>
      </c>
      <c r="M226" s="215">
        <v>0</v>
      </c>
      <c r="N226" s="215">
        <v>0</v>
      </c>
      <c r="O226" s="215">
        <v>0</v>
      </c>
    </row>
    <row r="227" spans="1:15" x14ac:dyDescent="0.25">
      <c r="A227" s="285" t="s">
        <v>978</v>
      </c>
      <c r="B227" s="215"/>
      <c r="C227" s="215">
        <v>0</v>
      </c>
      <c r="D227" s="215">
        <v>0</v>
      </c>
      <c r="E227" s="215">
        <v>17161.47</v>
      </c>
      <c r="F227" s="215">
        <v>48961.41</v>
      </c>
      <c r="G227" s="215">
        <v>66228.160000000003</v>
      </c>
      <c r="H227" s="215">
        <v>63570.5</v>
      </c>
      <c r="I227" s="215">
        <v>175496.05000000002</v>
      </c>
      <c r="J227" s="215">
        <v>223655.7</v>
      </c>
      <c r="K227" s="215">
        <v>300405.56</v>
      </c>
      <c r="L227" s="215">
        <v>428867.9</v>
      </c>
      <c r="M227" s="215">
        <v>287176.18</v>
      </c>
      <c r="N227" s="215">
        <v>393192.41000000003</v>
      </c>
      <c r="O227" s="215">
        <v>2004715.3399999999</v>
      </c>
    </row>
    <row r="228" spans="1:15" x14ac:dyDescent="0.25">
      <c r="A228" s="285" t="s">
        <v>979</v>
      </c>
      <c r="B228" s="215"/>
      <c r="C228" s="215">
        <v>0</v>
      </c>
      <c r="D228" s="215">
        <v>0</v>
      </c>
      <c r="E228" s="215">
        <v>0</v>
      </c>
      <c r="F228" s="215">
        <v>0</v>
      </c>
      <c r="G228" s="215">
        <v>0</v>
      </c>
      <c r="H228" s="215">
        <v>0</v>
      </c>
      <c r="I228" s="215">
        <v>0</v>
      </c>
      <c r="J228" s="215">
        <v>0</v>
      </c>
      <c r="K228" s="215">
        <v>0</v>
      </c>
      <c r="L228" s="215">
        <v>0</v>
      </c>
      <c r="M228" s="215">
        <v>0</v>
      </c>
      <c r="N228" s="215">
        <v>0</v>
      </c>
      <c r="O228" s="215">
        <v>0</v>
      </c>
    </row>
    <row r="229" spans="1:15" x14ac:dyDescent="0.25">
      <c r="A229" s="285" t="s">
        <v>980</v>
      </c>
      <c r="B229" s="215"/>
      <c r="C229" s="215">
        <v>0</v>
      </c>
      <c r="D229" s="215">
        <v>0</v>
      </c>
      <c r="E229" s="215">
        <v>0</v>
      </c>
      <c r="F229" s="215">
        <v>0</v>
      </c>
      <c r="G229" s="215">
        <v>0</v>
      </c>
      <c r="H229" s="215">
        <v>0</v>
      </c>
      <c r="I229" s="215">
        <v>0</v>
      </c>
      <c r="J229" s="215">
        <v>0</v>
      </c>
      <c r="K229" s="215">
        <v>0</v>
      </c>
      <c r="L229" s="215">
        <v>0</v>
      </c>
      <c r="M229" s="215">
        <v>0</v>
      </c>
      <c r="N229" s="215">
        <v>0</v>
      </c>
      <c r="O229" s="215">
        <v>0</v>
      </c>
    </row>
    <row r="230" spans="1:15" x14ac:dyDescent="0.25">
      <c r="A230" s="285" t="s">
        <v>981</v>
      </c>
      <c r="B230" s="215"/>
      <c r="C230" s="215">
        <v>0</v>
      </c>
      <c r="D230" s="215">
        <v>0</v>
      </c>
      <c r="E230" s="215">
        <v>0</v>
      </c>
      <c r="F230" s="215">
        <v>0</v>
      </c>
      <c r="G230" s="215">
        <v>0</v>
      </c>
      <c r="H230" s="215">
        <v>0</v>
      </c>
      <c r="I230" s="215">
        <v>0</v>
      </c>
      <c r="J230" s="215">
        <v>0</v>
      </c>
      <c r="K230" s="215">
        <v>0</v>
      </c>
      <c r="L230" s="215">
        <v>0</v>
      </c>
      <c r="M230" s="215">
        <v>0</v>
      </c>
      <c r="N230" s="215">
        <v>0</v>
      </c>
      <c r="O230" s="215">
        <v>0</v>
      </c>
    </row>
    <row r="231" spans="1:15" x14ac:dyDescent="0.25">
      <c r="A231" s="285" t="s">
        <v>982</v>
      </c>
      <c r="B231" s="215"/>
      <c r="C231" s="215">
        <v>0</v>
      </c>
      <c r="D231" s="215">
        <v>0</v>
      </c>
      <c r="E231" s="215">
        <v>0</v>
      </c>
      <c r="F231" s="215">
        <v>0</v>
      </c>
      <c r="G231" s="215">
        <v>0</v>
      </c>
      <c r="H231" s="215">
        <v>0</v>
      </c>
      <c r="I231" s="215">
        <v>0</v>
      </c>
      <c r="J231" s="215">
        <v>0</v>
      </c>
      <c r="K231" s="215">
        <v>0</v>
      </c>
      <c r="L231" s="215">
        <v>0</v>
      </c>
      <c r="M231" s="215">
        <v>0</v>
      </c>
      <c r="N231" s="215">
        <v>0</v>
      </c>
      <c r="O231" s="215">
        <v>0</v>
      </c>
    </row>
    <row r="232" spans="1:15" x14ac:dyDescent="0.25">
      <c r="A232" s="285" t="s">
        <v>983</v>
      </c>
      <c r="B232" s="215"/>
      <c r="C232" s="215">
        <v>0</v>
      </c>
      <c r="D232" s="215">
        <v>0</v>
      </c>
      <c r="E232" s="215">
        <v>0</v>
      </c>
      <c r="F232" s="215">
        <v>0</v>
      </c>
      <c r="G232" s="215">
        <v>0</v>
      </c>
      <c r="H232" s="215">
        <v>0</v>
      </c>
      <c r="I232" s="215">
        <v>0</v>
      </c>
      <c r="J232" s="215">
        <v>0</v>
      </c>
      <c r="K232" s="215">
        <v>0</v>
      </c>
      <c r="L232" s="215">
        <v>0</v>
      </c>
      <c r="M232" s="215">
        <v>0</v>
      </c>
      <c r="N232" s="215">
        <v>0</v>
      </c>
      <c r="O232" s="215">
        <v>0</v>
      </c>
    </row>
    <row r="233" spans="1:15" x14ac:dyDescent="0.25">
      <c r="A233" s="285" t="s">
        <v>984</v>
      </c>
      <c r="B233" s="215"/>
      <c r="C233" s="215">
        <v>0</v>
      </c>
      <c r="D233" s="215">
        <v>0</v>
      </c>
      <c r="E233" s="215">
        <v>0</v>
      </c>
      <c r="F233" s="215">
        <v>0</v>
      </c>
      <c r="G233" s="215">
        <v>0</v>
      </c>
      <c r="H233" s="215">
        <v>0</v>
      </c>
      <c r="I233" s="215">
        <v>0</v>
      </c>
      <c r="J233" s="215">
        <v>0</v>
      </c>
      <c r="K233" s="215">
        <v>0</v>
      </c>
      <c r="L233" s="215">
        <v>0</v>
      </c>
      <c r="M233" s="215">
        <v>0</v>
      </c>
      <c r="N233" s="215">
        <v>0</v>
      </c>
      <c r="O233" s="215">
        <v>0</v>
      </c>
    </row>
    <row r="234" spans="1:15" x14ac:dyDescent="0.25">
      <c r="A234" s="285" t="s">
        <v>985</v>
      </c>
      <c r="B234" s="215"/>
      <c r="C234" s="215">
        <v>0</v>
      </c>
      <c r="D234" s="215">
        <v>0</v>
      </c>
      <c r="E234" s="215">
        <v>0</v>
      </c>
      <c r="F234" s="215">
        <v>0</v>
      </c>
      <c r="G234" s="215">
        <v>0</v>
      </c>
      <c r="H234" s="215">
        <v>0</v>
      </c>
      <c r="I234" s="215">
        <v>0</v>
      </c>
      <c r="J234" s="215">
        <v>0</v>
      </c>
      <c r="K234" s="215">
        <v>0</v>
      </c>
      <c r="L234" s="215">
        <v>0</v>
      </c>
      <c r="M234" s="215">
        <v>0</v>
      </c>
      <c r="N234" s="215">
        <v>0</v>
      </c>
      <c r="O234" s="215">
        <v>0</v>
      </c>
    </row>
    <row r="235" spans="1:15" x14ac:dyDescent="0.25">
      <c r="A235" s="285" t="s">
        <v>986</v>
      </c>
      <c r="B235" s="215"/>
      <c r="C235" s="215">
        <v>0</v>
      </c>
      <c r="D235" s="215">
        <v>0</v>
      </c>
      <c r="E235" s="215">
        <v>0</v>
      </c>
      <c r="F235" s="215">
        <v>0</v>
      </c>
      <c r="G235" s="215">
        <v>0</v>
      </c>
      <c r="H235" s="215">
        <v>0</v>
      </c>
      <c r="I235" s="215">
        <v>0</v>
      </c>
      <c r="J235" s="215">
        <v>0</v>
      </c>
      <c r="K235" s="215">
        <v>0</v>
      </c>
      <c r="L235" s="215">
        <v>0</v>
      </c>
      <c r="M235" s="215">
        <v>0</v>
      </c>
      <c r="N235" s="215">
        <v>0</v>
      </c>
      <c r="O235" s="215">
        <v>0</v>
      </c>
    </row>
    <row r="236" spans="1:15" x14ac:dyDescent="0.25">
      <c r="A236" s="285" t="s">
        <v>987</v>
      </c>
      <c r="B236" s="215"/>
      <c r="C236" s="215">
        <v>0</v>
      </c>
      <c r="D236" s="215">
        <v>0</v>
      </c>
      <c r="E236" s="215">
        <v>0</v>
      </c>
      <c r="F236" s="215">
        <v>0</v>
      </c>
      <c r="G236" s="215">
        <v>0</v>
      </c>
      <c r="H236" s="215">
        <v>0</v>
      </c>
      <c r="I236" s="215">
        <v>0</v>
      </c>
      <c r="J236" s="215">
        <v>0</v>
      </c>
      <c r="K236" s="215">
        <v>0</v>
      </c>
      <c r="L236" s="215">
        <v>0</v>
      </c>
      <c r="M236" s="215">
        <v>0</v>
      </c>
      <c r="N236" s="215">
        <v>0</v>
      </c>
      <c r="O236" s="215">
        <v>0</v>
      </c>
    </row>
    <row r="237" spans="1:15" x14ac:dyDescent="0.25">
      <c r="A237" s="285" t="s">
        <v>988</v>
      </c>
      <c r="B237" s="215"/>
      <c r="C237" s="215">
        <v>0</v>
      </c>
      <c r="D237" s="215">
        <v>0</v>
      </c>
      <c r="E237" s="215">
        <v>0</v>
      </c>
      <c r="F237" s="215">
        <v>0</v>
      </c>
      <c r="G237" s="215">
        <v>0</v>
      </c>
      <c r="H237" s="215">
        <v>0</v>
      </c>
      <c r="I237" s="215">
        <v>0</v>
      </c>
      <c r="J237" s="215">
        <v>0</v>
      </c>
      <c r="K237" s="215">
        <v>0</v>
      </c>
      <c r="L237" s="215">
        <v>0</v>
      </c>
      <c r="M237" s="215">
        <v>0</v>
      </c>
      <c r="N237" s="215">
        <v>0</v>
      </c>
      <c r="O237" s="215">
        <v>0</v>
      </c>
    </row>
    <row r="238" spans="1:15" x14ac:dyDescent="0.25">
      <c r="A238" s="285" t="s">
        <v>989</v>
      </c>
      <c r="B238" s="215"/>
      <c r="C238" s="215">
        <v>0</v>
      </c>
      <c r="D238" s="215">
        <v>0</v>
      </c>
      <c r="E238" s="215">
        <v>0</v>
      </c>
      <c r="F238" s="215">
        <v>0</v>
      </c>
      <c r="G238" s="215">
        <v>0</v>
      </c>
      <c r="H238" s="215">
        <v>0</v>
      </c>
      <c r="I238" s="215">
        <v>0</v>
      </c>
      <c r="J238" s="215">
        <v>0</v>
      </c>
      <c r="K238" s="215">
        <v>0</v>
      </c>
      <c r="L238" s="215">
        <v>0</v>
      </c>
      <c r="M238" s="215">
        <v>0</v>
      </c>
      <c r="N238" s="215">
        <v>0</v>
      </c>
      <c r="O238" s="215">
        <v>0</v>
      </c>
    </row>
    <row r="239" spans="1:15" x14ac:dyDescent="0.25">
      <c r="A239" s="285" t="s">
        <v>990</v>
      </c>
      <c r="B239" s="215"/>
      <c r="C239" s="215">
        <v>0</v>
      </c>
      <c r="D239" s="215">
        <v>0</v>
      </c>
      <c r="E239" s="215">
        <v>0</v>
      </c>
      <c r="F239" s="215">
        <v>0</v>
      </c>
      <c r="G239" s="215">
        <v>0</v>
      </c>
      <c r="H239" s="215">
        <v>0</v>
      </c>
      <c r="I239" s="215">
        <v>0</v>
      </c>
      <c r="J239" s="215">
        <v>0</v>
      </c>
      <c r="K239" s="215">
        <v>0</v>
      </c>
      <c r="L239" s="215">
        <v>0</v>
      </c>
      <c r="M239" s="215">
        <v>0</v>
      </c>
      <c r="N239" s="215">
        <v>0</v>
      </c>
      <c r="O239" s="215">
        <v>0</v>
      </c>
    </row>
    <row r="240" spans="1:15" x14ac:dyDescent="0.25">
      <c r="A240" s="285" t="s">
        <v>991</v>
      </c>
      <c r="B240" s="215"/>
      <c r="C240" s="215">
        <v>0</v>
      </c>
      <c r="D240" s="215">
        <v>0</v>
      </c>
      <c r="E240" s="215">
        <v>0</v>
      </c>
      <c r="F240" s="215">
        <v>0</v>
      </c>
      <c r="G240" s="215">
        <v>0</v>
      </c>
      <c r="H240" s="215">
        <v>0</v>
      </c>
      <c r="I240" s="215">
        <v>0</v>
      </c>
      <c r="J240" s="215">
        <v>0</v>
      </c>
      <c r="K240" s="215">
        <v>0</v>
      </c>
      <c r="L240" s="215">
        <v>0</v>
      </c>
      <c r="M240" s="215">
        <v>0</v>
      </c>
      <c r="N240" s="215">
        <v>0</v>
      </c>
      <c r="O240" s="215">
        <v>0</v>
      </c>
    </row>
    <row r="241" spans="1:16" x14ac:dyDescent="0.25">
      <c r="A241" s="285" t="s">
        <v>992</v>
      </c>
      <c r="B241" s="215"/>
      <c r="C241" s="215">
        <v>0</v>
      </c>
      <c r="D241" s="215">
        <v>0</v>
      </c>
      <c r="E241" s="215">
        <v>0</v>
      </c>
      <c r="F241" s="215">
        <v>0</v>
      </c>
      <c r="G241" s="215">
        <v>0</v>
      </c>
      <c r="H241" s="215">
        <v>0</v>
      </c>
      <c r="I241" s="215">
        <v>0</v>
      </c>
      <c r="J241" s="215">
        <v>0</v>
      </c>
      <c r="K241" s="215">
        <v>0</v>
      </c>
      <c r="L241" s="215">
        <v>0</v>
      </c>
      <c r="M241" s="215">
        <v>0</v>
      </c>
      <c r="N241" s="215">
        <v>0</v>
      </c>
      <c r="O241" s="215">
        <v>0</v>
      </c>
    </row>
    <row r="242" spans="1:16" x14ac:dyDescent="0.25">
      <c r="A242" s="285" t="s">
        <v>993</v>
      </c>
      <c r="C242" s="229">
        <v>1261550.2199999995</v>
      </c>
      <c r="D242" s="229">
        <v>1159098.4400000002</v>
      </c>
      <c r="E242" s="229">
        <v>1237702.1000000001</v>
      </c>
      <c r="F242" s="229">
        <v>1197420.2799999996</v>
      </c>
      <c r="G242" s="229">
        <v>1283376.6499999999</v>
      </c>
      <c r="H242" s="229">
        <v>1245448.1500000001</v>
      </c>
      <c r="I242" s="229">
        <v>1442794.0500000003</v>
      </c>
      <c r="J242" s="229">
        <v>1554980.0799999994</v>
      </c>
      <c r="K242" s="229">
        <v>1676251.1300000001</v>
      </c>
      <c r="L242" s="229">
        <v>1737078.2999999998</v>
      </c>
      <c r="M242" s="229">
        <v>1481292.2400000002</v>
      </c>
      <c r="N242" s="229">
        <v>1851646.27</v>
      </c>
      <c r="O242" s="229">
        <v>17128637.910000004</v>
      </c>
      <c r="P242" s="224">
        <f>+O242-O32</f>
        <v>0</v>
      </c>
    </row>
    <row r="243" spans="1:16" x14ac:dyDescent="0.25">
      <c r="C243" s="230"/>
      <c r="D243" s="230"/>
      <c r="E243" s="230"/>
      <c r="F243" s="230"/>
      <c r="G243" s="230"/>
      <c r="H243" s="230"/>
      <c r="I243" s="230"/>
      <c r="J243" s="230"/>
      <c r="K243" s="230"/>
      <c r="L243" s="230"/>
      <c r="M243" s="230"/>
      <c r="N243" s="230"/>
      <c r="O243" s="230"/>
    </row>
    <row r="244" spans="1:16" x14ac:dyDescent="0.25">
      <c r="A244" s="285" t="s">
        <v>665</v>
      </c>
      <c r="C244" s="215"/>
      <c r="D244" s="215"/>
      <c r="E244" s="215"/>
      <c r="F244" s="215"/>
      <c r="G244" s="215"/>
      <c r="H244" s="215"/>
      <c r="I244" s="215"/>
      <c r="J244" s="215"/>
      <c r="K244" s="215"/>
      <c r="L244" s="215"/>
      <c r="M244" s="215"/>
      <c r="N244" s="215"/>
      <c r="O244" s="215"/>
    </row>
    <row r="245" spans="1:16" x14ac:dyDescent="0.25">
      <c r="A245" s="285" t="s">
        <v>994</v>
      </c>
      <c r="B245" s="215"/>
      <c r="C245" s="215">
        <v>135839.28000000003</v>
      </c>
      <c r="D245" s="215">
        <v>121367.60999999999</v>
      </c>
      <c r="E245" s="215">
        <v>134592.23000000001</v>
      </c>
      <c r="F245" s="215">
        <v>139170.46000000002</v>
      </c>
      <c r="G245" s="215">
        <v>146135.09999999998</v>
      </c>
      <c r="H245" s="215">
        <v>140255.79</v>
      </c>
      <c r="I245" s="215">
        <v>155716.82999999999</v>
      </c>
      <c r="J245" s="215">
        <v>157384.05999999997</v>
      </c>
      <c r="K245" s="215">
        <v>156369.97999999998</v>
      </c>
      <c r="L245" s="215">
        <v>153900.45000000001</v>
      </c>
      <c r="M245" s="215">
        <v>131286.51</v>
      </c>
      <c r="N245" s="215">
        <v>155867.41</v>
      </c>
      <c r="O245" s="215">
        <v>1727885.71</v>
      </c>
    </row>
    <row r="246" spans="1:16" x14ac:dyDescent="0.25">
      <c r="A246" s="285" t="s">
        <v>995</v>
      </c>
      <c r="B246" s="215"/>
      <c r="C246" s="215">
        <v>7373.4700000000012</v>
      </c>
      <c r="D246" s="215">
        <v>5860.2000000000007</v>
      </c>
      <c r="E246" s="215">
        <v>11726.17</v>
      </c>
      <c r="F246" s="215">
        <v>8080.7499999999991</v>
      </c>
      <c r="G246" s="215">
        <v>6904.73</v>
      </c>
      <c r="H246" s="215">
        <v>7646</v>
      </c>
      <c r="I246" s="215">
        <v>8096.83</v>
      </c>
      <c r="J246" s="215">
        <v>6407.6</v>
      </c>
      <c r="K246" s="215">
        <v>10123.83</v>
      </c>
      <c r="L246" s="215">
        <v>5955.6500000000005</v>
      </c>
      <c r="M246" s="215">
        <v>7609.7800000000007</v>
      </c>
      <c r="N246" s="215">
        <v>9105.9599999999991</v>
      </c>
      <c r="O246" s="215">
        <v>94890.97</v>
      </c>
    </row>
    <row r="247" spans="1:16" x14ac:dyDescent="0.25">
      <c r="A247" s="285" t="s">
        <v>996</v>
      </c>
      <c r="B247" s="215"/>
      <c r="C247" s="215">
        <v>7150.4699999999993</v>
      </c>
      <c r="D247" s="215">
        <v>8300.2799999999988</v>
      </c>
      <c r="E247" s="215">
        <v>8251.3000000000011</v>
      </c>
      <c r="F247" s="215">
        <v>7130.4400000000005</v>
      </c>
      <c r="G247" s="215">
        <v>6981.24</v>
      </c>
      <c r="H247" s="215">
        <v>8750.68</v>
      </c>
      <c r="I247" s="215">
        <v>8180.27</v>
      </c>
      <c r="J247" s="215">
        <v>7115.24</v>
      </c>
      <c r="K247" s="215">
        <v>8306.74</v>
      </c>
      <c r="L247" s="215">
        <v>9487.36</v>
      </c>
      <c r="M247" s="215">
        <v>7339.829999999999</v>
      </c>
      <c r="N247" s="215">
        <v>6981.1699999999983</v>
      </c>
      <c r="O247" s="215">
        <v>93975.01999999999</v>
      </c>
    </row>
    <row r="248" spans="1:16" x14ac:dyDescent="0.25">
      <c r="A248" s="285" t="s">
        <v>997</v>
      </c>
      <c r="B248" s="215"/>
      <c r="C248" s="215">
        <v>7423.0000000000009</v>
      </c>
      <c r="D248" s="215">
        <v>6939.3199999999988</v>
      </c>
      <c r="E248" s="215">
        <v>8709.75</v>
      </c>
      <c r="F248" s="215">
        <v>6403.4400000000005</v>
      </c>
      <c r="G248" s="215">
        <v>3764.3600000000006</v>
      </c>
      <c r="H248" s="215">
        <v>5230.01</v>
      </c>
      <c r="I248" s="215">
        <v>8547.7000000000007</v>
      </c>
      <c r="J248" s="215">
        <v>7798.6900000000005</v>
      </c>
      <c r="K248" s="215">
        <v>6895.9400000000005</v>
      </c>
      <c r="L248" s="215">
        <v>4924.4799999999996</v>
      </c>
      <c r="M248" s="215">
        <v>6503.6399999999994</v>
      </c>
      <c r="N248" s="215">
        <v>7113.99</v>
      </c>
      <c r="O248" s="215">
        <v>80254.320000000007</v>
      </c>
    </row>
    <row r="249" spans="1:16" x14ac:dyDescent="0.25">
      <c r="A249" s="285" t="s">
        <v>998</v>
      </c>
      <c r="B249" s="215"/>
      <c r="C249" s="215">
        <v>126448.39000000001</v>
      </c>
      <c r="D249" s="215">
        <v>117584.93</v>
      </c>
      <c r="E249" s="215">
        <v>127496.17</v>
      </c>
      <c r="F249" s="215">
        <v>105716.67</v>
      </c>
      <c r="G249" s="215">
        <v>90161.709999999992</v>
      </c>
      <c r="H249" s="215">
        <v>113030.65000000002</v>
      </c>
      <c r="I249" s="215">
        <v>115393.06000000001</v>
      </c>
      <c r="J249" s="215">
        <v>110623.86000000002</v>
      </c>
      <c r="K249" s="215">
        <v>106906.47</v>
      </c>
      <c r="L249" s="215">
        <v>116745.17000000001</v>
      </c>
      <c r="M249" s="215">
        <v>64968.630000000005</v>
      </c>
      <c r="N249" s="215">
        <v>109031.59</v>
      </c>
      <c r="O249" s="215">
        <v>1304107.3</v>
      </c>
    </row>
    <row r="250" spans="1:16" x14ac:dyDescent="0.25">
      <c r="A250" s="285" t="s">
        <v>999</v>
      </c>
      <c r="B250" s="215"/>
      <c r="C250" s="215">
        <v>0</v>
      </c>
      <c r="D250" s="215">
        <v>0</v>
      </c>
      <c r="E250" s="215">
        <v>0</v>
      </c>
      <c r="F250" s="215">
        <v>64.45</v>
      </c>
      <c r="G250" s="215">
        <v>0</v>
      </c>
      <c r="H250" s="215">
        <v>0</v>
      </c>
      <c r="I250" s="215">
        <v>0</v>
      </c>
      <c r="J250" s="215">
        <v>0</v>
      </c>
      <c r="K250" s="215">
        <v>-64.45</v>
      </c>
      <c r="L250" s="215">
        <v>0</v>
      </c>
      <c r="M250" s="215">
        <v>0</v>
      </c>
      <c r="N250" s="215">
        <v>0</v>
      </c>
      <c r="O250" s="215">
        <v>0</v>
      </c>
    </row>
    <row r="251" spans="1:16" x14ac:dyDescent="0.25">
      <c r="A251" s="285" t="s">
        <v>1000</v>
      </c>
      <c r="B251" s="215"/>
      <c r="C251" s="215">
        <v>4455.6200000000008</v>
      </c>
      <c r="D251" s="215">
        <v>4730.3900000000003</v>
      </c>
      <c r="E251" s="215">
        <v>4541.03</v>
      </c>
      <c r="F251" s="215">
        <v>3984.5000000000005</v>
      </c>
      <c r="G251" s="215">
        <v>3150.79</v>
      </c>
      <c r="H251" s="215">
        <v>4220.82</v>
      </c>
      <c r="I251" s="215">
        <v>4065.3599999999997</v>
      </c>
      <c r="J251" s="215">
        <v>4353.0200000000004</v>
      </c>
      <c r="K251" s="215">
        <v>4297.38</v>
      </c>
      <c r="L251" s="215">
        <v>5464.64</v>
      </c>
      <c r="M251" s="215">
        <v>4350.7999999999993</v>
      </c>
      <c r="N251" s="215">
        <v>3261.6499999999996</v>
      </c>
      <c r="O251" s="215">
        <v>50875.999999999993</v>
      </c>
    </row>
    <row r="252" spans="1:16" x14ac:dyDescent="0.25">
      <c r="A252" s="285" t="s">
        <v>1001</v>
      </c>
      <c r="B252" s="215"/>
      <c r="C252" s="215">
        <v>0</v>
      </c>
      <c r="D252" s="215">
        <v>0</v>
      </c>
      <c r="E252" s="215">
        <v>0</v>
      </c>
      <c r="F252" s="215">
        <v>0</v>
      </c>
      <c r="G252" s="215">
        <v>0</v>
      </c>
      <c r="H252" s="215">
        <v>0</v>
      </c>
      <c r="I252" s="215">
        <v>0</v>
      </c>
      <c r="J252" s="215">
        <v>0</v>
      </c>
      <c r="K252" s="215">
        <v>0</v>
      </c>
      <c r="L252" s="215">
        <v>0</v>
      </c>
      <c r="M252" s="215">
        <v>0</v>
      </c>
      <c r="N252" s="215">
        <v>0</v>
      </c>
      <c r="O252" s="215">
        <v>0</v>
      </c>
    </row>
    <row r="253" spans="1:16" x14ac:dyDescent="0.25">
      <c r="A253" s="285" t="s">
        <v>1002</v>
      </c>
      <c r="B253" s="215"/>
      <c r="C253" s="215">
        <v>0</v>
      </c>
      <c r="D253" s="215">
        <v>0</v>
      </c>
      <c r="E253" s="215">
        <v>0</v>
      </c>
      <c r="F253" s="215">
        <v>0</v>
      </c>
      <c r="G253" s="215">
        <v>0</v>
      </c>
      <c r="H253" s="215">
        <v>0</v>
      </c>
      <c r="I253" s="215">
        <v>0</v>
      </c>
      <c r="J253" s="215">
        <v>0</v>
      </c>
      <c r="K253" s="215">
        <v>0</v>
      </c>
      <c r="L253" s="215">
        <v>0</v>
      </c>
      <c r="M253" s="215">
        <v>0</v>
      </c>
      <c r="N253" s="215">
        <v>0</v>
      </c>
      <c r="O253" s="215">
        <v>0</v>
      </c>
    </row>
    <row r="254" spans="1:16" x14ac:dyDescent="0.25">
      <c r="A254" s="285" t="s">
        <v>1003</v>
      </c>
      <c r="B254" s="215"/>
      <c r="C254" s="215">
        <v>0</v>
      </c>
      <c r="D254" s="215">
        <v>0</v>
      </c>
      <c r="E254" s="215">
        <v>0</v>
      </c>
      <c r="F254" s="215">
        <v>0</v>
      </c>
      <c r="G254" s="215">
        <v>0</v>
      </c>
      <c r="H254" s="215">
        <v>0</v>
      </c>
      <c r="I254" s="215">
        <v>0</v>
      </c>
      <c r="J254" s="215">
        <v>0</v>
      </c>
      <c r="K254" s="215">
        <v>0</v>
      </c>
      <c r="L254" s="215">
        <v>0</v>
      </c>
      <c r="M254" s="215">
        <v>0</v>
      </c>
      <c r="N254" s="215">
        <v>0</v>
      </c>
      <c r="O254" s="215">
        <v>0</v>
      </c>
    </row>
    <row r="255" spans="1:16" x14ac:dyDescent="0.25">
      <c r="A255" s="285" t="s">
        <v>1004</v>
      </c>
      <c r="B255" s="215"/>
      <c r="C255" s="215">
        <v>741.2</v>
      </c>
      <c r="D255" s="215">
        <v>1493.74</v>
      </c>
      <c r="E255" s="215">
        <v>2010.28</v>
      </c>
      <c r="F255" s="215">
        <v>1510.81</v>
      </c>
      <c r="G255" s="215">
        <v>2160.7400000000002</v>
      </c>
      <c r="H255" s="215">
        <v>1226.0999999999999</v>
      </c>
      <c r="I255" s="215">
        <v>3234.4300000000003</v>
      </c>
      <c r="J255" s="215">
        <v>2861.0299999999997</v>
      </c>
      <c r="K255" s="215">
        <v>5633.07</v>
      </c>
      <c r="L255" s="215">
        <v>1182.0500000000002</v>
      </c>
      <c r="M255" s="215">
        <v>1429.78</v>
      </c>
      <c r="N255" s="215">
        <v>7603.8100000000013</v>
      </c>
      <c r="O255" s="215">
        <v>31087.040000000001</v>
      </c>
    </row>
    <row r="256" spans="1:16" x14ac:dyDescent="0.25">
      <c r="A256" s="285" t="s">
        <v>1005</v>
      </c>
      <c r="B256" s="215"/>
      <c r="C256" s="215">
        <v>0</v>
      </c>
      <c r="D256" s="215">
        <v>0</v>
      </c>
      <c r="E256" s="215">
        <v>0</v>
      </c>
      <c r="F256" s="215">
        <v>0</v>
      </c>
      <c r="G256" s="215">
        <v>0</v>
      </c>
      <c r="H256" s="215">
        <v>0</v>
      </c>
      <c r="I256" s="215">
        <v>0</v>
      </c>
      <c r="J256" s="215">
        <v>0</v>
      </c>
      <c r="K256" s="215">
        <v>0</v>
      </c>
      <c r="L256" s="215">
        <v>0</v>
      </c>
      <c r="M256" s="215">
        <v>0</v>
      </c>
      <c r="N256" s="215">
        <v>0</v>
      </c>
      <c r="O256" s="215">
        <v>0</v>
      </c>
    </row>
    <row r="257" spans="1:16" x14ac:dyDescent="0.25">
      <c r="A257" s="285" t="s">
        <v>1006</v>
      </c>
      <c r="B257" s="215"/>
      <c r="C257" s="215">
        <v>846.63</v>
      </c>
      <c r="D257" s="215">
        <v>825.75</v>
      </c>
      <c r="E257" s="215">
        <v>2087.75</v>
      </c>
      <c r="F257" s="215">
        <v>2372.7199999999998</v>
      </c>
      <c r="G257" s="215">
        <v>1037.17</v>
      </c>
      <c r="H257" s="215">
        <v>1073.53</v>
      </c>
      <c r="I257" s="215">
        <v>1292.3799999999999</v>
      </c>
      <c r="J257" s="215">
        <v>3454.7</v>
      </c>
      <c r="K257" s="215">
        <v>2751.37</v>
      </c>
      <c r="L257" s="215">
        <v>1385.35</v>
      </c>
      <c r="M257" s="215">
        <v>6405.4199999999992</v>
      </c>
      <c r="N257" s="215">
        <v>25259.379999999994</v>
      </c>
      <c r="O257" s="215">
        <v>48792.149999999994</v>
      </c>
    </row>
    <row r="258" spans="1:16" x14ac:dyDescent="0.25">
      <c r="A258" s="285" t="s">
        <v>1007</v>
      </c>
      <c r="B258" s="215"/>
      <c r="C258" s="215">
        <v>1786.1099999999997</v>
      </c>
      <c r="D258" s="215">
        <v>1039.2999999999997</v>
      </c>
      <c r="E258" s="215">
        <v>1866.8199999999997</v>
      </c>
      <c r="F258" s="215">
        <v>2657.1000000000004</v>
      </c>
      <c r="G258" s="215">
        <v>1104.0499999999997</v>
      </c>
      <c r="H258" s="215">
        <v>1995.0800000000002</v>
      </c>
      <c r="I258" s="215">
        <v>1474.95</v>
      </c>
      <c r="J258" s="215">
        <v>1682.9199999999998</v>
      </c>
      <c r="K258" s="215">
        <v>1843.7</v>
      </c>
      <c r="L258" s="215">
        <v>1782.83</v>
      </c>
      <c r="M258" s="215">
        <v>1462.4599999999998</v>
      </c>
      <c r="N258" s="215">
        <v>1636.28</v>
      </c>
      <c r="O258" s="215">
        <v>20331.599999999999</v>
      </c>
    </row>
    <row r="259" spans="1:16" x14ac:dyDescent="0.25">
      <c r="A259" s="285" t="s">
        <v>1008</v>
      </c>
      <c r="B259" s="215"/>
      <c r="C259" s="215">
        <v>0</v>
      </c>
      <c r="D259" s="215">
        <v>0</v>
      </c>
      <c r="E259" s="215">
        <v>0</v>
      </c>
      <c r="F259" s="215">
        <v>0</v>
      </c>
      <c r="G259" s="215">
        <v>0</v>
      </c>
      <c r="H259" s="215">
        <v>0</v>
      </c>
      <c r="I259" s="215">
        <v>0</v>
      </c>
      <c r="J259" s="215">
        <v>0</v>
      </c>
      <c r="K259" s="215">
        <v>0</v>
      </c>
      <c r="L259" s="215">
        <v>0</v>
      </c>
      <c r="M259" s="215">
        <v>0</v>
      </c>
      <c r="N259" s="215">
        <v>0</v>
      </c>
      <c r="O259" s="215">
        <v>0</v>
      </c>
    </row>
    <row r="260" spans="1:16" x14ac:dyDescent="0.25">
      <c r="A260" s="285" t="s">
        <v>1009</v>
      </c>
      <c r="C260" s="229">
        <v>292064.17000000004</v>
      </c>
      <c r="D260" s="229">
        <v>268141.51999999996</v>
      </c>
      <c r="E260" s="229">
        <v>301281.50000000006</v>
      </c>
      <c r="F260" s="229">
        <v>277091.33999999997</v>
      </c>
      <c r="G260" s="229">
        <v>261399.88999999998</v>
      </c>
      <c r="H260" s="229">
        <v>283428.66000000003</v>
      </c>
      <c r="I260" s="229">
        <v>306001.81</v>
      </c>
      <c r="J260" s="229">
        <v>301681.12</v>
      </c>
      <c r="K260" s="229">
        <v>303064.02999999997</v>
      </c>
      <c r="L260" s="229">
        <v>300827.98000000004</v>
      </c>
      <c r="M260" s="229">
        <v>231356.85</v>
      </c>
      <c r="N260" s="229">
        <v>325861.24000000005</v>
      </c>
      <c r="O260" s="229">
        <v>3452200.1100000003</v>
      </c>
      <c r="P260" s="224">
        <f>+O260-O33</f>
        <v>0</v>
      </c>
    </row>
    <row r="261" spans="1:16" x14ac:dyDescent="0.25">
      <c r="C261" s="221"/>
      <c r="D261" s="221"/>
      <c r="E261" s="221"/>
      <c r="F261" s="221"/>
      <c r="G261" s="221"/>
      <c r="H261" s="221"/>
      <c r="I261" s="221"/>
      <c r="J261" s="221"/>
      <c r="K261" s="221"/>
      <c r="L261" s="221"/>
      <c r="M261" s="221"/>
      <c r="N261" s="221"/>
      <c r="O261" s="221"/>
    </row>
    <row r="262" spans="1:16" x14ac:dyDescent="0.25">
      <c r="A262" s="285" t="s">
        <v>869</v>
      </c>
      <c r="C262" s="215"/>
      <c r="D262" s="215"/>
      <c r="E262" s="215"/>
      <c r="F262" s="215"/>
      <c r="G262" s="215"/>
      <c r="H262" s="215"/>
      <c r="I262" s="215"/>
      <c r="J262" s="215"/>
      <c r="K262" s="215"/>
      <c r="L262" s="215"/>
      <c r="M262" s="215"/>
      <c r="N262" s="215"/>
      <c r="O262" s="215"/>
    </row>
    <row r="263" spans="1:16" x14ac:dyDescent="0.25">
      <c r="A263" s="285" t="s">
        <v>1010</v>
      </c>
      <c r="B263" s="215"/>
      <c r="C263" s="215">
        <v>20115</v>
      </c>
      <c r="D263" s="215">
        <v>18622</v>
      </c>
      <c r="E263" s="215">
        <v>19549</v>
      </c>
      <c r="F263" s="215">
        <v>18464</v>
      </c>
      <c r="G263" s="215">
        <v>18531</v>
      </c>
      <c r="H263" s="215">
        <v>17977</v>
      </c>
      <c r="I263" s="215">
        <v>18127</v>
      </c>
      <c r="J263" s="215">
        <v>17789</v>
      </c>
      <c r="K263" s="215">
        <v>16450</v>
      </c>
      <c r="L263" s="215">
        <v>16513</v>
      </c>
      <c r="M263" s="215">
        <v>15721</v>
      </c>
      <c r="N263" s="215">
        <v>15980</v>
      </c>
      <c r="O263" s="215">
        <v>213838</v>
      </c>
    </row>
    <row r="264" spans="1:16" x14ac:dyDescent="0.25">
      <c r="A264" s="285" t="s">
        <v>1011</v>
      </c>
      <c r="B264" s="215"/>
      <c r="C264" s="215">
        <v>2062.62</v>
      </c>
      <c r="D264" s="215">
        <v>80.989999999999995</v>
      </c>
      <c r="E264" s="215">
        <v>260.42</v>
      </c>
      <c r="F264" s="215">
        <v>5096.8100000000004</v>
      </c>
      <c r="G264" s="215">
        <v>286.97000000000003</v>
      </c>
      <c r="H264" s="215">
        <v>95.1</v>
      </c>
      <c r="I264" s="215">
        <v>149.09</v>
      </c>
      <c r="J264" s="215">
        <v>65.2</v>
      </c>
      <c r="K264" s="215">
        <v>0</v>
      </c>
      <c r="L264" s="215">
        <v>87.46</v>
      </c>
      <c r="M264" s="215">
        <v>0</v>
      </c>
      <c r="N264" s="215">
        <v>0</v>
      </c>
      <c r="O264" s="215">
        <v>8184.6600000000008</v>
      </c>
    </row>
    <row r="265" spans="1:16" x14ac:dyDescent="0.25">
      <c r="A265" s="285" t="s">
        <v>1012</v>
      </c>
      <c r="B265" s="215"/>
      <c r="C265" s="215">
        <v>55528.56</v>
      </c>
      <c r="D265" s="215">
        <v>46348.149999999994</v>
      </c>
      <c r="E265" s="215">
        <v>50267.539999999994</v>
      </c>
      <c r="F265" s="215">
        <v>44999.91</v>
      </c>
      <c r="G265" s="215">
        <v>40753.11</v>
      </c>
      <c r="H265" s="215">
        <v>52211.290000000008</v>
      </c>
      <c r="I265" s="215">
        <v>47251.12</v>
      </c>
      <c r="J265" s="215">
        <v>42177.69</v>
      </c>
      <c r="K265" s="215">
        <v>37948.42</v>
      </c>
      <c r="L265" s="215">
        <v>44279.979999999996</v>
      </c>
      <c r="M265" s="215">
        <v>52010.119999999995</v>
      </c>
      <c r="N265" s="215">
        <v>51090.459999999992</v>
      </c>
      <c r="O265" s="215">
        <v>564866.35</v>
      </c>
    </row>
    <row r="266" spans="1:16" x14ac:dyDescent="0.25">
      <c r="A266" s="285" t="s">
        <v>1013</v>
      </c>
      <c r="B266" s="215"/>
      <c r="C266" s="215">
        <v>0</v>
      </c>
      <c r="D266" s="215">
        <v>0</v>
      </c>
      <c r="E266" s="215">
        <v>0</v>
      </c>
      <c r="F266" s="215">
        <v>0</v>
      </c>
      <c r="G266" s="215">
        <v>0</v>
      </c>
      <c r="H266" s="215">
        <v>0</v>
      </c>
      <c r="I266" s="215">
        <v>0</v>
      </c>
      <c r="J266" s="215">
        <v>0</v>
      </c>
      <c r="K266" s="215">
        <v>0</v>
      </c>
      <c r="L266" s="215">
        <v>0</v>
      </c>
      <c r="M266" s="215">
        <v>0</v>
      </c>
      <c r="N266" s="215">
        <v>0</v>
      </c>
      <c r="O266" s="215">
        <v>0</v>
      </c>
    </row>
    <row r="267" spans="1:16" x14ac:dyDescent="0.25">
      <c r="A267" s="285" t="s">
        <v>1014</v>
      </c>
      <c r="B267" s="215"/>
      <c r="C267" s="215">
        <v>0</v>
      </c>
      <c r="D267" s="215">
        <v>209.62</v>
      </c>
      <c r="E267" s="215">
        <v>0</v>
      </c>
      <c r="F267" s="215">
        <v>79.25</v>
      </c>
      <c r="G267" s="215">
        <v>0</v>
      </c>
      <c r="H267" s="215">
        <v>0</v>
      </c>
      <c r="I267" s="215">
        <v>0</v>
      </c>
      <c r="J267" s="215">
        <v>110.69999999999999</v>
      </c>
      <c r="K267" s="215">
        <v>0</v>
      </c>
      <c r="L267" s="215">
        <v>58.28</v>
      </c>
      <c r="M267" s="215">
        <v>0</v>
      </c>
      <c r="N267" s="215">
        <v>0</v>
      </c>
      <c r="O267" s="215">
        <v>457.85</v>
      </c>
    </row>
    <row r="268" spans="1:16" x14ac:dyDescent="0.25">
      <c r="A268" s="285" t="s">
        <v>1015</v>
      </c>
      <c r="B268" s="215"/>
      <c r="C268" s="215">
        <v>0</v>
      </c>
      <c r="D268" s="215">
        <v>0</v>
      </c>
      <c r="E268" s="215">
        <v>0</v>
      </c>
      <c r="F268" s="215">
        <v>0</v>
      </c>
      <c r="G268" s="215">
        <v>0</v>
      </c>
      <c r="H268" s="215">
        <v>0</v>
      </c>
      <c r="I268" s="215">
        <v>0</v>
      </c>
      <c r="J268" s="215">
        <v>0</v>
      </c>
      <c r="K268" s="215">
        <v>0</v>
      </c>
      <c r="L268" s="215">
        <v>0</v>
      </c>
      <c r="M268" s="215">
        <v>0</v>
      </c>
      <c r="N268" s="215">
        <v>0</v>
      </c>
      <c r="O268" s="215">
        <v>0</v>
      </c>
    </row>
    <row r="269" spans="1:16" x14ac:dyDescent="0.25">
      <c r="A269" s="285" t="s">
        <v>1016</v>
      </c>
      <c r="B269" s="215"/>
      <c r="C269" s="215">
        <v>1205.8800000000001</v>
      </c>
      <c r="D269" s="215">
        <v>1233.42</v>
      </c>
      <c r="E269" s="215">
        <v>201.34</v>
      </c>
      <c r="F269" s="215">
        <v>486.31</v>
      </c>
      <c r="G269" s="215">
        <v>246.92999999999998</v>
      </c>
      <c r="H269" s="215">
        <v>193.79999999999998</v>
      </c>
      <c r="I269" s="215">
        <v>567.81999999999994</v>
      </c>
      <c r="J269" s="215">
        <v>0</v>
      </c>
      <c r="K269" s="215">
        <v>19.82</v>
      </c>
      <c r="L269" s="215">
        <v>67.739999999999995</v>
      </c>
      <c r="M269" s="215">
        <v>0</v>
      </c>
      <c r="N269" s="215">
        <v>136.74</v>
      </c>
      <c r="O269" s="215">
        <v>4359.7999999999993</v>
      </c>
    </row>
    <row r="270" spans="1:16" x14ac:dyDescent="0.25">
      <c r="A270" s="285" t="s">
        <v>1017</v>
      </c>
      <c r="B270" s="215"/>
      <c r="C270" s="215">
        <v>58691.94999999999</v>
      </c>
      <c r="D270" s="215">
        <v>48961.030000000006</v>
      </c>
      <c r="E270" s="215">
        <v>50893.299999999996</v>
      </c>
      <c r="F270" s="215">
        <v>42315.66</v>
      </c>
      <c r="G270" s="215">
        <v>41617.040000000001</v>
      </c>
      <c r="H270" s="215">
        <v>54891.209999999992</v>
      </c>
      <c r="I270" s="215">
        <v>48843.58</v>
      </c>
      <c r="J270" s="215">
        <v>47554.040000000008</v>
      </c>
      <c r="K270" s="215">
        <v>39267.58</v>
      </c>
      <c r="L270" s="215">
        <v>49838.200000000012</v>
      </c>
      <c r="M270" s="215">
        <v>52746.3</v>
      </c>
      <c r="N270" s="215">
        <v>51277.05</v>
      </c>
      <c r="O270" s="215">
        <v>586896.94000000018</v>
      </c>
    </row>
    <row r="271" spans="1:16" x14ac:dyDescent="0.25">
      <c r="A271" s="285" t="s">
        <v>1018</v>
      </c>
      <c r="B271" s="215"/>
      <c r="C271" s="215">
        <v>0</v>
      </c>
      <c r="D271" s="215">
        <v>0</v>
      </c>
      <c r="E271" s="215">
        <v>0</v>
      </c>
      <c r="F271" s="215">
        <v>0</v>
      </c>
      <c r="G271" s="215">
        <v>0</v>
      </c>
      <c r="H271" s="215">
        <v>0</v>
      </c>
      <c r="I271" s="215">
        <v>0</v>
      </c>
      <c r="J271" s="215">
        <v>0</v>
      </c>
      <c r="K271" s="215">
        <v>0</v>
      </c>
      <c r="L271" s="215">
        <v>0</v>
      </c>
      <c r="M271" s="215">
        <v>0</v>
      </c>
      <c r="N271" s="215">
        <v>0</v>
      </c>
      <c r="O271" s="215">
        <v>0</v>
      </c>
    </row>
    <row r="272" spans="1:16" x14ac:dyDescent="0.25">
      <c r="A272" s="285" t="s">
        <v>1019</v>
      </c>
      <c r="B272" s="215"/>
      <c r="C272" s="215">
        <v>0</v>
      </c>
      <c r="D272" s="215">
        <v>56.27</v>
      </c>
      <c r="E272" s="215">
        <v>0</v>
      </c>
      <c r="F272" s="215">
        <v>0</v>
      </c>
      <c r="G272" s="215">
        <v>0</v>
      </c>
      <c r="H272" s="215">
        <v>0</v>
      </c>
      <c r="I272" s="215">
        <v>90.96</v>
      </c>
      <c r="J272" s="215">
        <v>0</v>
      </c>
      <c r="K272" s="215">
        <v>0</v>
      </c>
      <c r="L272" s="215">
        <v>0</v>
      </c>
      <c r="M272" s="215">
        <v>0</v>
      </c>
      <c r="N272" s="215">
        <v>0</v>
      </c>
      <c r="O272" s="215">
        <v>147.22999999999999</v>
      </c>
    </row>
    <row r="273" spans="1:15" x14ac:dyDescent="0.25">
      <c r="A273" s="285" t="s">
        <v>1020</v>
      </c>
      <c r="B273" s="215"/>
      <c r="C273" s="215">
        <v>123.14</v>
      </c>
      <c r="D273" s="215">
        <v>228.20000000000002</v>
      </c>
      <c r="E273" s="215">
        <v>0</v>
      </c>
      <c r="F273" s="215">
        <v>0</v>
      </c>
      <c r="G273" s="215">
        <v>180.8</v>
      </c>
      <c r="H273" s="215">
        <v>239.4</v>
      </c>
      <c r="I273" s="215">
        <v>61.819999999999993</v>
      </c>
      <c r="J273" s="215">
        <v>176.18</v>
      </c>
      <c r="K273" s="215">
        <v>177.76</v>
      </c>
      <c r="L273" s="215">
        <v>189.88</v>
      </c>
      <c r="M273" s="215">
        <v>0</v>
      </c>
      <c r="N273" s="215">
        <v>85.97</v>
      </c>
      <c r="O273" s="215">
        <v>1463.1500000000003</v>
      </c>
    </row>
    <row r="274" spans="1:15" x14ac:dyDescent="0.25">
      <c r="A274" s="285" t="s">
        <v>1021</v>
      </c>
      <c r="B274" s="215"/>
      <c r="C274" s="215">
        <v>50688</v>
      </c>
      <c r="D274" s="215">
        <v>47878.27</v>
      </c>
      <c r="E274" s="215">
        <v>55106.78</v>
      </c>
      <c r="F274" s="215">
        <v>36946.01</v>
      </c>
      <c r="G274" s="215">
        <v>29378.34</v>
      </c>
      <c r="H274" s="215">
        <v>43170.390000000007</v>
      </c>
      <c r="I274" s="215">
        <v>37543.799999999996</v>
      </c>
      <c r="J274" s="215">
        <v>29177.169999999995</v>
      </c>
      <c r="K274" s="215">
        <v>26689.39</v>
      </c>
      <c r="L274" s="215">
        <v>50831.6</v>
      </c>
      <c r="M274" s="215">
        <v>42102.7</v>
      </c>
      <c r="N274" s="215">
        <v>28808.579999999998</v>
      </c>
      <c r="O274" s="215">
        <v>478321.02999999997</v>
      </c>
    </row>
    <row r="275" spans="1:15" x14ac:dyDescent="0.25">
      <c r="A275" s="285" t="s">
        <v>1022</v>
      </c>
      <c r="B275" s="215"/>
      <c r="C275" s="215">
        <v>5446.57</v>
      </c>
      <c r="D275" s="215">
        <v>5394.5599999999995</v>
      </c>
      <c r="E275" s="215">
        <v>8523.4</v>
      </c>
      <c r="F275" s="215">
        <v>3151.44</v>
      </c>
      <c r="G275" s="215">
        <v>3755.63</v>
      </c>
      <c r="H275" s="215">
        <v>5463.9900000000007</v>
      </c>
      <c r="I275" s="215">
        <v>4175.6099999999997</v>
      </c>
      <c r="J275" s="215">
        <v>4776.46</v>
      </c>
      <c r="K275" s="215">
        <v>3637.7200000000003</v>
      </c>
      <c r="L275" s="215">
        <v>2880.96</v>
      </c>
      <c r="M275" s="215">
        <v>3885.33</v>
      </c>
      <c r="N275" s="215">
        <v>-11507.279999999999</v>
      </c>
      <c r="O275" s="215">
        <v>39584.39</v>
      </c>
    </row>
    <row r="276" spans="1:15" x14ac:dyDescent="0.25">
      <c r="A276" s="285" t="s">
        <v>1023</v>
      </c>
      <c r="B276" s="215"/>
      <c r="C276" s="215">
        <v>0</v>
      </c>
      <c r="D276" s="215">
        <v>0</v>
      </c>
      <c r="E276" s="215">
        <v>2913.67</v>
      </c>
      <c r="F276" s="215">
        <v>0</v>
      </c>
      <c r="G276" s="215">
        <v>1506.97</v>
      </c>
      <c r="H276" s="215">
        <v>0</v>
      </c>
      <c r="I276" s="215">
        <v>0</v>
      </c>
      <c r="J276" s="215">
        <v>0</v>
      </c>
      <c r="K276" s="215">
        <v>0</v>
      </c>
      <c r="L276" s="215">
        <v>2717.36</v>
      </c>
      <c r="M276" s="215">
        <v>0</v>
      </c>
      <c r="N276" s="215">
        <v>-7138</v>
      </c>
      <c r="O276" s="215">
        <v>0</v>
      </c>
    </row>
    <row r="277" spans="1:15" x14ac:dyDescent="0.25">
      <c r="A277" s="285" t="s">
        <v>1024</v>
      </c>
      <c r="B277" s="215"/>
      <c r="C277" s="215">
        <v>20476.7</v>
      </c>
      <c r="D277" s="215">
        <v>18022.060000000001</v>
      </c>
      <c r="E277" s="215">
        <v>18310.03</v>
      </c>
      <c r="F277" s="215">
        <v>18067.120000000003</v>
      </c>
      <c r="G277" s="215">
        <v>15174.76</v>
      </c>
      <c r="H277" s="215">
        <v>17905.64</v>
      </c>
      <c r="I277" s="215">
        <v>16714.52</v>
      </c>
      <c r="J277" s="215">
        <v>15501.869999999999</v>
      </c>
      <c r="K277" s="215">
        <v>16045.430000000002</v>
      </c>
      <c r="L277" s="215">
        <v>13042.539999999999</v>
      </c>
      <c r="M277" s="215">
        <v>12963.949999999999</v>
      </c>
      <c r="N277" s="215">
        <v>10702.81</v>
      </c>
      <c r="O277" s="215">
        <v>192927.43000000002</v>
      </c>
    </row>
    <row r="278" spans="1:15" x14ac:dyDescent="0.25">
      <c r="A278" s="285" t="s">
        <v>1025</v>
      </c>
      <c r="B278" s="215"/>
      <c r="C278" s="215">
        <v>0</v>
      </c>
      <c r="D278" s="215">
        <v>0</v>
      </c>
      <c r="E278" s="215">
        <v>0</v>
      </c>
      <c r="F278" s="215">
        <v>0</v>
      </c>
      <c r="G278" s="215">
        <v>0</v>
      </c>
      <c r="H278" s="215">
        <v>0</v>
      </c>
      <c r="I278" s="215">
        <v>0</v>
      </c>
      <c r="J278" s="215">
        <v>0</v>
      </c>
      <c r="K278" s="215">
        <v>0</v>
      </c>
      <c r="L278" s="215">
        <v>0</v>
      </c>
      <c r="M278" s="215">
        <v>0</v>
      </c>
      <c r="N278" s="215">
        <v>0</v>
      </c>
      <c r="O278" s="215">
        <v>0</v>
      </c>
    </row>
    <row r="279" spans="1:15" x14ac:dyDescent="0.25">
      <c r="A279" s="285" t="s">
        <v>1026</v>
      </c>
      <c r="B279" s="215"/>
      <c r="C279" s="215">
        <v>0</v>
      </c>
      <c r="D279" s="215">
        <v>33.89</v>
      </c>
      <c r="E279" s="215">
        <v>0</v>
      </c>
      <c r="F279" s="215">
        <v>0</v>
      </c>
      <c r="G279" s="215">
        <v>125.71</v>
      </c>
      <c r="H279" s="215">
        <v>0</v>
      </c>
      <c r="I279" s="215">
        <v>0</v>
      </c>
      <c r="J279" s="215">
        <v>0</v>
      </c>
      <c r="K279" s="215">
        <v>0</v>
      </c>
      <c r="L279" s="215">
        <v>306.08999999999997</v>
      </c>
      <c r="M279" s="215">
        <v>0</v>
      </c>
      <c r="N279" s="215">
        <v>0</v>
      </c>
      <c r="O279" s="215">
        <v>465.68999999999994</v>
      </c>
    </row>
    <row r="280" spans="1:15" x14ac:dyDescent="0.25">
      <c r="A280" s="285" t="s">
        <v>1027</v>
      </c>
      <c r="B280" s="215"/>
      <c r="C280" s="215">
        <v>0</v>
      </c>
      <c r="D280" s="215">
        <v>0</v>
      </c>
      <c r="E280" s="215">
        <v>0</v>
      </c>
      <c r="F280" s="215">
        <v>0</v>
      </c>
      <c r="G280" s="215">
        <v>0</v>
      </c>
      <c r="H280" s="215">
        <v>0</v>
      </c>
      <c r="I280" s="215">
        <v>0</v>
      </c>
      <c r="J280" s="215">
        <v>0</v>
      </c>
      <c r="K280" s="215">
        <v>0</v>
      </c>
      <c r="L280" s="215">
        <v>0</v>
      </c>
      <c r="M280" s="215">
        <v>0</v>
      </c>
      <c r="N280" s="215">
        <v>0</v>
      </c>
      <c r="O280" s="215">
        <v>0</v>
      </c>
    </row>
    <row r="281" spans="1:15" x14ac:dyDescent="0.25">
      <c r="A281" s="285" t="s">
        <v>1028</v>
      </c>
      <c r="B281" s="215"/>
      <c r="C281" s="215">
        <v>8140.1500000000005</v>
      </c>
      <c r="D281" s="215">
        <v>6511.27</v>
      </c>
      <c r="E281" s="215">
        <v>8876.85</v>
      </c>
      <c r="F281" s="215">
        <v>11472.420000000002</v>
      </c>
      <c r="G281" s="215">
        <v>7715.68</v>
      </c>
      <c r="H281" s="215">
        <v>7744.5599999999995</v>
      </c>
      <c r="I281" s="215">
        <v>2178.5400000000004</v>
      </c>
      <c r="J281" s="215">
        <v>1667.01</v>
      </c>
      <c r="K281" s="215">
        <v>2245.19</v>
      </c>
      <c r="L281" s="215">
        <v>3089.76</v>
      </c>
      <c r="M281" s="215">
        <v>746.64</v>
      </c>
      <c r="N281" s="215">
        <v>-13348.249999999996</v>
      </c>
      <c r="O281" s="215">
        <v>47039.820000000007</v>
      </c>
    </row>
    <row r="282" spans="1:15" x14ac:dyDescent="0.25">
      <c r="A282" s="285" t="s">
        <v>1029</v>
      </c>
      <c r="B282" s="215"/>
      <c r="C282" s="215">
        <v>3533.8500000000004</v>
      </c>
      <c r="D282" s="215">
        <v>2170.2799999999997</v>
      </c>
      <c r="E282" s="215">
        <v>2262.54</v>
      </c>
      <c r="F282" s="215">
        <v>1447.0099999999998</v>
      </c>
      <c r="G282" s="215">
        <v>1636.4800000000002</v>
      </c>
      <c r="H282" s="215">
        <v>1682.24</v>
      </c>
      <c r="I282" s="215">
        <v>1505.2999999999997</v>
      </c>
      <c r="J282" s="215">
        <v>816.08</v>
      </c>
      <c r="K282" s="215">
        <v>382.67</v>
      </c>
      <c r="L282" s="215">
        <v>1362.3300000000002</v>
      </c>
      <c r="M282" s="215">
        <v>896.03</v>
      </c>
      <c r="N282" s="215">
        <v>-9591.32</v>
      </c>
      <c r="O282" s="215">
        <v>8103.489999999998</v>
      </c>
    </row>
    <row r="283" spans="1:15" x14ac:dyDescent="0.25">
      <c r="A283" s="285" t="s">
        <v>1030</v>
      </c>
      <c r="B283" s="215"/>
      <c r="C283" s="215">
        <v>0</v>
      </c>
      <c r="D283" s="215">
        <v>0</v>
      </c>
      <c r="E283" s="215">
        <v>0</v>
      </c>
      <c r="F283" s="215">
        <v>0</v>
      </c>
      <c r="G283" s="215">
        <v>0</v>
      </c>
      <c r="H283" s="215">
        <v>0</v>
      </c>
      <c r="I283" s="215">
        <v>0</v>
      </c>
      <c r="J283" s="215">
        <v>0</v>
      </c>
      <c r="K283" s="215">
        <v>0</v>
      </c>
      <c r="L283" s="215">
        <v>0</v>
      </c>
      <c r="M283" s="215">
        <v>0</v>
      </c>
      <c r="N283" s="215">
        <v>0</v>
      </c>
      <c r="O283" s="215">
        <v>0</v>
      </c>
    </row>
    <row r="284" spans="1:15" x14ac:dyDescent="0.25">
      <c r="A284" s="285" t="s">
        <v>1031</v>
      </c>
      <c r="B284" s="215"/>
      <c r="C284" s="215">
        <v>0</v>
      </c>
      <c r="D284" s="215">
        <v>0</v>
      </c>
      <c r="E284" s="215">
        <v>0</v>
      </c>
      <c r="F284" s="215">
        <v>0</v>
      </c>
      <c r="G284" s="215">
        <v>0</v>
      </c>
      <c r="H284" s="215">
        <v>0</v>
      </c>
      <c r="I284" s="215">
        <v>0</v>
      </c>
      <c r="J284" s="215">
        <v>0</v>
      </c>
      <c r="K284" s="215">
        <v>0</v>
      </c>
      <c r="L284" s="215">
        <v>0</v>
      </c>
      <c r="M284" s="215">
        <v>0</v>
      </c>
      <c r="N284" s="215">
        <v>0</v>
      </c>
      <c r="O284" s="215">
        <v>0</v>
      </c>
    </row>
    <row r="285" spans="1:15" x14ac:dyDescent="0.25">
      <c r="A285" s="285" t="s">
        <v>1032</v>
      </c>
      <c r="B285" s="215"/>
      <c r="C285" s="215">
        <v>0</v>
      </c>
      <c r="D285" s="215">
        <v>1433</v>
      </c>
      <c r="E285" s="215">
        <v>220</v>
      </c>
      <c r="F285" s="215">
        <v>0</v>
      </c>
      <c r="G285" s="215">
        <v>0</v>
      </c>
      <c r="H285" s="215">
        <v>0</v>
      </c>
      <c r="I285" s="215">
        <v>280</v>
      </c>
      <c r="J285" s="215">
        <v>185</v>
      </c>
      <c r="K285" s="215">
        <v>630</v>
      </c>
      <c r="L285" s="215">
        <v>656</v>
      </c>
      <c r="M285" s="215">
        <v>638</v>
      </c>
      <c r="N285" s="215">
        <v>-4042</v>
      </c>
      <c r="O285" s="215">
        <v>0</v>
      </c>
    </row>
    <row r="286" spans="1:15" x14ac:dyDescent="0.25">
      <c r="A286" s="285" t="s">
        <v>1033</v>
      </c>
      <c r="B286" s="215"/>
      <c r="C286" s="215">
        <v>4952.5</v>
      </c>
      <c r="D286" s="215">
        <v>1280</v>
      </c>
      <c r="E286" s="215">
        <v>121.5</v>
      </c>
      <c r="F286" s="215">
        <v>1013</v>
      </c>
      <c r="G286" s="215">
        <v>284.5</v>
      </c>
      <c r="H286" s="215">
        <v>645</v>
      </c>
      <c r="I286" s="215">
        <v>1962</v>
      </c>
      <c r="J286" s="215">
        <v>989.43</v>
      </c>
      <c r="K286" s="215">
        <v>551</v>
      </c>
      <c r="L286" s="215">
        <v>1276</v>
      </c>
      <c r="M286" s="215">
        <v>674</v>
      </c>
      <c r="N286" s="215">
        <v>-8851.19</v>
      </c>
      <c r="O286" s="215">
        <v>4897.74</v>
      </c>
    </row>
    <row r="287" spans="1:15" x14ac:dyDescent="0.25">
      <c r="A287" s="285" t="s">
        <v>1034</v>
      </c>
      <c r="B287" s="215"/>
      <c r="C287" s="215">
        <v>14017.68</v>
      </c>
      <c r="D287" s="215">
        <v>15134.01</v>
      </c>
      <c r="E287" s="215">
        <v>18211.84</v>
      </c>
      <c r="F287" s="215">
        <v>23242.69</v>
      </c>
      <c r="G287" s="215">
        <v>22969.120000000003</v>
      </c>
      <c r="H287" s="215">
        <v>10693.1</v>
      </c>
      <c r="I287" s="215">
        <v>6725.75</v>
      </c>
      <c r="J287" s="215">
        <v>3008.14</v>
      </c>
      <c r="K287" s="215">
        <v>3030.58</v>
      </c>
      <c r="L287" s="215">
        <v>2980.01</v>
      </c>
      <c r="M287" s="215">
        <v>1495.72</v>
      </c>
      <c r="N287" s="215">
        <v>9538.32</v>
      </c>
      <c r="O287" s="215">
        <v>131046.95999999999</v>
      </c>
    </row>
    <row r="288" spans="1:15" x14ac:dyDescent="0.25">
      <c r="A288" s="285" t="s">
        <v>1035</v>
      </c>
      <c r="B288" s="215"/>
      <c r="C288" s="215">
        <v>6877.6799999999994</v>
      </c>
      <c r="D288" s="215">
        <v>10090.98</v>
      </c>
      <c r="E288" s="215">
        <v>6074.68</v>
      </c>
      <c r="F288" s="215">
        <v>745.94</v>
      </c>
      <c r="G288" s="215">
        <v>1513.48</v>
      </c>
      <c r="H288" s="215">
        <v>1916.9</v>
      </c>
      <c r="I288" s="215">
        <v>1308.21</v>
      </c>
      <c r="J288" s="215">
        <v>512.03</v>
      </c>
      <c r="K288" s="215">
        <v>24738.9</v>
      </c>
      <c r="L288" s="215">
        <v>11212.449999999997</v>
      </c>
      <c r="M288" s="215">
        <v>1254.18</v>
      </c>
      <c r="N288" s="215">
        <v>764.77</v>
      </c>
      <c r="O288" s="215">
        <v>67010.2</v>
      </c>
    </row>
    <row r="289" spans="1:15" x14ac:dyDescent="0.25">
      <c r="A289" s="285" t="s">
        <v>1036</v>
      </c>
      <c r="B289" s="215"/>
      <c r="C289" s="215">
        <v>47339.13</v>
      </c>
      <c r="D289" s="215">
        <v>41926.649999999994</v>
      </c>
      <c r="E289" s="215">
        <v>55790.12</v>
      </c>
      <c r="F289" s="215">
        <v>55636.59</v>
      </c>
      <c r="G289" s="215">
        <v>56074.899999999994</v>
      </c>
      <c r="H289" s="215">
        <v>57654.619999999988</v>
      </c>
      <c r="I289" s="215">
        <v>43221</v>
      </c>
      <c r="J289" s="215">
        <v>33099.919999999998</v>
      </c>
      <c r="K289" s="215">
        <v>39899.71</v>
      </c>
      <c r="L289" s="215">
        <v>39434.35</v>
      </c>
      <c r="M289" s="215">
        <v>31478.780000000002</v>
      </c>
      <c r="N289" s="215">
        <v>38557.619999999995</v>
      </c>
      <c r="O289" s="215">
        <v>540113.3899999999</v>
      </c>
    </row>
    <row r="290" spans="1:15" x14ac:dyDescent="0.25">
      <c r="A290" s="285" t="s">
        <v>1037</v>
      </c>
      <c r="B290" s="215"/>
      <c r="C290" s="215">
        <v>12498.72</v>
      </c>
      <c r="D290" s="215">
        <v>10921.11</v>
      </c>
      <c r="E290" s="215">
        <v>14895.72</v>
      </c>
      <c r="F290" s="215">
        <v>16768.850000000002</v>
      </c>
      <c r="G290" s="215">
        <v>21485.79</v>
      </c>
      <c r="H290" s="215">
        <v>16938.249999999996</v>
      </c>
      <c r="I290" s="215">
        <v>15861.5</v>
      </c>
      <c r="J290" s="215">
        <v>10691.97</v>
      </c>
      <c r="K290" s="215">
        <v>12414.17</v>
      </c>
      <c r="L290" s="215">
        <v>7434.9299999999994</v>
      </c>
      <c r="M290" s="215">
        <v>7402.58</v>
      </c>
      <c r="N290" s="215">
        <v>8127.9699999999993</v>
      </c>
      <c r="O290" s="215">
        <v>155441.56</v>
      </c>
    </row>
    <row r="291" spans="1:15" x14ac:dyDescent="0.25">
      <c r="A291" s="285" t="s">
        <v>1038</v>
      </c>
      <c r="B291" s="215"/>
      <c r="C291" s="215">
        <v>45840.15</v>
      </c>
      <c r="D291" s="215">
        <v>42863.749999999993</v>
      </c>
      <c r="E291" s="215">
        <v>51032.360000000008</v>
      </c>
      <c r="F291" s="215">
        <v>67676.570000000007</v>
      </c>
      <c r="G291" s="215">
        <v>56248.29</v>
      </c>
      <c r="H291" s="215">
        <v>55715.490000000005</v>
      </c>
      <c r="I291" s="215">
        <v>51766.6</v>
      </c>
      <c r="J291" s="215">
        <v>38555.469999999994</v>
      </c>
      <c r="K291" s="215">
        <v>38379.42</v>
      </c>
      <c r="L291" s="215">
        <v>38975.75</v>
      </c>
      <c r="M291" s="215">
        <v>32675.770000000004</v>
      </c>
      <c r="N291" s="215">
        <v>44420.36</v>
      </c>
      <c r="O291" s="215">
        <v>564149.98</v>
      </c>
    </row>
    <row r="292" spans="1:15" x14ac:dyDescent="0.25">
      <c r="A292" s="285" t="s">
        <v>1039</v>
      </c>
      <c r="B292" s="215"/>
      <c r="C292" s="215">
        <v>0</v>
      </c>
      <c r="D292" s="215">
        <v>0</v>
      </c>
      <c r="E292" s="215">
        <v>0</v>
      </c>
      <c r="F292" s="215">
        <v>0</v>
      </c>
      <c r="G292" s="215">
        <v>0</v>
      </c>
      <c r="H292" s="215">
        <v>0</v>
      </c>
      <c r="I292" s="215">
        <v>0</v>
      </c>
      <c r="J292" s="215">
        <v>0</v>
      </c>
      <c r="K292" s="215">
        <v>0</v>
      </c>
      <c r="L292" s="215">
        <v>0</v>
      </c>
      <c r="M292" s="215">
        <v>0</v>
      </c>
      <c r="N292" s="215">
        <v>0</v>
      </c>
      <c r="O292" s="215">
        <v>0</v>
      </c>
    </row>
    <row r="293" spans="1:15" x14ac:dyDescent="0.25">
      <c r="A293" s="285" t="s">
        <v>1040</v>
      </c>
      <c r="B293" s="215"/>
      <c r="C293" s="215">
        <v>0</v>
      </c>
      <c r="D293" s="215">
        <v>0</v>
      </c>
      <c r="E293" s="215">
        <v>0</v>
      </c>
      <c r="F293" s="215">
        <v>0</v>
      </c>
      <c r="G293" s="215">
        <v>0</v>
      </c>
      <c r="H293" s="215">
        <v>0</v>
      </c>
      <c r="I293" s="215">
        <v>0</v>
      </c>
      <c r="J293" s="215">
        <v>0</v>
      </c>
      <c r="K293" s="215">
        <v>0</v>
      </c>
      <c r="L293" s="215">
        <v>0</v>
      </c>
      <c r="M293" s="215">
        <v>0</v>
      </c>
      <c r="N293" s="215">
        <v>0</v>
      </c>
      <c r="O293" s="215">
        <v>0</v>
      </c>
    </row>
    <row r="294" spans="1:15" x14ac:dyDescent="0.25">
      <c r="A294" s="285" t="s">
        <v>1041</v>
      </c>
      <c r="B294" s="215"/>
      <c r="C294" s="215">
        <v>1087.31</v>
      </c>
      <c r="D294" s="215">
        <v>1033.8499999999999</v>
      </c>
      <c r="E294" s="215">
        <v>1062.56</v>
      </c>
      <c r="F294" s="215">
        <v>0</v>
      </c>
      <c r="G294" s="215">
        <v>0</v>
      </c>
      <c r="H294" s="215">
        <v>0</v>
      </c>
      <c r="I294" s="215">
        <v>0</v>
      </c>
      <c r="J294" s="215">
        <v>0</v>
      </c>
      <c r="K294" s="215">
        <v>0</v>
      </c>
      <c r="L294" s="215">
        <v>7.26</v>
      </c>
      <c r="M294" s="215">
        <v>0</v>
      </c>
      <c r="N294" s="215">
        <v>-7.26</v>
      </c>
      <c r="O294" s="215">
        <v>3183.72</v>
      </c>
    </row>
    <row r="295" spans="1:15" x14ac:dyDescent="0.25">
      <c r="A295" s="285" t="s">
        <v>1042</v>
      </c>
      <c r="B295" s="215"/>
      <c r="C295" s="215">
        <v>0</v>
      </c>
      <c r="D295" s="215">
        <v>0</v>
      </c>
      <c r="E295" s="215">
        <v>0</v>
      </c>
      <c r="F295" s="215">
        <v>0</v>
      </c>
      <c r="G295" s="215">
        <v>0</v>
      </c>
      <c r="H295" s="215">
        <v>0</v>
      </c>
      <c r="I295" s="215">
        <v>0</v>
      </c>
      <c r="J295" s="215">
        <v>0</v>
      </c>
      <c r="K295" s="215">
        <v>0</v>
      </c>
      <c r="L295" s="215">
        <v>0</v>
      </c>
      <c r="M295" s="215">
        <v>0</v>
      </c>
      <c r="N295" s="215">
        <v>0</v>
      </c>
      <c r="O295" s="215">
        <v>0</v>
      </c>
    </row>
    <row r="296" spans="1:15" x14ac:dyDescent="0.25">
      <c r="A296" s="285" t="s">
        <v>1043</v>
      </c>
      <c r="B296" s="215"/>
      <c r="C296" s="215">
        <v>487.83</v>
      </c>
      <c r="D296" s="215">
        <v>358.55</v>
      </c>
      <c r="E296" s="215">
        <v>314.11</v>
      </c>
      <c r="F296" s="215">
        <v>482.78000000000003</v>
      </c>
      <c r="G296" s="215">
        <v>236.33999999999997</v>
      </c>
      <c r="H296" s="215">
        <v>930.21</v>
      </c>
      <c r="I296" s="215">
        <v>1452.38</v>
      </c>
      <c r="J296" s="215">
        <v>950.41000000000008</v>
      </c>
      <c r="K296" s="215">
        <v>1008.99</v>
      </c>
      <c r="L296" s="215">
        <v>1432.1799999999998</v>
      </c>
      <c r="M296" s="215">
        <v>186.85</v>
      </c>
      <c r="N296" s="215">
        <v>265.63</v>
      </c>
      <c r="O296" s="215">
        <v>8106.2599999999993</v>
      </c>
    </row>
    <row r="297" spans="1:15" x14ac:dyDescent="0.25">
      <c r="A297" s="285" t="s">
        <v>1044</v>
      </c>
      <c r="B297" s="215"/>
      <c r="C297" s="215">
        <v>139.38</v>
      </c>
      <c r="D297" s="215">
        <v>197.96</v>
      </c>
      <c r="E297" s="215">
        <v>210.08</v>
      </c>
      <c r="F297" s="215">
        <v>0</v>
      </c>
      <c r="G297" s="215">
        <v>0</v>
      </c>
      <c r="H297" s="215">
        <v>253.51</v>
      </c>
      <c r="I297" s="215">
        <v>798.91</v>
      </c>
      <c r="J297" s="215">
        <v>464.59999999999997</v>
      </c>
      <c r="K297" s="215">
        <v>348.45</v>
      </c>
      <c r="L297" s="215">
        <v>0</v>
      </c>
      <c r="M297" s="215">
        <v>0</v>
      </c>
      <c r="N297" s="215">
        <v>151.5</v>
      </c>
      <c r="O297" s="215">
        <v>2564.39</v>
      </c>
    </row>
    <row r="298" spans="1:15" x14ac:dyDescent="0.25">
      <c r="A298" s="285" t="s">
        <v>1045</v>
      </c>
      <c r="B298" s="215"/>
      <c r="C298" s="215">
        <v>427.23</v>
      </c>
      <c r="D298" s="215">
        <v>484.8</v>
      </c>
      <c r="E298" s="215">
        <v>328.25</v>
      </c>
      <c r="F298" s="215">
        <v>631.25</v>
      </c>
      <c r="G298" s="215">
        <v>0</v>
      </c>
      <c r="H298" s="215">
        <v>311.08</v>
      </c>
      <c r="I298" s="215">
        <v>1052.42</v>
      </c>
      <c r="J298" s="215">
        <v>1460.46</v>
      </c>
      <c r="K298" s="215">
        <v>202</v>
      </c>
      <c r="L298" s="215">
        <v>389.86</v>
      </c>
      <c r="M298" s="215">
        <v>121.2</v>
      </c>
      <c r="N298" s="215">
        <v>222.2</v>
      </c>
      <c r="O298" s="215">
        <v>5630.7499999999991</v>
      </c>
    </row>
    <row r="299" spans="1:15" x14ac:dyDescent="0.25">
      <c r="A299" s="285" t="s">
        <v>1046</v>
      </c>
      <c r="B299" s="215"/>
      <c r="C299" s="215">
        <v>17101.589999999997</v>
      </c>
      <c r="D299" s="215">
        <v>16676.170000000002</v>
      </c>
      <c r="E299" s="215">
        <v>12527.640000000001</v>
      </c>
      <c r="F299" s="215">
        <v>10557.33</v>
      </c>
      <c r="G299" s="215">
        <v>14250.949999999999</v>
      </c>
      <c r="H299" s="215">
        <v>12029.510000000002</v>
      </c>
      <c r="I299" s="215">
        <v>5979.9500000000007</v>
      </c>
      <c r="J299" s="215">
        <v>5877.97</v>
      </c>
      <c r="K299" s="215">
        <v>9303.7300000000014</v>
      </c>
      <c r="L299" s="215">
        <v>8460.67</v>
      </c>
      <c r="M299" s="215">
        <v>6962.1</v>
      </c>
      <c r="N299" s="215">
        <v>12578.310000000001</v>
      </c>
      <c r="O299" s="215">
        <v>132305.92000000001</v>
      </c>
    </row>
    <row r="300" spans="1:15" x14ac:dyDescent="0.25">
      <c r="A300" s="285" t="s">
        <v>1047</v>
      </c>
      <c r="B300" s="215"/>
      <c r="C300" s="215">
        <v>3469.31</v>
      </c>
      <c r="D300" s="215">
        <v>5643.39</v>
      </c>
      <c r="E300" s="215">
        <v>4071.58</v>
      </c>
      <c r="F300" s="215">
        <v>1655.27</v>
      </c>
      <c r="G300" s="215">
        <v>3125.76</v>
      </c>
      <c r="H300" s="215">
        <v>1659.48</v>
      </c>
      <c r="I300" s="215">
        <v>2522.94</v>
      </c>
      <c r="J300" s="215">
        <v>2044.0900000000001</v>
      </c>
      <c r="K300" s="215">
        <v>2609.3599999999997</v>
      </c>
      <c r="L300" s="215">
        <v>2357.9900000000002</v>
      </c>
      <c r="M300" s="215">
        <v>2193.5500000000002</v>
      </c>
      <c r="N300" s="215">
        <v>6984.16</v>
      </c>
      <c r="O300" s="215">
        <v>38336.880000000005</v>
      </c>
    </row>
    <row r="301" spans="1:15" x14ac:dyDescent="0.25">
      <c r="A301" s="285" t="s">
        <v>1048</v>
      </c>
      <c r="B301" s="215"/>
      <c r="C301" s="215">
        <v>16125.7</v>
      </c>
      <c r="D301" s="215">
        <v>14542.199999999997</v>
      </c>
      <c r="E301" s="215">
        <v>11097.480000000001</v>
      </c>
      <c r="F301" s="215">
        <v>9267.91</v>
      </c>
      <c r="G301" s="215">
        <v>11942.38</v>
      </c>
      <c r="H301" s="215">
        <v>9683.58</v>
      </c>
      <c r="I301" s="215">
        <v>4224.8099999999995</v>
      </c>
      <c r="J301" s="215">
        <v>5648.72</v>
      </c>
      <c r="K301" s="215">
        <v>6530.07</v>
      </c>
      <c r="L301" s="215">
        <v>7073.6</v>
      </c>
      <c r="M301" s="215">
        <v>8241.58</v>
      </c>
      <c r="N301" s="215">
        <v>12593.51</v>
      </c>
      <c r="O301" s="215">
        <v>116971.53999999998</v>
      </c>
    </row>
    <row r="302" spans="1:15" x14ac:dyDescent="0.25">
      <c r="A302" s="285" t="s">
        <v>1049</v>
      </c>
      <c r="B302" s="215"/>
      <c r="C302" s="215">
        <v>5320.68</v>
      </c>
      <c r="D302" s="215">
        <v>3378.45</v>
      </c>
      <c r="E302" s="215">
        <v>1384.71</v>
      </c>
      <c r="F302" s="215">
        <v>1783.6599999999999</v>
      </c>
      <c r="G302" s="215">
        <v>2663.37</v>
      </c>
      <c r="H302" s="215">
        <v>3563.2799999999997</v>
      </c>
      <c r="I302" s="215">
        <v>3850.1200000000003</v>
      </c>
      <c r="J302" s="215">
        <v>5235.84</v>
      </c>
      <c r="K302" s="215">
        <v>6114.54</v>
      </c>
      <c r="L302" s="215">
        <v>5720.64</v>
      </c>
      <c r="M302" s="215">
        <v>6892.24</v>
      </c>
      <c r="N302" s="215">
        <v>7041.7199999999993</v>
      </c>
      <c r="O302" s="215">
        <v>52949.249999999993</v>
      </c>
    </row>
    <row r="303" spans="1:15" x14ac:dyDescent="0.25">
      <c r="A303" s="285" t="s">
        <v>1050</v>
      </c>
      <c r="B303" s="215"/>
      <c r="C303" s="215">
        <v>1122.1100000000001</v>
      </c>
      <c r="D303" s="215">
        <v>1618.0200000000002</v>
      </c>
      <c r="E303" s="215">
        <v>853.45</v>
      </c>
      <c r="F303" s="215">
        <v>893.85</v>
      </c>
      <c r="G303" s="215">
        <v>1342.29</v>
      </c>
      <c r="H303" s="215">
        <v>1468.54</v>
      </c>
      <c r="I303" s="215">
        <v>1909.91</v>
      </c>
      <c r="J303" s="215">
        <v>2866.38</v>
      </c>
      <c r="K303" s="215">
        <v>1609.94</v>
      </c>
      <c r="L303" s="215">
        <v>2152.31</v>
      </c>
      <c r="M303" s="215">
        <v>1948.2899999999997</v>
      </c>
      <c r="N303" s="215">
        <v>2641.15</v>
      </c>
      <c r="O303" s="215">
        <v>20426.240000000002</v>
      </c>
    </row>
    <row r="304" spans="1:15" x14ac:dyDescent="0.25">
      <c r="A304" s="285" t="s">
        <v>1051</v>
      </c>
      <c r="B304" s="215"/>
      <c r="C304" s="215">
        <v>2580.5500000000002</v>
      </c>
      <c r="D304" s="215">
        <v>2061.41</v>
      </c>
      <c r="E304" s="215">
        <v>1298.8600000000001</v>
      </c>
      <c r="F304" s="215">
        <v>2170.4899999999998</v>
      </c>
      <c r="G304" s="215">
        <v>2398.75</v>
      </c>
      <c r="H304" s="215">
        <v>2761.34</v>
      </c>
      <c r="I304" s="215">
        <v>2249.27</v>
      </c>
      <c r="J304" s="215">
        <v>2856.2799999999997</v>
      </c>
      <c r="K304" s="215">
        <v>4849.01</v>
      </c>
      <c r="L304" s="215">
        <v>6200.3899999999994</v>
      </c>
      <c r="M304" s="215">
        <v>5003.5400000000009</v>
      </c>
      <c r="N304" s="215">
        <v>6232.7100000000009</v>
      </c>
      <c r="O304" s="215">
        <v>40662.6</v>
      </c>
    </row>
    <row r="305" spans="1:16" x14ac:dyDescent="0.25">
      <c r="A305" s="285" t="s">
        <v>1052</v>
      </c>
      <c r="B305" s="215"/>
      <c r="C305" s="215">
        <v>0</v>
      </c>
      <c r="D305" s="215">
        <v>0</v>
      </c>
      <c r="E305" s="215">
        <v>0</v>
      </c>
      <c r="F305" s="215">
        <v>0</v>
      </c>
      <c r="G305" s="215">
        <v>0</v>
      </c>
      <c r="H305" s="215">
        <v>0</v>
      </c>
      <c r="I305" s="215">
        <v>0</v>
      </c>
      <c r="J305" s="215">
        <v>0</v>
      </c>
      <c r="K305" s="215">
        <v>0</v>
      </c>
      <c r="L305" s="215">
        <v>0</v>
      </c>
      <c r="M305" s="215">
        <v>0</v>
      </c>
      <c r="N305" s="215">
        <v>0</v>
      </c>
      <c r="O305" s="215">
        <v>0</v>
      </c>
    </row>
    <row r="306" spans="1:16" x14ac:dyDescent="0.25">
      <c r="A306" s="285" t="s">
        <v>1053</v>
      </c>
      <c r="B306" s="215"/>
      <c r="C306" s="215">
        <v>0</v>
      </c>
      <c r="D306" s="215">
        <v>0</v>
      </c>
      <c r="E306" s="215">
        <v>0</v>
      </c>
      <c r="F306" s="215">
        <v>0</v>
      </c>
      <c r="G306" s="215">
        <v>0</v>
      </c>
      <c r="H306" s="215">
        <v>0</v>
      </c>
      <c r="I306" s="215">
        <v>0</v>
      </c>
      <c r="J306" s="215">
        <v>0</v>
      </c>
      <c r="K306" s="215">
        <v>0</v>
      </c>
      <c r="L306" s="215">
        <v>0</v>
      </c>
      <c r="M306" s="215">
        <v>0</v>
      </c>
      <c r="N306" s="215">
        <v>0</v>
      </c>
      <c r="O306" s="215">
        <v>0</v>
      </c>
    </row>
    <row r="307" spans="1:16" x14ac:dyDescent="0.25">
      <c r="A307" s="285" t="s">
        <v>1054</v>
      </c>
      <c r="B307" s="215"/>
      <c r="C307" s="215">
        <v>0</v>
      </c>
      <c r="D307" s="215">
        <v>0</v>
      </c>
      <c r="E307" s="215">
        <v>0</v>
      </c>
      <c r="F307" s="215">
        <v>0</v>
      </c>
      <c r="G307" s="215">
        <v>0</v>
      </c>
      <c r="H307" s="215">
        <v>116.64</v>
      </c>
      <c r="I307" s="215">
        <v>0</v>
      </c>
      <c r="J307" s="215">
        <v>0</v>
      </c>
      <c r="K307" s="215">
        <v>0</v>
      </c>
      <c r="L307" s="215">
        <v>0</v>
      </c>
      <c r="M307" s="215">
        <v>0</v>
      </c>
      <c r="N307" s="215">
        <v>0</v>
      </c>
      <c r="O307" s="215">
        <v>116.64</v>
      </c>
    </row>
    <row r="308" spans="1:16" x14ac:dyDescent="0.25">
      <c r="A308" s="285" t="s">
        <v>1055</v>
      </c>
      <c r="B308" s="215"/>
      <c r="C308" s="215">
        <v>115.14</v>
      </c>
      <c r="D308" s="215">
        <v>272.7</v>
      </c>
      <c r="E308" s="215">
        <v>0</v>
      </c>
      <c r="F308" s="215">
        <v>0</v>
      </c>
      <c r="G308" s="215">
        <v>60.6</v>
      </c>
      <c r="H308" s="215">
        <v>0</v>
      </c>
      <c r="I308" s="215">
        <v>0</v>
      </c>
      <c r="J308" s="215">
        <v>148.47</v>
      </c>
      <c r="K308" s="215">
        <v>0</v>
      </c>
      <c r="L308" s="215">
        <v>0</v>
      </c>
      <c r="M308" s="215">
        <v>0</v>
      </c>
      <c r="N308" s="215">
        <v>65.650000000000006</v>
      </c>
      <c r="O308" s="215">
        <v>662.56</v>
      </c>
    </row>
    <row r="309" spans="1:16" x14ac:dyDescent="0.25">
      <c r="A309" s="285" t="s">
        <v>1056</v>
      </c>
      <c r="B309" s="215"/>
      <c r="C309" s="215">
        <v>0</v>
      </c>
      <c r="D309" s="215">
        <v>0</v>
      </c>
      <c r="E309" s="215">
        <v>0</v>
      </c>
      <c r="F309" s="215">
        <v>0</v>
      </c>
      <c r="G309" s="215">
        <v>0</v>
      </c>
      <c r="H309" s="215">
        <v>0</v>
      </c>
      <c r="I309" s="215">
        <v>0</v>
      </c>
      <c r="J309" s="215">
        <v>0</v>
      </c>
      <c r="K309" s="215">
        <v>0</v>
      </c>
      <c r="L309" s="215">
        <v>0</v>
      </c>
      <c r="M309" s="215">
        <v>0</v>
      </c>
      <c r="N309" s="215">
        <v>0</v>
      </c>
      <c r="O309" s="215">
        <v>0</v>
      </c>
    </row>
    <row r="310" spans="1:16" x14ac:dyDescent="0.25">
      <c r="A310" s="285" t="s">
        <v>1057</v>
      </c>
      <c r="B310" s="215"/>
      <c r="C310" s="215">
        <v>0</v>
      </c>
      <c r="D310" s="215">
        <v>0</v>
      </c>
      <c r="E310" s="215">
        <v>0</v>
      </c>
      <c r="F310" s="215">
        <v>0</v>
      </c>
      <c r="G310" s="215">
        <v>0</v>
      </c>
      <c r="H310" s="215">
        <v>0</v>
      </c>
      <c r="I310" s="215">
        <v>0</v>
      </c>
      <c r="J310" s="215">
        <v>0</v>
      </c>
      <c r="K310" s="215">
        <v>0</v>
      </c>
      <c r="L310" s="215">
        <v>0</v>
      </c>
      <c r="M310" s="215">
        <v>0</v>
      </c>
      <c r="N310" s="215">
        <v>0</v>
      </c>
      <c r="O310" s="215">
        <v>0</v>
      </c>
    </row>
    <row r="311" spans="1:16" x14ac:dyDescent="0.25">
      <c r="A311" s="285" t="s">
        <v>1058</v>
      </c>
      <c r="B311" s="215"/>
      <c r="C311" s="215">
        <v>0</v>
      </c>
      <c r="D311" s="215">
        <v>0</v>
      </c>
      <c r="E311" s="215">
        <v>0</v>
      </c>
      <c r="F311" s="215">
        <v>0</v>
      </c>
      <c r="G311" s="215">
        <v>0</v>
      </c>
      <c r="H311" s="215">
        <v>0</v>
      </c>
      <c r="I311" s="215">
        <v>0</v>
      </c>
      <c r="J311" s="215">
        <v>0</v>
      </c>
      <c r="K311" s="215">
        <v>0</v>
      </c>
      <c r="L311" s="215">
        <v>0</v>
      </c>
      <c r="M311" s="215">
        <v>0</v>
      </c>
      <c r="N311" s="215">
        <v>0</v>
      </c>
      <c r="O311" s="215">
        <v>0</v>
      </c>
    </row>
    <row r="312" spans="1:16" x14ac:dyDescent="0.25">
      <c r="A312" s="285" t="s">
        <v>1059</v>
      </c>
      <c r="B312" s="215"/>
      <c r="C312" s="215">
        <v>0</v>
      </c>
      <c r="D312" s="215">
        <v>0</v>
      </c>
      <c r="E312" s="215">
        <v>0</v>
      </c>
      <c r="F312" s="215">
        <v>0</v>
      </c>
      <c r="G312" s="215">
        <v>0</v>
      </c>
      <c r="H312" s="215">
        <v>0</v>
      </c>
      <c r="I312" s="215">
        <v>0</v>
      </c>
      <c r="J312" s="215">
        <v>0</v>
      </c>
      <c r="K312" s="215">
        <v>0</v>
      </c>
      <c r="L312" s="215">
        <v>0</v>
      </c>
      <c r="M312" s="215">
        <v>0</v>
      </c>
      <c r="N312" s="215">
        <v>0</v>
      </c>
      <c r="O312" s="215">
        <v>0</v>
      </c>
    </row>
    <row r="313" spans="1:16" x14ac:dyDescent="0.25">
      <c r="A313" s="285" t="s">
        <v>1060</v>
      </c>
      <c r="B313" s="215"/>
      <c r="C313" s="215">
        <v>0</v>
      </c>
      <c r="D313" s="215">
        <v>0</v>
      </c>
      <c r="E313" s="215">
        <v>0</v>
      </c>
      <c r="F313" s="215">
        <v>0</v>
      </c>
      <c r="G313" s="215">
        <v>0</v>
      </c>
      <c r="H313" s="215">
        <v>0</v>
      </c>
      <c r="I313" s="215">
        <v>0</v>
      </c>
      <c r="J313" s="215">
        <v>0</v>
      </c>
      <c r="K313" s="215">
        <v>0</v>
      </c>
      <c r="L313" s="215">
        <v>0</v>
      </c>
      <c r="M313" s="215">
        <v>0</v>
      </c>
      <c r="N313" s="215">
        <v>0</v>
      </c>
      <c r="O313" s="215">
        <v>0</v>
      </c>
    </row>
    <row r="314" spans="1:16" x14ac:dyDescent="0.25">
      <c r="A314" s="285" t="s">
        <v>1061</v>
      </c>
      <c r="B314" s="215"/>
      <c r="C314" s="215">
        <v>0</v>
      </c>
      <c r="D314" s="215">
        <v>0</v>
      </c>
      <c r="E314" s="215">
        <v>0</v>
      </c>
      <c r="F314" s="215">
        <v>0</v>
      </c>
      <c r="G314" s="215">
        <v>0</v>
      </c>
      <c r="H314" s="215">
        <v>0</v>
      </c>
      <c r="I314" s="215">
        <v>0</v>
      </c>
      <c r="J314" s="215">
        <v>0</v>
      </c>
      <c r="K314" s="215">
        <v>0</v>
      </c>
      <c r="L314" s="215">
        <v>0</v>
      </c>
      <c r="M314" s="215">
        <v>0</v>
      </c>
      <c r="N314" s="215">
        <v>0</v>
      </c>
      <c r="O314" s="215">
        <v>0</v>
      </c>
    </row>
    <row r="315" spans="1:16" x14ac:dyDescent="0.25">
      <c r="A315" s="285" t="s">
        <v>1062</v>
      </c>
      <c r="B315" s="215"/>
      <c r="C315" s="215">
        <v>0</v>
      </c>
      <c r="D315" s="215">
        <v>0</v>
      </c>
      <c r="E315" s="215">
        <v>0</v>
      </c>
      <c r="F315" s="215">
        <v>0</v>
      </c>
      <c r="G315" s="215">
        <v>0</v>
      </c>
      <c r="H315" s="215">
        <v>0</v>
      </c>
      <c r="I315" s="215">
        <v>0</v>
      </c>
      <c r="J315" s="215">
        <v>0</v>
      </c>
      <c r="K315" s="215">
        <v>0</v>
      </c>
      <c r="L315" s="215">
        <v>0</v>
      </c>
      <c r="M315" s="215">
        <v>0</v>
      </c>
      <c r="N315" s="215">
        <v>0</v>
      </c>
      <c r="O315" s="215">
        <v>0</v>
      </c>
    </row>
    <row r="316" spans="1:16" x14ac:dyDescent="0.25">
      <c r="A316" s="285" t="s">
        <v>1063</v>
      </c>
      <c r="B316" s="215"/>
      <c r="C316" s="215">
        <v>0</v>
      </c>
      <c r="D316" s="215">
        <v>0</v>
      </c>
      <c r="E316" s="215">
        <v>0</v>
      </c>
      <c r="F316" s="215">
        <v>0</v>
      </c>
      <c r="G316" s="215">
        <v>0</v>
      </c>
      <c r="H316" s="215">
        <v>0</v>
      </c>
      <c r="I316" s="215">
        <v>0</v>
      </c>
      <c r="J316" s="215">
        <v>0</v>
      </c>
      <c r="K316" s="215">
        <v>0</v>
      </c>
      <c r="L316" s="215">
        <v>0</v>
      </c>
      <c r="M316" s="215">
        <v>0</v>
      </c>
      <c r="N316" s="215">
        <v>0</v>
      </c>
      <c r="O316" s="215">
        <v>0</v>
      </c>
    </row>
    <row r="317" spans="1:16" x14ac:dyDescent="0.25">
      <c r="A317" s="285" t="s">
        <v>1064</v>
      </c>
      <c r="B317" s="215"/>
      <c r="C317" s="215">
        <v>0</v>
      </c>
      <c r="D317" s="215">
        <v>0</v>
      </c>
      <c r="E317" s="215">
        <v>0</v>
      </c>
      <c r="F317" s="215">
        <v>0</v>
      </c>
      <c r="G317" s="215">
        <v>0</v>
      </c>
      <c r="H317" s="215">
        <v>0</v>
      </c>
      <c r="I317" s="215">
        <v>0</v>
      </c>
      <c r="J317" s="215">
        <v>0</v>
      </c>
      <c r="K317" s="215">
        <v>0</v>
      </c>
      <c r="L317" s="215">
        <v>0</v>
      </c>
      <c r="M317" s="215">
        <v>0</v>
      </c>
      <c r="N317" s="215">
        <v>0</v>
      </c>
      <c r="O317" s="215">
        <v>0</v>
      </c>
    </row>
    <row r="318" spans="1:16" x14ac:dyDescent="0.25">
      <c r="A318" s="285" t="s">
        <v>1065</v>
      </c>
      <c r="B318" s="215"/>
      <c r="C318" s="215">
        <v>0</v>
      </c>
      <c r="D318" s="215">
        <v>0</v>
      </c>
      <c r="E318" s="215">
        <v>0</v>
      </c>
      <c r="F318" s="215">
        <v>0</v>
      </c>
      <c r="G318" s="215">
        <v>0</v>
      </c>
      <c r="H318" s="215">
        <v>0</v>
      </c>
      <c r="I318" s="215">
        <v>0</v>
      </c>
      <c r="J318" s="215">
        <v>0</v>
      </c>
      <c r="K318" s="215">
        <v>0</v>
      </c>
      <c r="L318" s="215">
        <v>0</v>
      </c>
      <c r="M318" s="215">
        <v>0</v>
      </c>
      <c r="N318" s="215">
        <v>0</v>
      </c>
      <c r="O318" s="215">
        <v>0</v>
      </c>
    </row>
    <row r="319" spans="1:16" x14ac:dyDescent="0.25">
      <c r="A319" s="285" t="s">
        <v>889</v>
      </c>
      <c r="C319" s="229">
        <v>405515.11</v>
      </c>
      <c r="D319" s="229">
        <v>365667.01</v>
      </c>
      <c r="E319" s="229">
        <v>396659.81</v>
      </c>
      <c r="F319" s="229">
        <v>375052.12</v>
      </c>
      <c r="G319" s="229">
        <v>355505.94</v>
      </c>
      <c r="H319" s="229">
        <v>377915.15000000008</v>
      </c>
      <c r="I319" s="229">
        <v>322374.92999999993</v>
      </c>
      <c r="J319" s="229">
        <v>274406.58</v>
      </c>
      <c r="K319" s="229">
        <v>295083.84999999998</v>
      </c>
      <c r="L319" s="229">
        <v>321029.57</v>
      </c>
      <c r="M319" s="229">
        <v>288240.44999999995</v>
      </c>
      <c r="N319" s="229">
        <v>253781.88999999998</v>
      </c>
      <c r="O319" s="229">
        <v>4031232.4100000006</v>
      </c>
      <c r="P319" s="224">
        <f>+O319-O34</f>
        <v>0</v>
      </c>
    </row>
    <row r="320" spans="1:16" x14ac:dyDescent="0.25">
      <c r="C320" s="221"/>
      <c r="D320" s="221"/>
      <c r="E320" s="221"/>
      <c r="F320" s="221"/>
      <c r="G320" s="221"/>
      <c r="H320" s="221"/>
      <c r="I320" s="221"/>
      <c r="J320" s="221"/>
      <c r="K320" s="221"/>
      <c r="L320" s="221"/>
      <c r="M320" s="221"/>
      <c r="N320" s="221"/>
      <c r="O320" s="221"/>
    </row>
    <row r="321" spans="1:16" x14ac:dyDescent="0.25">
      <c r="A321" s="285" t="s">
        <v>1066</v>
      </c>
      <c r="C321" s="215"/>
      <c r="D321" s="215"/>
      <c r="E321" s="215"/>
      <c r="F321" s="215"/>
      <c r="G321" s="215"/>
      <c r="H321" s="215"/>
      <c r="I321" s="215"/>
      <c r="J321" s="215"/>
      <c r="K321" s="215"/>
      <c r="L321" s="215"/>
      <c r="M321" s="215"/>
      <c r="N321" s="215"/>
      <c r="O321" s="215"/>
    </row>
    <row r="322" spans="1:16" x14ac:dyDescent="0.25">
      <c r="A322" s="285" t="s">
        <v>1067</v>
      </c>
      <c r="B322" s="215"/>
      <c r="C322" s="215">
        <v>33756.590000000004</v>
      </c>
      <c r="D322" s="215">
        <v>32182.37</v>
      </c>
      <c r="E322" s="215">
        <v>36763.250000000007</v>
      </c>
      <c r="F322" s="215">
        <v>34262.509999999995</v>
      </c>
      <c r="G322" s="215">
        <v>33820.660000000003</v>
      </c>
      <c r="H322" s="215">
        <v>30090.66</v>
      </c>
      <c r="I322" s="215">
        <v>34370.17</v>
      </c>
      <c r="J322" s="215">
        <v>34733.490000000005</v>
      </c>
      <c r="K322" s="215">
        <v>37318.239999999998</v>
      </c>
      <c r="L322" s="215">
        <v>32316.41</v>
      </c>
      <c r="M322" s="215">
        <v>27861.23</v>
      </c>
      <c r="N322" s="215">
        <v>31499.05</v>
      </c>
      <c r="O322" s="215">
        <v>398974.62999999995</v>
      </c>
    </row>
    <row r="323" spans="1:16" x14ac:dyDescent="0.25">
      <c r="A323" s="285" t="s">
        <v>1068</v>
      </c>
      <c r="B323" s="215"/>
      <c r="C323" s="215">
        <v>240.46</v>
      </c>
      <c r="D323" s="215">
        <v>95.71</v>
      </c>
      <c r="E323" s="215">
        <v>523.15</v>
      </c>
      <c r="F323" s="215">
        <v>39.700000000000003</v>
      </c>
      <c r="G323" s="215">
        <v>221.13</v>
      </c>
      <c r="H323" s="215">
        <v>23.55</v>
      </c>
      <c r="I323" s="215">
        <v>31.869999999999997</v>
      </c>
      <c r="J323" s="215">
        <v>183.13</v>
      </c>
      <c r="K323" s="215">
        <v>9.0299999999999994</v>
      </c>
      <c r="L323" s="215">
        <v>115.84</v>
      </c>
      <c r="M323" s="215">
        <v>94.080000000000013</v>
      </c>
      <c r="N323" s="215">
        <v>317.66000000000003</v>
      </c>
      <c r="O323" s="215">
        <v>1895.3099999999997</v>
      </c>
    </row>
    <row r="324" spans="1:16" x14ac:dyDescent="0.25">
      <c r="A324" s="285" t="s">
        <v>1069</v>
      </c>
      <c r="B324" s="215"/>
      <c r="C324" s="215">
        <v>6651.64</v>
      </c>
      <c r="D324" s="215">
        <v>7269.31</v>
      </c>
      <c r="E324" s="215">
        <v>5797.82</v>
      </c>
      <c r="F324" s="215">
        <v>8335.2200000000012</v>
      </c>
      <c r="G324" s="215">
        <v>6622.38</v>
      </c>
      <c r="H324" s="215">
        <v>6595.2999999999993</v>
      </c>
      <c r="I324" s="215">
        <v>6889.67</v>
      </c>
      <c r="J324" s="215">
        <v>6198.8</v>
      </c>
      <c r="K324" s="215">
        <v>6426.89</v>
      </c>
      <c r="L324" s="215">
        <v>8681.64</v>
      </c>
      <c r="M324" s="215">
        <v>5285.2100000000009</v>
      </c>
      <c r="N324" s="215">
        <v>3668.8300000000004</v>
      </c>
      <c r="O324" s="215">
        <v>78422.710000000006</v>
      </c>
    </row>
    <row r="325" spans="1:16" x14ac:dyDescent="0.25">
      <c r="A325" s="285" t="s">
        <v>1070</v>
      </c>
      <c r="B325" s="215"/>
      <c r="C325" s="215">
        <v>3727.1299999999997</v>
      </c>
      <c r="D325" s="215">
        <v>4871.2700000000004</v>
      </c>
      <c r="E325" s="215">
        <v>3836.25</v>
      </c>
      <c r="F325" s="215">
        <v>5026.9999999999991</v>
      </c>
      <c r="G325" s="215">
        <v>4354.55</v>
      </c>
      <c r="H325" s="215">
        <v>4208.6000000000004</v>
      </c>
      <c r="I325" s="215">
        <v>4088.9199999999996</v>
      </c>
      <c r="J325" s="215">
        <v>3955.52</v>
      </c>
      <c r="K325" s="215">
        <v>2930.4</v>
      </c>
      <c r="L325" s="215">
        <v>5481.62</v>
      </c>
      <c r="M325" s="215">
        <v>3372.6000000000004</v>
      </c>
      <c r="N325" s="215">
        <v>2543.86</v>
      </c>
      <c r="O325" s="215">
        <v>48397.719999999994</v>
      </c>
    </row>
    <row r="326" spans="1:16" x14ac:dyDescent="0.25">
      <c r="A326" s="285" t="s">
        <v>1071</v>
      </c>
      <c r="B326" s="215"/>
      <c r="C326" s="215">
        <v>6901.37</v>
      </c>
      <c r="D326" s="215">
        <v>5684.43</v>
      </c>
      <c r="E326" s="215">
        <v>7323.5899999999983</v>
      </c>
      <c r="F326" s="215">
        <v>7675.5299999999988</v>
      </c>
      <c r="G326" s="215">
        <v>5902.78</v>
      </c>
      <c r="H326" s="215">
        <v>6244.22</v>
      </c>
      <c r="I326" s="215">
        <v>5963.5599999999995</v>
      </c>
      <c r="J326" s="215">
        <v>4394.1400000000003</v>
      </c>
      <c r="K326" s="215">
        <v>5718.98</v>
      </c>
      <c r="L326" s="215">
        <v>3144.2099999999996</v>
      </c>
      <c r="M326" s="215">
        <v>4683.6499999999996</v>
      </c>
      <c r="N326" s="215">
        <v>5039.3</v>
      </c>
      <c r="O326" s="215">
        <v>68675.759999999995</v>
      </c>
    </row>
    <row r="327" spans="1:16" x14ac:dyDescent="0.25">
      <c r="A327" s="285" t="s">
        <v>1072</v>
      </c>
      <c r="B327" s="215"/>
      <c r="C327" s="215">
        <v>0</v>
      </c>
      <c r="D327" s="215">
        <v>0</v>
      </c>
      <c r="E327" s="215">
        <v>0</v>
      </c>
      <c r="F327" s="215">
        <v>0</v>
      </c>
      <c r="G327" s="215">
        <v>0</v>
      </c>
      <c r="H327" s="215">
        <v>0</v>
      </c>
      <c r="I327" s="215">
        <v>0</v>
      </c>
      <c r="J327" s="215">
        <v>0</v>
      </c>
      <c r="K327" s="215">
        <v>0</v>
      </c>
      <c r="L327" s="215">
        <v>0</v>
      </c>
      <c r="M327" s="215">
        <v>0</v>
      </c>
      <c r="N327" s="215">
        <v>0</v>
      </c>
      <c r="O327" s="215">
        <v>0</v>
      </c>
    </row>
    <row r="328" spans="1:16" x14ac:dyDescent="0.25">
      <c r="A328" s="285" t="s">
        <v>1073</v>
      </c>
      <c r="B328" s="215"/>
      <c r="C328" s="215">
        <v>0</v>
      </c>
      <c r="D328" s="215">
        <v>0</v>
      </c>
      <c r="E328" s="215">
        <v>0</v>
      </c>
      <c r="F328" s="215">
        <v>0</v>
      </c>
      <c r="G328" s="215">
        <v>0</v>
      </c>
      <c r="H328" s="215">
        <v>0</v>
      </c>
      <c r="I328" s="215">
        <v>0</v>
      </c>
      <c r="J328" s="215">
        <v>0</v>
      </c>
      <c r="K328" s="215">
        <v>0</v>
      </c>
      <c r="L328" s="215">
        <v>0</v>
      </c>
      <c r="M328" s="215">
        <v>0</v>
      </c>
      <c r="N328" s="215">
        <v>0</v>
      </c>
      <c r="O328" s="215">
        <v>0</v>
      </c>
    </row>
    <row r="329" spans="1:16" x14ac:dyDescent="0.25">
      <c r="A329" s="285" t="s">
        <v>1074</v>
      </c>
      <c r="B329" s="215"/>
      <c r="C329" s="215">
        <v>0</v>
      </c>
      <c r="D329" s="215">
        <v>0</v>
      </c>
      <c r="E329" s="215">
        <v>0</v>
      </c>
      <c r="F329" s="215">
        <v>0</v>
      </c>
      <c r="G329" s="215">
        <v>0</v>
      </c>
      <c r="H329" s="215">
        <v>0</v>
      </c>
      <c r="I329" s="215">
        <v>0</v>
      </c>
      <c r="J329" s="215">
        <v>0</v>
      </c>
      <c r="K329" s="215">
        <v>0</v>
      </c>
      <c r="L329" s="215">
        <v>0</v>
      </c>
      <c r="M329" s="215">
        <v>0</v>
      </c>
      <c r="N329" s="215">
        <v>0</v>
      </c>
      <c r="O329" s="215">
        <v>0</v>
      </c>
    </row>
    <row r="330" spans="1:16" x14ac:dyDescent="0.25">
      <c r="A330" s="285" t="s">
        <v>1075</v>
      </c>
      <c r="B330" s="215"/>
      <c r="C330" s="215">
        <v>0</v>
      </c>
      <c r="D330" s="215">
        <v>0</v>
      </c>
      <c r="E330" s="215">
        <v>0</v>
      </c>
      <c r="F330" s="215">
        <v>0</v>
      </c>
      <c r="G330" s="215">
        <v>0</v>
      </c>
      <c r="H330" s="215">
        <v>0</v>
      </c>
      <c r="I330" s="215">
        <v>0</v>
      </c>
      <c r="J330" s="215">
        <v>0</v>
      </c>
      <c r="K330" s="215">
        <v>0</v>
      </c>
      <c r="L330" s="215">
        <v>0</v>
      </c>
      <c r="M330" s="215">
        <v>0</v>
      </c>
      <c r="N330" s="215">
        <v>0</v>
      </c>
      <c r="O330" s="215">
        <v>0</v>
      </c>
    </row>
    <row r="331" spans="1:16" x14ac:dyDescent="0.25">
      <c r="A331" s="285" t="s">
        <v>1076</v>
      </c>
      <c r="B331" s="215"/>
      <c r="C331" s="215">
        <v>141.75</v>
      </c>
      <c r="D331" s="215">
        <v>137.03</v>
      </c>
      <c r="E331" s="215">
        <v>98</v>
      </c>
      <c r="F331" s="215">
        <v>783.6</v>
      </c>
      <c r="G331" s="215">
        <v>297.43</v>
      </c>
      <c r="H331" s="215">
        <v>146.25</v>
      </c>
      <c r="I331" s="215">
        <v>839.05000000000007</v>
      </c>
      <c r="J331" s="215">
        <v>642.85</v>
      </c>
      <c r="K331" s="215">
        <v>0</v>
      </c>
      <c r="L331" s="215">
        <v>1194.79</v>
      </c>
      <c r="M331" s="215">
        <v>313.85000000000002</v>
      </c>
      <c r="N331" s="215">
        <v>696.16</v>
      </c>
      <c r="O331" s="215">
        <v>5290.76</v>
      </c>
    </row>
    <row r="332" spans="1:16" x14ac:dyDescent="0.25">
      <c r="A332" s="285" t="s">
        <v>1077</v>
      </c>
      <c r="B332" s="215"/>
      <c r="C332" s="215">
        <v>0</v>
      </c>
      <c r="D332" s="215">
        <v>0</v>
      </c>
      <c r="E332" s="215">
        <v>0</v>
      </c>
      <c r="F332" s="215">
        <v>0</v>
      </c>
      <c r="G332" s="215">
        <v>0</v>
      </c>
      <c r="H332" s="215">
        <v>0</v>
      </c>
      <c r="I332" s="215">
        <v>0</v>
      </c>
      <c r="J332" s="215">
        <v>0</v>
      </c>
      <c r="K332" s="215">
        <v>0</v>
      </c>
      <c r="L332" s="215">
        <v>0</v>
      </c>
      <c r="M332" s="215">
        <v>0</v>
      </c>
      <c r="N332" s="215">
        <v>0</v>
      </c>
      <c r="O332" s="215">
        <v>0</v>
      </c>
    </row>
    <row r="333" spans="1:16" x14ac:dyDescent="0.25">
      <c r="A333" s="285" t="s">
        <v>1078</v>
      </c>
      <c r="B333" s="215"/>
      <c r="C333" s="215">
        <v>157.6</v>
      </c>
      <c r="D333" s="215">
        <v>213.91</v>
      </c>
      <c r="E333" s="215">
        <v>0</v>
      </c>
      <c r="F333" s="215">
        <v>161.6</v>
      </c>
      <c r="G333" s="215">
        <v>1149.56</v>
      </c>
      <c r="H333" s="215">
        <v>197.75</v>
      </c>
      <c r="I333" s="215">
        <v>94.03</v>
      </c>
      <c r="J333" s="215">
        <v>1892.8</v>
      </c>
      <c r="K333" s="215">
        <v>1176.6400000000001</v>
      </c>
      <c r="L333" s="215">
        <v>474.08</v>
      </c>
      <c r="M333" s="215">
        <v>1484.26</v>
      </c>
      <c r="N333" s="215">
        <v>6641.9400000000005</v>
      </c>
      <c r="O333" s="215">
        <v>13644.170000000002</v>
      </c>
    </row>
    <row r="334" spans="1:16" x14ac:dyDescent="0.25">
      <c r="A334" s="285" t="s">
        <v>1079</v>
      </c>
      <c r="B334" s="215"/>
      <c r="C334" s="215">
        <v>1194.0299999999997</v>
      </c>
      <c r="D334" s="215">
        <v>1471.79</v>
      </c>
      <c r="E334" s="215">
        <v>1337.0499999999997</v>
      </c>
      <c r="F334" s="215">
        <v>1552.98</v>
      </c>
      <c r="G334" s="215">
        <v>1226.23</v>
      </c>
      <c r="H334" s="215">
        <v>840.56999999999994</v>
      </c>
      <c r="I334" s="215">
        <v>1511.9099999999999</v>
      </c>
      <c r="J334" s="215">
        <v>1581.2600000000002</v>
      </c>
      <c r="K334" s="215">
        <v>1439.33</v>
      </c>
      <c r="L334" s="215">
        <v>1536.0699999999997</v>
      </c>
      <c r="M334" s="215">
        <v>1348.12</v>
      </c>
      <c r="N334" s="215">
        <v>1729.8600000000001</v>
      </c>
      <c r="O334" s="215">
        <v>16769.2</v>
      </c>
    </row>
    <row r="335" spans="1:16" x14ac:dyDescent="0.25">
      <c r="A335" s="285" t="s">
        <v>1080</v>
      </c>
      <c r="B335" s="215"/>
      <c r="C335" s="215">
        <v>0</v>
      </c>
      <c r="D335" s="215">
        <v>0</v>
      </c>
      <c r="E335" s="215">
        <v>0</v>
      </c>
      <c r="F335" s="215">
        <v>0</v>
      </c>
      <c r="G335" s="215">
        <v>0</v>
      </c>
      <c r="H335" s="215">
        <v>0</v>
      </c>
      <c r="I335" s="215">
        <v>0</v>
      </c>
      <c r="J335" s="215">
        <v>0</v>
      </c>
      <c r="K335" s="215">
        <v>0</v>
      </c>
      <c r="L335" s="215">
        <v>0</v>
      </c>
      <c r="M335" s="215">
        <v>0</v>
      </c>
      <c r="N335" s="215">
        <v>0</v>
      </c>
      <c r="O335" s="215">
        <v>0</v>
      </c>
    </row>
    <row r="336" spans="1:16" x14ac:dyDescent="0.25">
      <c r="A336" s="285" t="s">
        <v>1081</v>
      </c>
      <c r="C336" s="229">
        <v>52770.57</v>
      </c>
      <c r="D336" s="229">
        <v>51925.820000000007</v>
      </c>
      <c r="E336" s="229">
        <v>55679.110000000008</v>
      </c>
      <c r="F336" s="229">
        <v>57838.139999999992</v>
      </c>
      <c r="G336" s="229">
        <v>53594.720000000001</v>
      </c>
      <c r="H336" s="229">
        <v>48346.899999999994</v>
      </c>
      <c r="I336" s="229">
        <v>53789.179999999993</v>
      </c>
      <c r="J336" s="229">
        <v>53581.990000000005</v>
      </c>
      <c r="K336" s="229">
        <v>55019.509999999995</v>
      </c>
      <c r="L336" s="229">
        <v>52944.66</v>
      </c>
      <c r="M336" s="229">
        <v>44443.000000000007</v>
      </c>
      <c r="N336" s="229">
        <v>52136.660000000011</v>
      </c>
      <c r="O336" s="229">
        <v>632070.26</v>
      </c>
      <c r="P336" s="224">
        <f>+O336-O35</f>
        <v>0</v>
      </c>
    </row>
    <row r="337" spans="1:16" x14ac:dyDescent="0.25">
      <c r="C337" s="221"/>
      <c r="D337" s="221"/>
      <c r="E337" s="221"/>
      <c r="F337" s="221"/>
      <c r="G337" s="221"/>
      <c r="H337" s="221"/>
      <c r="I337" s="221"/>
      <c r="J337" s="221"/>
      <c r="K337" s="221"/>
      <c r="L337" s="221"/>
      <c r="M337" s="221"/>
      <c r="N337" s="221"/>
      <c r="O337" s="221"/>
    </row>
    <row r="338" spans="1:16" x14ac:dyDescent="0.25">
      <c r="A338" s="285" t="s">
        <v>1082</v>
      </c>
      <c r="C338" s="215"/>
      <c r="D338" s="215"/>
      <c r="E338" s="215"/>
      <c r="F338" s="215"/>
      <c r="G338" s="215"/>
      <c r="H338" s="215"/>
      <c r="I338" s="215"/>
      <c r="J338" s="215"/>
      <c r="K338" s="215"/>
      <c r="L338" s="215"/>
      <c r="M338" s="215"/>
      <c r="N338" s="215"/>
      <c r="O338" s="215"/>
    </row>
    <row r="339" spans="1:16" x14ac:dyDescent="0.25">
      <c r="A339" s="285" t="s">
        <v>1083</v>
      </c>
      <c r="B339" s="215"/>
      <c r="C339" s="215">
        <v>89653.180000000008</v>
      </c>
      <c r="D339" s="215">
        <v>80745.72</v>
      </c>
      <c r="E339" s="215">
        <v>81450.240000000005</v>
      </c>
      <c r="F339" s="215">
        <v>76725.279999999999</v>
      </c>
      <c r="G339" s="215">
        <v>92612.96</v>
      </c>
      <c r="H339" s="215">
        <v>87153.06</v>
      </c>
      <c r="I339" s="215">
        <v>88481.02</v>
      </c>
      <c r="J339" s="215">
        <v>91384.52</v>
      </c>
      <c r="K339" s="215">
        <v>94786.770000000019</v>
      </c>
      <c r="L339" s="215">
        <v>89380.83</v>
      </c>
      <c r="M339" s="215">
        <v>79642.19</v>
      </c>
      <c r="N339" s="215">
        <v>88794.760000000009</v>
      </c>
      <c r="O339" s="215">
        <v>1040810.53</v>
      </c>
    </row>
    <row r="340" spans="1:16" x14ac:dyDescent="0.25">
      <c r="A340" s="285" t="s">
        <v>1084</v>
      </c>
      <c r="B340" s="215"/>
      <c r="C340" s="215">
        <v>8005.11</v>
      </c>
      <c r="D340" s="215">
        <v>6650.9100000000008</v>
      </c>
      <c r="E340" s="215">
        <v>8054.4100000000008</v>
      </c>
      <c r="F340" s="215">
        <v>6645.64</v>
      </c>
      <c r="G340" s="215">
        <v>6461.7899999999991</v>
      </c>
      <c r="H340" s="215">
        <v>7512.97</v>
      </c>
      <c r="I340" s="215">
        <v>7738.3700000000008</v>
      </c>
      <c r="J340" s="215">
        <v>6583.5099999999984</v>
      </c>
      <c r="K340" s="215">
        <v>6840.3</v>
      </c>
      <c r="L340" s="215">
        <v>7175.56</v>
      </c>
      <c r="M340" s="215">
        <v>6519.26</v>
      </c>
      <c r="N340" s="215">
        <v>6777.3899999999994</v>
      </c>
      <c r="O340" s="215">
        <v>84965.22</v>
      </c>
    </row>
    <row r="341" spans="1:16" x14ac:dyDescent="0.25">
      <c r="A341" s="285" t="s">
        <v>1085</v>
      </c>
      <c r="B341" s="215"/>
      <c r="C341" s="215">
        <v>4951.32</v>
      </c>
      <c r="D341" s="215">
        <v>6725.4800000000005</v>
      </c>
      <c r="E341" s="215">
        <v>5115</v>
      </c>
      <c r="F341" s="215">
        <v>6947.3600000000006</v>
      </c>
      <c r="G341" s="215">
        <v>5926.6</v>
      </c>
      <c r="H341" s="215">
        <v>6312.9000000000005</v>
      </c>
      <c r="I341" s="215">
        <v>6180.9800000000005</v>
      </c>
      <c r="J341" s="215">
        <v>5933.4800000000014</v>
      </c>
      <c r="K341" s="215">
        <v>4396.0999999999995</v>
      </c>
      <c r="L341" s="215">
        <v>7722.420000000001</v>
      </c>
      <c r="M341" s="215">
        <v>5058.8999999999996</v>
      </c>
      <c r="N341" s="215">
        <v>3815.7900000000009</v>
      </c>
      <c r="O341" s="215">
        <v>69086.330000000016</v>
      </c>
    </row>
    <row r="342" spans="1:16" x14ac:dyDescent="0.25">
      <c r="A342" s="285" t="s">
        <v>1086</v>
      </c>
      <c r="B342" s="215"/>
      <c r="C342" s="215">
        <v>4279.5099999999993</v>
      </c>
      <c r="D342" s="215">
        <v>3808.7200000000003</v>
      </c>
      <c r="E342" s="215">
        <v>5523.84</v>
      </c>
      <c r="F342" s="215">
        <v>5493.5800000000008</v>
      </c>
      <c r="G342" s="215">
        <v>4483.08</v>
      </c>
      <c r="H342" s="215">
        <v>5013.1100000000006</v>
      </c>
      <c r="I342" s="215">
        <v>5941.8899999999994</v>
      </c>
      <c r="J342" s="215">
        <v>6182.2000000000007</v>
      </c>
      <c r="K342" s="215">
        <v>4512.5999999999995</v>
      </c>
      <c r="L342" s="215">
        <v>5135.17</v>
      </c>
      <c r="M342" s="215">
        <v>4546.2700000000004</v>
      </c>
      <c r="N342" s="215">
        <v>4443.24</v>
      </c>
      <c r="O342" s="215">
        <v>59363.21</v>
      </c>
    </row>
    <row r="343" spans="1:16" x14ac:dyDescent="0.25">
      <c r="A343" s="285" t="s">
        <v>1087</v>
      </c>
      <c r="B343" s="215"/>
      <c r="C343" s="215">
        <v>0</v>
      </c>
      <c r="D343" s="215">
        <v>0</v>
      </c>
      <c r="E343" s="215">
        <v>0</v>
      </c>
      <c r="F343" s="215">
        <v>0</v>
      </c>
      <c r="G343" s="215">
        <v>0</v>
      </c>
      <c r="H343" s="215">
        <v>0</v>
      </c>
      <c r="I343" s="215">
        <v>0</v>
      </c>
      <c r="J343" s="215">
        <v>0</v>
      </c>
      <c r="K343" s="215">
        <v>0</v>
      </c>
      <c r="L343" s="215">
        <v>0</v>
      </c>
      <c r="M343" s="215">
        <v>0</v>
      </c>
      <c r="N343" s="215">
        <v>0</v>
      </c>
      <c r="O343" s="215">
        <v>0</v>
      </c>
    </row>
    <row r="344" spans="1:16" x14ac:dyDescent="0.25">
      <c r="A344" s="285" t="s">
        <v>1088</v>
      </c>
      <c r="B344" s="215"/>
      <c r="C344" s="215">
        <v>0</v>
      </c>
      <c r="D344" s="215">
        <v>0</v>
      </c>
      <c r="E344" s="215">
        <v>0</v>
      </c>
      <c r="F344" s="215">
        <v>0</v>
      </c>
      <c r="G344" s="215">
        <v>0</v>
      </c>
      <c r="H344" s="215">
        <v>0</v>
      </c>
      <c r="I344" s="215">
        <v>0</v>
      </c>
      <c r="J344" s="215">
        <v>0</v>
      </c>
      <c r="K344" s="215">
        <v>0</v>
      </c>
      <c r="L344" s="215">
        <v>0</v>
      </c>
      <c r="M344" s="215">
        <v>0</v>
      </c>
      <c r="N344" s="215">
        <v>0</v>
      </c>
      <c r="O344" s="215">
        <v>0</v>
      </c>
    </row>
    <row r="345" spans="1:16" x14ac:dyDescent="0.25">
      <c r="A345" s="285" t="s">
        <v>1089</v>
      </c>
      <c r="B345" s="215"/>
      <c r="C345" s="215">
        <v>0</v>
      </c>
      <c r="D345" s="215">
        <v>0</v>
      </c>
      <c r="E345" s="215">
        <v>0</v>
      </c>
      <c r="F345" s="215">
        <v>0</v>
      </c>
      <c r="G345" s="215">
        <v>0</v>
      </c>
      <c r="H345" s="215">
        <v>0</v>
      </c>
      <c r="I345" s="215">
        <v>0</v>
      </c>
      <c r="J345" s="215">
        <v>0</v>
      </c>
      <c r="K345" s="215">
        <v>0</v>
      </c>
      <c r="L345" s="215">
        <v>0</v>
      </c>
      <c r="M345" s="215">
        <v>0</v>
      </c>
      <c r="N345" s="215">
        <v>0</v>
      </c>
      <c r="O345" s="215">
        <v>0</v>
      </c>
    </row>
    <row r="346" spans="1:16" x14ac:dyDescent="0.25">
      <c r="A346" s="285" t="s">
        <v>1090</v>
      </c>
      <c r="B346" s="215"/>
      <c r="C346" s="215">
        <v>0</v>
      </c>
      <c r="D346" s="215">
        <v>0</v>
      </c>
      <c r="E346" s="215">
        <v>0</v>
      </c>
      <c r="F346" s="215">
        <v>0</v>
      </c>
      <c r="G346" s="215">
        <v>0</v>
      </c>
      <c r="H346" s="215">
        <v>0</v>
      </c>
      <c r="I346" s="215">
        <v>0</v>
      </c>
      <c r="J346" s="215">
        <v>0</v>
      </c>
      <c r="K346" s="215">
        <v>0</v>
      </c>
      <c r="L346" s="215">
        <v>0</v>
      </c>
      <c r="M346" s="215">
        <v>0</v>
      </c>
      <c r="N346" s="215">
        <v>0</v>
      </c>
      <c r="O346" s="215">
        <v>0</v>
      </c>
    </row>
    <row r="347" spans="1:16" x14ac:dyDescent="0.25">
      <c r="A347" s="285" t="s">
        <v>1091</v>
      </c>
      <c r="B347" s="215"/>
      <c r="C347" s="215">
        <v>1083.67</v>
      </c>
      <c r="D347" s="215">
        <v>782.1400000000001</v>
      </c>
      <c r="E347" s="215">
        <v>875.13</v>
      </c>
      <c r="F347" s="215">
        <v>554.72</v>
      </c>
      <c r="G347" s="215">
        <v>1715.84</v>
      </c>
      <c r="H347" s="215">
        <v>4091.3999999999996</v>
      </c>
      <c r="I347" s="215">
        <v>3920.84</v>
      </c>
      <c r="J347" s="215">
        <v>6318.28</v>
      </c>
      <c r="K347" s="215">
        <v>2446.2599999999998</v>
      </c>
      <c r="L347" s="215">
        <v>1778.05</v>
      </c>
      <c r="M347" s="215">
        <v>1076.22</v>
      </c>
      <c r="N347" s="215">
        <v>10412.069999999998</v>
      </c>
      <c r="O347" s="215">
        <v>35054.619999999995</v>
      </c>
    </row>
    <row r="348" spans="1:16" x14ac:dyDescent="0.25">
      <c r="A348" s="285" t="s">
        <v>1092</v>
      </c>
      <c r="B348" s="215"/>
      <c r="C348" s="215">
        <v>0</v>
      </c>
      <c r="D348" s="215">
        <v>0</v>
      </c>
      <c r="E348" s="215">
        <v>0</v>
      </c>
      <c r="F348" s="215">
        <v>0</v>
      </c>
      <c r="G348" s="215">
        <v>0</v>
      </c>
      <c r="H348" s="215">
        <v>0</v>
      </c>
      <c r="I348" s="215">
        <v>0</v>
      </c>
      <c r="J348" s="215">
        <v>0</v>
      </c>
      <c r="K348" s="215">
        <v>0</v>
      </c>
      <c r="L348" s="215">
        <v>0</v>
      </c>
      <c r="M348" s="215">
        <v>0</v>
      </c>
      <c r="N348" s="215">
        <v>0</v>
      </c>
      <c r="O348" s="215">
        <v>0</v>
      </c>
    </row>
    <row r="349" spans="1:16" x14ac:dyDescent="0.25">
      <c r="A349" s="285" t="s">
        <v>1093</v>
      </c>
      <c r="B349" s="215"/>
      <c r="C349" s="215">
        <v>1008.51</v>
      </c>
      <c r="D349" s="215">
        <v>409.02</v>
      </c>
      <c r="E349" s="215">
        <v>1206.24</v>
      </c>
      <c r="F349" s="215">
        <v>3412.92</v>
      </c>
      <c r="G349" s="215">
        <v>911.53</v>
      </c>
      <c r="H349" s="215">
        <v>1100.05</v>
      </c>
      <c r="I349" s="215">
        <v>2997.4</v>
      </c>
      <c r="J349" s="215">
        <v>3410.25</v>
      </c>
      <c r="K349" s="215">
        <v>4188.8999999999996</v>
      </c>
      <c r="L349" s="215">
        <v>658.53</v>
      </c>
      <c r="M349" s="215">
        <v>1047.28</v>
      </c>
      <c r="N349" s="215">
        <v>16277.85</v>
      </c>
      <c r="O349" s="215">
        <v>36628.479999999996</v>
      </c>
    </row>
    <row r="350" spans="1:16" x14ac:dyDescent="0.25">
      <c r="A350" s="285" t="s">
        <v>1094</v>
      </c>
      <c r="B350" s="215"/>
      <c r="C350" s="215">
        <v>1609.9799999999998</v>
      </c>
      <c r="D350" s="215">
        <v>1158.47</v>
      </c>
      <c r="E350" s="215">
        <v>2140.5100000000002</v>
      </c>
      <c r="F350" s="215">
        <v>1613.3999999999999</v>
      </c>
      <c r="G350" s="215">
        <v>1864.1100000000001</v>
      </c>
      <c r="H350" s="215">
        <v>2112.59</v>
      </c>
      <c r="I350" s="215">
        <v>1906.8600000000001</v>
      </c>
      <c r="J350" s="215">
        <v>1999.2600000000002</v>
      </c>
      <c r="K350" s="215">
        <v>1730.2599999999998</v>
      </c>
      <c r="L350" s="215">
        <v>1412.45</v>
      </c>
      <c r="M350" s="215">
        <v>1781.46</v>
      </c>
      <c r="N350" s="215">
        <v>2273.35</v>
      </c>
      <c r="O350" s="215">
        <v>21602.699999999997</v>
      </c>
    </row>
    <row r="351" spans="1:16" x14ac:dyDescent="0.25">
      <c r="A351" s="285" t="s">
        <v>1095</v>
      </c>
      <c r="B351" s="215"/>
      <c r="C351" s="215">
        <v>0</v>
      </c>
      <c r="D351" s="215">
        <v>0</v>
      </c>
      <c r="E351" s="215">
        <v>0</v>
      </c>
      <c r="F351" s="215">
        <v>0</v>
      </c>
      <c r="G351" s="215">
        <v>0</v>
      </c>
      <c r="H351" s="215">
        <v>0</v>
      </c>
      <c r="I351" s="215">
        <v>0</v>
      </c>
      <c r="J351" s="215">
        <v>0</v>
      </c>
      <c r="K351" s="215">
        <v>0</v>
      </c>
      <c r="L351" s="215">
        <v>0</v>
      </c>
      <c r="M351" s="215">
        <v>0</v>
      </c>
      <c r="N351" s="215">
        <v>0</v>
      </c>
      <c r="O351" s="215">
        <v>0</v>
      </c>
    </row>
    <row r="352" spans="1:16" x14ac:dyDescent="0.25">
      <c r="A352" s="285" t="s">
        <v>1096</v>
      </c>
      <c r="C352" s="229">
        <v>110591.28</v>
      </c>
      <c r="D352" s="229">
        <v>100280.46</v>
      </c>
      <c r="E352" s="229">
        <v>104365.37000000001</v>
      </c>
      <c r="F352" s="229">
        <v>101392.9</v>
      </c>
      <c r="G352" s="229">
        <v>113975.91</v>
      </c>
      <c r="H352" s="229">
        <v>113296.07999999999</v>
      </c>
      <c r="I352" s="229">
        <v>117167.35999999999</v>
      </c>
      <c r="J352" s="229">
        <v>121811.49999999999</v>
      </c>
      <c r="K352" s="229">
        <v>118901.19000000002</v>
      </c>
      <c r="L352" s="229">
        <v>113263.01</v>
      </c>
      <c r="M352" s="229">
        <v>99671.58</v>
      </c>
      <c r="N352" s="229">
        <v>132794.45000000001</v>
      </c>
      <c r="O352" s="229">
        <v>1347511.09</v>
      </c>
      <c r="P352" s="224">
        <f>+O352-O36</f>
        <v>0</v>
      </c>
    </row>
    <row r="353" spans="1:15" x14ac:dyDescent="0.25">
      <c r="A353" s="285" t="s">
        <v>789</v>
      </c>
      <c r="C353" s="215"/>
      <c r="D353" s="215"/>
      <c r="E353" s="215"/>
      <c r="F353" s="215"/>
      <c r="G353" s="215"/>
      <c r="H353" s="215"/>
      <c r="I353" s="215"/>
      <c r="J353" s="215"/>
      <c r="K353" s="215"/>
      <c r="L353" s="215"/>
      <c r="M353" s="215"/>
      <c r="N353" s="215"/>
      <c r="O353" s="215"/>
    </row>
    <row r="354" spans="1:15" x14ac:dyDescent="0.25">
      <c r="A354" s="285" t="s">
        <v>789</v>
      </c>
      <c r="C354" s="215"/>
      <c r="D354" s="215"/>
      <c r="E354" s="215"/>
      <c r="F354" s="215"/>
      <c r="G354" s="215"/>
      <c r="H354" s="215"/>
      <c r="I354" s="215"/>
      <c r="J354" s="215"/>
      <c r="K354" s="215"/>
      <c r="L354" s="215"/>
      <c r="M354" s="215"/>
      <c r="N354" s="215"/>
      <c r="O354" s="215"/>
    </row>
    <row r="355" spans="1:15" x14ac:dyDescent="0.25">
      <c r="A355" s="285" t="s">
        <v>1097</v>
      </c>
      <c r="C355" s="215"/>
      <c r="D355" s="215"/>
      <c r="E355" s="215"/>
      <c r="F355" s="215"/>
      <c r="G355" s="215"/>
      <c r="H355" s="215"/>
      <c r="I355" s="215"/>
      <c r="J355" s="215"/>
      <c r="K355" s="215"/>
      <c r="L355" s="215"/>
      <c r="M355" s="215"/>
      <c r="N355" s="215"/>
      <c r="O355" s="215"/>
    </row>
    <row r="356" spans="1:15" x14ac:dyDescent="0.25">
      <c r="A356" s="285" t="s">
        <v>1098</v>
      </c>
      <c r="B356" s="215"/>
      <c r="C356" s="215">
        <v>38838.860000000008</v>
      </c>
      <c r="D356" s="215">
        <v>33566.46</v>
      </c>
      <c r="E356" s="215">
        <v>33750.329999999994</v>
      </c>
      <c r="F356" s="215">
        <v>38721.379999999997</v>
      </c>
      <c r="G356" s="215">
        <v>38957.9</v>
      </c>
      <c r="H356" s="215">
        <v>39497.800000000003</v>
      </c>
      <c r="I356" s="215">
        <v>41080.86</v>
      </c>
      <c r="J356" s="215">
        <v>38778.199999999997</v>
      </c>
      <c r="K356" s="215">
        <v>39825.519999999997</v>
      </c>
      <c r="L356" s="215">
        <v>35737.94</v>
      </c>
      <c r="M356" s="215">
        <v>32199.829999999998</v>
      </c>
      <c r="N356" s="215">
        <v>37724.170000000006</v>
      </c>
      <c r="O356" s="215">
        <v>448679.25</v>
      </c>
    </row>
    <row r="357" spans="1:15" x14ac:dyDescent="0.25">
      <c r="A357" s="285" t="s">
        <v>1099</v>
      </c>
      <c r="B357" s="215"/>
      <c r="C357" s="215">
        <v>10064.490000000002</v>
      </c>
      <c r="D357" s="215">
        <v>9246.93</v>
      </c>
      <c r="E357" s="215">
        <v>7613.2700000000013</v>
      </c>
      <c r="F357" s="215">
        <v>4963.9700000000012</v>
      </c>
      <c r="G357" s="215">
        <v>3809.01</v>
      </c>
      <c r="H357" s="215">
        <v>5953.57</v>
      </c>
      <c r="I357" s="215">
        <v>8176.7599999999993</v>
      </c>
      <c r="J357" s="215">
        <v>4377.6900000000005</v>
      </c>
      <c r="K357" s="215">
        <v>4556.5300000000007</v>
      </c>
      <c r="L357" s="215">
        <v>8258.66</v>
      </c>
      <c r="M357" s="215">
        <v>4468.26</v>
      </c>
      <c r="N357" s="215">
        <v>92571.329999999987</v>
      </c>
      <c r="O357" s="215">
        <v>164060.46999999997</v>
      </c>
    </row>
    <row r="358" spans="1:15" x14ac:dyDescent="0.25">
      <c r="A358" s="285" t="s">
        <v>1100</v>
      </c>
      <c r="B358" s="215"/>
      <c r="C358" s="215">
        <v>19190.919999999995</v>
      </c>
      <c r="D358" s="215">
        <v>15566.45</v>
      </c>
      <c r="E358" s="215">
        <v>6537.3399999999983</v>
      </c>
      <c r="F358" s="215">
        <v>10744.37</v>
      </c>
      <c r="G358" s="215">
        <v>8339.18</v>
      </c>
      <c r="H358" s="215">
        <v>14532.68</v>
      </c>
      <c r="I358" s="215">
        <v>6152.420000000001</v>
      </c>
      <c r="J358" s="215">
        <v>11022.500000000002</v>
      </c>
      <c r="K358" s="215">
        <v>8569.85</v>
      </c>
      <c r="L358" s="215">
        <v>6600.65</v>
      </c>
      <c r="M358" s="215">
        <v>11072.609999999999</v>
      </c>
      <c r="N358" s="215">
        <v>43348.380000000005</v>
      </c>
      <c r="O358" s="215">
        <v>161677.35</v>
      </c>
    </row>
    <row r="359" spans="1:15" x14ac:dyDescent="0.25">
      <c r="A359" s="285" t="s">
        <v>1101</v>
      </c>
      <c r="B359" s="215"/>
      <c r="C359" s="215">
        <v>26.04</v>
      </c>
      <c r="D359" s="215">
        <v>22.46</v>
      </c>
      <c r="E359" s="215">
        <v>0</v>
      </c>
      <c r="F359" s="215">
        <v>0</v>
      </c>
      <c r="G359" s="215">
        <v>0</v>
      </c>
      <c r="H359" s="215">
        <v>0</v>
      </c>
      <c r="I359" s="215">
        <v>0</v>
      </c>
      <c r="J359" s="215">
        <v>0</v>
      </c>
      <c r="K359" s="215">
        <v>0</v>
      </c>
      <c r="L359" s="215">
        <v>0</v>
      </c>
      <c r="M359" s="215">
        <v>0</v>
      </c>
      <c r="N359" s="215">
        <v>0</v>
      </c>
      <c r="O359" s="215">
        <v>48.5</v>
      </c>
    </row>
    <row r="360" spans="1:15" x14ac:dyDescent="0.25">
      <c r="A360" s="285" t="s">
        <v>1102</v>
      </c>
      <c r="B360" s="215"/>
      <c r="C360" s="215">
        <v>2841.41</v>
      </c>
      <c r="D360" s="215">
        <v>3083.4500000000003</v>
      </c>
      <c r="E360" s="215">
        <v>3070.79</v>
      </c>
      <c r="F360" s="215">
        <v>2300.71</v>
      </c>
      <c r="G360" s="215">
        <v>3467.43</v>
      </c>
      <c r="H360" s="215">
        <v>2399.6</v>
      </c>
      <c r="I360" s="215">
        <v>2173.75</v>
      </c>
      <c r="J360" s="215">
        <v>2009.46</v>
      </c>
      <c r="K360" s="215">
        <v>2429.75</v>
      </c>
      <c r="L360" s="215">
        <v>1955.18</v>
      </c>
      <c r="M360" s="215">
        <v>4953.0199999999995</v>
      </c>
      <c r="N360" s="215">
        <v>1448.17</v>
      </c>
      <c r="O360" s="215">
        <v>32132.720000000001</v>
      </c>
    </row>
    <row r="361" spans="1:15" x14ac:dyDescent="0.25">
      <c r="A361" s="285" t="s">
        <v>1103</v>
      </c>
      <c r="B361" s="215"/>
      <c r="C361" s="215">
        <v>7423.87</v>
      </c>
      <c r="D361" s="215">
        <v>12686.349999999999</v>
      </c>
      <c r="E361" s="215">
        <v>6731.3000000000011</v>
      </c>
      <c r="F361" s="215">
        <v>3900.1099999999997</v>
      </c>
      <c r="G361" s="215">
        <v>4505.28</v>
      </c>
      <c r="H361" s="215">
        <v>12897.85</v>
      </c>
      <c r="I361" s="215">
        <v>2431.7600000000002</v>
      </c>
      <c r="J361" s="215">
        <v>5706.03</v>
      </c>
      <c r="K361" s="215">
        <v>9433.7800000000007</v>
      </c>
      <c r="L361" s="215">
        <v>9403.9500000000007</v>
      </c>
      <c r="M361" s="215">
        <v>6694.31</v>
      </c>
      <c r="N361" s="215">
        <v>5488.8400000000011</v>
      </c>
      <c r="O361" s="215">
        <v>87303.43</v>
      </c>
    </row>
    <row r="362" spans="1:15" x14ac:dyDescent="0.25">
      <c r="A362" s="285" t="s">
        <v>1104</v>
      </c>
      <c r="B362" s="215"/>
      <c r="C362" s="215">
        <v>11753.730000000001</v>
      </c>
      <c r="D362" s="215">
        <v>9510.25</v>
      </c>
      <c r="E362" s="215">
        <v>13161.54</v>
      </c>
      <c r="F362" s="215">
        <v>11245.6</v>
      </c>
      <c r="G362" s="215">
        <v>11244.6</v>
      </c>
      <c r="H362" s="215">
        <v>10316.469999999999</v>
      </c>
      <c r="I362" s="215">
        <v>10902.79</v>
      </c>
      <c r="J362" s="215">
        <v>11648.420000000002</v>
      </c>
      <c r="K362" s="215">
        <v>11440.5</v>
      </c>
      <c r="L362" s="215">
        <v>8019.14</v>
      </c>
      <c r="M362" s="215">
        <v>11795.789999999999</v>
      </c>
      <c r="N362" s="215">
        <v>7805.45</v>
      </c>
      <c r="O362" s="215">
        <v>128844.28</v>
      </c>
    </row>
    <row r="363" spans="1:15" x14ac:dyDescent="0.25">
      <c r="A363" s="285" t="s">
        <v>1105</v>
      </c>
      <c r="B363" s="215"/>
      <c r="C363" s="215">
        <v>18119.769999999997</v>
      </c>
      <c r="D363" s="215">
        <v>16664.28</v>
      </c>
      <c r="E363" s="215">
        <v>12591.069999999998</v>
      </c>
      <c r="F363" s="215">
        <v>12177.75</v>
      </c>
      <c r="G363" s="215">
        <v>14756.880000000001</v>
      </c>
      <c r="H363" s="215">
        <v>10699.36</v>
      </c>
      <c r="I363" s="215">
        <v>14916.419999999998</v>
      </c>
      <c r="J363" s="215">
        <v>10666.74</v>
      </c>
      <c r="K363" s="215">
        <v>9420.94</v>
      </c>
      <c r="L363" s="215">
        <v>13161.91</v>
      </c>
      <c r="M363" s="215">
        <v>8879.2699999999986</v>
      </c>
      <c r="N363" s="215">
        <v>5571.16</v>
      </c>
      <c r="O363" s="215">
        <v>147625.54999999999</v>
      </c>
    </row>
    <row r="364" spans="1:15" x14ac:dyDescent="0.25">
      <c r="A364" s="285" t="s">
        <v>1106</v>
      </c>
      <c r="B364" s="215"/>
      <c r="C364" s="215">
        <v>49399.399999999994</v>
      </c>
      <c r="D364" s="215">
        <v>40145.82</v>
      </c>
      <c r="E364" s="215">
        <v>52269.520000000004</v>
      </c>
      <c r="F364" s="215">
        <v>35471.9</v>
      </c>
      <c r="G364" s="215">
        <v>41429.810000000005</v>
      </c>
      <c r="H364" s="215">
        <v>33156.22</v>
      </c>
      <c r="I364" s="215">
        <v>36640.620000000003</v>
      </c>
      <c r="J364" s="215">
        <v>36268.33</v>
      </c>
      <c r="K364" s="215">
        <v>37008.660000000003</v>
      </c>
      <c r="L364" s="215">
        <v>38435.599999999999</v>
      </c>
      <c r="M364" s="215">
        <v>42377.56</v>
      </c>
      <c r="N364" s="215">
        <v>38681.67</v>
      </c>
      <c r="O364" s="215">
        <v>481285.11</v>
      </c>
    </row>
    <row r="365" spans="1:15" x14ac:dyDescent="0.25">
      <c r="A365" s="285" t="s">
        <v>1107</v>
      </c>
      <c r="B365" s="215"/>
      <c r="C365" s="215">
        <v>0</v>
      </c>
      <c r="D365" s="215">
        <v>0</v>
      </c>
      <c r="E365" s="215">
        <v>0</v>
      </c>
      <c r="F365" s="215">
        <v>0</v>
      </c>
      <c r="G365" s="215">
        <v>0</v>
      </c>
      <c r="H365" s="215">
        <v>0</v>
      </c>
      <c r="I365" s="215">
        <v>0</v>
      </c>
      <c r="J365" s="215">
        <v>0</v>
      </c>
      <c r="K365" s="215">
        <v>0</v>
      </c>
      <c r="L365" s="215">
        <v>0</v>
      </c>
      <c r="M365" s="215">
        <v>0</v>
      </c>
      <c r="N365" s="215">
        <v>0</v>
      </c>
      <c r="O365" s="215">
        <v>0</v>
      </c>
    </row>
    <row r="366" spans="1:15" x14ac:dyDescent="0.25">
      <c r="A366" s="285" t="s">
        <v>1108</v>
      </c>
      <c r="B366" s="215"/>
      <c r="C366" s="215">
        <v>0</v>
      </c>
      <c r="D366" s="215">
        <v>0</v>
      </c>
      <c r="E366" s="215">
        <v>0</v>
      </c>
      <c r="F366" s="215">
        <v>0</v>
      </c>
      <c r="G366" s="215">
        <v>0</v>
      </c>
      <c r="H366" s="215">
        <v>0</v>
      </c>
      <c r="I366" s="215">
        <v>0</v>
      </c>
      <c r="J366" s="215">
        <v>0</v>
      </c>
      <c r="K366" s="215">
        <v>0</v>
      </c>
      <c r="L366" s="215">
        <v>0</v>
      </c>
      <c r="M366" s="215">
        <v>545.04</v>
      </c>
      <c r="N366" s="215">
        <v>0</v>
      </c>
      <c r="O366" s="215">
        <v>545.04</v>
      </c>
    </row>
    <row r="367" spans="1:15" x14ac:dyDescent="0.25">
      <c r="A367" s="285" t="s">
        <v>1109</v>
      </c>
      <c r="B367" s="215"/>
      <c r="C367" s="215">
        <v>0</v>
      </c>
      <c r="D367" s="215">
        <v>0</v>
      </c>
      <c r="E367" s="215">
        <v>0</v>
      </c>
      <c r="F367" s="215">
        <v>0</v>
      </c>
      <c r="G367" s="215">
        <v>0</v>
      </c>
      <c r="H367" s="215">
        <v>0</v>
      </c>
      <c r="I367" s="215">
        <v>0</v>
      </c>
      <c r="J367" s="215">
        <v>0</v>
      </c>
      <c r="K367" s="215">
        <v>0</v>
      </c>
      <c r="L367" s="215">
        <v>0</v>
      </c>
      <c r="M367" s="215">
        <v>0</v>
      </c>
      <c r="N367" s="215">
        <v>0</v>
      </c>
      <c r="O367" s="215">
        <v>0</v>
      </c>
    </row>
    <row r="368" spans="1:15" x14ac:dyDescent="0.25">
      <c r="A368" s="285" t="s">
        <v>1110</v>
      </c>
      <c r="B368" s="215"/>
      <c r="C368" s="215">
        <v>236.11</v>
      </c>
      <c r="D368" s="215">
        <v>50</v>
      </c>
      <c r="E368" s="215">
        <v>442.11</v>
      </c>
      <c r="F368" s="215">
        <v>225.92000000000002</v>
      </c>
      <c r="G368" s="215">
        <v>524.34</v>
      </c>
      <c r="H368" s="215">
        <v>240</v>
      </c>
      <c r="I368" s="215">
        <v>1366.68</v>
      </c>
      <c r="J368" s="215">
        <v>2363.6800000000003</v>
      </c>
      <c r="K368" s="215">
        <v>1450</v>
      </c>
      <c r="L368" s="215">
        <v>1911.46</v>
      </c>
      <c r="M368" s="215">
        <v>2356.7200000000003</v>
      </c>
      <c r="N368" s="215">
        <v>5049.9799999999996</v>
      </c>
      <c r="O368" s="215">
        <v>16217</v>
      </c>
    </row>
    <row r="369" spans="1:16" x14ac:dyDescent="0.25">
      <c r="A369" s="285" t="s">
        <v>1111</v>
      </c>
      <c r="B369" s="215"/>
      <c r="C369" s="215">
        <v>0</v>
      </c>
      <c r="D369" s="215">
        <v>0</v>
      </c>
      <c r="E369" s="215">
        <v>0</v>
      </c>
      <c r="F369" s="215">
        <v>0</v>
      </c>
      <c r="G369" s="215">
        <v>0</v>
      </c>
      <c r="H369" s="215">
        <v>0</v>
      </c>
      <c r="I369" s="215">
        <v>0</v>
      </c>
      <c r="J369" s="215">
        <v>0</v>
      </c>
      <c r="K369" s="215">
        <v>0</v>
      </c>
      <c r="L369" s="215">
        <v>0</v>
      </c>
      <c r="M369" s="215">
        <v>0</v>
      </c>
      <c r="N369" s="215">
        <v>0</v>
      </c>
      <c r="O369" s="215">
        <v>0</v>
      </c>
    </row>
    <row r="370" spans="1:16" x14ac:dyDescent="0.25">
      <c r="A370" s="285" t="s">
        <v>1112</v>
      </c>
      <c r="B370" s="215"/>
      <c r="C370" s="215">
        <v>1052.1100000000001</v>
      </c>
      <c r="D370" s="215">
        <v>388.38</v>
      </c>
      <c r="E370" s="215">
        <v>369.07</v>
      </c>
      <c r="F370" s="215">
        <v>1255.8</v>
      </c>
      <c r="G370" s="215">
        <v>271.42</v>
      </c>
      <c r="H370" s="215">
        <v>402.67</v>
      </c>
      <c r="I370" s="215">
        <v>1094.01</v>
      </c>
      <c r="J370" s="215">
        <v>749.47</v>
      </c>
      <c r="K370" s="215">
        <v>857.57</v>
      </c>
      <c r="L370" s="215">
        <v>532</v>
      </c>
      <c r="M370" s="215">
        <v>592.9</v>
      </c>
      <c r="N370" s="215">
        <v>4423.2000000000007</v>
      </c>
      <c r="O370" s="215">
        <v>11988.6</v>
      </c>
    </row>
    <row r="371" spans="1:16" x14ac:dyDescent="0.25">
      <c r="A371" s="285" t="s">
        <v>1113</v>
      </c>
      <c r="B371" s="215"/>
      <c r="C371" s="215">
        <v>1708.02</v>
      </c>
      <c r="D371" s="215">
        <v>1261.5899999999999</v>
      </c>
      <c r="E371" s="215">
        <v>1254.48</v>
      </c>
      <c r="F371" s="215">
        <v>1493.65</v>
      </c>
      <c r="G371" s="215">
        <v>1451.48</v>
      </c>
      <c r="H371" s="215">
        <v>1413.38</v>
      </c>
      <c r="I371" s="215">
        <v>1370.8400000000001</v>
      </c>
      <c r="J371" s="215">
        <v>1115.2199999999998</v>
      </c>
      <c r="K371" s="215">
        <v>1333.77</v>
      </c>
      <c r="L371" s="215">
        <v>1223.1199999999999</v>
      </c>
      <c r="M371" s="215">
        <v>708.13</v>
      </c>
      <c r="N371" s="215">
        <v>1253.1599999999999</v>
      </c>
      <c r="O371" s="215">
        <v>15586.839999999998</v>
      </c>
    </row>
    <row r="372" spans="1:16" x14ac:dyDescent="0.25">
      <c r="A372" s="285" t="s">
        <v>1114</v>
      </c>
      <c r="B372" s="215"/>
      <c r="C372" s="215">
        <v>170</v>
      </c>
      <c r="D372" s="215">
        <v>370</v>
      </c>
      <c r="E372" s="215">
        <v>85</v>
      </c>
      <c r="F372" s="215">
        <v>170</v>
      </c>
      <c r="G372" s="215">
        <v>425</v>
      </c>
      <c r="H372" s="215">
        <v>425</v>
      </c>
      <c r="I372" s="215">
        <v>170</v>
      </c>
      <c r="J372" s="215">
        <v>0</v>
      </c>
      <c r="K372" s="215">
        <v>0</v>
      </c>
      <c r="L372" s="215">
        <v>85</v>
      </c>
      <c r="M372" s="215">
        <v>255</v>
      </c>
      <c r="N372" s="215">
        <v>340</v>
      </c>
      <c r="O372" s="215">
        <v>2495</v>
      </c>
    </row>
    <row r="373" spans="1:16" x14ac:dyDescent="0.25">
      <c r="A373" s="285" t="s">
        <v>1115</v>
      </c>
      <c r="B373" s="215"/>
      <c r="C373" s="215">
        <v>0</v>
      </c>
      <c r="D373" s="215">
        <v>0</v>
      </c>
      <c r="E373" s="215">
        <v>0</v>
      </c>
      <c r="F373" s="215">
        <v>0</v>
      </c>
      <c r="G373" s="215">
        <v>0</v>
      </c>
      <c r="H373" s="215">
        <v>0</v>
      </c>
      <c r="I373" s="215">
        <v>0</v>
      </c>
      <c r="J373" s="215">
        <v>0</v>
      </c>
      <c r="K373" s="215">
        <v>0</v>
      </c>
      <c r="L373" s="215">
        <v>0</v>
      </c>
      <c r="M373" s="215">
        <v>0</v>
      </c>
      <c r="N373" s="215">
        <v>0</v>
      </c>
      <c r="O373" s="215">
        <v>0</v>
      </c>
    </row>
    <row r="374" spans="1:16" x14ac:dyDescent="0.25">
      <c r="A374" s="285" t="s">
        <v>1116</v>
      </c>
      <c r="B374" s="215"/>
      <c r="C374" s="215">
        <v>53123.990000000005</v>
      </c>
      <c r="D374" s="215">
        <v>48868.969999999994</v>
      </c>
      <c r="E374" s="215">
        <v>49223.88</v>
      </c>
      <c r="F374" s="215">
        <v>41649.08</v>
      </c>
      <c r="G374" s="215">
        <v>37409.199999999997</v>
      </c>
      <c r="H374" s="215">
        <v>35498.85</v>
      </c>
      <c r="I374" s="215">
        <v>52628.44</v>
      </c>
      <c r="J374" s="215">
        <v>54147.11</v>
      </c>
      <c r="K374" s="215">
        <v>50563.679999999993</v>
      </c>
      <c r="L374" s="215">
        <v>46364.34</v>
      </c>
      <c r="M374" s="215">
        <v>29668.440000000002</v>
      </c>
      <c r="N374" s="215">
        <v>23371.329999999998</v>
      </c>
      <c r="O374" s="215">
        <v>522517.30999999994</v>
      </c>
    </row>
    <row r="375" spans="1:16" x14ac:dyDescent="0.25">
      <c r="A375" s="285" t="s">
        <v>1117</v>
      </c>
      <c r="B375" s="215"/>
      <c r="C375" s="215">
        <v>12449.02</v>
      </c>
      <c r="D375" s="215">
        <v>15546.94</v>
      </c>
      <c r="E375" s="215">
        <v>18613.8</v>
      </c>
      <c r="F375" s="215">
        <v>13565.29</v>
      </c>
      <c r="G375" s="215">
        <v>12150.96</v>
      </c>
      <c r="H375" s="215">
        <v>7810.4599999999991</v>
      </c>
      <c r="I375" s="215">
        <v>13766.03</v>
      </c>
      <c r="J375" s="215">
        <v>7333.0399999999991</v>
      </c>
      <c r="K375" s="215">
        <v>9768.4900000000016</v>
      </c>
      <c r="L375" s="215">
        <v>14364.29</v>
      </c>
      <c r="M375" s="215">
        <v>12075.9</v>
      </c>
      <c r="N375" s="215">
        <v>18832.930000000004</v>
      </c>
      <c r="O375" s="215">
        <v>156277.15</v>
      </c>
    </row>
    <row r="376" spans="1:16" x14ac:dyDescent="0.25">
      <c r="A376" s="285" t="s">
        <v>1118</v>
      </c>
      <c r="B376" s="215"/>
      <c r="C376" s="215">
        <v>23354.989999999998</v>
      </c>
      <c r="D376" s="215">
        <v>21467.699999999997</v>
      </c>
      <c r="E376" s="215">
        <v>29628.99</v>
      </c>
      <c r="F376" s="215">
        <v>20812.940000000002</v>
      </c>
      <c r="G376" s="215">
        <v>22178.280000000006</v>
      </c>
      <c r="H376" s="215">
        <v>18018.84</v>
      </c>
      <c r="I376" s="215">
        <v>32010.67</v>
      </c>
      <c r="J376" s="215">
        <v>22547.390000000003</v>
      </c>
      <c r="K376" s="215">
        <v>20204.940000000002</v>
      </c>
      <c r="L376" s="215">
        <v>23435.719999999998</v>
      </c>
      <c r="M376" s="215">
        <v>12143.060000000001</v>
      </c>
      <c r="N376" s="215">
        <v>22161.829999999998</v>
      </c>
      <c r="O376" s="215">
        <v>267965.34999999998</v>
      </c>
    </row>
    <row r="377" spans="1:16" x14ac:dyDescent="0.25">
      <c r="A377" s="285" t="s">
        <v>1119</v>
      </c>
      <c r="C377" s="229">
        <v>249752.72999999995</v>
      </c>
      <c r="D377" s="229">
        <v>228446.02999999997</v>
      </c>
      <c r="E377" s="229">
        <v>235342.49</v>
      </c>
      <c r="F377" s="229">
        <v>198698.47</v>
      </c>
      <c r="G377" s="229">
        <v>200920.77000000002</v>
      </c>
      <c r="H377" s="229">
        <v>193262.75</v>
      </c>
      <c r="I377" s="229">
        <v>224882.05</v>
      </c>
      <c r="J377" s="229">
        <v>208733.28000000006</v>
      </c>
      <c r="K377" s="229">
        <v>206863.97999999998</v>
      </c>
      <c r="L377" s="229">
        <v>209488.96000000002</v>
      </c>
      <c r="M377" s="229">
        <v>180785.84</v>
      </c>
      <c r="N377" s="229">
        <v>308071.60000000009</v>
      </c>
      <c r="O377" s="229">
        <v>2645248.9500000002</v>
      </c>
      <c r="P377" s="224">
        <f>+O377-O37</f>
        <v>0</v>
      </c>
    </row>
    <row r="378" spans="1:16" x14ac:dyDescent="0.25">
      <c r="C378" s="221"/>
      <c r="D378" s="221"/>
      <c r="E378" s="221"/>
      <c r="F378" s="221"/>
      <c r="G378" s="221"/>
      <c r="H378" s="221"/>
      <c r="I378" s="221"/>
      <c r="J378" s="221"/>
      <c r="K378" s="221"/>
      <c r="L378" s="221"/>
      <c r="M378" s="221"/>
      <c r="N378" s="221"/>
      <c r="O378" s="221"/>
    </row>
    <row r="379" spans="1:16" x14ac:dyDescent="0.25">
      <c r="A379" s="285" t="s">
        <v>1120</v>
      </c>
      <c r="C379" s="215"/>
      <c r="D379" s="215"/>
      <c r="E379" s="215"/>
      <c r="F379" s="215"/>
      <c r="G379" s="215"/>
      <c r="H379" s="215"/>
      <c r="I379" s="215"/>
      <c r="J379" s="215"/>
      <c r="K379" s="215"/>
      <c r="L379" s="215"/>
      <c r="M379" s="215"/>
      <c r="N379" s="215"/>
      <c r="O379" s="215"/>
    </row>
    <row r="380" spans="1:16" x14ac:dyDescent="0.25">
      <c r="A380" s="285" t="s">
        <v>1121</v>
      </c>
      <c r="B380" s="215"/>
      <c r="C380" s="215">
        <v>63196.72</v>
      </c>
      <c r="D380" s="215">
        <v>64065.33</v>
      </c>
      <c r="E380" s="215">
        <v>66946.8</v>
      </c>
      <c r="F380" s="215">
        <v>67266.709999999992</v>
      </c>
      <c r="G380" s="215">
        <v>67677.33</v>
      </c>
      <c r="H380" s="215">
        <v>68172.55</v>
      </c>
      <c r="I380" s="215">
        <v>66906.140000000014</v>
      </c>
      <c r="J380" s="215">
        <v>72701.649999999994</v>
      </c>
      <c r="K380" s="215">
        <v>69566.02</v>
      </c>
      <c r="L380" s="215">
        <v>65105.109999999993</v>
      </c>
      <c r="M380" s="215">
        <v>125781.71999999999</v>
      </c>
      <c r="N380" s="215">
        <v>923.16000000000031</v>
      </c>
      <c r="O380" s="215">
        <v>798309.24</v>
      </c>
    </row>
    <row r="381" spans="1:16" x14ac:dyDescent="0.25">
      <c r="A381" s="285" t="s">
        <v>1122</v>
      </c>
      <c r="B381" s="215"/>
      <c r="C381" s="215">
        <v>37145.46</v>
      </c>
      <c r="D381" s="215">
        <v>32461.13</v>
      </c>
      <c r="E381" s="215">
        <v>35046.379999999997</v>
      </c>
      <c r="F381" s="215">
        <v>38060.149999999994</v>
      </c>
      <c r="G381" s="215">
        <v>35419.380000000005</v>
      </c>
      <c r="H381" s="215">
        <v>36898.450000000004</v>
      </c>
      <c r="I381" s="215">
        <v>41601.130000000005</v>
      </c>
      <c r="J381" s="215">
        <v>39704</v>
      </c>
      <c r="K381" s="215">
        <v>43621.330000000009</v>
      </c>
      <c r="L381" s="215">
        <v>35817.61</v>
      </c>
      <c r="M381" s="215">
        <v>29385.130000000005</v>
      </c>
      <c r="N381" s="215">
        <v>36329.86</v>
      </c>
      <c r="O381" s="215">
        <v>441490.01</v>
      </c>
    </row>
    <row r="382" spans="1:16" x14ac:dyDescent="0.25">
      <c r="A382" s="285" t="s">
        <v>1123</v>
      </c>
      <c r="B382" s="215"/>
      <c r="C382" s="215">
        <v>7683.6299999999992</v>
      </c>
      <c r="D382" s="215">
        <v>6959.6399999999994</v>
      </c>
      <c r="E382" s="215">
        <v>6055.57</v>
      </c>
      <c r="F382" s="215">
        <v>7402.44</v>
      </c>
      <c r="G382" s="215">
        <v>7143.88</v>
      </c>
      <c r="H382" s="215">
        <v>7559.0099999999993</v>
      </c>
      <c r="I382" s="215">
        <v>10456.959999999999</v>
      </c>
      <c r="J382" s="215">
        <v>11306.94</v>
      </c>
      <c r="K382" s="215">
        <v>12034.269999999999</v>
      </c>
      <c r="L382" s="215">
        <v>13441.08</v>
      </c>
      <c r="M382" s="215">
        <v>9587.5799999999981</v>
      </c>
      <c r="N382" s="215">
        <v>11237.170000000002</v>
      </c>
      <c r="O382" s="215">
        <v>110868.17</v>
      </c>
    </row>
    <row r="383" spans="1:16" x14ac:dyDescent="0.25">
      <c r="A383" s="285" t="s">
        <v>1124</v>
      </c>
      <c r="B383" s="215"/>
      <c r="C383" s="215">
        <v>643.82000000000005</v>
      </c>
      <c r="D383" s="215">
        <v>598.13</v>
      </c>
      <c r="E383" s="215">
        <v>515.09</v>
      </c>
      <c r="F383" s="215">
        <v>530.78</v>
      </c>
      <c r="G383" s="215">
        <v>532.91000000000008</v>
      </c>
      <c r="H383" s="215">
        <v>535.34</v>
      </c>
      <c r="I383" s="215">
        <v>871.53000000000009</v>
      </c>
      <c r="J383" s="215">
        <v>404.4</v>
      </c>
      <c r="K383" s="215">
        <v>1150.8499999999999</v>
      </c>
      <c r="L383" s="215">
        <v>649.02</v>
      </c>
      <c r="M383" s="215">
        <v>240.48</v>
      </c>
      <c r="N383" s="215">
        <v>304.52999999999997</v>
      </c>
      <c r="O383" s="215">
        <v>6976.8799999999983</v>
      </c>
    </row>
    <row r="384" spans="1:16" x14ac:dyDescent="0.25">
      <c r="A384" s="285" t="s">
        <v>1125</v>
      </c>
      <c r="B384" s="215"/>
      <c r="C384" s="215">
        <v>2329.98</v>
      </c>
      <c r="D384" s="215">
        <v>522.1</v>
      </c>
      <c r="E384" s="215">
        <v>0</v>
      </c>
      <c r="F384" s="215">
        <v>0</v>
      </c>
      <c r="G384" s="215">
        <v>0</v>
      </c>
      <c r="H384" s="215">
        <v>0</v>
      </c>
      <c r="I384" s="215">
        <v>0</v>
      </c>
      <c r="J384" s="215">
        <v>0</v>
      </c>
      <c r="K384" s="215">
        <v>0</v>
      </c>
      <c r="L384" s="215">
        <v>0</v>
      </c>
      <c r="M384" s="215">
        <v>0</v>
      </c>
      <c r="N384" s="215">
        <v>0</v>
      </c>
      <c r="O384" s="215">
        <v>2852.08</v>
      </c>
    </row>
    <row r="385" spans="1:15" x14ac:dyDescent="0.25">
      <c r="A385" s="285" t="s">
        <v>1126</v>
      </c>
      <c r="B385" s="215"/>
      <c r="C385" s="215">
        <v>0</v>
      </c>
      <c r="D385" s="215">
        <v>1520.58</v>
      </c>
      <c r="E385" s="215">
        <v>2161.96</v>
      </c>
      <c r="F385" s="215">
        <v>638.71</v>
      </c>
      <c r="G385" s="215">
        <v>0</v>
      </c>
      <c r="H385" s="215">
        <v>6.52</v>
      </c>
      <c r="I385" s="215">
        <v>2.69</v>
      </c>
      <c r="J385" s="215">
        <v>77.650000000000006</v>
      </c>
      <c r="K385" s="215">
        <v>517.69000000000005</v>
      </c>
      <c r="L385" s="215">
        <v>204.6</v>
      </c>
      <c r="M385" s="215">
        <v>0</v>
      </c>
      <c r="N385" s="215">
        <v>324.85000000000002</v>
      </c>
      <c r="O385" s="215">
        <v>5455.25</v>
      </c>
    </row>
    <row r="386" spans="1:15" x14ac:dyDescent="0.25">
      <c r="A386" s="285" t="s">
        <v>1127</v>
      </c>
      <c r="B386" s="215"/>
      <c r="C386" s="215">
        <v>0</v>
      </c>
      <c r="D386" s="215">
        <v>0</v>
      </c>
      <c r="E386" s="215">
        <v>0</v>
      </c>
      <c r="F386" s="215">
        <v>0</v>
      </c>
      <c r="G386" s="215">
        <v>0</v>
      </c>
      <c r="H386" s="215">
        <v>0</v>
      </c>
      <c r="I386" s="215">
        <v>0</v>
      </c>
      <c r="J386" s="215">
        <v>0</v>
      </c>
      <c r="K386" s="215">
        <v>0</v>
      </c>
      <c r="L386" s="215">
        <v>0</v>
      </c>
      <c r="M386" s="215">
        <v>0</v>
      </c>
      <c r="N386" s="215">
        <v>0</v>
      </c>
      <c r="O386" s="215">
        <v>0</v>
      </c>
    </row>
    <row r="387" spans="1:15" x14ac:dyDescent="0.25">
      <c r="A387" s="285" t="s">
        <v>1128</v>
      </c>
      <c r="B387" s="215"/>
      <c r="C387" s="215">
        <v>0</v>
      </c>
      <c r="D387" s="215">
        <v>0</v>
      </c>
      <c r="E387" s="215">
        <v>0</v>
      </c>
      <c r="F387" s="215">
        <v>0</v>
      </c>
      <c r="G387" s="215">
        <v>0</v>
      </c>
      <c r="H387" s="215">
        <v>0</v>
      </c>
      <c r="I387" s="215">
        <v>0</v>
      </c>
      <c r="J387" s="215">
        <v>0</v>
      </c>
      <c r="K387" s="215">
        <v>0</v>
      </c>
      <c r="L387" s="215">
        <v>0</v>
      </c>
      <c r="M387" s="215">
        <v>0</v>
      </c>
      <c r="N387" s="215">
        <v>0</v>
      </c>
      <c r="O387" s="215">
        <v>0</v>
      </c>
    </row>
    <row r="388" spans="1:15" x14ac:dyDescent="0.25">
      <c r="A388" s="285" t="s">
        <v>1129</v>
      </c>
      <c r="B388" s="215"/>
      <c r="C388" s="215">
        <v>0</v>
      </c>
      <c r="D388" s="215">
        <v>-308.5</v>
      </c>
      <c r="E388" s="215">
        <v>0</v>
      </c>
      <c r="F388" s="215">
        <v>308.5</v>
      </c>
      <c r="G388" s="215">
        <v>-398.5</v>
      </c>
      <c r="H388" s="215">
        <v>198.5</v>
      </c>
      <c r="I388" s="215">
        <v>0</v>
      </c>
      <c r="J388" s="215">
        <v>0</v>
      </c>
      <c r="K388" s="215">
        <v>0</v>
      </c>
      <c r="L388" s="215">
        <v>18</v>
      </c>
      <c r="M388" s="215">
        <v>18</v>
      </c>
      <c r="N388" s="215">
        <v>164</v>
      </c>
      <c r="O388" s="215">
        <v>0</v>
      </c>
    </row>
    <row r="389" spans="1:15" x14ac:dyDescent="0.25">
      <c r="A389" s="285" t="s">
        <v>1130</v>
      </c>
      <c r="B389" s="215"/>
      <c r="C389" s="215">
        <v>934</v>
      </c>
      <c r="D389" s="215">
        <v>934</v>
      </c>
      <c r="E389" s="215">
        <v>934</v>
      </c>
      <c r="F389" s="215">
        <v>934</v>
      </c>
      <c r="G389" s="215">
        <v>934</v>
      </c>
      <c r="H389" s="215">
        <v>934</v>
      </c>
      <c r="I389" s="215">
        <v>934</v>
      </c>
      <c r="J389" s="215">
        <v>934</v>
      </c>
      <c r="K389" s="215">
        <v>934</v>
      </c>
      <c r="L389" s="215">
        <v>934</v>
      </c>
      <c r="M389" s="215">
        <v>934</v>
      </c>
      <c r="N389" s="215">
        <v>934</v>
      </c>
      <c r="O389" s="215">
        <v>11208</v>
      </c>
    </row>
    <row r="390" spans="1:15" x14ac:dyDescent="0.25">
      <c r="A390" s="285" t="s">
        <v>1131</v>
      </c>
      <c r="B390" s="215"/>
      <c r="C390" s="215">
        <v>0</v>
      </c>
      <c r="D390" s="215">
        <v>0</v>
      </c>
      <c r="E390" s="215">
        <v>0</v>
      </c>
      <c r="F390" s="215">
        <v>0</v>
      </c>
      <c r="G390" s="215">
        <v>0</v>
      </c>
      <c r="H390" s="215">
        <v>0</v>
      </c>
      <c r="I390" s="215">
        <v>0</v>
      </c>
      <c r="J390" s="215">
        <v>0</v>
      </c>
      <c r="K390" s="215">
        <v>0</v>
      </c>
      <c r="L390" s="215">
        <v>0</v>
      </c>
      <c r="M390" s="215">
        <v>0</v>
      </c>
      <c r="N390" s="215">
        <v>0</v>
      </c>
      <c r="O390" s="215">
        <v>0</v>
      </c>
    </row>
    <row r="391" spans="1:15" x14ac:dyDescent="0.25">
      <c r="A391" s="285" t="s">
        <v>1132</v>
      </c>
      <c r="B391" s="215"/>
      <c r="C391" s="215">
        <v>1642.57</v>
      </c>
      <c r="D391" s="215">
        <v>3146.78</v>
      </c>
      <c r="E391" s="215">
        <v>1704.52</v>
      </c>
      <c r="F391" s="215">
        <v>372.15999999999997</v>
      </c>
      <c r="G391" s="215">
        <v>2806.48</v>
      </c>
      <c r="H391" s="215">
        <v>1453.32</v>
      </c>
      <c r="I391" s="215">
        <v>4115.9400000000005</v>
      </c>
      <c r="J391" s="215">
        <v>2699.6</v>
      </c>
      <c r="K391" s="215">
        <v>6015.35</v>
      </c>
      <c r="L391" s="215">
        <v>5630.43</v>
      </c>
      <c r="M391" s="215">
        <v>8692.73</v>
      </c>
      <c r="N391" s="215">
        <v>10406.86</v>
      </c>
      <c r="O391" s="215">
        <v>48686.740000000005</v>
      </c>
    </row>
    <row r="392" spans="1:15" x14ac:dyDescent="0.25">
      <c r="A392" s="285" t="s">
        <v>1133</v>
      </c>
      <c r="B392" s="215"/>
      <c r="C392" s="215">
        <v>0</v>
      </c>
      <c r="D392" s="215">
        <v>0</v>
      </c>
      <c r="E392" s="215">
        <v>0</v>
      </c>
      <c r="F392" s="215">
        <v>0</v>
      </c>
      <c r="G392" s="215">
        <v>0</v>
      </c>
      <c r="H392" s="215">
        <v>0</v>
      </c>
      <c r="I392" s="215">
        <v>0</v>
      </c>
      <c r="J392" s="215">
        <v>0</v>
      </c>
      <c r="K392" s="215">
        <v>0</v>
      </c>
      <c r="L392" s="215">
        <v>0</v>
      </c>
      <c r="M392" s="215">
        <v>0</v>
      </c>
      <c r="N392" s="215">
        <v>0</v>
      </c>
      <c r="O392" s="215">
        <v>0</v>
      </c>
    </row>
    <row r="393" spans="1:15" x14ac:dyDescent="0.25">
      <c r="A393" s="285" t="s">
        <v>1134</v>
      </c>
      <c r="B393" s="215"/>
      <c r="C393" s="215">
        <v>4496.5600000000004</v>
      </c>
      <c r="D393" s="215">
        <v>1178.57</v>
      </c>
      <c r="E393" s="215">
        <v>1480.87</v>
      </c>
      <c r="F393" s="215">
        <v>1059.8400000000001</v>
      </c>
      <c r="G393" s="215">
        <v>447.6</v>
      </c>
      <c r="H393" s="215">
        <v>1088.46</v>
      </c>
      <c r="I393" s="215">
        <v>1773.75</v>
      </c>
      <c r="J393" s="215">
        <v>2416.2399999999998</v>
      </c>
      <c r="K393" s="215">
        <v>3023.34</v>
      </c>
      <c r="L393" s="215">
        <v>8472.18</v>
      </c>
      <c r="M393" s="215">
        <v>3477.78</v>
      </c>
      <c r="N393" s="215">
        <v>25484.440000000002</v>
      </c>
      <c r="O393" s="215">
        <v>54399.630000000005</v>
      </c>
    </row>
    <row r="394" spans="1:15" x14ac:dyDescent="0.25">
      <c r="A394" s="285" t="s">
        <v>1135</v>
      </c>
      <c r="B394" s="215"/>
      <c r="C394" s="215">
        <v>3521.84</v>
      </c>
      <c r="D394" s="215">
        <v>3278.83</v>
      </c>
      <c r="E394" s="215">
        <v>2442.2199999999998</v>
      </c>
      <c r="F394" s="215">
        <v>2576.59</v>
      </c>
      <c r="G394" s="215">
        <v>2297.94</v>
      </c>
      <c r="H394" s="215">
        <v>3032.75</v>
      </c>
      <c r="I394" s="215">
        <v>2306.7000000000003</v>
      </c>
      <c r="J394" s="215">
        <v>3124.54</v>
      </c>
      <c r="K394" s="215">
        <v>2762.02</v>
      </c>
      <c r="L394" s="215">
        <v>2948.86</v>
      </c>
      <c r="M394" s="215">
        <v>2324.5099999999998</v>
      </c>
      <c r="N394" s="215">
        <v>4695.1099999999997</v>
      </c>
      <c r="O394" s="215">
        <v>35311.909999999996</v>
      </c>
    </row>
    <row r="395" spans="1:15" x14ac:dyDescent="0.25">
      <c r="A395" s="285" t="s">
        <v>1136</v>
      </c>
      <c r="B395" s="215"/>
      <c r="C395" s="215">
        <v>0</v>
      </c>
      <c r="D395" s="215">
        <v>0</v>
      </c>
      <c r="E395" s="215">
        <v>0</v>
      </c>
      <c r="F395" s="215">
        <v>0</v>
      </c>
      <c r="G395" s="215">
        <v>0</v>
      </c>
      <c r="H395" s="215">
        <v>0</v>
      </c>
      <c r="I395" s="215">
        <v>0</v>
      </c>
      <c r="J395" s="215">
        <v>0</v>
      </c>
      <c r="K395" s="215">
        <v>0</v>
      </c>
      <c r="L395" s="215">
        <v>0</v>
      </c>
      <c r="M395" s="215">
        <v>0</v>
      </c>
      <c r="N395" s="215">
        <v>0</v>
      </c>
      <c r="O395" s="215">
        <v>0</v>
      </c>
    </row>
    <row r="396" spans="1:15" x14ac:dyDescent="0.25">
      <c r="A396" s="285" t="s">
        <v>1137</v>
      </c>
      <c r="B396" s="215"/>
      <c r="C396" s="215">
        <v>0</v>
      </c>
      <c r="D396" s="215">
        <v>0</v>
      </c>
      <c r="E396" s="215">
        <v>0</v>
      </c>
      <c r="F396" s="215">
        <v>0</v>
      </c>
      <c r="G396" s="215">
        <v>0</v>
      </c>
      <c r="H396" s="215">
        <v>0</v>
      </c>
      <c r="I396" s="215">
        <v>0</v>
      </c>
      <c r="J396" s="215">
        <v>0</v>
      </c>
      <c r="K396" s="215">
        <v>0</v>
      </c>
      <c r="L396" s="215">
        <v>0</v>
      </c>
      <c r="M396" s="215">
        <v>0</v>
      </c>
      <c r="N396" s="215">
        <v>0</v>
      </c>
      <c r="O396" s="215">
        <v>0</v>
      </c>
    </row>
    <row r="397" spans="1:15" x14ac:dyDescent="0.25">
      <c r="A397" s="285" t="s">
        <v>1138</v>
      </c>
      <c r="B397" s="215"/>
      <c r="C397" s="215">
        <v>0</v>
      </c>
      <c r="D397" s="215">
        <v>0</v>
      </c>
      <c r="E397" s="215">
        <v>-218.31</v>
      </c>
      <c r="F397" s="215">
        <v>-228.86</v>
      </c>
      <c r="G397" s="215">
        <v>0</v>
      </c>
      <c r="H397" s="215">
        <v>0</v>
      </c>
      <c r="I397" s="215">
        <v>0</v>
      </c>
      <c r="J397" s="215">
        <v>447.17</v>
      </c>
      <c r="K397" s="215">
        <v>0</v>
      </c>
      <c r="L397" s="215">
        <v>0</v>
      </c>
      <c r="M397" s="215">
        <v>0</v>
      </c>
      <c r="N397" s="215">
        <v>0</v>
      </c>
      <c r="O397" s="215">
        <v>0</v>
      </c>
    </row>
    <row r="398" spans="1:15" x14ac:dyDescent="0.25">
      <c r="A398" s="285" t="s">
        <v>1139</v>
      </c>
      <c r="B398" s="215"/>
      <c r="C398" s="215">
        <v>0</v>
      </c>
      <c r="D398" s="215">
        <v>0</v>
      </c>
      <c r="E398" s="215">
        <v>1750</v>
      </c>
      <c r="F398" s="215">
        <v>0</v>
      </c>
      <c r="G398" s="215">
        <v>0</v>
      </c>
      <c r="H398" s="215">
        <v>5250</v>
      </c>
      <c r="I398" s="215">
        <v>11956.720000000001</v>
      </c>
      <c r="J398" s="215">
        <v>0</v>
      </c>
      <c r="K398" s="215">
        <v>0</v>
      </c>
      <c r="L398" s="215">
        <v>2500</v>
      </c>
      <c r="M398" s="215">
        <v>0</v>
      </c>
      <c r="N398" s="215">
        <v>0</v>
      </c>
      <c r="O398" s="215">
        <v>21456.720000000001</v>
      </c>
    </row>
    <row r="399" spans="1:15" x14ac:dyDescent="0.25">
      <c r="A399" s="285" t="s">
        <v>1140</v>
      </c>
      <c r="B399" s="215"/>
      <c r="C399" s="215">
        <v>0</v>
      </c>
      <c r="D399" s="215">
        <v>0</v>
      </c>
      <c r="E399" s="215">
        <v>0</v>
      </c>
      <c r="F399" s="215">
        <v>0</v>
      </c>
      <c r="G399" s="215">
        <v>0</v>
      </c>
      <c r="H399" s="215">
        <v>0</v>
      </c>
      <c r="I399" s="215">
        <v>0</v>
      </c>
      <c r="J399" s="215">
        <v>0</v>
      </c>
      <c r="K399" s="215">
        <v>0</v>
      </c>
      <c r="L399" s="215">
        <v>0</v>
      </c>
      <c r="M399" s="215">
        <v>0</v>
      </c>
      <c r="N399" s="215">
        <v>63000</v>
      </c>
      <c r="O399" s="215">
        <v>63000</v>
      </c>
    </row>
    <row r="400" spans="1:15" x14ac:dyDescent="0.25">
      <c r="A400" s="285" t="s">
        <v>1141</v>
      </c>
      <c r="B400" s="215"/>
      <c r="C400" s="215">
        <v>660</v>
      </c>
      <c r="D400" s="215">
        <v>660</v>
      </c>
      <c r="E400" s="215">
        <v>660</v>
      </c>
      <c r="F400" s="215">
        <v>660</v>
      </c>
      <c r="G400" s="215">
        <v>660</v>
      </c>
      <c r="H400" s="215">
        <v>660</v>
      </c>
      <c r="I400" s="215">
        <v>660</v>
      </c>
      <c r="J400" s="215">
        <v>660</v>
      </c>
      <c r="K400" s="215">
        <v>660</v>
      </c>
      <c r="L400" s="215">
        <v>660</v>
      </c>
      <c r="M400" s="215">
        <v>660</v>
      </c>
      <c r="N400" s="215">
        <v>660</v>
      </c>
      <c r="O400" s="215">
        <v>7920</v>
      </c>
    </row>
    <row r="401" spans="1:15" x14ac:dyDescent="0.25">
      <c r="A401" s="285" t="s">
        <v>1142</v>
      </c>
      <c r="B401" s="215"/>
      <c r="C401" s="215">
        <v>1237.75</v>
      </c>
      <c r="D401" s="215">
        <v>1237.75</v>
      </c>
      <c r="E401" s="215">
        <v>1237.75</v>
      </c>
      <c r="F401" s="215">
        <v>2475.5</v>
      </c>
      <c r="G401" s="215">
        <v>1237.75</v>
      </c>
      <c r="H401" s="215">
        <v>1237.75</v>
      </c>
      <c r="I401" s="215">
        <v>1237.75</v>
      </c>
      <c r="J401" s="215">
        <v>1237.75</v>
      </c>
      <c r="K401" s="215">
        <v>1237.75</v>
      </c>
      <c r="L401" s="215">
        <v>1237.75</v>
      </c>
      <c r="M401" s="215">
        <v>1237.75</v>
      </c>
      <c r="N401" s="215">
        <v>1237.75</v>
      </c>
      <c r="O401" s="215">
        <v>16090.75</v>
      </c>
    </row>
    <row r="402" spans="1:15" x14ac:dyDescent="0.25">
      <c r="A402" s="285" t="s">
        <v>1143</v>
      </c>
      <c r="B402" s="215"/>
      <c r="C402" s="215">
        <v>9871.58</v>
      </c>
      <c r="D402" s="215">
        <v>2043.88</v>
      </c>
      <c r="E402" s="215">
        <v>0</v>
      </c>
      <c r="F402" s="215">
        <v>18.5</v>
      </c>
      <c r="G402" s="215">
        <v>0</v>
      </c>
      <c r="H402" s="215">
        <v>0</v>
      </c>
      <c r="I402" s="215">
        <v>0</v>
      </c>
      <c r="J402" s="215">
        <v>0</v>
      </c>
      <c r="K402" s="215">
        <v>0</v>
      </c>
      <c r="L402" s="215">
        <v>0</v>
      </c>
      <c r="M402" s="215">
        <v>0</v>
      </c>
      <c r="N402" s="215">
        <v>0</v>
      </c>
      <c r="O402" s="215">
        <v>11933.96</v>
      </c>
    </row>
    <row r="403" spans="1:15" x14ac:dyDescent="0.25">
      <c r="A403" s="285" t="s">
        <v>1144</v>
      </c>
      <c r="B403" s="215"/>
      <c r="C403" s="215">
        <v>0</v>
      </c>
      <c r="D403" s="215">
        <v>0</v>
      </c>
      <c r="E403" s="215">
        <v>0</v>
      </c>
      <c r="F403" s="215">
        <v>1084.04</v>
      </c>
      <c r="G403" s="215">
        <v>0</v>
      </c>
      <c r="H403" s="215">
        <v>0</v>
      </c>
      <c r="I403" s="215">
        <v>0</v>
      </c>
      <c r="J403" s="215">
        <v>0</v>
      </c>
      <c r="K403" s="215">
        <v>0</v>
      </c>
      <c r="L403" s="215">
        <v>0</v>
      </c>
      <c r="M403" s="215">
        <v>0</v>
      </c>
      <c r="N403" s="215">
        <v>0</v>
      </c>
      <c r="O403" s="215">
        <v>1084.04</v>
      </c>
    </row>
    <row r="404" spans="1:15" x14ac:dyDescent="0.25">
      <c r="A404" s="285" t="s">
        <v>1145</v>
      </c>
      <c r="B404" s="215"/>
      <c r="C404" s="215">
        <v>5005</v>
      </c>
      <c r="D404" s="215">
        <v>15455</v>
      </c>
      <c r="E404" s="215">
        <v>5005</v>
      </c>
      <c r="F404" s="215">
        <v>5005</v>
      </c>
      <c r="G404" s="215">
        <v>5005</v>
      </c>
      <c r="H404" s="215">
        <v>5005</v>
      </c>
      <c r="I404" s="215">
        <v>5005</v>
      </c>
      <c r="J404" s="215">
        <v>5005</v>
      </c>
      <c r="K404" s="215">
        <v>5005</v>
      </c>
      <c r="L404" s="215">
        <v>5005</v>
      </c>
      <c r="M404" s="215">
        <v>5005</v>
      </c>
      <c r="N404" s="215">
        <v>5005</v>
      </c>
      <c r="O404" s="215">
        <v>70510</v>
      </c>
    </row>
    <row r="405" spans="1:15" x14ac:dyDescent="0.25">
      <c r="A405" s="285" t="s">
        <v>1146</v>
      </c>
      <c r="B405" s="215"/>
      <c r="C405" s="215">
        <v>386.33</v>
      </c>
      <c r="D405" s="215">
        <v>774.91</v>
      </c>
      <c r="E405" s="215">
        <v>3562.8299999999995</v>
      </c>
      <c r="F405" s="215">
        <v>2687.5100000000007</v>
      </c>
      <c r="G405" s="215">
        <v>2918.52</v>
      </c>
      <c r="H405" s="215">
        <v>3577.78</v>
      </c>
      <c r="I405" s="215">
        <v>2151.2199999999998</v>
      </c>
      <c r="J405" s="215">
        <v>501.83</v>
      </c>
      <c r="K405" s="215">
        <v>1082.21</v>
      </c>
      <c r="L405" s="215">
        <v>850.55</v>
      </c>
      <c r="M405" s="215">
        <v>835.82999999999993</v>
      </c>
      <c r="N405" s="215">
        <v>864.67</v>
      </c>
      <c r="O405" s="215">
        <v>20194.189999999995</v>
      </c>
    </row>
    <row r="406" spans="1:15" x14ac:dyDescent="0.25">
      <c r="A406" s="285" t="s">
        <v>1147</v>
      </c>
      <c r="B406" s="215"/>
      <c r="C406" s="215">
        <v>2574.9299999999998</v>
      </c>
      <c r="D406" s="215">
        <v>3026.18</v>
      </c>
      <c r="E406" s="215">
        <v>2956.1400000000003</v>
      </c>
      <c r="F406" s="215">
        <v>2832.54</v>
      </c>
      <c r="G406" s="215">
        <v>2923.94</v>
      </c>
      <c r="H406" s="215">
        <v>3208.0900000000006</v>
      </c>
      <c r="I406" s="215">
        <v>2546.5400000000004</v>
      </c>
      <c r="J406" s="215">
        <v>2490.46</v>
      </c>
      <c r="K406" s="215">
        <v>2365.73</v>
      </c>
      <c r="L406" s="215">
        <v>2736.11</v>
      </c>
      <c r="M406" s="215">
        <v>2663.01</v>
      </c>
      <c r="N406" s="215">
        <v>2937.53</v>
      </c>
      <c r="O406" s="215">
        <v>33261.200000000004</v>
      </c>
    </row>
    <row r="407" spans="1:15" x14ac:dyDescent="0.25">
      <c r="A407" s="285" t="s">
        <v>1148</v>
      </c>
      <c r="B407" s="215"/>
      <c r="C407" s="215">
        <v>7750.49</v>
      </c>
      <c r="D407" s="215">
        <v>6404.3099999999995</v>
      </c>
      <c r="E407" s="215">
        <v>6180.2</v>
      </c>
      <c r="F407" s="215">
        <v>6244.630000000001</v>
      </c>
      <c r="G407" s="215">
        <v>6111.59</v>
      </c>
      <c r="H407" s="215">
        <v>6424.579999999999</v>
      </c>
      <c r="I407" s="215">
        <v>6571.7599999999993</v>
      </c>
      <c r="J407" s="215">
        <v>6459.62</v>
      </c>
      <c r="K407" s="215">
        <v>6588.73</v>
      </c>
      <c r="L407" s="215">
        <v>6786.0400000000009</v>
      </c>
      <c r="M407" s="215">
        <v>6606.22</v>
      </c>
      <c r="N407" s="215">
        <v>4548.91</v>
      </c>
      <c r="O407" s="215">
        <v>76677.08</v>
      </c>
    </row>
    <row r="408" spans="1:15" x14ac:dyDescent="0.25">
      <c r="A408" s="285" t="s">
        <v>1149</v>
      </c>
      <c r="B408" s="215"/>
      <c r="C408" s="215">
        <v>977.96</v>
      </c>
      <c r="D408" s="215">
        <v>1314.78</v>
      </c>
      <c r="E408" s="215">
        <v>1780.7999999999997</v>
      </c>
      <c r="F408" s="215">
        <v>1941.2699999999998</v>
      </c>
      <c r="G408" s="215">
        <v>3368.2200000000003</v>
      </c>
      <c r="H408" s="215">
        <v>3354.0200000000004</v>
      </c>
      <c r="I408" s="215">
        <v>1429.96</v>
      </c>
      <c r="J408" s="215">
        <v>1492.67</v>
      </c>
      <c r="K408" s="215">
        <v>862.1</v>
      </c>
      <c r="L408" s="215">
        <v>1444.49</v>
      </c>
      <c r="M408" s="215">
        <v>2031</v>
      </c>
      <c r="N408" s="215">
        <v>1172.97</v>
      </c>
      <c r="O408" s="215">
        <v>21170.240000000002</v>
      </c>
    </row>
    <row r="409" spans="1:15" x14ac:dyDescent="0.25">
      <c r="A409" s="285" t="s">
        <v>1150</v>
      </c>
      <c r="B409" s="215"/>
      <c r="C409" s="215">
        <v>0</v>
      </c>
      <c r="D409" s="215">
        <v>0</v>
      </c>
      <c r="E409" s="215">
        <v>0</v>
      </c>
      <c r="F409" s="215">
        <v>0</v>
      </c>
      <c r="G409" s="215">
        <v>0</v>
      </c>
      <c r="H409" s="215">
        <v>0</v>
      </c>
      <c r="I409" s="215">
        <v>0</v>
      </c>
      <c r="J409" s="215">
        <v>0</v>
      </c>
      <c r="K409" s="215">
        <v>0</v>
      </c>
      <c r="L409" s="215">
        <v>0</v>
      </c>
      <c r="M409" s="215">
        <v>0</v>
      </c>
      <c r="N409" s="215">
        <v>0</v>
      </c>
      <c r="O409" s="215">
        <v>0</v>
      </c>
    </row>
    <row r="410" spans="1:15" x14ac:dyDescent="0.25">
      <c r="A410" s="285" t="s">
        <v>1151</v>
      </c>
      <c r="B410" s="215"/>
      <c r="C410" s="215">
        <v>2004.6900000000003</v>
      </c>
      <c r="D410" s="215">
        <v>2165.7399999999998</v>
      </c>
      <c r="E410" s="215">
        <v>1113.3900000000001</v>
      </c>
      <c r="F410" s="215">
        <v>489.45000000000005</v>
      </c>
      <c r="G410" s="215">
        <v>862.19</v>
      </c>
      <c r="H410" s="215">
        <v>1270.3800000000001</v>
      </c>
      <c r="I410" s="215">
        <v>1470.8999999999999</v>
      </c>
      <c r="J410" s="215">
        <v>1804.7500000000002</v>
      </c>
      <c r="K410" s="215">
        <v>945.43000000000006</v>
      </c>
      <c r="L410" s="215">
        <v>837.32</v>
      </c>
      <c r="M410" s="215">
        <v>869.06</v>
      </c>
      <c r="N410" s="215">
        <v>10195.69</v>
      </c>
      <c r="O410" s="215">
        <v>24028.99</v>
      </c>
    </row>
    <row r="411" spans="1:15" x14ac:dyDescent="0.25">
      <c r="A411" s="285" t="s">
        <v>1152</v>
      </c>
      <c r="B411" s="215"/>
      <c r="C411" s="215">
        <v>6262.8499999999995</v>
      </c>
      <c r="D411" s="215">
        <v>6262.8499999999995</v>
      </c>
      <c r="E411" s="215">
        <v>6262.8499999999995</v>
      </c>
      <c r="F411" s="215">
        <v>6262.8499999999995</v>
      </c>
      <c r="G411" s="215">
        <v>6262.8499999999995</v>
      </c>
      <c r="H411" s="215">
        <v>6262.8499999999995</v>
      </c>
      <c r="I411" s="215">
        <v>6262.8499999999995</v>
      </c>
      <c r="J411" s="215">
        <v>6262.8499999999995</v>
      </c>
      <c r="K411" s="215">
        <v>6262.8499999999995</v>
      </c>
      <c r="L411" s="215">
        <v>6262.8499999999995</v>
      </c>
      <c r="M411" s="215">
        <v>6262.8499999999995</v>
      </c>
      <c r="N411" s="215">
        <v>2557.38</v>
      </c>
      <c r="O411" s="215">
        <v>71448.73</v>
      </c>
    </row>
    <row r="412" spans="1:15" x14ac:dyDescent="0.25">
      <c r="A412" s="285" t="s">
        <v>1153</v>
      </c>
      <c r="B412" s="215"/>
      <c r="C412" s="215">
        <v>0</v>
      </c>
      <c r="D412" s="215">
        <v>0</v>
      </c>
      <c r="E412" s="215">
        <v>0</v>
      </c>
      <c r="F412" s="215">
        <v>0</v>
      </c>
      <c r="G412" s="215">
        <v>0</v>
      </c>
      <c r="H412" s="215">
        <v>0</v>
      </c>
      <c r="I412" s="215">
        <v>0</v>
      </c>
      <c r="J412" s="215">
        <v>0</v>
      </c>
      <c r="K412" s="215">
        <v>0</v>
      </c>
      <c r="L412" s="215">
        <v>0</v>
      </c>
      <c r="M412" s="215">
        <v>0</v>
      </c>
      <c r="N412" s="215">
        <v>9138.52</v>
      </c>
      <c r="O412" s="215">
        <v>9138.52</v>
      </c>
    </row>
    <row r="413" spans="1:15" x14ac:dyDescent="0.25">
      <c r="A413" s="285" t="s">
        <v>1154</v>
      </c>
      <c r="B413" s="215"/>
      <c r="C413" s="215">
        <v>6132.64</v>
      </c>
      <c r="D413" s="215">
        <v>7427.0999999999995</v>
      </c>
      <c r="E413" s="215">
        <v>7128.6599999999989</v>
      </c>
      <c r="F413" s="215">
        <v>7128.6699999999992</v>
      </c>
      <c r="G413" s="215">
        <v>7128.69</v>
      </c>
      <c r="H413" s="215">
        <v>7128.6699999999992</v>
      </c>
      <c r="I413" s="215">
        <v>7128.6799999999994</v>
      </c>
      <c r="J413" s="215">
        <v>6385.22</v>
      </c>
      <c r="K413" s="215">
        <v>7128.4000000000005</v>
      </c>
      <c r="L413" s="215">
        <v>6793.6399999999994</v>
      </c>
      <c r="M413" s="215">
        <v>5724.31</v>
      </c>
      <c r="N413" s="215">
        <v>7814.99</v>
      </c>
      <c r="O413" s="215">
        <v>83049.67</v>
      </c>
    </row>
    <row r="414" spans="1:15" x14ac:dyDescent="0.25">
      <c r="A414" s="285" t="s">
        <v>1155</v>
      </c>
      <c r="B414" s="215"/>
      <c r="C414" s="215">
        <v>8159.34</v>
      </c>
      <c r="D414" s="215">
        <v>8159.34</v>
      </c>
      <c r="E414" s="215">
        <v>8159.34</v>
      </c>
      <c r="F414" s="215">
        <v>8599.34</v>
      </c>
      <c r="G414" s="215">
        <v>8159.42</v>
      </c>
      <c r="H414" s="215">
        <v>8159.34</v>
      </c>
      <c r="I414" s="215">
        <v>9534.34</v>
      </c>
      <c r="J414" s="215">
        <v>9402.33</v>
      </c>
      <c r="K414" s="215">
        <v>8159.33</v>
      </c>
      <c r="L414" s="215">
        <v>10799.29</v>
      </c>
      <c r="M414" s="215">
        <v>8159.2900000000009</v>
      </c>
      <c r="N414" s="215">
        <v>13772.07</v>
      </c>
      <c r="O414" s="215">
        <v>109222.77000000002</v>
      </c>
    </row>
    <row r="415" spans="1:15" x14ac:dyDescent="0.25">
      <c r="A415" s="285" t="s">
        <v>1156</v>
      </c>
      <c r="B415" s="215"/>
      <c r="C415" s="215">
        <v>1826.01</v>
      </c>
      <c r="D415" s="215">
        <v>1826.02</v>
      </c>
      <c r="E415" s="215">
        <v>1826.02</v>
      </c>
      <c r="F415" s="215">
        <v>1826.01</v>
      </c>
      <c r="G415" s="215">
        <v>1826</v>
      </c>
      <c r="H415" s="215">
        <v>1826</v>
      </c>
      <c r="I415" s="215">
        <v>1825.99</v>
      </c>
      <c r="J415" s="215">
        <v>1826</v>
      </c>
      <c r="K415" s="215">
        <v>1826</v>
      </c>
      <c r="L415" s="215">
        <v>2521.17</v>
      </c>
      <c r="M415" s="215">
        <v>1826</v>
      </c>
      <c r="N415" s="215">
        <v>2196.6500000000005</v>
      </c>
      <c r="O415" s="215">
        <v>22977.870000000003</v>
      </c>
    </row>
    <row r="416" spans="1:15" x14ac:dyDescent="0.25">
      <c r="A416" s="285" t="s">
        <v>1157</v>
      </c>
      <c r="B416" s="215"/>
      <c r="C416" s="215">
        <v>0</v>
      </c>
      <c r="D416" s="215">
        <v>0</v>
      </c>
      <c r="E416" s="215">
        <v>0</v>
      </c>
      <c r="F416" s="215">
        <v>0</v>
      </c>
      <c r="G416" s="215">
        <v>0</v>
      </c>
      <c r="H416" s="215">
        <v>0</v>
      </c>
      <c r="I416" s="215">
        <v>0</v>
      </c>
      <c r="J416" s="215">
        <v>0</v>
      </c>
      <c r="K416" s="215">
        <v>0</v>
      </c>
      <c r="L416" s="215">
        <v>0</v>
      </c>
      <c r="M416" s="215">
        <v>0</v>
      </c>
      <c r="N416" s="215">
        <v>0</v>
      </c>
      <c r="O416" s="215">
        <v>0</v>
      </c>
    </row>
    <row r="417" spans="1:15" x14ac:dyDescent="0.25">
      <c r="A417" s="285" t="s">
        <v>1158</v>
      </c>
      <c r="B417" s="215"/>
      <c r="C417" s="215">
        <v>58611.410000000011</v>
      </c>
      <c r="D417" s="215">
        <v>50792.26</v>
      </c>
      <c r="E417" s="215">
        <v>62410.47</v>
      </c>
      <c r="F417" s="215">
        <v>54301.450000000004</v>
      </c>
      <c r="G417" s="215">
        <v>56702.340000000004</v>
      </c>
      <c r="H417" s="215">
        <v>53929.55</v>
      </c>
      <c r="I417" s="215">
        <v>69336.23</v>
      </c>
      <c r="J417" s="215">
        <v>65842.27</v>
      </c>
      <c r="K417" s="215">
        <v>67136.710000000006</v>
      </c>
      <c r="L417" s="215">
        <v>62665.180000000008</v>
      </c>
      <c r="M417" s="215">
        <v>-14653.599999999999</v>
      </c>
      <c r="N417" s="215">
        <v>48408.7</v>
      </c>
      <c r="O417" s="215">
        <v>635482.97000000009</v>
      </c>
    </row>
    <row r="418" spans="1:15" x14ac:dyDescent="0.25">
      <c r="A418" s="285" t="s">
        <v>1159</v>
      </c>
      <c r="B418" s="215"/>
      <c r="C418" s="215">
        <v>2739.5499999999997</v>
      </c>
      <c r="D418" s="215">
        <v>2337.4299999999998</v>
      </c>
      <c r="E418" s="215">
        <v>2287.39</v>
      </c>
      <c r="F418" s="215">
        <v>1779.59</v>
      </c>
      <c r="G418" s="215">
        <v>2030.27</v>
      </c>
      <c r="H418" s="215">
        <v>1985.0900000000001</v>
      </c>
      <c r="I418" s="215">
        <v>1562.9</v>
      </c>
      <c r="J418" s="215">
        <v>1592.4400000000003</v>
      </c>
      <c r="K418" s="215">
        <v>1432.13</v>
      </c>
      <c r="L418" s="215">
        <v>1788.4399999999998</v>
      </c>
      <c r="M418" s="215">
        <v>2005.11</v>
      </c>
      <c r="N418" s="215">
        <v>1640.9</v>
      </c>
      <c r="O418" s="215">
        <v>23181.24</v>
      </c>
    </row>
    <row r="419" spans="1:15" x14ac:dyDescent="0.25">
      <c r="A419" s="285" t="s">
        <v>1160</v>
      </c>
      <c r="B419" s="215"/>
      <c r="C419" s="215">
        <v>8389.7999999999993</v>
      </c>
      <c r="D419" s="215">
        <v>9829.4700000000012</v>
      </c>
      <c r="E419" s="215">
        <v>9912.16</v>
      </c>
      <c r="F419" s="215">
        <v>6268.7099999999991</v>
      </c>
      <c r="G419" s="215">
        <v>6909.1799999999994</v>
      </c>
      <c r="H419" s="215">
        <v>8173.7000000000007</v>
      </c>
      <c r="I419" s="215">
        <v>5792.6599999999989</v>
      </c>
      <c r="J419" s="215">
        <v>7034.46</v>
      </c>
      <c r="K419" s="215">
        <v>6993.4000000000015</v>
      </c>
      <c r="L419" s="215">
        <v>5549.829999999999</v>
      </c>
      <c r="M419" s="215">
        <v>11041.029999999999</v>
      </c>
      <c r="N419" s="215">
        <v>6696.1</v>
      </c>
      <c r="O419" s="215">
        <v>92590.500000000015</v>
      </c>
    </row>
    <row r="420" spans="1:15" x14ac:dyDescent="0.25">
      <c r="A420" s="285" t="s">
        <v>1161</v>
      </c>
      <c r="B420" s="215"/>
      <c r="C420" s="215">
        <v>103402.00000000001</v>
      </c>
      <c r="D420" s="215">
        <v>250955.74</v>
      </c>
      <c r="E420" s="215">
        <v>174117.86</v>
      </c>
      <c r="F420" s="215">
        <v>169020.49</v>
      </c>
      <c r="G420" s="215">
        <v>166197.08000000002</v>
      </c>
      <c r="H420" s="215">
        <v>165125.61000000002</v>
      </c>
      <c r="I420" s="215">
        <v>161337.29</v>
      </c>
      <c r="J420" s="215">
        <v>155263.29</v>
      </c>
      <c r="K420" s="215">
        <v>147614.33000000002</v>
      </c>
      <c r="L420" s="215">
        <v>154242.42000000001</v>
      </c>
      <c r="M420" s="215">
        <v>144505.12999999998</v>
      </c>
      <c r="N420" s="215">
        <v>152310.07</v>
      </c>
      <c r="O420" s="215">
        <v>1944091.3099999998</v>
      </c>
    </row>
    <row r="421" spans="1:15" x14ac:dyDescent="0.25">
      <c r="A421" s="285" t="s">
        <v>1162</v>
      </c>
      <c r="B421" s="215"/>
      <c r="C421" s="215">
        <v>154</v>
      </c>
      <c r="D421" s="215">
        <v>0</v>
      </c>
      <c r="E421" s="215">
        <v>782</v>
      </c>
      <c r="F421" s="215">
        <v>423</v>
      </c>
      <c r="G421" s="215">
        <v>391</v>
      </c>
      <c r="H421" s="215">
        <v>391</v>
      </c>
      <c r="I421" s="215">
        <v>391</v>
      </c>
      <c r="J421" s="215">
        <v>391</v>
      </c>
      <c r="K421" s="215">
        <v>0</v>
      </c>
      <c r="L421" s="215">
        <v>486</v>
      </c>
      <c r="M421" s="215">
        <v>5958.63</v>
      </c>
      <c r="N421" s="215">
        <v>330</v>
      </c>
      <c r="O421" s="215">
        <v>9697.630000000001</v>
      </c>
    </row>
    <row r="422" spans="1:15" x14ac:dyDescent="0.25">
      <c r="A422" s="285" t="s">
        <v>1163</v>
      </c>
      <c r="B422" s="215"/>
      <c r="C422" s="215">
        <v>0</v>
      </c>
      <c r="D422" s="215">
        <v>0</v>
      </c>
      <c r="E422" s="215">
        <v>0</v>
      </c>
      <c r="F422" s="215">
        <v>0</v>
      </c>
      <c r="G422" s="215">
        <v>0</v>
      </c>
      <c r="H422" s="215">
        <v>0</v>
      </c>
      <c r="I422" s="215">
        <v>0</v>
      </c>
      <c r="J422" s="215">
        <v>0</v>
      </c>
      <c r="K422" s="215">
        <v>0</v>
      </c>
      <c r="L422" s="215">
        <v>0</v>
      </c>
      <c r="M422" s="215">
        <v>0</v>
      </c>
      <c r="N422" s="215">
        <v>0</v>
      </c>
      <c r="O422" s="215">
        <v>0</v>
      </c>
    </row>
    <row r="423" spans="1:15" x14ac:dyDescent="0.25">
      <c r="A423" s="285" t="s">
        <v>1164</v>
      </c>
      <c r="B423" s="215"/>
      <c r="C423" s="215">
        <v>247.9</v>
      </c>
      <c r="D423" s="215">
        <v>631.54999999999995</v>
      </c>
      <c r="E423" s="215">
        <v>600</v>
      </c>
      <c r="F423" s="215">
        <v>1015</v>
      </c>
      <c r="G423" s="215">
        <v>544.36</v>
      </c>
      <c r="H423" s="215">
        <v>1778.22</v>
      </c>
      <c r="I423" s="215">
        <v>28</v>
      </c>
      <c r="J423" s="215">
        <v>11045</v>
      </c>
      <c r="K423" s="215">
        <v>0</v>
      </c>
      <c r="L423" s="215">
        <v>0</v>
      </c>
      <c r="M423" s="215">
        <v>0</v>
      </c>
      <c r="N423" s="215">
        <v>520</v>
      </c>
      <c r="O423" s="215">
        <v>16410.03</v>
      </c>
    </row>
    <row r="424" spans="1:15" x14ac:dyDescent="0.25">
      <c r="A424" s="285" t="s">
        <v>1165</v>
      </c>
      <c r="B424" s="215"/>
      <c r="C424" s="215">
        <v>126019.65000000001</v>
      </c>
      <c r="D424" s="215">
        <v>113354.95</v>
      </c>
      <c r="E424" s="215">
        <v>117213.62999999999</v>
      </c>
      <c r="F424" s="215">
        <v>112301.96</v>
      </c>
      <c r="G424" s="215">
        <v>117951.26999999999</v>
      </c>
      <c r="H424" s="215">
        <v>113277.79</v>
      </c>
      <c r="I424" s="215">
        <v>123550.93999999999</v>
      </c>
      <c r="J424" s="215">
        <v>126290.49</v>
      </c>
      <c r="K424" s="215">
        <v>128321.95999999999</v>
      </c>
      <c r="L424" s="215">
        <v>118779.61</v>
      </c>
      <c r="M424" s="215">
        <v>111192.46</v>
      </c>
      <c r="N424" s="215">
        <v>129690.65000000001</v>
      </c>
      <c r="O424" s="215">
        <v>1437945.3599999999</v>
      </c>
    </row>
    <row r="425" spans="1:15" x14ac:dyDescent="0.25">
      <c r="A425" s="285" t="s">
        <v>1166</v>
      </c>
      <c r="B425" s="215"/>
      <c r="C425" s="215">
        <v>0</v>
      </c>
      <c r="D425" s="215">
        <v>0</v>
      </c>
      <c r="E425" s="215">
        <v>0</v>
      </c>
      <c r="F425" s="215">
        <v>0</v>
      </c>
      <c r="G425" s="215">
        <v>0</v>
      </c>
      <c r="H425" s="215">
        <v>42.69</v>
      </c>
      <c r="I425" s="215">
        <v>-42.69</v>
      </c>
      <c r="J425" s="215">
        <v>0</v>
      </c>
      <c r="K425" s="215">
        <v>0</v>
      </c>
      <c r="L425" s="215">
        <v>0</v>
      </c>
      <c r="M425" s="215">
        <v>0</v>
      </c>
      <c r="N425" s="215">
        <v>0</v>
      </c>
      <c r="O425" s="215">
        <v>0</v>
      </c>
    </row>
    <row r="426" spans="1:15" x14ac:dyDescent="0.25">
      <c r="A426" s="285" t="s">
        <v>1167</v>
      </c>
      <c r="B426" s="215"/>
      <c r="C426" s="215">
        <v>82.97999999999999</v>
      </c>
      <c r="D426" s="215">
        <v>325</v>
      </c>
      <c r="E426" s="215">
        <v>354.44000000000005</v>
      </c>
      <c r="F426" s="215">
        <v>160.75</v>
      </c>
      <c r="G426" s="215">
        <v>187.84</v>
      </c>
      <c r="H426" s="215">
        <v>305.3</v>
      </c>
      <c r="I426" s="215">
        <v>99.57</v>
      </c>
      <c r="J426" s="215">
        <v>153.89999999999998</v>
      </c>
      <c r="K426" s="215">
        <v>583.39</v>
      </c>
      <c r="L426" s="215">
        <v>331.90999999999997</v>
      </c>
      <c r="M426" s="215">
        <v>130.39999999999998</v>
      </c>
      <c r="N426" s="215">
        <v>139.64999999999998</v>
      </c>
      <c r="O426" s="215">
        <v>2855.1299999999997</v>
      </c>
    </row>
    <row r="427" spans="1:15" x14ac:dyDescent="0.25">
      <c r="A427" s="285" t="s">
        <v>1168</v>
      </c>
      <c r="B427" s="215"/>
      <c r="C427" s="215">
        <v>0</v>
      </c>
      <c r="D427" s="215">
        <v>0</v>
      </c>
      <c r="E427" s="215">
        <v>0</v>
      </c>
      <c r="F427" s="215">
        <v>0</v>
      </c>
      <c r="G427" s="215">
        <v>0</v>
      </c>
      <c r="H427" s="215">
        <v>0</v>
      </c>
      <c r="I427" s="215">
        <v>0</v>
      </c>
      <c r="J427" s="215">
        <v>0</v>
      </c>
      <c r="K427" s="215">
        <v>0</v>
      </c>
      <c r="L427" s="215">
        <v>0</v>
      </c>
      <c r="M427" s="215">
        <v>0</v>
      </c>
      <c r="N427" s="215">
        <v>0</v>
      </c>
      <c r="O427" s="215">
        <v>0</v>
      </c>
    </row>
    <row r="428" spans="1:15" x14ac:dyDescent="0.25">
      <c r="A428" s="285" t="s">
        <v>1169</v>
      </c>
      <c r="B428" s="215"/>
      <c r="C428" s="215">
        <v>2665.66</v>
      </c>
      <c r="D428" s="215">
        <v>32.339999999999996</v>
      </c>
      <c r="E428" s="215">
        <v>43.2</v>
      </c>
      <c r="F428" s="215">
        <v>142.69</v>
      </c>
      <c r="G428" s="215">
        <v>-5</v>
      </c>
      <c r="H428" s="215">
        <v>0</v>
      </c>
      <c r="I428" s="215">
        <v>48.21</v>
      </c>
      <c r="J428" s="215">
        <v>24.060000000000002</v>
      </c>
      <c r="K428" s="215">
        <v>86.7</v>
      </c>
      <c r="L428" s="215">
        <v>45.85</v>
      </c>
      <c r="M428" s="215">
        <v>50</v>
      </c>
      <c r="N428" s="215">
        <v>4453.71</v>
      </c>
      <c r="O428" s="215">
        <v>7587.42</v>
      </c>
    </row>
    <row r="429" spans="1:15" x14ac:dyDescent="0.25">
      <c r="A429" s="285" t="s">
        <v>1170</v>
      </c>
      <c r="B429" s="215"/>
      <c r="C429" s="215">
        <v>0</v>
      </c>
      <c r="D429" s="215">
        <v>0</v>
      </c>
      <c r="E429" s="215">
        <v>0</v>
      </c>
      <c r="F429" s="215">
        <v>0</v>
      </c>
      <c r="G429" s="215">
        <v>0</v>
      </c>
      <c r="H429" s="215">
        <v>11000</v>
      </c>
      <c r="I429" s="215">
        <v>0</v>
      </c>
      <c r="J429" s="215">
        <v>77.33</v>
      </c>
      <c r="K429" s="215">
        <v>0</v>
      </c>
      <c r="L429" s="215">
        <v>0</v>
      </c>
      <c r="M429" s="215">
        <v>0</v>
      </c>
      <c r="N429" s="215">
        <v>-77.33</v>
      </c>
      <c r="O429" s="215">
        <v>11000</v>
      </c>
    </row>
    <row r="430" spans="1:15" x14ac:dyDescent="0.25">
      <c r="A430" s="285" t="s">
        <v>1211</v>
      </c>
      <c r="B430" s="215"/>
      <c r="C430" s="215">
        <v>6849.1600000000008</v>
      </c>
      <c r="D430" s="215">
        <v>5491.5999999999995</v>
      </c>
      <c r="E430" s="215">
        <v>3916.7800000000007</v>
      </c>
      <c r="F430" s="215">
        <v>3340.9900000000007</v>
      </c>
      <c r="G430" s="215">
        <v>7382.79</v>
      </c>
      <c r="H430" s="215">
        <v>5188.28</v>
      </c>
      <c r="I430" s="215">
        <v>6835.5</v>
      </c>
      <c r="J430" s="215">
        <v>6861.06</v>
      </c>
      <c r="K430" s="215">
        <v>3956.58</v>
      </c>
      <c r="L430" s="215">
        <v>3449.07</v>
      </c>
      <c r="M430" s="215">
        <v>4991.3</v>
      </c>
      <c r="N430" s="215">
        <v>4685.25</v>
      </c>
      <c r="O430" s="215">
        <v>62948.360000000008</v>
      </c>
    </row>
    <row r="431" spans="1:15" x14ac:dyDescent="0.25">
      <c r="A431" s="285" t="s">
        <v>1172</v>
      </c>
      <c r="B431" s="215"/>
      <c r="C431" s="215">
        <v>253606.64</v>
      </c>
      <c r="D431" s="215">
        <v>251804</v>
      </c>
      <c r="E431" s="215">
        <v>251804</v>
      </c>
      <c r="F431" s="215">
        <v>251804</v>
      </c>
      <c r="G431" s="215">
        <v>244172</v>
      </c>
      <c r="H431" s="215">
        <v>251804</v>
      </c>
      <c r="I431" s="215">
        <v>251804</v>
      </c>
      <c r="J431" s="215">
        <v>250295</v>
      </c>
      <c r="K431" s="215">
        <v>250585.2</v>
      </c>
      <c r="L431" s="215">
        <v>250295</v>
      </c>
      <c r="M431" s="215">
        <v>249995</v>
      </c>
      <c r="N431" s="215">
        <v>254509.63999999998</v>
      </c>
      <c r="O431" s="215">
        <v>3012478.4800000004</v>
      </c>
    </row>
    <row r="432" spans="1:15" x14ac:dyDescent="0.25">
      <c r="A432" s="285" t="s">
        <v>1173</v>
      </c>
      <c r="B432" s="215"/>
      <c r="C432" s="215">
        <v>16701.5</v>
      </c>
      <c r="D432" s="215">
        <v>18505.320000000003</v>
      </c>
      <c r="E432" s="215">
        <v>16214.709999999997</v>
      </c>
      <c r="F432" s="215">
        <v>18910.09</v>
      </c>
      <c r="G432" s="215">
        <v>24044.61</v>
      </c>
      <c r="H432" s="215">
        <v>16356.99</v>
      </c>
      <c r="I432" s="215">
        <v>17569.29</v>
      </c>
      <c r="J432" s="215">
        <v>17350.68</v>
      </c>
      <c r="K432" s="215">
        <v>16566.029999999995</v>
      </c>
      <c r="L432" s="215">
        <v>13985.37</v>
      </c>
      <c r="M432" s="215">
        <v>14028.380000000001</v>
      </c>
      <c r="N432" s="215">
        <v>3453.6800000000003</v>
      </c>
      <c r="O432" s="215">
        <v>193686.65</v>
      </c>
    </row>
    <row r="433" spans="1:16" x14ac:dyDescent="0.25">
      <c r="A433" s="285" t="s">
        <v>1174</v>
      </c>
      <c r="B433" s="215"/>
      <c r="C433" s="215">
        <v>0</v>
      </c>
      <c r="D433" s="215">
        <v>0</v>
      </c>
      <c r="E433" s="215">
        <v>0</v>
      </c>
      <c r="F433" s="215">
        <v>0</v>
      </c>
      <c r="G433" s="215">
        <v>0</v>
      </c>
      <c r="H433" s="215">
        <v>0</v>
      </c>
      <c r="I433" s="215">
        <v>0</v>
      </c>
      <c r="J433" s="215">
        <v>0</v>
      </c>
      <c r="K433" s="215">
        <v>0</v>
      </c>
      <c r="L433" s="215">
        <v>0</v>
      </c>
      <c r="M433" s="215">
        <v>0</v>
      </c>
      <c r="N433" s="215">
        <v>0</v>
      </c>
      <c r="O433" s="215">
        <v>0</v>
      </c>
    </row>
    <row r="434" spans="1:16" x14ac:dyDescent="0.25">
      <c r="A434" s="285" t="s">
        <v>1175</v>
      </c>
      <c r="B434" s="215"/>
      <c r="C434" s="215">
        <v>2104</v>
      </c>
      <c r="D434" s="215">
        <v>-847.21000000000015</v>
      </c>
      <c r="E434" s="215">
        <v>3197.69</v>
      </c>
      <c r="F434" s="215">
        <v>3945.5699999999997</v>
      </c>
      <c r="G434" s="215">
        <v>2478.6999999999998</v>
      </c>
      <c r="H434" s="215">
        <v>3166.4999999999995</v>
      </c>
      <c r="I434" s="215">
        <v>3015.8699999999994</v>
      </c>
      <c r="J434" s="215">
        <v>2939.3999999999996</v>
      </c>
      <c r="K434" s="215">
        <v>3100.4299999999994</v>
      </c>
      <c r="L434" s="215">
        <v>2724.2499999999995</v>
      </c>
      <c r="M434" s="215">
        <v>2609.3599999999997</v>
      </c>
      <c r="N434" s="215">
        <v>3768.91</v>
      </c>
      <c r="O434" s="215">
        <v>32203.469999999998</v>
      </c>
    </row>
    <row r="435" spans="1:16" x14ac:dyDescent="0.25">
      <c r="A435" s="285" t="s">
        <v>1176</v>
      </c>
      <c r="B435" s="215"/>
      <c r="C435" s="215">
        <v>0</v>
      </c>
      <c r="D435" s="215">
        <v>0</v>
      </c>
      <c r="E435" s="215">
        <v>0</v>
      </c>
      <c r="F435" s="215">
        <v>0</v>
      </c>
      <c r="G435" s="215">
        <v>0</v>
      </c>
      <c r="H435" s="215">
        <v>0</v>
      </c>
      <c r="I435" s="215">
        <v>0</v>
      </c>
      <c r="J435" s="215">
        <v>0</v>
      </c>
      <c r="K435" s="215">
        <v>0</v>
      </c>
      <c r="L435" s="215">
        <v>0</v>
      </c>
      <c r="M435" s="215">
        <v>0</v>
      </c>
      <c r="N435" s="215">
        <v>0</v>
      </c>
      <c r="O435" s="215">
        <v>0</v>
      </c>
    </row>
    <row r="436" spans="1:16" x14ac:dyDescent="0.25">
      <c r="A436" s="285" t="s">
        <v>1177</v>
      </c>
      <c r="B436" s="215"/>
      <c r="C436" s="215">
        <v>0</v>
      </c>
      <c r="D436" s="215">
        <v>0</v>
      </c>
      <c r="E436" s="215">
        <v>0</v>
      </c>
      <c r="F436" s="215">
        <v>0</v>
      </c>
      <c r="G436" s="215">
        <v>0</v>
      </c>
      <c r="H436" s="215">
        <v>0</v>
      </c>
      <c r="I436" s="215">
        <v>0</v>
      </c>
      <c r="J436" s="215">
        <v>0</v>
      </c>
      <c r="K436" s="215">
        <v>0</v>
      </c>
      <c r="L436" s="215">
        <v>0</v>
      </c>
      <c r="M436" s="215">
        <v>0</v>
      </c>
      <c r="N436" s="215">
        <v>0</v>
      </c>
      <c r="O436" s="215">
        <v>0</v>
      </c>
    </row>
    <row r="437" spans="1:16" x14ac:dyDescent="0.25">
      <c r="A437" s="285" t="s">
        <v>1178</v>
      </c>
      <c r="B437" s="215"/>
      <c r="C437" s="215">
        <v>197.14</v>
      </c>
      <c r="D437" s="215">
        <v>33.950000000000003</v>
      </c>
      <c r="E437" s="215">
        <v>13103.05</v>
      </c>
      <c r="F437" s="215">
        <v>10023</v>
      </c>
      <c r="G437" s="215">
        <v>142728</v>
      </c>
      <c r="H437" s="215">
        <v>0</v>
      </c>
      <c r="I437" s="215">
        <v>0</v>
      </c>
      <c r="J437" s="215">
        <v>7305.96</v>
      </c>
      <c r="K437" s="215">
        <v>875.25</v>
      </c>
      <c r="L437" s="215">
        <v>39.76</v>
      </c>
      <c r="M437" s="215">
        <v>0</v>
      </c>
      <c r="N437" s="215">
        <v>-12653.870000000003</v>
      </c>
      <c r="O437" s="215">
        <v>161652.24000000002</v>
      </c>
    </row>
    <row r="438" spans="1:16" x14ac:dyDescent="0.25">
      <c r="A438" s="285" t="s">
        <v>1179</v>
      </c>
      <c r="C438" s="229">
        <v>756215.53999999992</v>
      </c>
      <c r="D438" s="229">
        <v>874360.84999999986</v>
      </c>
      <c r="E438" s="229">
        <v>820649.45999999985</v>
      </c>
      <c r="F438" s="229">
        <v>799613.61999999988</v>
      </c>
      <c r="G438" s="229">
        <v>935039.63</v>
      </c>
      <c r="H438" s="229">
        <v>805768.08000000007</v>
      </c>
      <c r="I438" s="229">
        <v>828079.32</v>
      </c>
      <c r="J438" s="229">
        <v>829811.01000000013</v>
      </c>
      <c r="K438" s="229">
        <v>809000.50999999989</v>
      </c>
      <c r="L438" s="229">
        <v>796037.78999999992</v>
      </c>
      <c r="M438" s="229">
        <v>754175.45</v>
      </c>
      <c r="N438" s="229">
        <v>813782.17000000016</v>
      </c>
      <c r="O438" s="229">
        <v>9822533.4300000016</v>
      </c>
      <c r="P438" s="224">
        <f>+O438-O38</f>
        <v>0</v>
      </c>
    </row>
    <row r="439" spans="1:16" x14ac:dyDescent="0.25">
      <c r="C439" s="230"/>
      <c r="D439" s="230"/>
      <c r="E439" s="230"/>
      <c r="F439" s="230"/>
      <c r="G439" s="230"/>
      <c r="H439" s="230"/>
      <c r="I439" s="230"/>
      <c r="J439" s="230"/>
      <c r="K439" s="230"/>
      <c r="L439" s="230"/>
      <c r="M439" s="230"/>
      <c r="N439" s="230"/>
      <c r="O439" s="230"/>
    </row>
    <row r="440" spans="1:16" x14ac:dyDescent="0.25">
      <c r="A440" s="285" t="s">
        <v>1180</v>
      </c>
      <c r="C440" s="215"/>
      <c r="D440" s="215"/>
      <c r="E440" s="215"/>
      <c r="F440" s="215"/>
      <c r="G440" s="215"/>
      <c r="H440" s="215"/>
      <c r="I440" s="215"/>
      <c r="J440" s="215"/>
      <c r="K440" s="215"/>
      <c r="L440" s="215"/>
      <c r="M440" s="215"/>
      <c r="N440" s="215"/>
      <c r="O440" s="215"/>
    </row>
    <row r="441" spans="1:16" x14ac:dyDescent="0.25">
      <c r="A441" s="285" t="s">
        <v>1181</v>
      </c>
      <c r="B441" s="215"/>
      <c r="C441" s="215">
        <v>180183.65999999997</v>
      </c>
      <c r="D441" s="215">
        <v>13015.039999999999</v>
      </c>
      <c r="E441" s="215">
        <v>94898.82</v>
      </c>
      <c r="F441" s="215">
        <v>92066.909999999989</v>
      </c>
      <c r="G441" s="215">
        <v>90498.37999999999</v>
      </c>
      <c r="H441" s="215">
        <v>89903.11</v>
      </c>
      <c r="I441" s="215">
        <v>87798.489999999991</v>
      </c>
      <c r="J441" s="215">
        <v>84424.06</v>
      </c>
      <c r="K441" s="215">
        <v>80174.640000000014</v>
      </c>
      <c r="L441" s="215">
        <v>83856.899999999994</v>
      </c>
      <c r="M441" s="215">
        <v>78447.3</v>
      </c>
      <c r="N441" s="215">
        <v>82783.360000000001</v>
      </c>
      <c r="O441" s="215">
        <v>1058050.6700000002</v>
      </c>
    </row>
    <row r="442" spans="1:16" x14ac:dyDescent="0.25">
      <c r="A442" s="285" t="s">
        <v>1182</v>
      </c>
      <c r="B442" s="215"/>
      <c r="C442" s="215">
        <v>0</v>
      </c>
      <c r="D442" s="215">
        <v>0</v>
      </c>
      <c r="E442" s="215">
        <v>0</v>
      </c>
      <c r="F442" s="215">
        <v>0</v>
      </c>
      <c r="G442" s="215">
        <v>0</v>
      </c>
      <c r="H442" s="215">
        <v>0</v>
      </c>
      <c r="I442" s="215">
        <v>0</v>
      </c>
      <c r="J442" s="215">
        <v>0</v>
      </c>
      <c r="K442" s="215">
        <v>0</v>
      </c>
      <c r="L442" s="215">
        <v>0</v>
      </c>
      <c r="M442" s="215">
        <v>0</v>
      </c>
      <c r="N442" s="215">
        <v>0</v>
      </c>
      <c r="O442" s="215">
        <v>0</v>
      </c>
    </row>
    <row r="443" spans="1:16" x14ac:dyDescent="0.25">
      <c r="A443" s="285" t="s">
        <v>1183</v>
      </c>
      <c r="B443" s="215"/>
      <c r="C443" s="215">
        <v>18675.28</v>
      </c>
      <c r="D443" s="215">
        <v>18675.28</v>
      </c>
      <c r="E443" s="215">
        <v>18675.28</v>
      </c>
      <c r="F443" s="215">
        <v>18675.28</v>
      </c>
      <c r="G443" s="215">
        <v>18675.28</v>
      </c>
      <c r="H443" s="215">
        <v>18675.28</v>
      </c>
      <c r="I443" s="215">
        <v>18675.28</v>
      </c>
      <c r="J443" s="215">
        <v>18675.28</v>
      </c>
      <c r="K443" s="215">
        <v>18675.28</v>
      </c>
      <c r="L443" s="215">
        <v>18675.28</v>
      </c>
      <c r="M443" s="215">
        <v>18675.28</v>
      </c>
      <c r="N443" s="215">
        <v>33361.82</v>
      </c>
      <c r="O443" s="215">
        <v>238789.9</v>
      </c>
    </row>
    <row r="444" spans="1:16" x14ac:dyDescent="0.25">
      <c r="A444" s="285" t="s">
        <v>1184</v>
      </c>
      <c r="B444" s="215"/>
      <c r="C444" s="215">
        <v>496309.35999999993</v>
      </c>
      <c r="D444" s="215">
        <v>502890.03000000009</v>
      </c>
      <c r="E444" s="215">
        <v>502890.03000000009</v>
      </c>
      <c r="F444" s="215">
        <v>502890.03000000009</v>
      </c>
      <c r="G444" s="215">
        <v>496580.16000000009</v>
      </c>
      <c r="H444" s="215">
        <v>503752.03000000009</v>
      </c>
      <c r="I444" s="215">
        <v>502890.03000000009</v>
      </c>
      <c r="J444" s="215">
        <v>502890.03000000009</v>
      </c>
      <c r="K444" s="215">
        <v>502890.03000000009</v>
      </c>
      <c r="L444" s="215">
        <v>502890.03000000009</v>
      </c>
      <c r="M444" s="215">
        <v>502890.03000000009</v>
      </c>
      <c r="N444" s="215">
        <v>515516.45</v>
      </c>
      <c r="O444" s="215">
        <v>6035278.2400000021</v>
      </c>
    </row>
    <row r="445" spans="1:16" x14ac:dyDescent="0.25">
      <c r="A445" s="285" t="s">
        <v>1185</v>
      </c>
      <c r="B445" s="215"/>
      <c r="C445" s="215">
        <v>38381.599999999999</v>
      </c>
      <c r="D445" s="215">
        <v>32501.510000000002</v>
      </c>
      <c r="E445" s="215">
        <v>36242.240000000005</v>
      </c>
      <c r="F445" s="215">
        <v>34081.21</v>
      </c>
      <c r="G445" s="215">
        <v>43159.840000000004</v>
      </c>
      <c r="H445" s="215">
        <v>32890.18</v>
      </c>
      <c r="I445" s="215">
        <v>35744.400000000001</v>
      </c>
      <c r="J445" s="215">
        <v>33373.589999999997</v>
      </c>
      <c r="K445" s="215">
        <v>41405.57</v>
      </c>
      <c r="L445" s="215">
        <v>33803.18</v>
      </c>
      <c r="M445" s="215">
        <v>42779.83</v>
      </c>
      <c r="N445" s="215">
        <v>35332.510000000009</v>
      </c>
      <c r="O445" s="215">
        <v>439695.66</v>
      </c>
    </row>
    <row r="446" spans="1:16" x14ac:dyDescent="0.25">
      <c r="A446" s="285" t="s">
        <v>1186</v>
      </c>
      <c r="B446" s="215"/>
      <c r="C446" s="215">
        <v>0</v>
      </c>
      <c r="D446" s="215">
        <v>0</v>
      </c>
      <c r="E446" s="215">
        <v>0</v>
      </c>
      <c r="F446" s="215">
        <v>0</v>
      </c>
      <c r="G446" s="215">
        <v>0</v>
      </c>
      <c r="H446" s="215">
        <v>0</v>
      </c>
      <c r="I446" s="215">
        <v>0</v>
      </c>
      <c r="J446" s="215">
        <v>0</v>
      </c>
      <c r="K446" s="215">
        <v>0</v>
      </c>
      <c r="L446" s="215">
        <v>0</v>
      </c>
      <c r="M446" s="215">
        <v>0</v>
      </c>
      <c r="N446" s="215">
        <v>0</v>
      </c>
      <c r="O446" s="215">
        <v>0</v>
      </c>
    </row>
    <row r="447" spans="1:16" x14ac:dyDescent="0.25">
      <c r="A447" s="285" t="s">
        <v>1187</v>
      </c>
      <c r="B447" s="215"/>
      <c r="C447" s="215">
        <v>0</v>
      </c>
      <c r="D447" s="215">
        <v>0</v>
      </c>
      <c r="E447" s="215">
        <v>0</v>
      </c>
      <c r="F447" s="215">
        <v>0</v>
      </c>
      <c r="G447" s="215">
        <v>0</v>
      </c>
      <c r="H447" s="215">
        <v>0</v>
      </c>
      <c r="I447" s="215">
        <v>0</v>
      </c>
      <c r="J447" s="215">
        <v>0</v>
      </c>
      <c r="K447" s="215">
        <v>0</v>
      </c>
      <c r="L447" s="215">
        <v>0</v>
      </c>
      <c r="M447" s="215">
        <v>0</v>
      </c>
      <c r="N447" s="215">
        <v>0</v>
      </c>
      <c r="O447" s="215">
        <v>0</v>
      </c>
    </row>
    <row r="448" spans="1:16" x14ac:dyDescent="0.25">
      <c r="A448" s="285" t="s">
        <v>1188</v>
      </c>
      <c r="B448" s="215"/>
      <c r="C448" s="215">
        <v>0</v>
      </c>
      <c r="D448" s="215">
        <v>0</v>
      </c>
      <c r="E448" s="215">
        <v>0</v>
      </c>
      <c r="F448" s="215">
        <v>0</v>
      </c>
      <c r="G448" s="215">
        <v>0</v>
      </c>
      <c r="H448" s="215">
        <v>0</v>
      </c>
      <c r="I448" s="215">
        <v>0</v>
      </c>
      <c r="J448" s="215">
        <v>0</v>
      </c>
      <c r="K448" s="215">
        <v>0</v>
      </c>
      <c r="L448" s="215">
        <v>0</v>
      </c>
      <c r="M448" s="215">
        <v>0</v>
      </c>
      <c r="N448" s="215">
        <v>0</v>
      </c>
      <c r="O448" s="215">
        <v>0</v>
      </c>
    </row>
    <row r="449" spans="1:16" x14ac:dyDescent="0.25">
      <c r="A449" s="285" t="s">
        <v>1189</v>
      </c>
      <c r="B449" s="215"/>
      <c r="C449" s="215">
        <v>14996</v>
      </c>
      <c r="D449" s="215">
        <v>21563.25</v>
      </c>
      <c r="E449" s="215">
        <v>21729</v>
      </c>
      <c r="F449" s="215">
        <v>21729</v>
      </c>
      <c r="G449" s="215">
        <v>28038.870000000003</v>
      </c>
      <c r="H449" s="215">
        <v>20867</v>
      </c>
      <c r="I449" s="215">
        <v>21894.75</v>
      </c>
      <c r="J449" s="215">
        <v>21729</v>
      </c>
      <c r="K449" s="215">
        <v>21729</v>
      </c>
      <c r="L449" s="215">
        <v>21729</v>
      </c>
      <c r="M449" s="215">
        <v>21729</v>
      </c>
      <c r="N449" s="215">
        <v>15156.2</v>
      </c>
      <c r="O449" s="215">
        <v>252890.07</v>
      </c>
    </row>
    <row r="450" spans="1:16" x14ac:dyDescent="0.25">
      <c r="A450" s="285" t="s">
        <v>1190</v>
      </c>
      <c r="B450" s="215"/>
      <c r="C450" s="215">
        <v>538.32000000000005</v>
      </c>
      <c r="D450" s="215">
        <v>704.07</v>
      </c>
      <c r="E450" s="215">
        <v>538.32000000000005</v>
      </c>
      <c r="F450" s="215">
        <v>538.32000000000005</v>
      </c>
      <c r="G450" s="215">
        <v>538.32000000000005</v>
      </c>
      <c r="H450" s="215">
        <v>538.32000000000005</v>
      </c>
      <c r="I450" s="215">
        <v>372.57000000000005</v>
      </c>
      <c r="J450" s="215">
        <v>538.32000000000005</v>
      </c>
      <c r="K450" s="215">
        <v>511.07000000000005</v>
      </c>
      <c r="L450" s="215">
        <v>538.32000000000005</v>
      </c>
      <c r="M450" s="215">
        <v>2208.21</v>
      </c>
      <c r="N450" s="215">
        <v>1094.46</v>
      </c>
      <c r="O450" s="215">
        <v>8658.619999999999</v>
      </c>
    </row>
    <row r="451" spans="1:16" x14ac:dyDescent="0.25">
      <c r="A451" s="285" t="s">
        <v>1191</v>
      </c>
      <c r="C451" s="229">
        <v>749084.21999999986</v>
      </c>
      <c r="D451" s="229">
        <v>589349.18000000005</v>
      </c>
      <c r="E451" s="229">
        <v>674973.69000000006</v>
      </c>
      <c r="F451" s="229">
        <v>669980.75</v>
      </c>
      <c r="G451" s="229">
        <v>677490.85</v>
      </c>
      <c r="H451" s="229">
        <v>666625.92000000004</v>
      </c>
      <c r="I451" s="229">
        <v>667375.52</v>
      </c>
      <c r="J451" s="229">
        <v>661630.28</v>
      </c>
      <c r="K451" s="229">
        <v>665385.59</v>
      </c>
      <c r="L451" s="229">
        <v>661492.71000000008</v>
      </c>
      <c r="M451" s="229">
        <v>666729.65</v>
      </c>
      <c r="N451" s="229">
        <v>683244.79999999993</v>
      </c>
      <c r="O451" s="229">
        <v>8033363.1600000029</v>
      </c>
      <c r="P451" s="224">
        <f>+O451-O39</f>
        <v>0</v>
      </c>
    </row>
    <row r="452" spans="1:16" x14ac:dyDescent="0.25">
      <c r="A452" s="285" t="s">
        <v>789</v>
      </c>
      <c r="C452" s="215"/>
      <c r="D452" s="215"/>
      <c r="E452" s="215"/>
      <c r="F452" s="215"/>
      <c r="G452" s="215"/>
      <c r="H452" s="215"/>
      <c r="I452" s="215"/>
      <c r="J452" s="215"/>
      <c r="K452" s="215"/>
      <c r="L452" s="215"/>
      <c r="M452" s="215"/>
      <c r="N452" s="215"/>
      <c r="O452" s="215"/>
    </row>
    <row r="453" spans="1:16" ht="18.75" thickBot="1" x14ac:dyDescent="0.3">
      <c r="A453" s="287" t="s">
        <v>803</v>
      </c>
      <c r="B453" s="287"/>
      <c r="C453" s="227">
        <v>3877543.8399999989</v>
      </c>
      <c r="D453" s="227">
        <v>3637269.3099999996</v>
      </c>
      <c r="E453" s="227">
        <v>3826653.5300000003</v>
      </c>
      <c r="F453" s="227">
        <v>3677087.6199999992</v>
      </c>
      <c r="G453" s="227">
        <v>3881304.36</v>
      </c>
      <c r="H453" s="227">
        <v>3734091.6900000004</v>
      </c>
      <c r="I453" s="227">
        <v>3962464.22</v>
      </c>
      <c r="J453" s="227">
        <v>4006635.84</v>
      </c>
      <c r="K453" s="227">
        <v>4129569.79</v>
      </c>
      <c r="L453" s="227">
        <v>4192162.9799999995</v>
      </c>
      <c r="M453" s="227">
        <v>3746695.0600000005</v>
      </c>
      <c r="N453" s="227">
        <v>4421319.08</v>
      </c>
      <c r="O453" s="227">
        <v>47092797.320000008</v>
      </c>
      <c r="P453" s="226">
        <f>+O453-O40</f>
        <v>0</v>
      </c>
    </row>
    <row r="454" spans="1:16" ht="18.75" thickTop="1" x14ac:dyDescent="0.25">
      <c r="C454" s="231">
        <v>3818377.8699999996</v>
      </c>
      <c r="D454" s="231">
        <v>3494949.8800000004</v>
      </c>
      <c r="E454" s="231">
        <v>3821711.21</v>
      </c>
      <c r="F454" s="231">
        <v>3593990.11</v>
      </c>
      <c r="G454" s="231">
        <v>3850919.9</v>
      </c>
      <c r="H454" s="231">
        <v>3679552.7399999998</v>
      </c>
      <c r="I454" s="231">
        <v>0</v>
      </c>
      <c r="J454" s="231">
        <v>0</v>
      </c>
      <c r="K454" s="231">
        <v>0</v>
      </c>
      <c r="L454" s="231">
        <v>0</v>
      </c>
      <c r="M454" s="231">
        <v>0</v>
      </c>
      <c r="N454" s="231">
        <v>0</v>
      </c>
      <c r="O454" s="231">
        <v>22259501.710000001</v>
      </c>
    </row>
    <row r="455" spans="1:16" x14ac:dyDescent="0.25">
      <c r="C455" s="290">
        <f>+C454-C453</f>
        <v>-59165.969999999274</v>
      </c>
      <c r="D455" s="290">
        <f t="shared" ref="D455:O455" si="0">+D454-D453</f>
        <v>-142319.42999999924</v>
      </c>
      <c r="E455" s="290">
        <f t="shared" si="0"/>
        <v>-4942.320000000298</v>
      </c>
      <c r="F455" s="290">
        <f t="shared" si="0"/>
        <v>-83097.509999999311</v>
      </c>
      <c r="G455" s="290">
        <f t="shared" si="0"/>
        <v>-30384.459999999963</v>
      </c>
      <c r="H455" s="290">
        <f t="shared" si="0"/>
        <v>-54538.950000000652</v>
      </c>
      <c r="I455" s="290">
        <f t="shared" si="0"/>
        <v>-3962464.22</v>
      </c>
      <c r="J455" s="290">
        <f t="shared" si="0"/>
        <v>-4006635.84</v>
      </c>
      <c r="K455" s="290">
        <f t="shared" si="0"/>
        <v>-4129569.79</v>
      </c>
      <c r="L455" s="290">
        <f t="shared" si="0"/>
        <v>-4192162.9799999995</v>
      </c>
      <c r="M455" s="290">
        <f t="shared" si="0"/>
        <v>-3746695.0600000005</v>
      </c>
      <c r="N455" s="290">
        <f t="shared" si="0"/>
        <v>-4421319.08</v>
      </c>
      <c r="O455" s="290">
        <f t="shared" si="0"/>
        <v>-24833295.610000007</v>
      </c>
    </row>
  </sheetData>
  <printOptions horizontalCentered="1"/>
  <pageMargins left="0" right="0" top="0" bottom="0" header="0" footer="0"/>
  <pageSetup scale="32" orientation="landscape" r:id="rId1"/>
  <rowBreaks count="4" manualBreakCount="4">
    <brk id="41" max="14" man="1"/>
    <brk id="148" max="14" man="1"/>
    <brk id="260" max="14" man="1"/>
    <brk id="354" max="14" man="1"/>
  </rowBreaks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25</vt:i4>
      </vt:variant>
    </vt:vector>
  </HeadingPairs>
  <TitlesOfParts>
    <vt:vector size="41" baseType="lpstr">
      <vt:lpstr>ReportingTemplate</vt:lpstr>
      <vt:lpstr>Definitions</vt:lpstr>
      <vt:lpstr>Account_Mapping</vt:lpstr>
      <vt:lpstr>Financial Upload</vt:lpstr>
      <vt:lpstr>S09066</vt:lpstr>
      <vt:lpstr>S09067</vt:lpstr>
      <vt:lpstr>S09068</vt:lpstr>
      <vt:lpstr>S09069</vt:lpstr>
      <vt:lpstr>S09070</vt:lpstr>
      <vt:lpstr>S09071</vt:lpstr>
      <vt:lpstr>S09072</vt:lpstr>
      <vt:lpstr>S09073</vt:lpstr>
      <vt:lpstr>S09074</vt:lpstr>
      <vt:lpstr>S09075</vt:lpstr>
      <vt:lpstr>S09076</vt:lpstr>
      <vt:lpstr>Cons. 11</vt:lpstr>
      <vt:lpstr>ASHLAND</vt:lpstr>
      <vt:lpstr>BELLEFONTAINE</vt:lpstr>
      <vt:lpstr>CURRENT_RIVER</vt:lpstr>
      <vt:lpstr>DIXON</vt:lpstr>
      <vt:lpstr>FORSYTH</vt:lpstr>
      <vt:lpstr>GLENWOOD</vt:lpstr>
      <vt:lpstr>Hardcode_Rows</vt:lpstr>
      <vt:lpstr>'Cons. 11'!Print_Area</vt:lpstr>
      <vt:lpstr>Definitions!Print_Area</vt:lpstr>
      <vt:lpstr>ReportingTemplate!Print_Area</vt:lpstr>
      <vt:lpstr>'S09066'!Print_Area</vt:lpstr>
      <vt:lpstr>'S09067'!Print_Area</vt:lpstr>
      <vt:lpstr>'S09068'!Print_Area</vt:lpstr>
      <vt:lpstr>'S09069'!Print_Area</vt:lpstr>
      <vt:lpstr>'S09070'!Print_Area</vt:lpstr>
      <vt:lpstr>'S09071'!Print_Area</vt:lpstr>
      <vt:lpstr>'S09072'!Print_Area</vt:lpstr>
      <vt:lpstr>'S09073'!Print_Area</vt:lpstr>
      <vt:lpstr>'S09074'!Print_Area</vt:lpstr>
      <vt:lpstr>'S09075'!Print_Area</vt:lpstr>
      <vt:lpstr>'S09076'!Print_Area</vt:lpstr>
      <vt:lpstr>S_HAMPTON</vt:lpstr>
      <vt:lpstr>'S09073'!SILEX</vt:lpstr>
      <vt:lpstr>STRAFFORD</vt:lpstr>
      <vt:lpstr>WINDSOR</vt:lpstr>
    </vt:vector>
  </TitlesOfParts>
  <Company>External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JSpindler.Sabra</dc:creator>
  <cp:lastModifiedBy>Sha Li</cp:lastModifiedBy>
  <cp:lastPrinted>2017-06-13T22:44:59Z</cp:lastPrinted>
  <dcterms:created xsi:type="dcterms:W3CDTF">2012-06-07T04:37:10Z</dcterms:created>
  <dcterms:modified xsi:type="dcterms:W3CDTF">2023-05-26T17:45:58Z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{97989396-FBBA-47F8-BC99-5C0408C57CC4}</vt:lpwstr>
  </property>
</Properties>
</file>